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svaldo\Google Drive\10 Science Data\Analytics_para_Profissionais_Saude\01 Material do Aluno (Gabarito)\"/>
    </mc:Choice>
  </mc:AlternateContent>
  <xr:revisionPtr revIDLastSave="0" documentId="13_ncr:1_{9821F0B0-DFE6-4DC5-AD81-CD8279844D34}" xr6:coauthVersionLast="46" xr6:coauthVersionMax="46" xr10:uidLastSave="{00000000-0000-0000-0000-000000000000}"/>
  <bookViews>
    <workbookView xWindow="-110" yWindow="-110" windowWidth="19420" windowHeight="10420" tabRatio="794" activeTab="8" xr2:uid="{00000000-000D-0000-FFFF-FFFF00000000}"/>
  </bookViews>
  <sheets>
    <sheet name="a01" sheetId="7" r:id="rId1"/>
    <sheet name="a02" sheetId="15" r:id="rId2"/>
    <sheet name="a03" sheetId="14" r:id="rId3"/>
    <sheet name="a04" sheetId="17" r:id="rId4"/>
    <sheet name="a05" sheetId="18" r:id="rId5"/>
    <sheet name="a06" sheetId="16" r:id="rId6"/>
    <sheet name="b01" sheetId="1" r:id="rId7"/>
    <sheet name="b02" sheetId="20" r:id="rId8"/>
    <sheet name="b03" sheetId="27" r:id="rId9"/>
    <sheet name="b04" sheetId="19" r:id="rId10"/>
    <sheet name="b05" sheetId="22" r:id="rId11"/>
    <sheet name="b06" sheetId="24" r:id="rId12"/>
    <sheet name="b07" sheetId="23" r:id="rId13"/>
    <sheet name="b08" sheetId="25" r:id="rId14"/>
    <sheet name="b09" sheetId="26" r:id="rId15"/>
    <sheet name="c01" sheetId="8" r:id="rId16"/>
    <sheet name="c02" sheetId="12" r:id="rId17"/>
  </sheets>
  <definedNames>
    <definedName name="_xlnm._FilterDatabase" localSheetId="6" hidden="1">'b01'!$B$2:$H$102</definedName>
    <definedName name="_xlnm._FilterDatabase" localSheetId="7" hidden="1">'b02'!$B$2:$L$102</definedName>
    <definedName name="_xlchart.v1.0" hidden="1">'a02'!$B$2</definedName>
    <definedName name="_xlchart.v1.1" hidden="1">'a02'!$B$3:$B$102</definedName>
    <definedName name="_xlchart.v1.2" hidden="1">'a02'!$C$2</definedName>
    <definedName name="_xlchart.v1.3" hidden="1">'a02'!$C$3:$C$102</definedName>
    <definedName name="Amostra_01">#REF!</definedName>
    <definedName name="Amostra_02">#REF!</definedName>
    <definedName name="AMOSTRAS">#REF!</definedName>
  </definedNames>
  <calcPr calcId="191029"/>
  <pivotCaches>
    <pivotCache cacheId="0" r:id="rId18"/>
    <pivotCache cacheId="1" r:id="rId19"/>
    <pivotCache cacheId="2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0" l="1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3" i="20"/>
  <c r="H3" i="20"/>
  <c r="G3" i="20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5" i="1"/>
  <c r="H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</calcChain>
</file>

<file path=xl/sharedStrings.xml><?xml version="1.0" encoding="utf-8"?>
<sst xmlns="http://schemas.openxmlformats.org/spreadsheetml/2006/main" count="783" uniqueCount="98">
  <si>
    <t>sexo</t>
  </si>
  <si>
    <t>data_nascimento</t>
  </si>
  <si>
    <t>ID</t>
  </si>
  <si>
    <t>peso (kg)</t>
  </si>
  <si>
    <t>altura (m)</t>
  </si>
  <si>
    <t>IMC (kg/m2)</t>
  </si>
  <si>
    <t>idade (anos)</t>
  </si>
  <si>
    <t>grau_instrucao</t>
  </si>
  <si>
    <t>nominal_1</t>
  </si>
  <si>
    <t>nominal_2</t>
  </si>
  <si>
    <t>var_continua_1</t>
  </si>
  <si>
    <t>var_continua_2</t>
  </si>
  <si>
    <t>var_discreta_1</t>
  </si>
  <si>
    <t>var_discreta_2</t>
  </si>
  <si>
    <t>flag_1</t>
  </si>
  <si>
    <t>flag_2</t>
  </si>
  <si>
    <t>peso_1</t>
  </si>
  <si>
    <t>peso_2</t>
  </si>
  <si>
    <t>C</t>
  </si>
  <si>
    <t>X</t>
  </si>
  <si>
    <t>Y</t>
  </si>
  <si>
    <t>D</t>
  </si>
  <si>
    <t>B</t>
  </si>
  <si>
    <t>A</t>
  </si>
  <si>
    <t>Z</t>
  </si>
  <si>
    <t>E</t>
  </si>
  <si>
    <t>N</t>
  </si>
  <si>
    <t>estado_civil</t>
  </si>
  <si>
    <t>n_filhos</t>
  </si>
  <si>
    <t>idade_anos</t>
  </si>
  <si>
    <t>idade_meses</t>
  </si>
  <si>
    <t>reg_procedencia</t>
  </si>
  <si>
    <t>solteiro</t>
  </si>
  <si>
    <t>ensino fundamental</t>
  </si>
  <si>
    <t>4,00</t>
  </si>
  <si>
    <t>interior</t>
  </si>
  <si>
    <t>casado</t>
  </si>
  <si>
    <t>4,56</t>
  </si>
  <si>
    <t>capital</t>
  </si>
  <si>
    <t>5,25</t>
  </si>
  <si>
    <t>ensino médio</t>
  </si>
  <si>
    <t>5,73</t>
  </si>
  <si>
    <t>outra</t>
  </si>
  <si>
    <t>6,26</t>
  </si>
  <si>
    <t>6,66</t>
  </si>
  <si>
    <t>6,86</t>
  </si>
  <si>
    <t>7,39</t>
  </si>
  <si>
    <t>7,59</t>
  </si>
  <si>
    <t>7,44</t>
  </si>
  <si>
    <t>8,12</t>
  </si>
  <si>
    <t>8,46</t>
  </si>
  <si>
    <t>8,74</t>
  </si>
  <si>
    <t>8,95</t>
  </si>
  <si>
    <t>9,13</t>
  </si>
  <si>
    <t>9,35</t>
  </si>
  <si>
    <t>9,77</t>
  </si>
  <si>
    <t>9,80</t>
  </si>
  <si>
    <t>superior</t>
  </si>
  <si>
    <t>10,53</t>
  </si>
  <si>
    <t>10,76</t>
  </si>
  <si>
    <t>11,06</t>
  </si>
  <si>
    <t>11,59</t>
  </si>
  <si>
    <t>12,00</t>
  </si>
  <si>
    <t>12,79</t>
  </si>
  <si>
    <t>13,23</t>
  </si>
  <si>
    <t>13,60</t>
  </si>
  <si>
    <t>13,85</t>
  </si>
  <si>
    <t>14,69</t>
  </si>
  <si>
    <t>14,71</t>
  </si>
  <si>
    <t>15,99</t>
  </si>
  <si>
    <t>16,22</t>
  </si>
  <si>
    <t>16,61</t>
  </si>
  <si>
    <t>17,26</t>
  </si>
  <si>
    <t>18,75</t>
  </si>
  <si>
    <t>19,40</t>
  </si>
  <si>
    <t>23,30</t>
  </si>
  <si>
    <t>Total Geral</t>
  </si>
  <si>
    <t>Contagem de ID</t>
  </si>
  <si>
    <t>(Tudo)</t>
  </si>
  <si>
    <t>F</t>
  </si>
  <si>
    <t>M</t>
  </si>
  <si>
    <t>Valores</t>
  </si>
  <si>
    <t>Média de altura (m)</t>
  </si>
  <si>
    <t>Média de peso (kg)</t>
  </si>
  <si>
    <t>Média de IMC (kg/m2)</t>
  </si>
  <si>
    <t>Média de idade (anos)</t>
  </si>
  <si>
    <t>casado Total</t>
  </si>
  <si>
    <t>solteiro Total</t>
  </si>
  <si>
    <t>Média de n_filhos</t>
  </si>
  <si>
    <t>Média de var_continua_1</t>
  </si>
  <si>
    <t>Média de var_continua_2</t>
  </si>
  <si>
    <t>Média de var_discreta_1</t>
  </si>
  <si>
    <t>Média de var_discreta_2</t>
  </si>
  <si>
    <t>ano</t>
  </si>
  <si>
    <t>mês</t>
  </si>
  <si>
    <t>dia</t>
  </si>
  <si>
    <t>mês_nome</t>
  </si>
  <si>
    <t>salario ( x mínimo)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</si>
</sst>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pivotButton="1"/>
    <xf numFmtId="0" fontId="0" fillId="0" borderId="1" xfId="0" applyBorder="1" applyAlignment="1">
      <alignment horizontal="center" vertical="center" wrapText="1"/>
    </xf>
    <xf numFmtId="0" fontId="0" fillId="0" borderId="1" xfId="0" pivotButton="1" applyBorder="1" applyAlignment="1">
      <alignment horizontal="center" vertical="center"/>
    </xf>
    <xf numFmtId="0" fontId="0" fillId="0" borderId="1" xfId="0" pivotButton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5" xfId="0" pivotButton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pivotButton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10" xfId="0" applyBorder="1"/>
    <xf numFmtId="0" fontId="1" fillId="2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3">
    <cellStyle name="Normal" xfId="0" builtinId="0"/>
    <cellStyle name="Normal 2" xfId="1" xr:uid="{4835031D-B743-48BD-8C17-AB974A38EB87}"/>
    <cellStyle name="Vírgula 2" xfId="2" xr:uid="{B2117794-F1AE-4C4C-A866-6D49EF96D5DD}"/>
  </cellStyles>
  <dxfs count="499"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numFmt numFmtId="164" formatCode="0.0"/>
    </dxf>
    <dxf>
      <alignment wrapText="1"/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vertical="center"/>
    </dxf>
    <dxf>
      <alignment horizontal="center"/>
    </dxf>
    <dxf>
      <numFmt numFmtId="2" formatCode="0.00"/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vertical="center"/>
    </dxf>
    <dxf>
      <alignment horizontal="center"/>
    </dxf>
    <dxf>
      <numFmt numFmtId="2" formatCode="0.00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vertical="center"/>
    </dxf>
    <dxf>
      <alignment horizontal="center"/>
    </dxf>
    <dxf>
      <numFmt numFmtId="2" formatCode="0.00"/>
    </dxf>
    <dxf>
      <numFmt numFmtId="1" formatCode="0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vertical="center"/>
    </dxf>
    <dxf>
      <alignment horizontal="center"/>
    </dxf>
    <dxf>
      <numFmt numFmtId="2" formatCode="0.00"/>
    </dxf>
    <dxf>
      <numFmt numFmtId="164" formatCode="0.0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alignment wrapText="1"/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vertical="center"/>
    </dxf>
    <dxf>
      <alignment horizontal="center"/>
    </dxf>
    <dxf>
      <numFmt numFmtId="2" formatCode="0.00"/>
    </dxf>
    <dxf>
      <alignment wrapText="1"/>
    </dxf>
    <dxf>
      <alignment horizontal="center"/>
    </dxf>
    <dxf>
      <alignment vertical="center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alignment wrapText="1"/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vertical="center"/>
    </dxf>
    <dxf>
      <alignment horizontal="center"/>
    </dxf>
    <dxf>
      <numFmt numFmtId="2" formatCode="0.00"/>
    </dxf>
    <dxf>
      <alignment wrapText="1"/>
    </dxf>
    <dxf>
      <alignment horizontal="center"/>
    </dxf>
    <dxf>
      <alignment vertical="center"/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numFmt numFmtId="1" formatCode="0"/>
    </dxf>
    <dxf>
      <numFmt numFmtId="164" formatCode="0.0"/>
    </dxf>
    <dxf>
      <numFmt numFmtId="1" formatCode="0"/>
    </dxf>
    <dxf>
      <alignment wrapText="1"/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numFmt numFmtId="2" formatCode="0.00"/>
    </dxf>
    <dxf>
      <alignment wrapText="1"/>
    </dxf>
    <dxf>
      <alignment horizontal="center"/>
    </dxf>
    <dxf>
      <alignment vertical="center"/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horizontal="center"/>
    </dxf>
    <dxf>
      <alignment vertical="center"/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horizontal="center"/>
    </dxf>
    <dxf>
      <alignment vertical="center"/>
    </dxf>
    <dxf>
      <border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horizontal="center"/>
    </dxf>
    <dxf>
      <alignment vertical="center"/>
    </dxf>
    <dxf>
      <border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horizont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'a02'!$C$2</c:f>
              <c:strCache>
                <c:ptCount val="1"/>
                <c:pt idx="0">
                  <c:v>var_continua_2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'a02'!$B$3:$B$102</c:f>
              <c:numCache>
                <c:formatCode>General</c:formatCode>
                <c:ptCount val="100"/>
                <c:pt idx="0">
                  <c:v>52.1</c:v>
                </c:pt>
                <c:pt idx="1">
                  <c:v>41.5</c:v>
                </c:pt>
                <c:pt idx="2">
                  <c:v>55.2</c:v>
                </c:pt>
                <c:pt idx="3">
                  <c:v>85.4</c:v>
                </c:pt>
                <c:pt idx="4">
                  <c:v>77.599999999999994</c:v>
                </c:pt>
                <c:pt idx="5">
                  <c:v>90.3</c:v>
                </c:pt>
                <c:pt idx="6">
                  <c:v>52.1</c:v>
                </c:pt>
                <c:pt idx="7">
                  <c:v>89.6</c:v>
                </c:pt>
                <c:pt idx="8">
                  <c:v>2.4</c:v>
                </c:pt>
                <c:pt idx="9">
                  <c:v>94.9</c:v>
                </c:pt>
                <c:pt idx="10">
                  <c:v>56.6</c:v>
                </c:pt>
                <c:pt idx="11">
                  <c:v>42.3</c:v>
                </c:pt>
                <c:pt idx="12">
                  <c:v>15.9</c:v>
                </c:pt>
                <c:pt idx="13">
                  <c:v>62.3</c:v>
                </c:pt>
                <c:pt idx="14">
                  <c:v>70.900000000000006</c:v>
                </c:pt>
                <c:pt idx="15">
                  <c:v>88.6</c:v>
                </c:pt>
                <c:pt idx="16">
                  <c:v>5.4</c:v>
                </c:pt>
                <c:pt idx="17">
                  <c:v>44.9</c:v>
                </c:pt>
                <c:pt idx="18">
                  <c:v>71.5</c:v>
                </c:pt>
                <c:pt idx="19">
                  <c:v>24.1</c:v>
                </c:pt>
                <c:pt idx="20">
                  <c:v>55.8</c:v>
                </c:pt>
                <c:pt idx="21">
                  <c:v>6.4</c:v>
                </c:pt>
                <c:pt idx="22">
                  <c:v>13.2</c:v>
                </c:pt>
                <c:pt idx="23">
                  <c:v>78.900000000000006</c:v>
                </c:pt>
                <c:pt idx="24">
                  <c:v>72.599999999999994</c:v>
                </c:pt>
                <c:pt idx="25">
                  <c:v>86.8</c:v>
                </c:pt>
                <c:pt idx="26">
                  <c:v>5.0999999999999996</c:v>
                </c:pt>
                <c:pt idx="27">
                  <c:v>79.3</c:v>
                </c:pt>
                <c:pt idx="28">
                  <c:v>7</c:v>
                </c:pt>
                <c:pt idx="29">
                  <c:v>55.3</c:v>
                </c:pt>
                <c:pt idx="30">
                  <c:v>57.8</c:v>
                </c:pt>
                <c:pt idx="31">
                  <c:v>25.1</c:v>
                </c:pt>
                <c:pt idx="32">
                  <c:v>26.5</c:v>
                </c:pt>
                <c:pt idx="33">
                  <c:v>97.4</c:v>
                </c:pt>
                <c:pt idx="34">
                  <c:v>25.1</c:v>
                </c:pt>
                <c:pt idx="35">
                  <c:v>36.1</c:v>
                </c:pt>
                <c:pt idx="36">
                  <c:v>18.8</c:v>
                </c:pt>
                <c:pt idx="37">
                  <c:v>81.900000000000006</c:v>
                </c:pt>
                <c:pt idx="38">
                  <c:v>13.5</c:v>
                </c:pt>
                <c:pt idx="39">
                  <c:v>25.4</c:v>
                </c:pt>
                <c:pt idx="40">
                  <c:v>94.7</c:v>
                </c:pt>
                <c:pt idx="41">
                  <c:v>75.7</c:v>
                </c:pt>
                <c:pt idx="42">
                  <c:v>69.7</c:v>
                </c:pt>
                <c:pt idx="43">
                  <c:v>14.9</c:v>
                </c:pt>
                <c:pt idx="44">
                  <c:v>74.400000000000006</c:v>
                </c:pt>
                <c:pt idx="45">
                  <c:v>77.400000000000006</c:v>
                </c:pt>
                <c:pt idx="46">
                  <c:v>95.2</c:v>
                </c:pt>
                <c:pt idx="47">
                  <c:v>36.200000000000003</c:v>
                </c:pt>
                <c:pt idx="48">
                  <c:v>31.7</c:v>
                </c:pt>
                <c:pt idx="49">
                  <c:v>81</c:v>
                </c:pt>
                <c:pt idx="50">
                  <c:v>43.5</c:v>
                </c:pt>
                <c:pt idx="51">
                  <c:v>66.900000000000006</c:v>
                </c:pt>
                <c:pt idx="52">
                  <c:v>74.3</c:v>
                </c:pt>
                <c:pt idx="53">
                  <c:v>91.3</c:v>
                </c:pt>
                <c:pt idx="54">
                  <c:v>93.3</c:v>
                </c:pt>
                <c:pt idx="55">
                  <c:v>17.5</c:v>
                </c:pt>
                <c:pt idx="56">
                  <c:v>75.5</c:v>
                </c:pt>
                <c:pt idx="57">
                  <c:v>16.2</c:v>
                </c:pt>
                <c:pt idx="58">
                  <c:v>5.5</c:v>
                </c:pt>
                <c:pt idx="59">
                  <c:v>2.7</c:v>
                </c:pt>
                <c:pt idx="60">
                  <c:v>12.4</c:v>
                </c:pt>
                <c:pt idx="61">
                  <c:v>17.399999999999999</c:v>
                </c:pt>
                <c:pt idx="62">
                  <c:v>76.2</c:v>
                </c:pt>
                <c:pt idx="63">
                  <c:v>57.1</c:v>
                </c:pt>
                <c:pt idx="64">
                  <c:v>58.5</c:v>
                </c:pt>
                <c:pt idx="65">
                  <c:v>4.9000000000000004</c:v>
                </c:pt>
                <c:pt idx="66">
                  <c:v>56.9</c:v>
                </c:pt>
                <c:pt idx="67">
                  <c:v>20.6</c:v>
                </c:pt>
                <c:pt idx="68">
                  <c:v>97.1</c:v>
                </c:pt>
                <c:pt idx="69">
                  <c:v>7.7</c:v>
                </c:pt>
                <c:pt idx="70">
                  <c:v>55.8</c:v>
                </c:pt>
                <c:pt idx="71">
                  <c:v>58.2</c:v>
                </c:pt>
                <c:pt idx="72">
                  <c:v>96.7</c:v>
                </c:pt>
                <c:pt idx="73">
                  <c:v>55.4</c:v>
                </c:pt>
                <c:pt idx="74">
                  <c:v>33.799999999999997</c:v>
                </c:pt>
                <c:pt idx="75">
                  <c:v>32.799999999999997</c:v>
                </c:pt>
                <c:pt idx="76">
                  <c:v>4.5999999999999996</c:v>
                </c:pt>
                <c:pt idx="77">
                  <c:v>27.2</c:v>
                </c:pt>
                <c:pt idx="78">
                  <c:v>50.1</c:v>
                </c:pt>
                <c:pt idx="79">
                  <c:v>69.8</c:v>
                </c:pt>
                <c:pt idx="80">
                  <c:v>36.700000000000003</c:v>
                </c:pt>
                <c:pt idx="81">
                  <c:v>30.6</c:v>
                </c:pt>
                <c:pt idx="82">
                  <c:v>54.1</c:v>
                </c:pt>
                <c:pt idx="83">
                  <c:v>8.8000000000000007</c:v>
                </c:pt>
                <c:pt idx="84">
                  <c:v>90.4</c:v>
                </c:pt>
                <c:pt idx="85">
                  <c:v>79.2</c:v>
                </c:pt>
                <c:pt idx="86">
                  <c:v>73.3</c:v>
                </c:pt>
                <c:pt idx="87">
                  <c:v>34.6</c:v>
                </c:pt>
                <c:pt idx="88">
                  <c:v>6.2</c:v>
                </c:pt>
                <c:pt idx="89">
                  <c:v>86.8</c:v>
                </c:pt>
                <c:pt idx="90">
                  <c:v>89.8</c:v>
                </c:pt>
                <c:pt idx="91">
                  <c:v>42.2</c:v>
                </c:pt>
                <c:pt idx="92">
                  <c:v>67.8</c:v>
                </c:pt>
                <c:pt idx="93">
                  <c:v>23.9</c:v>
                </c:pt>
                <c:pt idx="94">
                  <c:v>36.4</c:v>
                </c:pt>
                <c:pt idx="95">
                  <c:v>39.799999999999997</c:v>
                </c:pt>
                <c:pt idx="96">
                  <c:v>65.099999999999994</c:v>
                </c:pt>
                <c:pt idx="97">
                  <c:v>71.5</c:v>
                </c:pt>
                <c:pt idx="98">
                  <c:v>44.7</c:v>
                </c:pt>
                <c:pt idx="99">
                  <c:v>52.9</c:v>
                </c:pt>
              </c:numCache>
            </c:numRef>
          </c:xVal>
          <c:yVal>
            <c:numRef>
              <c:f>'a02'!$C$3:$C$102</c:f>
              <c:numCache>
                <c:formatCode>General</c:formatCode>
                <c:ptCount val="100"/>
                <c:pt idx="0">
                  <c:v>18.2</c:v>
                </c:pt>
                <c:pt idx="1">
                  <c:v>886.7</c:v>
                </c:pt>
                <c:pt idx="2">
                  <c:v>563.70000000000005</c:v>
                </c:pt>
                <c:pt idx="3">
                  <c:v>884.2</c:v>
                </c:pt>
                <c:pt idx="4">
                  <c:v>859</c:v>
                </c:pt>
                <c:pt idx="5">
                  <c:v>956.6</c:v>
                </c:pt>
                <c:pt idx="6">
                  <c:v>212.9</c:v>
                </c:pt>
                <c:pt idx="7">
                  <c:v>353.7</c:v>
                </c:pt>
                <c:pt idx="8">
                  <c:v>574.70000000000005</c:v>
                </c:pt>
                <c:pt idx="9">
                  <c:v>619.6</c:v>
                </c:pt>
                <c:pt idx="10">
                  <c:v>453.4</c:v>
                </c:pt>
                <c:pt idx="11">
                  <c:v>250.2</c:v>
                </c:pt>
                <c:pt idx="12">
                  <c:v>634.29999999999995</c:v>
                </c:pt>
                <c:pt idx="13">
                  <c:v>65.7</c:v>
                </c:pt>
                <c:pt idx="14">
                  <c:v>136.19999999999999</c:v>
                </c:pt>
                <c:pt idx="15">
                  <c:v>319.7</c:v>
                </c:pt>
                <c:pt idx="16">
                  <c:v>320.89999999999998</c:v>
                </c:pt>
                <c:pt idx="17">
                  <c:v>887.1</c:v>
                </c:pt>
                <c:pt idx="18">
                  <c:v>162.5</c:v>
                </c:pt>
                <c:pt idx="19">
                  <c:v>835.3</c:v>
                </c:pt>
                <c:pt idx="20">
                  <c:v>62.8</c:v>
                </c:pt>
                <c:pt idx="21">
                  <c:v>641.4</c:v>
                </c:pt>
                <c:pt idx="22">
                  <c:v>601.6</c:v>
                </c:pt>
                <c:pt idx="23">
                  <c:v>464.1</c:v>
                </c:pt>
                <c:pt idx="24">
                  <c:v>429.2</c:v>
                </c:pt>
                <c:pt idx="25">
                  <c:v>200.9</c:v>
                </c:pt>
                <c:pt idx="26">
                  <c:v>865.5</c:v>
                </c:pt>
                <c:pt idx="27">
                  <c:v>115</c:v>
                </c:pt>
                <c:pt idx="28">
                  <c:v>651.6</c:v>
                </c:pt>
                <c:pt idx="29">
                  <c:v>93.7</c:v>
                </c:pt>
                <c:pt idx="30">
                  <c:v>274.60000000000002</c:v>
                </c:pt>
                <c:pt idx="31">
                  <c:v>232.1</c:v>
                </c:pt>
                <c:pt idx="32">
                  <c:v>504.2</c:v>
                </c:pt>
                <c:pt idx="33">
                  <c:v>718.2</c:v>
                </c:pt>
                <c:pt idx="34">
                  <c:v>497.8</c:v>
                </c:pt>
                <c:pt idx="35">
                  <c:v>466</c:v>
                </c:pt>
                <c:pt idx="36">
                  <c:v>934</c:v>
                </c:pt>
                <c:pt idx="37">
                  <c:v>43.5</c:v>
                </c:pt>
                <c:pt idx="38">
                  <c:v>966.7</c:v>
                </c:pt>
                <c:pt idx="39">
                  <c:v>60.5</c:v>
                </c:pt>
                <c:pt idx="40">
                  <c:v>980.9</c:v>
                </c:pt>
                <c:pt idx="41">
                  <c:v>249.4</c:v>
                </c:pt>
                <c:pt idx="42">
                  <c:v>580.4</c:v>
                </c:pt>
                <c:pt idx="43">
                  <c:v>591.4</c:v>
                </c:pt>
                <c:pt idx="44">
                  <c:v>134.19999999999999</c:v>
                </c:pt>
                <c:pt idx="45">
                  <c:v>935.7</c:v>
                </c:pt>
                <c:pt idx="46">
                  <c:v>559.70000000000005</c:v>
                </c:pt>
                <c:pt idx="47">
                  <c:v>4.5999999999999996</c:v>
                </c:pt>
                <c:pt idx="48">
                  <c:v>524.6</c:v>
                </c:pt>
                <c:pt idx="49">
                  <c:v>162</c:v>
                </c:pt>
                <c:pt idx="50">
                  <c:v>457.9</c:v>
                </c:pt>
                <c:pt idx="51">
                  <c:v>506.3</c:v>
                </c:pt>
                <c:pt idx="52">
                  <c:v>319.5</c:v>
                </c:pt>
                <c:pt idx="53">
                  <c:v>157</c:v>
                </c:pt>
                <c:pt idx="54">
                  <c:v>551</c:v>
                </c:pt>
                <c:pt idx="55">
                  <c:v>377.7</c:v>
                </c:pt>
                <c:pt idx="56">
                  <c:v>232.6</c:v>
                </c:pt>
                <c:pt idx="57">
                  <c:v>670.9</c:v>
                </c:pt>
                <c:pt idx="58">
                  <c:v>399.6</c:v>
                </c:pt>
                <c:pt idx="59">
                  <c:v>630.4</c:v>
                </c:pt>
                <c:pt idx="60">
                  <c:v>969.1</c:v>
                </c:pt>
                <c:pt idx="61">
                  <c:v>754.8</c:v>
                </c:pt>
                <c:pt idx="62">
                  <c:v>537.70000000000005</c:v>
                </c:pt>
                <c:pt idx="63">
                  <c:v>159.80000000000001</c:v>
                </c:pt>
                <c:pt idx="64">
                  <c:v>753.4</c:v>
                </c:pt>
                <c:pt idx="65">
                  <c:v>199.3</c:v>
                </c:pt>
                <c:pt idx="66">
                  <c:v>874.5</c:v>
                </c:pt>
                <c:pt idx="67">
                  <c:v>708.5</c:v>
                </c:pt>
                <c:pt idx="68">
                  <c:v>911.7</c:v>
                </c:pt>
                <c:pt idx="69">
                  <c:v>503.3</c:v>
                </c:pt>
                <c:pt idx="70">
                  <c:v>19</c:v>
                </c:pt>
                <c:pt idx="71">
                  <c:v>953.1</c:v>
                </c:pt>
                <c:pt idx="72">
                  <c:v>969.7</c:v>
                </c:pt>
                <c:pt idx="73">
                  <c:v>431.6</c:v>
                </c:pt>
                <c:pt idx="74">
                  <c:v>20.2</c:v>
                </c:pt>
                <c:pt idx="75">
                  <c:v>536</c:v>
                </c:pt>
                <c:pt idx="76">
                  <c:v>941.4</c:v>
                </c:pt>
                <c:pt idx="77">
                  <c:v>208.9</c:v>
                </c:pt>
                <c:pt idx="78">
                  <c:v>561.6</c:v>
                </c:pt>
                <c:pt idx="79">
                  <c:v>709.8</c:v>
                </c:pt>
                <c:pt idx="80">
                  <c:v>177.6</c:v>
                </c:pt>
                <c:pt idx="81">
                  <c:v>958.3</c:v>
                </c:pt>
                <c:pt idx="82">
                  <c:v>779.6</c:v>
                </c:pt>
                <c:pt idx="83">
                  <c:v>664.1</c:v>
                </c:pt>
                <c:pt idx="84">
                  <c:v>22.1</c:v>
                </c:pt>
                <c:pt idx="85">
                  <c:v>797</c:v>
                </c:pt>
                <c:pt idx="86">
                  <c:v>331.7</c:v>
                </c:pt>
                <c:pt idx="87">
                  <c:v>404.9</c:v>
                </c:pt>
                <c:pt idx="88">
                  <c:v>302.8</c:v>
                </c:pt>
                <c:pt idx="89">
                  <c:v>397</c:v>
                </c:pt>
                <c:pt idx="90">
                  <c:v>301.89999999999998</c:v>
                </c:pt>
                <c:pt idx="91">
                  <c:v>382.1</c:v>
                </c:pt>
                <c:pt idx="92">
                  <c:v>854.7</c:v>
                </c:pt>
                <c:pt idx="93">
                  <c:v>77.5</c:v>
                </c:pt>
                <c:pt idx="94">
                  <c:v>547.20000000000005</c:v>
                </c:pt>
                <c:pt idx="95">
                  <c:v>302.2</c:v>
                </c:pt>
                <c:pt idx="96">
                  <c:v>158.80000000000001</c:v>
                </c:pt>
                <c:pt idx="97">
                  <c:v>774.6</c:v>
                </c:pt>
                <c:pt idx="98">
                  <c:v>981.8</c:v>
                </c:pt>
                <c:pt idx="99">
                  <c:v>688.8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D-41AE-A777-00DF2939F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700832"/>
        <c:axId val="1454769104"/>
      </c:scatterChart>
      <c:valAx>
        <c:axId val="14507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var_continua_2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769104"/>
        <c:crosses val="autoZero"/>
        <c:crossBetween val="midCat"/>
      </c:valAx>
      <c:valAx>
        <c:axId val="14547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var_continua_1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07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[Dia_01_Aula_05 - Hands On Case.xlsx]b06!Tabela dinâmica19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'b06'!$B$3:$B$4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'b06'!$A$5:$A$33</c:f>
              <c:strCache>
                <c:ptCount val="2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1983</c:v>
                </c:pt>
              </c:strCache>
            </c:strRef>
          </c:cat>
          <c:val>
            <c:numRef>
              <c:f>'b06'!$B$5:$B$33</c:f>
              <c:numCache>
                <c:formatCode>0</c:formatCode>
                <c:ptCount val="28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2</c:v>
                </c:pt>
                <c:pt idx="8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D-4240-A9B7-8F3BC18EA45D}"/>
            </c:ext>
          </c:extLst>
        </c:ser>
        <c:ser>
          <c:idx val="1"/>
          <c:order val="1"/>
          <c:tx>
            <c:strRef>
              <c:f>'b06'!$C$3:$C$4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'b06'!$A$5:$A$33</c:f>
              <c:strCache>
                <c:ptCount val="2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1983</c:v>
                </c:pt>
              </c:strCache>
            </c:strRef>
          </c:cat>
          <c:val>
            <c:numRef>
              <c:f>'b06'!$C$5:$C$33</c:f>
              <c:numCache>
                <c:formatCode>0</c:formatCode>
                <c:ptCount val="28"/>
                <c:pt idx="3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5</c:v>
                </c:pt>
                <c:pt idx="26">
                  <c:v>3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D-4240-A9B7-8F3BC18EA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240544"/>
        <c:axId val="1440239712"/>
      </c:barChart>
      <c:catAx>
        <c:axId val="14402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0239712"/>
        <c:crosses val="autoZero"/>
        <c:auto val="1"/>
        <c:lblAlgn val="ctr"/>
        <c:lblOffset val="100"/>
        <c:noMultiLvlLbl val="0"/>
      </c:catAx>
      <c:valAx>
        <c:axId val="14402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024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[Dia_01_Aula_05 - Hands On Case.xlsx]b06!Tabela dinâmica19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'b06'!$B$3:$B$4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'b06'!$A$5:$A$33</c:f>
              <c:strCache>
                <c:ptCount val="2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1983</c:v>
                </c:pt>
              </c:strCache>
            </c:strRef>
          </c:cat>
          <c:val>
            <c:numRef>
              <c:f>'b06'!$B$5:$B$33</c:f>
              <c:numCache>
                <c:formatCode>0</c:formatCode>
                <c:ptCount val="28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2</c:v>
                </c:pt>
                <c:pt idx="8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2-403A-B1A9-14888A5EAE91}"/>
            </c:ext>
          </c:extLst>
        </c:ser>
        <c:ser>
          <c:idx val="1"/>
          <c:order val="1"/>
          <c:tx>
            <c:strRef>
              <c:f>'b06'!$C$3:$C$4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'b06'!$A$5:$A$33</c:f>
              <c:strCache>
                <c:ptCount val="2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1983</c:v>
                </c:pt>
              </c:strCache>
            </c:strRef>
          </c:cat>
          <c:val>
            <c:numRef>
              <c:f>'b06'!$C$5:$C$33</c:f>
              <c:numCache>
                <c:formatCode>0</c:formatCode>
                <c:ptCount val="28"/>
                <c:pt idx="3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5</c:v>
                </c:pt>
                <c:pt idx="26">
                  <c:v>3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22-403A-B1A9-14888A5EA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825696"/>
        <c:axId val="1454813632"/>
      </c:barChart>
      <c:catAx>
        <c:axId val="14548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813632"/>
        <c:crosses val="autoZero"/>
        <c:auto val="1"/>
        <c:lblAlgn val="ctr"/>
        <c:lblOffset val="100"/>
        <c:noMultiLvlLbl val="0"/>
      </c:catAx>
      <c:valAx>
        <c:axId val="14548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8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[Dia_01_Aula_05 - Hands On Case.xlsx]b07!Tabela dinâmica19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'b07'!$B$3:$B$4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'b07'!$A$5:$A$33</c:f>
              <c:strCache>
                <c:ptCount val="2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1983</c:v>
                </c:pt>
              </c:strCache>
            </c:strRef>
          </c:cat>
          <c:val>
            <c:numRef>
              <c:f>'b07'!$B$5:$B$33</c:f>
              <c:numCache>
                <c:formatCode>0.00</c:formatCode>
                <c:ptCount val="28"/>
                <c:pt idx="0">
                  <c:v>1.6266666666666667</c:v>
                </c:pt>
                <c:pt idx="1">
                  <c:v>1.62</c:v>
                </c:pt>
                <c:pt idx="2">
                  <c:v>1.6033333333333335</c:v>
                </c:pt>
                <c:pt idx="3">
                  <c:v>1.65</c:v>
                </c:pt>
                <c:pt idx="4">
                  <c:v>1.58</c:v>
                </c:pt>
                <c:pt idx="5">
                  <c:v>1.6857142857142857</c:v>
                </c:pt>
                <c:pt idx="6">
                  <c:v>1.665</c:v>
                </c:pt>
                <c:pt idx="8">
                  <c:v>1.5950000000000002</c:v>
                </c:pt>
                <c:pt idx="10">
                  <c:v>1.72</c:v>
                </c:pt>
                <c:pt idx="11">
                  <c:v>1.615</c:v>
                </c:pt>
                <c:pt idx="12">
                  <c:v>1.64</c:v>
                </c:pt>
                <c:pt idx="13">
                  <c:v>1.615</c:v>
                </c:pt>
                <c:pt idx="14">
                  <c:v>1.6</c:v>
                </c:pt>
                <c:pt idx="15">
                  <c:v>1.665</c:v>
                </c:pt>
                <c:pt idx="18">
                  <c:v>1.6666666666666667</c:v>
                </c:pt>
                <c:pt idx="19">
                  <c:v>1.63</c:v>
                </c:pt>
                <c:pt idx="20">
                  <c:v>1.6</c:v>
                </c:pt>
                <c:pt idx="21">
                  <c:v>1.74</c:v>
                </c:pt>
                <c:pt idx="22">
                  <c:v>1.75</c:v>
                </c:pt>
                <c:pt idx="24">
                  <c:v>1.63</c:v>
                </c:pt>
                <c:pt idx="25">
                  <c:v>1.64</c:v>
                </c:pt>
                <c:pt idx="26">
                  <c:v>1.57</c:v>
                </c:pt>
                <c:pt idx="27">
                  <c:v>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6-4757-91A8-BACC3CC35144}"/>
            </c:ext>
          </c:extLst>
        </c:ser>
        <c:ser>
          <c:idx val="1"/>
          <c:order val="1"/>
          <c:tx>
            <c:strRef>
              <c:f>'b07'!$C$3:$C$4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'b07'!$A$5:$A$33</c:f>
              <c:strCache>
                <c:ptCount val="2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1983</c:v>
                </c:pt>
              </c:strCache>
            </c:strRef>
          </c:cat>
          <c:val>
            <c:numRef>
              <c:f>'b07'!$C$5:$C$33</c:f>
              <c:numCache>
                <c:formatCode>0.00</c:formatCode>
                <c:ptCount val="28"/>
                <c:pt idx="3">
                  <c:v>1.84</c:v>
                </c:pt>
                <c:pt idx="5">
                  <c:v>1.79</c:v>
                </c:pt>
                <c:pt idx="6">
                  <c:v>1.7700000000000002</c:v>
                </c:pt>
                <c:pt idx="7">
                  <c:v>1.83</c:v>
                </c:pt>
                <c:pt idx="9">
                  <c:v>1.85</c:v>
                </c:pt>
                <c:pt idx="10">
                  <c:v>1.81</c:v>
                </c:pt>
                <c:pt idx="11">
                  <c:v>1.86</c:v>
                </c:pt>
                <c:pt idx="12">
                  <c:v>1.7</c:v>
                </c:pt>
                <c:pt idx="13">
                  <c:v>1.7549999999999999</c:v>
                </c:pt>
                <c:pt idx="14">
                  <c:v>1.8579999999999999</c:v>
                </c:pt>
                <c:pt idx="16">
                  <c:v>1.86</c:v>
                </c:pt>
                <c:pt idx="17">
                  <c:v>1.7399999999999998</c:v>
                </c:pt>
                <c:pt idx="18">
                  <c:v>1.7250000000000001</c:v>
                </c:pt>
                <c:pt idx="19">
                  <c:v>1.7274999999999998</c:v>
                </c:pt>
                <c:pt idx="20">
                  <c:v>1.75</c:v>
                </c:pt>
                <c:pt idx="21">
                  <c:v>1.85</c:v>
                </c:pt>
                <c:pt idx="22">
                  <c:v>1.835</c:v>
                </c:pt>
                <c:pt idx="23">
                  <c:v>1.7375</c:v>
                </c:pt>
                <c:pt idx="24">
                  <c:v>1.75</c:v>
                </c:pt>
                <c:pt idx="25">
                  <c:v>1.7899999999999998</c:v>
                </c:pt>
                <c:pt idx="26">
                  <c:v>1.8066666666666666</c:v>
                </c:pt>
                <c:pt idx="27">
                  <c:v>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6-4757-91A8-BACC3CC35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825696"/>
        <c:axId val="1454813632"/>
      </c:barChart>
      <c:catAx>
        <c:axId val="14548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813632"/>
        <c:crosses val="autoZero"/>
        <c:auto val="1"/>
        <c:lblAlgn val="ctr"/>
        <c:lblOffset val="100"/>
        <c:noMultiLvlLbl val="0"/>
      </c:catAx>
      <c:valAx>
        <c:axId val="14548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8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[Dia_01_Aula_05 - Hands On Case.xlsx]b08!Tabela dinâmica19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'b08'!$B$3:$B$4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'b08'!$A$5:$A$33</c:f>
              <c:strCache>
                <c:ptCount val="2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1983</c:v>
                </c:pt>
              </c:strCache>
            </c:strRef>
          </c:cat>
          <c:val>
            <c:numRef>
              <c:f>'b08'!$B$5:$B$33</c:f>
              <c:numCache>
                <c:formatCode>0.00</c:formatCode>
                <c:ptCount val="28"/>
                <c:pt idx="0">
                  <c:v>61.333333333333336</c:v>
                </c:pt>
                <c:pt idx="1">
                  <c:v>49</c:v>
                </c:pt>
                <c:pt idx="2">
                  <c:v>58.333333333333336</c:v>
                </c:pt>
                <c:pt idx="3">
                  <c:v>55.5</c:v>
                </c:pt>
                <c:pt idx="4">
                  <c:v>74</c:v>
                </c:pt>
                <c:pt idx="5">
                  <c:v>60.857142857142854</c:v>
                </c:pt>
                <c:pt idx="6">
                  <c:v>66.5</c:v>
                </c:pt>
                <c:pt idx="8">
                  <c:v>53.5</c:v>
                </c:pt>
                <c:pt idx="10">
                  <c:v>61</c:v>
                </c:pt>
                <c:pt idx="11">
                  <c:v>65.5</c:v>
                </c:pt>
                <c:pt idx="12">
                  <c:v>62</c:v>
                </c:pt>
                <c:pt idx="13">
                  <c:v>53.5</c:v>
                </c:pt>
                <c:pt idx="14">
                  <c:v>58</c:v>
                </c:pt>
                <c:pt idx="15">
                  <c:v>57</c:v>
                </c:pt>
                <c:pt idx="18">
                  <c:v>53.666666666666664</c:v>
                </c:pt>
                <c:pt idx="19">
                  <c:v>50</c:v>
                </c:pt>
                <c:pt idx="20">
                  <c:v>63</c:v>
                </c:pt>
                <c:pt idx="21">
                  <c:v>65</c:v>
                </c:pt>
                <c:pt idx="22">
                  <c:v>47</c:v>
                </c:pt>
                <c:pt idx="24">
                  <c:v>59</c:v>
                </c:pt>
                <c:pt idx="25">
                  <c:v>57.333333333333336</c:v>
                </c:pt>
                <c:pt idx="26">
                  <c:v>66</c:v>
                </c:pt>
                <c:pt idx="2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1-493A-AA6B-5FC8667C5316}"/>
            </c:ext>
          </c:extLst>
        </c:ser>
        <c:ser>
          <c:idx val="1"/>
          <c:order val="1"/>
          <c:tx>
            <c:strRef>
              <c:f>'b08'!$C$3:$C$4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'b08'!$A$5:$A$33</c:f>
              <c:strCache>
                <c:ptCount val="2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1983</c:v>
                </c:pt>
              </c:strCache>
            </c:strRef>
          </c:cat>
          <c:val>
            <c:numRef>
              <c:f>'b08'!$C$5:$C$33</c:f>
              <c:numCache>
                <c:formatCode>0.00</c:formatCode>
                <c:ptCount val="28"/>
                <c:pt idx="3">
                  <c:v>84</c:v>
                </c:pt>
                <c:pt idx="5">
                  <c:v>77.5</c:v>
                </c:pt>
                <c:pt idx="6">
                  <c:v>77.333333333333329</c:v>
                </c:pt>
                <c:pt idx="7">
                  <c:v>68</c:v>
                </c:pt>
                <c:pt idx="9">
                  <c:v>92</c:v>
                </c:pt>
                <c:pt idx="10">
                  <c:v>63</c:v>
                </c:pt>
                <c:pt idx="11">
                  <c:v>69</c:v>
                </c:pt>
                <c:pt idx="12">
                  <c:v>66</c:v>
                </c:pt>
                <c:pt idx="13">
                  <c:v>83</c:v>
                </c:pt>
                <c:pt idx="14">
                  <c:v>85.8</c:v>
                </c:pt>
                <c:pt idx="16">
                  <c:v>78</c:v>
                </c:pt>
                <c:pt idx="17">
                  <c:v>74.2</c:v>
                </c:pt>
                <c:pt idx="18">
                  <c:v>76.5</c:v>
                </c:pt>
                <c:pt idx="19">
                  <c:v>79.5</c:v>
                </c:pt>
                <c:pt idx="20">
                  <c:v>82.5</c:v>
                </c:pt>
                <c:pt idx="21">
                  <c:v>72</c:v>
                </c:pt>
                <c:pt idx="22">
                  <c:v>78</c:v>
                </c:pt>
                <c:pt idx="23">
                  <c:v>79.25</c:v>
                </c:pt>
                <c:pt idx="24">
                  <c:v>91</c:v>
                </c:pt>
                <c:pt idx="25">
                  <c:v>80.599999999999994</c:v>
                </c:pt>
                <c:pt idx="26">
                  <c:v>80.333333333333329</c:v>
                </c:pt>
                <c:pt idx="27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1-493A-AA6B-5FC8667C5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825696"/>
        <c:axId val="1454813632"/>
      </c:barChart>
      <c:catAx>
        <c:axId val="14548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813632"/>
        <c:crosses val="autoZero"/>
        <c:auto val="1"/>
        <c:lblAlgn val="ctr"/>
        <c:lblOffset val="100"/>
        <c:noMultiLvlLbl val="0"/>
      </c:catAx>
      <c:valAx>
        <c:axId val="14548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8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var_contínua_1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var_contínua_1</a:t>
          </a:r>
        </a:p>
      </cx:txPr>
    </cx:title>
    <cx:plotArea>
      <cx:plotAreaRegion>
        <cx:series layoutId="clusteredColumn" uniqueId="{A0188317-8D77-4D51-90E8-742C112298AC}">
          <cx:tx>
            <cx:txData>
              <cx:f>_xlchart.v1.0</cx:f>
              <cx:v>var_continua_1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var_contínua_2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var_contínua_2</a:t>
          </a:r>
        </a:p>
      </cx:txPr>
    </cx:title>
    <cx:plotArea>
      <cx:plotAreaRegion>
        <cx:series layoutId="clusteredColumn" uniqueId="{1F770300-A519-4401-A57F-4A558A57AABC}">
          <cx:tx>
            <cx:txData>
              <cx:f>_xlchart.v1.2</cx:f>
              <cx:v>var_continua_2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0</xdr:row>
      <xdr:rowOff>76200</xdr:rowOff>
    </xdr:from>
    <xdr:to>
      <xdr:col>1</xdr:col>
      <xdr:colOff>3417850</xdr:colOff>
      <xdr:row>0</xdr:row>
      <xdr:rowOff>2488200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716FF66-749E-42A2-B923-41F32804F0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450" y="76200"/>
              <a:ext cx="3348000" cy="24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</xdr:col>
      <xdr:colOff>69850</xdr:colOff>
      <xdr:row>0</xdr:row>
      <xdr:rowOff>69850</xdr:rowOff>
    </xdr:from>
    <xdr:to>
      <xdr:col>2</xdr:col>
      <xdr:colOff>3417850</xdr:colOff>
      <xdr:row>0</xdr:row>
      <xdr:rowOff>2481850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4918412-F6A9-40EC-A6EE-EB557CB1E2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6400" y="69850"/>
              <a:ext cx="3348000" cy="24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88900</xdr:colOff>
      <xdr:row>0</xdr:row>
      <xdr:rowOff>57150</xdr:rowOff>
    </xdr:from>
    <xdr:to>
      <xdr:col>3</xdr:col>
      <xdr:colOff>3436900</xdr:colOff>
      <xdr:row>0</xdr:row>
      <xdr:rowOff>2505150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C42991F-2DAB-4271-A2E7-81C80DBD3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0</xdr:row>
      <xdr:rowOff>165100</xdr:rowOff>
    </xdr:from>
    <xdr:to>
      <xdr:col>16</xdr:col>
      <xdr:colOff>114300</xdr:colOff>
      <xdr:row>20</xdr:row>
      <xdr:rowOff>107949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F7ABFF-2488-44E3-80F1-BDFDC386A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1</xdr:row>
      <xdr:rowOff>41274</xdr:rowOff>
    </xdr:from>
    <xdr:to>
      <xdr:col>15</xdr:col>
      <xdr:colOff>469900</xdr:colOff>
      <xdr:row>22</xdr:row>
      <xdr:rowOff>44450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6014A9-0E47-4E04-850D-7123AC989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1</xdr:row>
      <xdr:rowOff>41274</xdr:rowOff>
    </xdr:from>
    <xdr:to>
      <xdr:col>15</xdr:col>
      <xdr:colOff>469900</xdr:colOff>
      <xdr:row>22</xdr:row>
      <xdr:rowOff>44450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57F3D0-22CD-4D03-8556-EFF75CFD9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1</xdr:row>
      <xdr:rowOff>41274</xdr:rowOff>
    </xdr:from>
    <xdr:to>
      <xdr:col>15</xdr:col>
      <xdr:colOff>469900</xdr:colOff>
      <xdr:row>22</xdr:row>
      <xdr:rowOff>44450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32DAC1-278B-415C-967B-DAB0514AA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" refreshedDate="44219.566795370367" createdVersion="6" refreshedVersion="6" minRefreshableVersion="3" recordCount="36" xr:uid="{F38DE12D-5F9F-41E3-BD32-926665270C38}">
  <cacheSource type="worksheet">
    <worksheetSource ref="A1:H37" sheet="c01"/>
  </cacheSource>
  <cacheFields count="8">
    <cacheField name="N" numFmtId="0">
      <sharedItems containsSemiMixedTypes="0" containsString="0" containsNumber="1" containsInteger="1" minValue="1" maxValue="36"/>
    </cacheField>
    <cacheField name="estado_civil" numFmtId="0">
      <sharedItems count="2">
        <s v="solteiro"/>
        <s v="casado"/>
      </sharedItems>
    </cacheField>
    <cacheField name="grau_instrucao" numFmtId="0">
      <sharedItems count="3">
        <s v="ensino fundamental"/>
        <s v="ensino médio"/>
        <s v="superior"/>
      </sharedItems>
    </cacheField>
    <cacheField name="n_filhos" numFmtId="0">
      <sharedItems containsSemiMixedTypes="0" containsString="0" containsNumber="1" containsInteger="1" minValue="1" maxValue="3"/>
    </cacheField>
    <cacheField name="salario" numFmtId="0">
      <sharedItems/>
    </cacheField>
    <cacheField name="idade_anos" numFmtId="0">
      <sharedItems containsSemiMixedTypes="0" containsString="0" containsNumber="1" containsInteger="1" minValue="20" maxValue="48" count="24">
        <n v="26"/>
        <n v="32"/>
        <n v="36"/>
        <n v="20"/>
        <n v="40"/>
        <n v="28"/>
        <n v="41"/>
        <n v="43"/>
        <n v="34"/>
        <n v="23"/>
        <n v="33"/>
        <n v="27"/>
        <n v="37"/>
        <n v="44"/>
        <n v="30"/>
        <n v="38"/>
        <n v="31"/>
        <n v="39"/>
        <n v="25"/>
        <n v="35"/>
        <n v="46"/>
        <n v="29"/>
        <n v="48"/>
        <n v="42"/>
      </sharedItems>
    </cacheField>
    <cacheField name="idade_meses" numFmtId="0">
      <sharedItems containsSemiMixedTypes="0" containsString="0" containsNumber="1" containsInteger="1" minValue="0" maxValue="11"/>
    </cacheField>
    <cacheField name="reg_procedencia" numFmtId="0">
      <sharedItems count="3">
        <s v="interior"/>
        <s v="capital"/>
        <s v="out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" refreshedDate="44251.463375578707" createdVersion="6" refreshedVersion="6" minRefreshableVersion="3" recordCount="100" xr:uid="{78676E2D-DD16-4D96-9859-861C7034FC4F}">
  <cacheSource type="worksheet">
    <worksheetSource ref="A1:K101" sheet="a01"/>
  </cacheSource>
  <cacheFields count="11">
    <cacheField name="ID" numFmtId="0">
      <sharedItems containsSemiMixedTypes="0" containsString="0" containsNumber="1" containsInteger="1" minValue="1" maxValue="100"/>
    </cacheField>
    <cacheField name="nominal_1" numFmtId="0">
      <sharedItems count="5">
        <s v="C"/>
        <s v="D"/>
        <s v="B"/>
        <s v="A"/>
        <s v="E"/>
      </sharedItems>
    </cacheField>
    <cacheField name="nominal_2" numFmtId="0">
      <sharedItems count="3">
        <s v="X"/>
        <s v="Y"/>
        <s v="Z"/>
      </sharedItems>
    </cacheField>
    <cacheField name="var_continua_1" numFmtId="0">
      <sharedItems containsSemiMixedTypes="0" containsString="0" containsNumber="1" minValue="2.4" maxValue="97.4"/>
    </cacheField>
    <cacheField name="var_continua_2" numFmtId="0">
      <sharedItems containsSemiMixedTypes="0" containsString="0" containsNumber="1" minValue="4.5999999999999996" maxValue="981.8"/>
    </cacheField>
    <cacheField name="var_discreta_1" numFmtId="0">
      <sharedItems containsSemiMixedTypes="0" containsString="0" containsNumber="1" containsInteger="1" minValue="1" maxValue="10"/>
    </cacheField>
    <cacheField name="var_discreta_2" numFmtId="0">
      <sharedItems containsSemiMixedTypes="0" containsString="0" containsNumber="1" containsInteger="1" minValue="40" maxValue="100"/>
    </cacheField>
    <cacheField name="flag_1" numFmtId="0">
      <sharedItems containsSemiMixedTypes="0" containsString="0" containsNumber="1" containsInteger="1" minValue="0" maxValue="1" count="2">
        <n v="0"/>
        <n v="1"/>
      </sharedItems>
    </cacheField>
    <cacheField name="flag_2" numFmtId="0">
      <sharedItems containsSemiMixedTypes="0" containsString="0" containsNumber="1" containsInteger="1" minValue="1" maxValue="5" count="5">
        <n v="5"/>
        <n v="2"/>
        <n v="3"/>
        <n v="1"/>
        <n v="4"/>
      </sharedItems>
    </cacheField>
    <cacheField name="peso_1" numFmtId="0">
      <sharedItems containsSemiMixedTypes="0" containsString="0" containsNumber="1" minValue="4.7457100000000002E-4" maxValue="1.9259669E-2"/>
    </cacheField>
    <cacheField name="peso_2" numFmtId="0">
      <sharedItems containsSemiMixedTypes="0" containsString="0" containsNumber="1" minValue="9.2982100000000005E-5" maxValue="1.984560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" refreshedDate="44257.681343634256" createdVersion="6" refreshedVersion="6" minRefreshableVersion="3" recordCount="100" xr:uid="{F575CB90-CB4C-4573-B1A9-6BD5035E8882}">
  <cacheSource type="worksheet">
    <worksheetSource ref="B2:L102" sheet="b02"/>
  </cacheSource>
  <cacheFields count="11">
    <cacheField name="ID" numFmtId="0">
      <sharedItems containsSemiMixedTypes="0" containsString="0" containsNumber="1" containsInteger="1" minValue="1" maxValue="100"/>
    </cacheField>
    <cacheField name="sexo" numFmtId="0">
      <sharedItems count="2">
        <s v="F"/>
        <s v="M"/>
      </sharedItems>
    </cacheField>
    <cacheField name="altura (m)" numFmtId="2">
      <sharedItems containsSemiMixedTypes="0" containsString="0" containsNumber="1" minValue="1.55" maxValue="1.95"/>
    </cacheField>
    <cacheField name="peso (kg)" numFmtId="164">
      <sharedItems containsSemiMixedTypes="0" containsString="0" containsNumber="1" containsInteger="1" minValue="45" maxValue="95"/>
    </cacheField>
    <cacheField name="data_nascimento" numFmtId="14">
      <sharedItems containsSemiMixedTypes="0" containsNonDate="0" containsDate="1" containsString="0" minDate="1970-01-02T00:00:00" maxDate="1998-11-13T00:00:00" count="297">
        <d v="1989-02-09T00:00:00"/>
        <d v="1986-05-14T00:00:00"/>
        <d v="1973-12-26T00:00:00"/>
        <d v="1992-05-20T00:00:00"/>
        <d v="1994-09-07T00:00:00"/>
        <d v="1988-06-18T00:00:00"/>
        <d v="1970-05-03T00:00:00"/>
        <d v="1991-10-11T00:00:00"/>
        <d v="1975-10-14T00:00:00"/>
        <d v="1979-05-12T00:00:00"/>
        <d v="1975-04-21T00:00:00"/>
        <d v="1975-04-06T00:00:00"/>
        <d v="1989-07-14T00:00:00"/>
        <d v="1995-03-15T00:00:00"/>
        <d v="1980-01-01T00:00:00"/>
        <d v="1981-10-04T00:00:00"/>
        <d v="1985-12-03T00:00:00"/>
        <d v="1982-12-22T00:00:00"/>
        <d v="1970-11-07T00:00:00"/>
        <d v="1976-03-27T00:00:00"/>
        <d v="1975-04-24T00:00:00"/>
        <d v="1976-05-18T00:00:00"/>
        <d v="1983-03-27T00:00:00"/>
        <d v="1996-11-11T00:00:00"/>
        <d v="1988-02-10T00:00:00"/>
        <d v="1989-02-14T00:00:00"/>
        <d v="1985-01-22T00:00:00"/>
        <d v="1975-06-03T00:00:00"/>
        <d v="1996-12-19T00:00:00"/>
        <d v="1984-08-24T00:00:00"/>
        <d v="1978-11-05T00:00:00"/>
        <d v="1988-06-25T00:00:00"/>
        <d v="1975-12-28T00:00:00"/>
        <d v="1975-05-09T00:00:00"/>
        <d v="1973-02-07T00:00:00"/>
        <d v="1984-07-17T00:00:00"/>
        <d v="1990-09-22T00:00:00"/>
        <d v="1971-12-25T00:00:00"/>
        <d v="1976-08-19T00:00:00"/>
        <d v="1994-02-26T00:00:00"/>
        <d v="1976-04-06T00:00:00"/>
        <d v="1991-08-03T00:00:00"/>
        <d v="1972-05-27T00:00:00"/>
        <d v="1977-12-19T00:00:00"/>
        <d v="1993-09-21T00:00:00"/>
        <d v="1996-11-16T00:00:00"/>
        <d v="1985-05-01T00:00:00"/>
        <d v="1985-01-21T00:00:00"/>
        <d v="1981-03-22T00:00:00"/>
        <d v="1996-08-08T00:00:00"/>
        <d v="1989-12-27T00:00:00"/>
        <d v="1972-08-27T00:00:00"/>
        <d v="1988-04-28T00:00:00"/>
        <d v="1996-03-28T00:00:00"/>
        <d v="1995-06-24T00:00:00"/>
        <d v="1985-04-18T00:00:00"/>
        <d v="1978-05-01T00:00:00"/>
        <d v="1981-11-22T00:00:00"/>
        <d v="1990-04-21T00:00:00"/>
        <d v="1986-03-30T00:00:00"/>
        <d v="1992-09-24T00:00:00"/>
        <d v="1997-05-06T00:00:00"/>
        <d v="1996-03-02T00:00:00"/>
        <d v="1970-01-02T00:00:00"/>
        <d v="1997-11-12T00:00:00"/>
        <d v="1984-10-08T00:00:00"/>
        <d v="1997-11-16T00:00:00"/>
        <d v="1991-02-01T00:00:00"/>
        <d v="1975-03-03T00:00:00"/>
        <d v="1981-12-07T00:00:00"/>
        <d v="1974-02-23T00:00:00"/>
        <d v="1975-01-27T00:00:00"/>
        <d v="1973-03-31T00:00:00"/>
        <d v="1997-07-26T00:00:00"/>
        <d v="1972-09-27T00:00:00"/>
        <d v="1985-12-09T00:00:00"/>
        <d v="1989-02-24T00:00:00"/>
        <d v="1987-05-19T00:00:00"/>
        <d v="1990-02-18T00:00:00"/>
        <d v="1988-09-14T00:00:00"/>
        <d v="1993-11-17T00:00:00"/>
        <d v="1975-08-12T00:00:00"/>
        <d v="1994-08-25T00:00:00"/>
        <d v="1985-06-14T00:00:00"/>
        <d v="1990-09-10T00:00:00"/>
        <d v="1993-12-22T00:00:00"/>
        <d v="1994-11-17T00:00:00"/>
        <d v="1990-09-07T00:00:00"/>
        <d v="1975-11-08T00:00:00"/>
        <d v="1980-06-30T00:00:00"/>
        <d v="1981-09-19T00:00:00"/>
        <d v="1983-05-13T00:00:00"/>
        <d v="1984-05-06T00:00:00"/>
        <d v="1995-04-12T00:00:00"/>
        <d v="1996-01-26T00:00:00"/>
        <d v="1983-03-03T00:00:00"/>
        <d v="1982-12-31T00:00:00"/>
        <d v="1981-03-08T00:00:00"/>
        <d v="1976-03-20T00:00:00"/>
        <d v="1996-04-02T00:00:00"/>
        <d v="1981-09-26T00:00:00" u="1"/>
        <d v="1983-07-16T00:00:00" u="1"/>
        <d v="1984-02-29T00:00:00" u="1"/>
        <d v="1997-04-03T00:00:00" u="1"/>
        <d v="1972-03-06T00:00:00" u="1"/>
        <d v="1972-12-01T00:00:00" u="1"/>
        <d v="1979-11-10T00:00:00" u="1"/>
        <d v="1986-12-10T00:00:00" u="1"/>
        <d v="1980-01-29T00:00:00" u="1"/>
        <d v="1984-06-04T00:00:00" u="1"/>
        <d v="1997-05-27T00:00:00" u="1"/>
        <d v="1981-05-11T00:00:00" u="1"/>
        <d v="1983-08-14T00:00:00" u="1"/>
        <d v="1986-06-30T00:00:00" u="1"/>
        <d v="1988-11-24T00:00:00" u="1"/>
        <d v="1988-02-03T00:00:00" u="1"/>
        <d v="1991-11-05T00:00:00" u="1"/>
        <d v="1980-08-26T00:00:00" u="1"/>
        <d v="1982-01-03T00:00:00" u="1"/>
        <d v="1982-11-29T00:00:00" u="1"/>
        <d v="1996-06-25T00:00:00" u="1"/>
        <d v="1970-12-06T00:00:00" u="1"/>
        <d v="1985-09-19T00:00:00" u="1"/>
        <d v="1985-05-11T00:00:00" u="1"/>
        <d v="1972-05-02T00:00:00" u="1"/>
        <d v="1998-11-12T00:00:00" u="1"/>
        <d v="1980-09-24T00:00:00" u="1"/>
        <d v="1996-02-10T00:00:00" u="1"/>
        <d v="1973-09-29T00:00:00" u="1"/>
        <d v="1974-05-02T00:00:00" u="1"/>
        <d v="1995-04-20T00:00:00" u="1"/>
        <d v="1975-01-20T00:00:00" u="1"/>
        <d v="1991-03-01T00:00:00" u="1"/>
        <d v="1994-06-30T00:00:00" u="1"/>
        <d v="1975-06-07T00:00:00" u="1"/>
        <d v="1986-06-09T00:00:00" u="1"/>
        <d v="1997-06-11T00:00:00" u="1"/>
        <d v="1981-04-04T00:00:00" u="1"/>
        <d v="1981-09-17T00:00:00" u="1"/>
        <d v="1971-11-06T00:00:00" u="1"/>
        <d v="1988-11-22T00:00:00" u="1"/>
        <d v="1993-09-19T00:00:00" u="1"/>
        <d v="1977-12-25T00:00:00" u="1"/>
        <d v="1988-02-01T00:00:00" u="1"/>
        <d v="1990-03-13T00:00:00" u="1"/>
        <d v="1982-04-23T00:00:00" u="1"/>
        <d v="1986-01-08T00:00:00" u="1"/>
        <d v="1977-03-23T00:00:00" u="1"/>
        <d v="1978-11-13T00:00:00" u="1"/>
        <d v="1982-08-24T00:00:00" u="1"/>
        <d v="1991-05-23T00:00:00" u="1"/>
        <d v="1978-12-18T00:00:00" u="1"/>
        <d v="1989-03-25T00:00:00" u="1"/>
        <d v="1992-12-27T00:00:00" u="1"/>
        <d v="1996-08-07T00:00:00" u="1"/>
        <d v="1976-10-20T00:00:00" u="1"/>
        <d v="1979-10-01T00:00:00" u="1"/>
        <d v="1982-10-08T00:00:00" u="1"/>
        <d v="1991-10-03T00:00:00" u="1"/>
        <d v="1990-05-09T00:00:00" u="1"/>
        <d v="1996-09-05T00:00:00" u="1"/>
        <d v="1997-11-22T00:00:00" u="1"/>
        <d v="1972-10-25T00:00:00" u="1"/>
        <d v="1977-12-04T00:00:00" u="1"/>
        <d v="1980-10-20T00:00:00" u="1"/>
        <d v="1991-01-27T00:00:00" u="1"/>
        <d v="1997-01-15T00:00:00" u="1"/>
        <d v="1970-11-23T00:00:00" u="1"/>
        <d v="1978-11-18T00:00:00" u="1"/>
        <d v="1974-04-26T00:00:00" u="1"/>
        <d v="1978-03-28T00:00:00" u="1"/>
        <d v="1986-10-27T00:00:00" u="1"/>
        <d v="1992-11-01T00:00:00" u="1"/>
        <d v="1971-09-06T00:00:00" u="1"/>
        <d v="1980-11-18T00:00:00" u="1"/>
        <d v="1973-02-28T00:00:00" u="1"/>
        <d v="1978-02-16T00:00:00" u="1"/>
        <d v="1978-04-07T00:00:00" u="1"/>
        <d v="1995-11-27T00:00:00" u="1"/>
        <d v="1996-03-18T00:00:00" u="1"/>
        <d v="1974-04-19T00:00:00" u="1"/>
        <d v="1992-05-21T00:00:00" u="1"/>
        <d v="1993-02-25T00:00:00" u="1"/>
        <d v="1995-11-01T00:00:00" u="1"/>
        <d v="1979-07-03T00:00:00" u="1"/>
        <d v="1993-05-21T00:00:00" u="1"/>
        <d v="1995-12-06T00:00:00" u="1"/>
        <d v="1970-02-14T00:00:00" u="1"/>
        <d v="1978-02-09T00:00:00" u="1"/>
        <d v="1989-11-06T00:00:00" u="1"/>
        <d v="1997-09-10T00:00:00" u="1"/>
        <d v="1972-06-22T00:00:00" u="1"/>
        <d v="1987-02-04T00:00:00" u="1"/>
        <d v="1974-12-21T00:00:00" u="1"/>
        <d v="1977-09-06T00:00:00" u="1"/>
        <d v="1986-04-14T00:00:00" u="1"/>
        <d v="1981-05-31T00:00:00" u="1"/>
        <d v="1985-06-24T00:00:00" u="1"/>
        <d v="1989-05-26T00:00:00" u="1"/>
        <d v="1991-01-25T00:00:00" u="1"/>
        <d v="1992-07-24T00:00:00" u="1"/>
        <d v="1973-05-10T00:00:00" u="1"/>
        <d v="1984-03-21T00:00:00" u="1"/>
        <d v="1985-09-20T00:00:00" u="1"/>
        <d v="1974-05-10T00:00:00" u="1"/>
        <d v="1986-04-07T00:00:00" u="1"/>
        <d v="1991-07-17T00:00:00" u="1"/>
        <d v="1976-02-14T00:00:00" u="1"/>
        <d v="1977-01-09T00:00:00" u="1"/>
        <d v="1984-09-13T00:00:00" u="1"/>
        <d v="1994-05-07T00:00:00" u="1"/>
        <d v="1986-07-22T00:00:00" u="1"/>
        <d v="1986-09-13T00:00:00" u="1"/>
        <d v="1990-03-02T00:00:00" u="1"/>
        <d v="1993-08-22T00:00:00" u="1"/>
        <d v="1970-12-19T00:00:00" u="1"/>
        <d v="1993-06-05T00:00:00" u="1"/>
        <d v="1997-05-07T00:00:00" u="1"/>
        <d v="1991-09-20T00:00:00" u="1"/>
        <d v="1978-07-20T00:00:00" u="1"/>
        <d v="1980-07-01T00:00:00" u="1"/>
        <d v="1980-10-23T00:00:00" u="1"/>
        <d v="1983-12-21T00:00:00" u="1"/>
        <d v="1990-11-30T00:00:00" u="1"/>
        <d v="1991-08-08T00:00:00" u="1"/>
        <d v="1996-02-23T00:00:00" u="1"/>
        <d v="1973-06-20T00:00:00" u="1"/>
        <d v="1974-12-19T00:00:00" u="1"/>
        <d v="1982-07-01T00:00:00" u="1"/>
        <d v="1985-07-08T00:00:00" u="1"/>
        <d v="1971-11-26T00:00:00" u="1"/>
        <d v="1982-12-07T00:00:00" u="1"/>
        <d v="1985-10-23T00:00:00" u="1"/>
        <d v="1989-09-25T00:00:00" u="1"/>
        <d v="1975-12-12T00:00:00" u="1"/>
        <d v="1977-01-07T00:00:00" u="1"/>
        <d v="1989-05-17T00:00:00" u="1"/>
        <d v="1991-08-20T00:00:00" u="1"/>
        <d v="1992-07-15T00:00:00" u="1"/>
        <d v="1987-12-14T00:00:00" u="1"/>
        <d v="1989-01-09T00:00:00" u="1"/>
        <d v="1971-01-12T00:00:00" u="1"/>
        <d v="1976-06-13T00:00:00" u="1"/>
        <d v="1981-06-01T00:00:00" u="1"/>
        <d v="1984-02-26T00:00:00" u="1"/>
        <d v="1993-02-21T00:00:00" u="1"/>
        <d v="1998-11-04T00:00:00" u="1"/>
        <d v="1976-01-19T00:00:00" u="1"/>
        <d v="1979-10-21T00:00:00" u="1"/>
        <d v="1991-02-14T00:00:00" u="1"/>
        <d v="1994-09-25T00:00:00" u="1"/>
        <d v="1995-12-02T00:00:00" u="1"/>
        <d v="1975-03-29T00:00:00" u="1"/>
        <d v="1978-07-18T00:00:00" u="1"/>
        <d v="1986-05-22T00:00:00" u="1"/>
        <d v="1991-06-15T00:00:00" u="1"/>
        <d v="1980-12-31T00:00:00" u="1"/>
        <d v="1984-04-29T00:00:00" u="1"/>
        <d v="1997-06-03T00:00:00" u="1"/>
        <d v="1998-03-07T00:00:00" u="1"/>
        <d v="1972-10-19T00:00:00" u="1"/>
        <d v="1976-07-30T00:00:00" u="1"/>
        <d v="1984-07-25T00:00:00" u="1"/>
        <d v="1988-03-05T00:00:00" u="1"/>
        <d v="1973-03-15T00:00:00" u="1"/>
        <d v="1997-06-22T00:00:00" u="1"/>
        <d v="1974-01-24T00:00:00" u="1"/>
        <d v="1986-02-12T00:00:00" u="1"/>
        <d v="1974-11-24T00:00:00" u="1"/>
        <d v="1978-12-17T00:00:00" u="1"/>
        <d v="1986-08-30T00:00:00" u="1"/>
        <d v="1989-07-06T00:00:00" u="1"/>
        <d v="1993-11-21T00:00:00" u="1"/>
        <d v="1982-03-29T00:00:00" u="1"/>
        <d v="1981-04-08T00:00:00" u="1"/>
        <d v="1986-05-27T00:00:00" u="1"/>
        <d v="1986-07-18T00:00:00" u="1"/>
        <d v="1987-04-22T00:00:00" u="1"/>
        <d v="1993-08-18T00:00:00" u="1"/>
        <d v="1994-03-31T00:00:00" u="1"/>
        <d v="1994-07-13T00:00:00" u="1"/>
        <d v="1995-06-08T00:00:00" u="1"/>
        <d v="1996-03-12T00:00:00" u="1"/>
        <d v="1990-07-25T00:00:00" u="1"/>
        <d v="1994-08-18T00:00:00" u="1"/>
        <d v="1973-08-14T00:00:00" u="1"/>
        <d v="1979-05-06T00:00:00" u="1"/>
        <d v="1973-09-19T00:00:00" u="1"/>
        <d v="1993-08-11T00:00:00" u="1"/>
        <d v="1996-01-14T00:00:00" u="1"/>
        <d v="1980-02-29T00:00:00" u="1"/>
        <d v="1974-10-24T00:00:00" u="1"/>
        <d v="1981-06-11T00:00:00" u="1"/>
        <d v="1991-09-09T00:00:00" u="1"/>
        <d v="1977-08-14T00:00:00" u="1"/>
        <d v="1984-08-28T00:00:00" u="1"/>
        <d v="1994-04-22T00:00:00" u="1"/>
      </sharedItems>
    </cacheField>
    <cacheField name="ano" numFmtId="1">
      <sharedItems containsSemiMixedTypes="0" containsString="0" containsNumber="1" containsInteger="1" minValue="1970" maxValue="1998" count="29">
        <n v="1989"/>
        <n v="1986"/>
        <n v="1973"/>
        <n v="1992"/>
        <n v="1994"/>
        <n v="1988"/>
        <n v="1970"/>
        <n v="1991"/>
        <n v="1975"/>
        <n v="1979"/>
        <n v="1995"/>
        <n v="1980"/>
        <n v="1981"/>
        <n v="1985"/>
        <n v="1982"/>
        <n v="1976"/>
        <n v="1983"/>
        <n v="1996"/>
        <n v="1984"/>
        <n v="1978"/>
        <n v="1990"/>
        <n v="1971"/>
        <n v="1972"/>
        <n v="1977"/>
        <n v="1993"/>
        <n v="1997"/>
        <n v="1974"/>
        <n v="1987"/>
        <n v="1998" u="1"/>
      </sharedItems>
    </cacheField>
    <cacheField name="mês" numFmtId="1">
      <sharedItems containsSemiMixedTypes="0" containsString="0" containsNumber="1" containsInteger="1" minValue="1" maxValue="12"/>
    </cacheField>
    <cacheField name="mês_nome" numFmtId="1">
      <sharedItems/>
    </cacheField>
    <cacheField name="dia" numFmtId="1">
      <sharedItems containsSemiMixedTypes="0" containsString="0" containsNumber="1" containsInteger="1" minValue="1" maxValue="31"/>
    </cacheField>
    <cacheField name="IMC (kg/m2)" numFmtId="164">
      <sharedItems containsSemiMixedTypes="0" containsString="0" containsNumber="1" minValue="15.346938775510203" maxValue="33.705044999820721"/>
    </cacheField>
    <cacheField name="idade (anos)" numFmtId="0">
      <sharedItems containsSemiMixedTypes="0" containsString="0" containsNumber="1" containsInteger="1" minValue="23" maxValue="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"/>
    <x v="0"/>
    <x v="0"/>
    <n v="1"/>
    <s v="4,00"/>
    <x v="0"/>
    <n v="3"/>
    <x v="0"/>
  </r>
  <r>
    <n v="2"/>
    <x v="1"/>
    <x v="0"/>
    <n v="2"/>
    <s v="4,56"/>
    <x v="1"/>
    <n v="10"/>
    <x v="1"/>
  </r>
  <r>
    <n v="3"/>
    <x v="1"/>
    <x v="0"/>
    <n v="1"/>
    <s v="5,25"/>
    <x v="2"/>
    <n v="5"/>
    <x v="1"/>
  </r>
  <r>
    <n v="4"/>
    <x v="0"/>
    <x v="1"/>
    <n v="1"/>
    <s v="5,73"/>
    <x v="3"/>
    <n v="10"/>
    <x v="2"/>
  </r>
  <r>
    <n v="5"/>
    <x v="0"/>
    <x v="0"/>
    <n v="1"/>
    <s v="6,26"/>
    <x v="4"/>
    <n v="7"/>
    <x v="2"/>
  </r>
  <r>
    <n v="6"/>
    <x v="1"/>
    <x v="0"/>
    <n v="2"/>
    <s v="6,66"/>
    <x v="5"/>
    <n v="0"/>
    <x v="0"/>
  </r>
  <r>
    <n v="7"/>
    <x v="0"/>
    <x v="0"/>
    <n v="3"/>
    <s v="6,86"/>
    <x v="6"/>
    <n v="0"/>
    <x v="0"/>
  </r>
  <r>
    <n v="8"/>
    <x v="0"/>
    <x v="0"/>
    <n v="3"/>
    <s v="7,39"/>
    <x v="7"/>
    <n v="4"/>
    <x v="1"/>
  </r>
  <r>
    <n v="9"/>
    <x v="1"/>
    <x v="1"/>
    <n v="3"/>
    <s v="7,59"/>
    <x v="8"/>
    <n v="10"/>
    <x v="1"/>
  </r>
  <r>
    <n v="10"/>
    <x v="0"/>
    <x v="1"/>
    <n v="1"/>
    <s v="7,44"/>
    <x v="9"/>
    <n v="6"/>
    <x v="2"/>
  </r>
  <r>
    <n v="11"/>
    <x v="1"/>
    <x v="1"/>
    <n v="2"/>
    <s v="8,12"/>
    <x v="10"/>
    <n v="6"/>
    <x v="0"/>
  </r>
  <r>
    <n v="12"/>
    <x v="0"/>
    <x v="0"/>
    <n v="3"/>
    <s v="8,46"/>
    <x v="11"/>
    <n v="11"/>
    <x v="1"/>
  </r>
  <r>
    <n v="13"/>
    <x v="0"/>
    <x v="1"/>
    <n v="3"/>
    <s v="8,74"/>
    <x v="12"/>
    <n v="5"/>
    <x v="2"/>
  </r>
  <r>
    <n v="14"/>
    <x v="1"/>
    <x v="0"/>
    <n v="3"/>
    <s v="8,95"/>
    <x v="13"/>
    <n v="2"/>
    <x v="2"/>
  </r>
  <r>
    <n v="15"/>
    <x v="1"/>
    <x v="1"/>
    <n v="3"/>
    <s v="9,13"/>
    <x v="14"/>
    <n v="5"/>
    <x v="0"/>
  </r>
  <r>
    <n v="16"/>
    <x v="0"/>
    <x v="1"/>
    <n v="2"/>
    <s v="9,35"/>
    <x v="15"/>
    <n v="8"/>
    <x v="2"/>
  </r>
  <r>
    <n v="17"/>
    <x v="1"/>
    <x v="1"/>
    <n v="3"/>
    <s v="9,77"/>
    <x v="16"/>
    <n v="7"/>
    <x v="1"/>
  </r>
  <r>
    <n v="18"/>
    <x v="1"/>
    <x v="0"/>
    <n v="2"/>
    <s v="9,80"/>
    <x v="17"/>
    <n v="7"/>
    <x v="2"/>
  </r>
  <r>
    <n v="19"/>
    <x v="0"/>
    <x v="2"/>
    <n v="1"/>
    <s v="10,53"/>
    <x v="18"/>
    <n v="8"/>
    <x v="0"/>
  </r>
  <r>
    <n v="20"/>
    <x v="0"/>
    <x v="1"/>
    <n v="2"/>
    <s v="10,76"/>
    <x v="12"/>
    <n v="4"/>
    <x v="0"/>
  </r>
  <r>
    <n v="21"/>
    <x v="1"/>
    <x v="1"/>
    <n v="2"/>
    <s v="11,06"/>
    <x v="14"/>
    <n v="9"/>
    <x v="2"/>
  </r>
  <r>
    <n v="22"/>
    <x v="0"/>
    <x v="1"/>
    <n v="1"/>
    <s v="11,59"/>
    <x v="8"/>
    <n v="2"/>
    <x v="1"/>
  </r>
  <r>
    <n v="23"/>
    <x v="0"/>
    <x v="0"/>
    <n v="1"/>
    <s v="12,00"/>
    <x v="6"/>
    <n v="0"/>
    <x v="2"/>
  </r>
  <r>
    <n v="24"/>
    <x v="1"/>
    <x v="2"/>
    <n v="2"/>
    <s v="12,79"/>
    <x v="0"/>
    <n v="1"/>
    <x v="2"/>
  </r>
  <r>
    <n v="25"/>
    <x v="1"/>
    <x v="1"/>
    <n v="3"/>
    <s v="13,23"/>
    <x v="1"/>
    <n v="5"/>
    <x v="0"/>
  </r>
  <r>
    <n v="26"/>
    <x v="1"/>
    <x v="1"/>
    <n v="2"/>
    <s v="13,60"/>
    <x v="19"/>
    <n v="0"/>
    <x v="2"/>
  </r>
  <r>
    <n v="27"/>
    <x v="0"/>
    <x v="0"/>
    <n v="3"/>
    <s v="13,85"/>
    <x v="20"/>
    <n v="7"/>
    <x v="2"/>
  </r>
  <r>
    <n v="28"/>
    <x v="1"/>
    <x v="1"/>
    <n v="3"/>
    <s v="14,69"/>
    <x v="21"/>
    <n v="8"/>
    <x v="0"/>
  </r>
  <r>
    <n v="29"/>
    <x v="1"/>
    <x v="1"/>
    <n v="3"/>
    <s v="14,71"/>
    <x v="4"/>
    <n v="6"/>
    <x v="0"/>
  </r>
  <r>
    <n v="30"/>
    <x v="1"/>
    <x v="1"/>
    <n v="1"/>
    <s v="15,99"/>
    <x v="19"/>
    <n v="10"/>
    <x v="1"/>
  </r>
  <r>
    <n v="31"/>
    <x v="0"/>
    <x v="2"/>
    <n v="3"/>
    <s v="16,22"/>
    <x v="16"/>
    <n v="5"/>
    <x v="2"/>
  </r>
  <r>
    <n v="32"/>
    <x v="1"/>
    <x v="1"/>
    <n v="1"/>
    <s v="16,61"/>
    <x v="2"/>
    <n v="4"/>
    <x v="0"/>
  </r>
  <r>
    <n v="33"/>
    <x v="1"/>
    <x v="2"/>
    <n v="3"/>
    <s v="17,26"/>
    <x v="7"/>
    <n v="7"/>
    <x v="1"/>
  </r>
  <r>
    <n v="34"/>
    <x v="0"/>
    <x v="2"/>
    <n v="1"/>
    <s v="18,75"/>
    <x v="10"/>
    <n v="7"/>
    <x v="1"/>
  </r>
  <r>
    <n v="35"/>
    <x v="1"/>
    <x v="1"/>
    <n v="3"/>
    <s v="19,40"/>
    <x v="22"/>
    <n v="11"/>
    <x v="1"/>
  </r>
  <r>
    <n v="36"/>
    <x v="1"/>
    <x v="2"/>
    <n v="2"/>
    <s v="23,30"/>
    <x v="23"/>
    <n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n v="52.1"/>
    <n v="18.2"/>
    <n v="4"/>
    <n v="47"/>
    <x v="0"/>
    <x v="0"/>
    <n v="1.0302143E-2"/>
    <n v="3.6788599999999999E-4"/>
  </r>
  <r>
    <n v="2"/>
    <x v="0"/>
    <x v="1"/>
    <n v="41.5"/>
    <n v="886.7"/>
    <n v="9"/>
    <n v="50"/>
    <x v="1"/>
    <x v="1"/>
    <n v="8.2061219999999997E-3"/>
    <n v="1.7923306E-2"/>
  </r>
  <r>
    <n v="3"/>
    <x v="1"/>
    <x v="1"/>
    <n v="55.2"/>
    <n v="563.70000000000005"/>
    <n v="8"/>
    <n v="96"/>
    <x v="1"/>
    <x v="0"/>
    <n v="1.0915131E-2"/>
    <n v="1.1394347000000001E-2"/>
  </r>
  <r>
    <n v="4"/>
    <x v="2"/>
    <x v="1"/>
    <n v="85.4"/>
    <n v="884.2"/>
    <n v="1"/>
    <n v="41"/>
    <x v="0"/>
    <x v="2"/>
    <n v="1.6886814999999999E-2"/>
    <n v="1.7872771999999999E-2"/>
  </r>
  <r>
    <n v="5"/>
    <x v="0"/>
    <x v="1"/>
    <n v="77.599999999999994"/>
    <n v="859"/>
    <n v="4"/>
    <n v="95"/>
    <x v="1"/>
    <x v="1"/>
    <n v="1.5344459E-2"/>
    <n v="1.7363391999999998E-2"/>
  </r>
  <r>
    <n v="6"/>
    <x v="3"/>
    <x v="1"/>
    <n v="90.3"/>
    <n v="956.6"/>
    <n v="2"/>
    <n v="62"/>
    <x v="0"/>
    <x v="2"/>
    <n v="1.785573E-2"/>
    <n v="1.9336229E-2"/>
  </r>
  <r>
    <n v="7"/>
    <x v="0"/>
    <x v="2"/>
    <n v="52.1"/>
    <n v="212.9"/>
    <n v="3"/>
    <n v="81"/>
    <x v="0"/>
    <x v="3"/>
    <n v="1.0302143E-2"/>
    <n v="4.3034529999999996E-3"/>
  </r>
  <r>
    <n v="8"/>
    <x v="0"/>
    <x v="0"/>
    <n v="89.6"/>
    <n v="353.7"/>
    <n v="2"/>
    <n v="93"/>
    <x v="1"/>
    <x v="4"/>
    <n v="1.7717314000000001E-2"/>
    <n v="7.1495129999999997E-3"/>
  </r>
  <r>
    <n v="9"/>
    <x v="4"/>
    <x v="2"/>
    <n v="2.4"/>
    <n v="574.70000000000005"/>
    <n v="1"/>
    <n v="44"/>
    <x v="0"/>
    <x v="1"/>
    <n v="4.7457100000000002E-4"/>
    <n v="1.1616695999999999E-2"/>
  </r>
  <r>
    <n v="10"/>
    <x v="3"/>
    <x v="0"/>
    <n v="94.9"/>
    <n v="619.6"/>
    <n v="9"/>
    <n v="67"/>
    <x v="1"/>
    <x v="4"/>
    <n v="1.8765324999999999E-2"/>
    <n v="1.2524281E-2"/>
  </r>
  <r>
    <n v="11"/>
    <x v="1"/>
    <x v="2"/>
    <n v="56.6"/>
    <n v="453.4"/>
    <n v="7"/>
    <n v="77"/>
    <x v="1"/>
    <x v="2"/>
    <n v="1.1191964E-2"/>
    <n v="9.1647989999999995E-3"/>
  </r>
  <r>
    <n v="12"/>
    <x v="3"/>
    <x v="0"/>
    <n v="42.3"/>
    <n v="250.2"/>
    <n v="1"/>
    <n v="92"/>
    <x v="0"/>
    <x v="1"/>
    <n v="8.3643120000000005E-3"/>
    <n v="5.0574160000000003E-3"/>
  </r>
  <r>
    <n v="13"/>
    <x v="1"/>
    <x v="1"/>
    <n v="15.9"/>
    <n v="634.29999999999995"/>
    <n v="1"/>
    <n v="45"/>
    <x v="0"/>
    <x v="4"/>
    <n v="3.1440320000000002E-3"/>
    <n v="1.282142E-2"/>
  </r>
  <r>
    <n v="14"/>
    <x v="4"/>
    <x v="0"/>
    <n v="62.3"/>
    <n v="65.7"/>
    <n v="1"/>
    <n v="61"/>
    <x v="0"/>
    <x v="0"/>
    <n v="1.231907E-2"/>
    <n v="1.3280270000000001E-3"/>
  </r>
  <r>
    <n v="15"/>
    <x v="0"/>
    <x v="1"/>
    <n v="70.900000000000006"/>
    <n v="136.19999999999999"/>
    <n v="8"/>
    <n v="65"/>
    <x v="0"/>
    <x v="0"/>
    <n v="1.4019616E-2"/>
    <n v="2.7530779999999999E-3"/>
  </r>
  <r>
    <n v="16"/>
    <x v="4"/>
    <x v="0"/>
    <n v="88.6"/>
    <n v="319.7"/>
    <n v="6"/>
    <n v="91"/>
    <x v="0"/>
    <x v="2"/>
    <n v="1.7519575999999999E-2"/>
    <n v="6.4622539999999997E-3"/>
  </r>
  <r>
    <n v="17"/>
    <x v="3"/>
    <x v="1"/>
    <n v="5.4"/>
    <n v="320.89999999999998"/>
    <n v="2"/>
    <n v="41"/>
    <x v="0"/>
    <x v="1"/>
    <n v="1.0677849999999999E-3"/>
    <n v="6.4865110000000004E-3"/>
  </r>
  <r>
    <n v="18"/>
    <x v="1"/>
    <x v="0"/>
    <n v="44.9"/>
    <n v="887.1"/>
    <n v="3"/>
    <n v="40"/>
    <x v="1"/>
    <x v="2"/>
    <n v="8.8784310000000009E-3"/>
    <n v="1.7931391000000001E-2"/>
  </r>
  <r>
    <n v="19"/>
    <x v="2"/>
    <x v="1"/>
    <n v="71.5"/>
    <n v="162.5"/>
    <n v="3"/>
    <n v="92"/>
    <x v="1"/>
    <x v="0"/>
    <n v="1.4138258000000001E-2"/>
    <n v="3.284693E-3"/>
  </r>
  <r>
    <n v="20"/>
    <x v="4"/>
    <x v="0"/>
    <n v="24.1"/>
    <n v="835.3"/>
    <n v="10"/>
    <n v="44"/>
    <x v="0"/>
    <x v="1"/>
    <n v="4.765483E-3"/>
    <n v="1.6884331999999998E-2"/>
  </r>
  <r>
    <n v="21"/>
    <x v="3"/>
    <x v="1"/>
    <n v="55.8"/>
    <n v="62.8"/>
    <n v="5"/>
    <n v="94"/>
    <x v="0"/>
    <x v="1"/>
    <n v="1.1033774E-2"/>
    <n v="1.269407E-3"/>
  </r>
  <r>
    <n v="22"/>
    <x v="4"/>
    <x v="0"/>
    <n v="6.4"/>
    <n v="641.4"/>
    <n v="3"/>
    <n v="65"/>
    <x v="1"/>
    <x v="3"/>
    <n v="1.265522E-3"/>
    <n v="1.2964936E-2"/>
  </r>
  <r>
    <n v="23"/>
    <x v="0"/>
    <x v="2"/>
    <n v="13.2"/>
    <n v="601.6"/>
    <n v="1"/>
    <n v="90"/>
    <x v="1"/>
    <x v="3"/>
    <n v="2.6101399999999999E-3"/>
    <n v="1.2160439E-2"/>
  </r>
  <r>
    <n v="24"/>
    <x v="2"/>
    <x v="2"/>
    <n v="78.900000000000006"/>
    <n v="464.1"/>
    <n v="5"/>
    <n v="89"/>
    <x v="0"/>
    <x v="1"/>
    <n v="1.5601518999999999E-2"/>
    <n v="9.3810830000000001E-3"/>
  </r>
  <r>
    <n v="25"/>
    <x v="2"/>
    <x v="1"/>
    <n v="72.599999999999994"/>
    <n v="429.2"/>
    <n v="10"/>
    <n v="72"/>
    <x v="1"/>
    <x v="2"/>
    <n v="1.435577E-2"/>
    <n v="8.6756320000000008E-3"/>
  </r>
  <r>
    <n v="26"/>
    <x v="3"/>
    <x v="1"/>
    <n v="86.8"/>
    <n v="200.9"/>
    <n v="4"/>
    <n v="72"/>
    <x v="0"/>
    <x v="1"/>
    <n v="1.7163648E-2"/>
    <n v="4.0608909999999996E-3"/>
  </r>
  <r>
    <n v="27"/>
    <x v="1"/>
    <x v="1"/>
    <n v="5.0999999999999996"/>
    <n v="865.5"/>
    <n v="3"/>
    <n v="42"/>
    <x v="1"/>
    <x v="3"/>
    <n v="1.008463E-3"/>
    <n v="1.7494780000000001E-2"/>
  </r>
  <r>
    <n v="28"/>
    <x v="0"/>
    <x v="2"/>
    <n v="79.3"/>
    <n v="115"/>
    <n v="1"/>
    <n v="52"/>
    <x v="1"/>
    <x v="0"/>
    <n v="1.5680613999999999E-2"/>
    <n v="2.3245520000000001E-3"/>
  </r>
  <r>
    <n v="29"/>
    <x v="3"/>
    <x v="0"/>
    <n v="7"/>
    <n v="651.6"/>
    <n v="3"/>
    <n v="75"/>
    <x v="1"/>
    <x v="2"/>
    <n v="1.3841649999999999E-3"/>
    <n v="1.3171113E-2"/>
  </r>
  <r>
    <n v="30"/>
    <x v="1"/>
    <x v="1"/>
    <n v="55.3"/>
    <n v="93.7"/>
    <n v="5"/>
    <n v="77"/>
    <x v="1"/>
    <x v="1"/>
    <n v="1.0934905E-2"/>
    <n v="1.8940039999999999E-3"/>
  </r>
  <r>
    <n v="31"/>
    <x v="0"/>
    <x v="1"/>
    <n v="57.8"/>
    <n v="274.60000000000002"/>
    <n v="8"/>
    <n v="64"/>
    <x v="0"/>
    <x v="0"/>
    <n v="1.1429249000000001E-2"/>
    <n v="5.5506260000000003E-3"/>
  </r>
  <r>
    <n v="32"/>
    <x v="1"/>
    <x v="0"/>
    <n v="25.1"/>
    <n v="232.1"/>
    <n v="8"/>
    <n v="93"/>
    <x v="1"/>
    <x v="4"/>
    <n v="4.9632210000000003E-3"/>
    <n v="4.6915519999999999E-3"/>
  </r>
  <r>
    <n v="33"/>
    <x v="0"/>
    <x v="1"/>
    <n v="26.5"/>
    <n v="504.2"/>
    <n v="7"/>
    <n v="92"/>
    <x v="0"/>
    <x v="3"/>
    <n v="5.2400540000000001E-3"/>
    <n v="1.0191644E-2"/>
  </r>
  <r>
    <n v="34"/>
    <x v="2"/>
    <x v="0"/>
    <n v="97.4"/>
    <n v="718.2"/>
    <n v="10"/>
    <n v="82"/>
    <x v="0"/>
    <x v="3"/>
    <n v="1.9259669E-2"/>
    <n v="1.4517332000000001E-2"/>
  </r>
  <r>
    <n v="35"/>
    <x v="3"/>
    <x v="0"/>
    <n v="25.1"/>
    <n v="497.8"/>
    <n v="6"/>
    <n v="99"/>
    <x v="1"/>
    <x v="3"/>
    <n v="4.9632210000000003E-3"/>
    <n v="1.0062277999999999E-2"/>
  </r>
  <r>
    <n v="36"/>
    <x v="1"/>
    <x v="2"/>
    <n v="36.1"/>
    <n v="466"/>
    <n v="10"/>
    <n v="64"/>
    <x v="1"/>
    <x v="1"/>
    <n v="7.1383369999999998E-3"/>
    <n v="9.4194889999999996E-3"/>
  </r>
  <r>
    <n v="37"/>
    <x v="2"/>
    <x v="2"/>
    <n v="18.8"/>
    <n v="934"/>
    <n v="5"/>
    <n v="80"/>
    <x v="1"/>
    <x v="1"/>
    <n v="3.7174719999999999E-3"/>
    <n v="1.8879403999999999E-2"/>
  </r>
  <r>
    <n v="38"/>
    <x v="1"/>
    <x v="1"/>
    <n v="81.900000000000006"/>
    <n v="43.5"/>
    <n v="8"/>
    <n v="84"/>
    <x v="1"/>
    <x v="3"/>
    <n v="1.6194732E-2"/>
    <n v="8.7928699999999997E-4"/>
  </r>
  <r>
    <n v="39"/>
    <x v="1"/>
    <x v="2"/>
    <n v="13.5"/>
    <n v="966.7"/>
    <n v="8"/>
    <n v="68"/>
    <x v="1"/>
    <x v="1"/>
    <n v="2.6694610000000001E-3"/>
    <n v="1.9540386E-2"/>
  </r>
  <r>
    <n v="40"/>
    <x v="3"/>
    <x v="1"/>
    <n v="25.4"/>
    <n v="60.5"/>
    <n v="7"/>
    <n v="63"/>
    <x v="1"/>
    <x v="1"/>
    <n v="5.0225419999999996E-3"/>
    <n v="1.2229160000000001E-3"/>
  </r>
  <r>
    <n v="41"/>
    <x v="4"/>
    <x v="1"/>
    <n v="94.7"/>
    <n v="980.9"/>
    <n v="2"/>
    <n v="64"/>
    <x v="1"/>
    <x v="0"/>
    <n v="1.8725776999999999E-2"/>
    <n v="1.9827417E-2"/>
  </r>
  <r>
    <n v="42"/>
    <x v="0"/>
    <x v="2"/>
    <n v="75.7"/>
    <n v="249.4"/>
    <n v="6"/>
    <n v="41"/>
    <x v="0"/>
    <x v="3"/>
    <n v="1.4968756999999999E-2"/>
    <n v="5.0412460000000001E-3"/>
  </r>
  <r>
    <n v="43"/>
    <x v="1"/>
    <x v="2"/>
    <n v="69.7"/>
    <n v="580.4"/>
    <n v="5"/>
    <n v="46"/>
    <x v="0"/>
    <x v="4"/>
    <n v="1.3782330000000001E-2"/>
    <n v="1.1731912000000001E-2"/>
  </r>
  <r>
    <n v="44"/>
    <x v="4"/>
    <x v="2"/>
    <n v="14.9"/>
    <n v="591.4"/>
    <n v="5"/>
    <n v="87"/>
    <x v="0"/>
    <x v="4"/>
    <n v="2.9462939999999999E-3"/>
    <n v="1.1954261000000001E-2"/>
  </r>
  <r>
    <n v="45"/>
    <x v="0"/>
    <x v="1"/>
    <n v="74.400000000000006"/>
    <n v="134.19999999999999"/>
    <n v="6"/>
    <n v="42"/>
    <x v="0"/>
    <x v="1"/>
    <n v="1.4711698E-2"/>
    <n v="2.712651E-3"/>
  </r>
  <r>
    <n v="46"/>
    <x v="4"/>
    <x v="1"/>
    <n v="77.400000000000006"/>
    <n v="935.7"/>
    <n v="6"/>
    <n v="88"/>
    <x v="1"/>
    <x v="0"/>
    <n v="1.5304912E-2"/>
    <n v="1.8913767000000001E-2"/>
  </r>
  <r>
    <n v="47"/>
    <x v="3"/>
    <x v="1"/>
    <n v="95.2"/>
    <n v="559.70000000000005"/>
    <n v="1"/>
    <n v="78"/>
    <x v="0"/>
    <x v="1"/>
    <n v="1.8824646E-2"/>
    <n v="1.1313493000000001E-2"/>
  </r>
  <r>
    <n v="48"/>
    <x v="1"/>
    <x v="2"/>
    <n v="36.200000000000003"/>
    <n v="4.5999999999999996"/>
    <n v="4"/>
    <n v="68"/>
    <x v="1"/>
    <x v="2"/>
    <n v="7.158111E-3"/>
    <n v="9.2982100000000005E-5"/>
  </r>
  <r>
    <n v="49"/>
    <x v="3"/>
    <x v="1"/>
    <n v="31.7"/>
    <n v="524.6"/>
    <n v="3"/>
    <n v="82"/>
    <x v="0"/>
    <x v="3"/>
    <n v="6.2682909999999996E-3"/>
    <n v="1.0603998999999999E-2"/>
  </r>
  <r>
    <n v="50"/>
    <x v="0"/>
    <x v="0"/>
    <n v="81"/>
    <n v="162"/>
    <n v="8"/>
    <n v="46"/>
    <x v="1"/>
    <x v="3"/>
    <n v="1.6016768000000001E-2"/>
    <n v="3.2745859999999999E-3"/>
  </r>
  <r>
    <n v="51"/>
    <x v="2"/>
    <x v="1"/>
    <n v="43.5"/>
    <n v="457.9"/>
    <n v="6"/>
    <n v="48"/>
    <x v="1"/>
    <x v="1"/>
    <n v="8.6015980000000002E-3"/>
    <n v="9.2557590000000006E-3"/>
  </r>
  <r>
    <n v="52"/>
    <x v="4"/>
    <x v="2"/>
    <n v="66.900000000000006"/>
    <n v="506.3"/>
    <n v="2"/>
    <n v="90"/>
    <x v="0"/>
    <x v="0"/>
    <n v="1.3228663999999999E-2"/>
    <n v="1.0234092E-2"/>
  </r>
  <r>
    <n v="53"/>
    <x v="3"/>
    <x v="1"/>
    <n v="74.3"/>
    <n v="319.5"/>
    <n v="4"/>
    <n v="91"/>
    <x v="0"/>
    <x v="4"/>
    <n v="1.4691924E-2"/>
    <n v="6.4582119999999996E-3"/>
  </r>
  <r>
    <n v="54"/>
    <x v="4"/>
    <x v="1"/>
    <n v="91.3"/>
    <n v="157"/>
    <n v="8"/>
    <n v="62"/>
    <x v="1"/>
    <x v="3"/>
    <n v="1.8053468E-2"/>
    <n v="3.1735190000000001E-3"/>
  </r>
  <r>
    <n v="55"/>
    <x v="1"/>
    <x v="0"/>
    <n v="93.3"/>
    <n v="551"/>
    <n v="6"/>
    <n v="80"/>
    <x v="1"/>
    <x v="0"/>
    <n v="1.8448943999999998E-2"/>
    <n v="1.1137635999999999E-2"/>
  </r>
  <r>
    <n v="56"/>
    <x v="1"/>
    <x v="1"/>
    <n v="17.5"/>
    <n v="377.7"/>
    <n v="5"/>
    <n v="53"/>
    <x v="0"/>
    <x v="4"/>
    <n v="3.4604129999999999E-3"/>
    <n v="7.6346369999999997E-3"/>
  </r>
  <r>
    <n v="57"/>
    <x v="4"/>
    <x v="1"/>
    <n v="75.5"/>
    <n v="232.6"/>
    <n v="9"/>
    <n v="71"/>
    <x v="0"/>
    <x v="0"/>
    <n v="1.492921E-2"/>
    <n v="4.7016590000000004E-3"/>
  </r>
  <r>
    <n v="58"/>
    <x v="4"/>
    <x v="1"/>
    <n v="16.2"/>
    <n v="670.9"/>
    <n v="3"/>
    <n v="64"/>
    <x v="0"/>
    <x v="0"/>
    <n v="3.2033539999999998E-3"/>
    <n v="1.3561234E-2"/>
  </r>
  <r>
    <n v="59"/>
    <x v="4"/>
    <x v="1"/>
    <n v="5.5"/>
    <n v="399.6"/>
    <n v="5"/>
    <n v="49"/>
    <x v="1"/>
    <x v="0"/>
    <n v="1.087558E-3"/>
    <n v="8.0773129999999992E-3"/>
  </r>
  <r>
    <n v="60"/>
    <x v="3"/>
    <x v="1"/>
    <n v="2.7"/>
    <n v="630.4"/>
    <n v="9"/>
    <n v="96"/>
    <x v="0"/>
    <x v="2"/>
    <n v="5.33892E-4"/>
    <n v="1.2742587E-2"/>
  </r>
  <r>
    <n v="61"/>
    <x v="2"/>
    <x v="1"/>
    <n v="12.4"/>
    <n v="969.1"/>
    <n v="1"/>
    <n v="98"/>
    <x v="1"/>
    <x v="0"/>
    <n v="2.45195E-3"/>
    <n v="1.9588898E-2"/>
  </r>
  <r>
    <n v="62"/>
    <x v="0"/>
    <x v="1"/>
    <n v="17.399999999999999"/>
    <n v="754.8"/>
    <n v="7"/>
    <n v="47"/>
    <x v="0"/>
    <x v="2"/>
    <n v="3.4406390000000001E-3"/>
    <n v="1.5257145999999999E-2"/>
  </r>
  <r>
    <n v="63"/>
    <x v="4"/>
    <x v="1"/>
    <n v="76.2"/>
    <n v="537.70000000000005"/>
    <n v="1"/>
    <n v="77"/>
    <x v="1"/>
    <x v="3"/>
    <n v="1.5067626000000001E-2"/>
    <n v="1.0868796E-2"/>
  </r>
  <r>
    <n v="64"/>
    <x v="4"/>
    <x v="0"/>
    <n v="57.1"/>
    <n v="159.80000000000001"/>
    <n v="1"/>
    <n v="75"/>
    <x v="1"/>
    <x v="3"/>
    <n v="1.1290833E-2"/>
    <n v="3.2301159999999999E-3"/>
  </r>
  <r>
    <n v="65"/>
    <x v="0"/>
    <x v="1"/>
    <n v="58.5"/>
    <n v="753.4"/>
    <n v="10"/>
    <n v="60"/>
    <x v="0"/>
    <x v="0"/>
    <n v="1.1567666000000001E-2"/>
    <n v="1.5228847E-2"/>
  </r>
  <r>
    <n v="66"/>
    <x v="0"/>
    <x v="2"/>
    <n v="4.9000000000000004"/>
    <n v="199.3"/>
    <n v="7"/>
    <n v="42"/>
    <x v="1"/>
    <x v="1"/>
    <n v="9.68916E-4"/>
    <n v="4.0285499999999997E-3"/>
  </r>
  <r>
    <n v="67"/>
    <x v="4"/>
    <x v="0"/>
    <n v="56.9"/>
    <n v="874.5"/>
    <n v="10"/>
    <n v="55"/>
    <x v="0"/>
    <x v="1"/>
    <n v="1.1251285E-2"/>
    <n v="1.7676701E-2"/>
  </r>
  <r>
    <n v="68"/>
    <x v="3"/>
    <x v="0"/>
    <n v="20.6"/>
    <n v="708.5"/>
    <n v="3"/>
    <n v="86"/>
    <x v="0"/>
    <x v="3"/>
    <n v="4.0733999999999996E-3"/>
    <n v="1.4321261E-2"/>
  </r>
  <r>
    <n v="69"/>
    <x v="3"/>
    <x v="1"/>
    <n v="97.1"/>
    <n v="911.7"/>
    <n v="9"/>
    <n v="100"/>
    <x v="0"/>
    <x v="3"/>
    <n v="1.9200347999999999E-2"/>
    <n v="1.8428643000000001E-2"/>
  </r>
  <r>
    <n v="70"/>
    <x v="3"/>
    <x v="1"/>
    <n v="7.7"/>
    <n v="503.3"/>
    <n v="8"/>
    <n v="73"/>
    <x v="0"/>
    <x v="4"/>
    <n v="1.522582E-3"/>
    <n v="1.0173451999999999E-2"/>
  </r>
  <r>
    <n v="71"/>
    <x v="1"/>
    <x v="2"/>
    <n v="55.8"/>
    <n v="19"/>
    <n v="1"/>
    <n v="53"/>
    <x v="0"/>
    <x v="1"/>
    <n v="1.1033774E-2"/>
    <n v="3.8405600000000002E-4"/>
  </r>
  <r>
    <n v="72"/>
    <x v="3"/>
    <x v="1"/>
    <n v="58.2"/>
    <n v="953.1"/>
    <n v="2"/>
    <n v="76"/>
    <x v="1"/>
    <x v="0"/>
    <n v="1.1508345E-2"/>
    <n v="1.9265482E-2"/>
  </r>
  <r>
    <n v="73"/>
    <x v="0"/>
    <x v="1"/>
    <n v="96.7"/>
    <n v="969.7"/>
    <n v="7"/>
    <n v="53"/>
    <x v="1"/>
    <x v="0"/>
    <n v="1.9121253000000001E-2"/>
    <n v="1.9601026000000001E-2"/>
  </r>
  <r>
    <n v="74"/>
    <x v="0"/>
    <x v="2"/>
    <n v="55.4"/>
    <n v="431.6"/>
    <n v="2"/>
    <n v="80"/>
    <x v="0"/>
    <x v="4"/>
    <n v="1.0954678000000001E-2"/>
    <n v="8.7241439999999996E-3"/>
  </r>
  <r>
    <n v="75"/>
    <x v="2"/>
    <x v="0"/>
    <n v="33.799999999999997"/>
    <n v="20.2"/>
    <n v="2"/>
    <n v="77"/>
    <x v="0"/>
    <x v="4"/>
    <n v="6.68354E-3"/>
    <n v="4.0831299999999999E-4"/>
  </r>
  <r>
    <n v="76"/>
    <x v="3"/>
    <x v="0"/>
    <n v="32.799999999999997"/>
    <n v="536"/>
    <n v="2"/>
    <n v="57"/>
    <x v="1"/>
    <x v="4"/>
    <n v="6.4858019999999997E-3"/>
    <n v="1.0834432999999999E-2"/>
  </r>
  <r>
    <n v="77"/>
    <x v="3"/>
    <x v="1"/>
    <n v="4.5999999999999996"/>
    <n v="941.4"/>
    <n v="3"/>
    <n v="66"/>
    <x v="1"/>
    <x v="3"/>
    <n v="9.0959400000000001E-4"/>
    <n v="1.9028983999999999E-2"/>
  </r>
  <r>
    <n v="78"/>
    <x v="3"/>
    <x v="1"/>
    <n v="27.2"/>
    <n v="208.9"/>
    <n v="8"/>
    <n v="61"/>
    <x v="1"/>
    <x v="3"/>
    <n v="5.3784699999999998E-3"/>
    <n v="4.2225989999999996E-3"/>
  </r>
  <r>
    <n v="79"/>
    <x v="0"/>
    <x v="0"/>
    <n v="50.1"/>
    <n v="561.6"/>
    <n v="5"/>
    <n v="56"/>
    <x v="1"/>
    <x v="0"/>
    <n v="9.9066680000000004E-3"/>
    <n v="1.1351899E-2"/>
  </r>
  <r>
    <n v="80"/>
    <x v="1"/>
    <x v="2"/>
    <n v="69.8"/>
    <n v="709.8"/>
    <n v="9"/>
    <n v="47"/>
    <x v="0"/>
    <x v="3"/>
    <n v="1.3802104000000001E-2"/>
    <n v="1.4347538999999999E-2"/>
  </r>
  <r>
    <n v="81"/>
    <x v="2"/>
    <x v="0"/>
    <n v="36.700000000000003"/>
    <n v="177.6"/>
    <n v="9"/>
    <n v="88"/>
    <x v="1"/>
    <x v="1"/>
    <n v="7.2569799999999997E-3"/>
    <n v="3.5899170000000002E-3"/>
  </r>
  <r>
    <n v="82"/>
    <x v="4"/>
    <x v="0"/>
    <n v="30.6"/>
    <n v="958.3"/>
    <n v="5"/>
    <n v="77"/>
    <x v="0"/>
    <x v="4"/>
    <n v="6.0507790000000001E-3"/>
    <n v="1.9370591999999999E-2"/>
  </r>
  <r>
    <n v="83"/>
    <x v="4"/>
    <x v="0"/>
    <n v="54.1"/>
    <n v="779.6"/>
    <n v="2"/>
    <n v="78"/>
    <x v="0"/>
    <x v="1"/>
    <n v="1.0697619E-2"/>
    <n v="1.5758441000000002E-2"/>
  </r>
  <r>
    <n v="84"/>
    <x v="4"/>
    <x v="1"/>
    <n v="8.8000000000000007"/>
    <n v="664.1"/>
    <n v="6"/>
    <n v="89"/>
    <x v="0"/>
    <x v="2"/>
    <n v="1.7400930000000001E-3"/>
    <n v="1.3423782E-2"/>
  </r>
  <r>
    <n v="85"/>
    <x v="2"/>
    <x v="1"/>
    <n v="90.4"/>
    <n v="22.1"/>
    <n v="5"/>
    <n v="81"/>
    <x v="1"/>
    <x v="0"/>
    <n v="1.7875504E-2"/>
    <n v="4.4671799999999997E-4"/>
  </r>
  <r>
    <n v="86"/>
    <x v="0"/>
    <x v="1"/>
    <n v="79.2"/>
    <n v="797"/>
    <n v="6"/>
    <n v="91"/>
    <x v="0"/>
    <x v="4"/>
    <n v="1.5660839999999999E-2"/>
    <n v="1.6110155000000001E-2"/>
  </r>
  <r>
    <n v="87"/>
    <x v="3"/>
    <x v="1"/>
    <n v="73.3"/>
    <n v="331.7"/>
    <n v="7"/>
    <n v="74"/>
    <x v="1"/>
    <x v="2"/>
    <n v="1.4494187E-2"/>
    <n v="6.7048159999999997E-3"/>
  </r>
  <r>
    <n v="88"/>
    <x v="3"/>
    <x v="2"/>
    <n v="34.6"/>
    <n v="404.9"/>
    <n v="1"/>
    <n v="93"/>
    <x v="0"/>
    <x v="3"/>
    <n v="6.8417310000000002E-3"/>
    <n v="8.1844440000000008E-3"/>
  </r>
  <r>
    <n v="89"/>
    <x v="2"/>
    <x v="0"/>
    <n v="6.2"/>
    <n v="302.8"/>
    <n v="3"/>
    <n v="47"/>
    <x v="0"/>
    <x v="2"/>
    <n v="1.225975E-3"/>
    <n v="6.1206460000000004E-3"/>
  </r>
  <r>
    <n v="90"/>
    <x v="1"/>
    <x v="2"/>
    <n v="86.8"/>
    <n v="397"/>
    <n v="6"/>
    <n v="76"/>
    <x v="0"/>
    <x v="0"/>
    <n v="1.7163648E-2"/>
    <n v="8.0247570000000004E-3"/>
  </r>
  <r>
    <n v="91"/>
    <x v="3"/>
    <x v="2"/>
    <n v="89.8"/>
    <n v="301.89999999999998"/>
    <n v="2"/>
    <n v="89"/>
    <x v="0"/>
    <x v="2"/>
    <n v="1.7756862000000002E-2"/>
    <n v="6.1024540000000002E-3"/>
  </r>
  <r>
    <n v="92"/>
    <x v="3"/>
    <x v="0"/>
    <n v="42.2"/>
    <n v="382.1"/>
    <n v="9"/>
    <n v="99"/>
    <x v="1"/>
    <x v="4"/>
    <n v="8.3445380000000003E-3"/>
    <n v="7.7235760000000002E-3"/>
  </r>
  <r>
    <n v="93"/>
    <x v="0"/>
    <x v="0"/>
    <n v="67.8"/>
    <n v="854.7"/>
    <n v="8"/>
    <n v="67"/>
    <x v="0"/>
    <x v="4"/>
    <n v="1.3406628E-2"/>
    <n v="1.7276474E-2"/>
  </r>
  <r>
    <n v="94"/>
    <x v="1"/>
    <x v="2"/>
    <n v="23.9"/>
    <n v="77.5"/>
    <n v="8"/>
    <n v="53"/>
    <x v="0"/>
    <x v="2"/>
    <n v="4.7259349999999997E-3"/>
    <n v="1.566546E-3"/>
  </r>
  <r>
    <n v="95"/>
    <x v="0"/>
    <x v="1"/>
    <n v="36.4"/>
    <n v="547.20000000000005"/>
    <n v="1"/>
    <n v="75"/>
    <x v="1"/>
    <x v="4"/>
    <n v="7.1976590000000003E-3"/>
    <n v="1.1060824E-2"/>
  </r>
  <r>
    <n v="96"/>
    <x v="0"/>
    <x v="0"/>
    <n v="39.799999999999997"/>
    <n v="302.2"/>
    <n v="6"/>
    <n v="89"/>
    <x v="1"/>
    <x v="0"/>
    <n v="7.8699679999999998E-3"/>
    <n v="6.1085180000000003E-3"/>
  </r>
  <r>
    <n v="97"/>
    <x v="1"/>
    <x v="0"/>
    <n v="65.099999999999994"/>
    <n v="158.80000000000001"/>
    <n v="9"/>
    <n v="94"/>
    <x v="0"/>
    <x v="0"/>
    <n v="1.2872735999999999E-2"/>
    <n v="3.2099030000000001E-3"/>
  </r>
  <r>
    <n v="98"/>
    <x v="4"/>
    <x v="1"/>
    <n v="71.5"/>
    <n v="774.6"/>
    <n v="6"/>
    <n v="54"/>
    <x v="0"/>
    <x v="0"/>
    <n v="1.4138258000000001E-2"/>
    <n v="1.5657372999999999E-2"/>
  </r>
  <r>
    <n v="99"/>
    <x v="2"/>
    <x v="2"/>
    <n v="44.7"/>
    <n v="981.8"/>
    <n v="2"/>
    <n v="48"/>
    <x v="1"/>
    <x v="3"/>
    <n v="8.8388830000000005E-3"/>
    <n v="1.9845609E-2"/>
  </r>
  <r>
    <n v="100"/>
    <x v="3"/>
    <x v="2"/>
    <n v="52.9"/>
    <n v="688.8"/>
    <n v="4"/>
    <n v="73"/>
    <x v="1"/>
    <x v="4"/>
    <n v="1.0460334E-2"/>
    <n v="1.3923055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n v="1.7"/>
    <n v="57"/>
    <x v="0"/>
    <x v="0"/>
    <n v="2"/>
    <s v="fevereiro"/>
    <n v="9"/>
    <n v="19.723183391003463"/>
    <n v="32"/>
  </r>
  <r>
    <n v="2"/>
    <x v="0"/>
    <n v="1.62"/>
    <n v="63"/>
    <x v="1"/>
    <x v="1"/>
    <n v="5"/>
    <s v="maio"/>
    <n v="14"/>
    <n v="24.005486968449926"/>
    <n v="34"/>
  </r>
  <r>
    <n v="3"/>
    <x v="0"/>
    <n v="1.69"/>
    <n v="47"/>
    <x v="2"/>
    <x v="2"/>
    <n v="12"/>
    <s v="dezembro"/>
    <n v="26"/>
    <n v="16.456006442351459"/>
    <n v="47"/>
  </r>
  <r>
    <n v="4"/>
    <x v="0"/>
    <n v="1.74"/>
    <n v="65"/>
    <x v="3"/>
    <x v="3"/>
    <n v="5"/>
    <s v="maio"/>
    <n v="20"/>
    <n v="21.469150482230148"/>
    <n v="28"/>
  </r>
  <r>
    <n v="5"/>
    <x v="1"/>
    <n v="1.71"/>
    <n v="94"/>
    <x v="4"/>
    <x v="4"/>
    <n v="9"/>
    <s v="setembro"/>
    <n v="7"/>
    <n v="32.146643411648029"/>
    <n v="26"/>
  </r>
  <r>
    <n v="6"/>
    <x v="1"/>
    <n v="1.65"/>
    <n v="66"/>
    <x v="5"/>
    <x v="5"/>
    <n v="6"/>
    <s v="junho"/>
    <n v="18"/>
    <n v="24.242424242424246"/>
    <n v="32"/>
  </r>
  <r>
    <n v="7"/>
    <x v="0"/>
    <n v="1.56"/>
    <n v="45"/>
    <x v="6"/>
    <x v="6"/>
    <n v="5"/>
    <s v="maio"/>
    <n v="3"/>
    <n v="18.491124260355029"/>
    <n v="50"/>
  </r>
  <r>
    <n v="8"/>
    <x v="1"/>
    <n v="1.67"/>
    <n v="94"/>
    <x v="7"/>
    <x v="7"/>
    <n v="10"/>
    <s v="outubro"/>
    <n v="11"/>
    <n v="33.705044999820721"/>
    <n v="29"/>
  </r>
  <r>
    <n v="9"/>
    <x v="0"/>
    <n v="1.66"/>
    <n v="60"/>
    <x v="8"/>
    <x v="8"/>
    <n v="10"/>
    <s v="outubro"/>
    <n v="14"/>
    <n v="21.773842357381334"/>
    <n v="45"/>
  </r>
  <r>
    <n v="10"/>
    <x v="1"/>
    <n v="1.85"/>
    <n v="92"/>
    <x v="9"/>
    <x v="9"/>
    <n v="5"/>
    <s v="maio"/>
    <n v="12"/>
    <n v="26.880934989043094"/>
    <n v="41"/>
  </r>
  <r>
    <n v="11"/>
    <x v="1"/>
    <n v="1.93"/>
    <n v="82"/>
    <x v="10"/>
    <x v="8"/>
    <n v="4"/>
    <s v="abril"/>
    <n v="21"/>
    <n v="22.014013799028163"/>
    <n v="45"/>
  </r>
  <r>
    <n v="12"/>
    <x v="1"/>
    <n v="1.87"/>
    <n v="79"/>
    <x v="11"/>
    <x v="8"/>
    <n v="4"/>
    <s v="abril"/>
    <n v="6"/>
    <n v="22.59143813091595"/>
    <n v="45"/>
  </r>
  <r>
    <n v="13"/>
    <x v="1"/>
    <n v="1.7"/>
    <n v="74"/>
    <x v="12"/>
    <x v="0"/>
    <n v="7"/>
    <s v="julho"/>
    <n v="14"/>
    <n v="25.605536332179934"/>
    <n v="31"/>
  </r>
  <r>
    <n v="14"/>
    <x v="1"/>
    <n v="1.7"/>
    <n v="89"/>
    <x v="13"/>
    <x v="10"/>
    <n v="3"/>
    <s v="março"/>
    <n v="15"/>
    <n v="30.795847750865054"/>
    <n v="25"/>
  </r>
  <r>
    <n v="15"/>
    <x v="1"/>
    <n v="1.81"/>
    <n v="63"/>
    <x v="14"/>
    <x v="11"/>
    <n v="1"/>
    <s v="janeiro"/>
    <n v="1"/>
    <n v="19.230182228869694"/>
    <n v="41"/>
  </r>
  <r>
    <n v="16"/>
    <x v="0"/>
    <n v="1.68"/>
    <n v="58"/>
    <x v="15"/>
    <x v="12"/>
    <n v="10"/>
    <s v="outubro"/>
    <n v="4"/>
    <n v="20.549886621315196"/>
    <n v="39"/>
  </r>
  <r>
    <n v="17"/>
    <x v="0"/>
    <n v="1.55"/>
    <n v="62"/>
    <x v="16"/>
    <x v="13"/>
    <n v="12"/>
    <s v="dezembro"/>
    <n v="3"/>
    <n v="25.806451612903224"/>
    <n v="35"/>
  </r>
  <r>
    <n v="18"/>
    <x v="0"/>
    <n v="1.64"/>
    <n v="62"/>
    <x v="17"/>
    <x v="14"/>
    <n v="12"/>
    <s v="dezembro"/>
    <n v="22"/>
    <n v="23.051754907792983"/>
    <n v="38"/>
  </r>
  <r>
    <n v="19"/>
    <x v="0"/>
    <n v="1.58"/>
    <n v="75"/>
    <x v="18"/>
    <x v="6"/>
    <n v="11"/>
    <s v="novembro"/>
    <n v="7"/>
    <n v="30.043262297708697"/>
    <n v="50"/>
  </r>
  <r>
    <n v="20"/>
    <x v="1"/>
    <n v="1.65"/>
    <n v="79"/>
    <x v="19"/>
    <x v="15"/>
    <n v="3"/>
    <s v="março"/>
    <n v="27"/>
    <n v="29.017447199265384"/>
    <n v="44"/>
  </r>
  <r>
    <n v="21"/>
    <x v="0"/>
    <n v="1.61"/>
    <n v="68"/>
    <x v="20"/>
    <x v="8"/>
    <n v="4"/>
    <s v="abril"/>
    <n v="24"/>
    <n v="26.23355580417422"/>
    <n v="45"/>
  </r>
  <r>
    <n v="22"/>
    <x v="1"/>
    <n v="1.72"/>
    <n v="81"/>
    <x v="21"/>
    <x v="15"/>
    <n v="5"/>
    <s v="maio"/>
    <n v="18"/>
    <n v="27.379664683612766"/>
    <n v="44"/>
  </r>
  <r>
    <n v="23"/>
    <x v="0"/>
    <n v="1.61"/>
    <n v="68"/>
    <x v="22"/>
    <x v="16"/>
    <n v="3"/>
    <s v="março"/>
    <n v="27"/>
    <n v="26.23355580417422"/>
    <n v="37"/>
  </r>
  <r>
    <n v="24"/>
    <x v="1"/>
    <n v="1.94"/>
    <n v="80"/>
    <x v="23"/>
    <x v="17"/>
    <n v="11"/>
    <s v="novembro"/>
    <n v="11"/>
    <n v="21.256244021681368"/>
    <n v="24"/>
  </r>
  <r>
    <n v="25"/>
    <x v="1"/>
    <n v="1.69"/>
    <n v="92"/>
    <x v="24"/>
    <x v="5"/>
    <n v="2"/>
    <s v="fevereiro"/>
    <n v="10"/>
    <n v="32.211757291411367"/>
    <n v="33"/>
  </r>
  <r>
    <n v="26"/>
    <x v="1"/>
    <n v="1.75"/>
    <n v="79"/>
    <x v="25"/>
    <x v="0"/>
    <n v="2"/>
    <s v="fevereiro"/>
    <n v="14"/>
    <n v="25.795918367346939"/>
    <n v="32"/>
  </r>
  <r>
    <n v="27"/>
    <x v="1"/>
    <n v="1.93"/>
    <n v="86"/>
    <x v="26"/>
    <x v="13"/>
    <n v="1"/>
    <s v="janeiro"/>
    <n v="22"/>
    <n v="23.087868130688072"/>
    <n v="36"/>
  </r>
  <r>
    <n v="28"/>
    <x v="1"/>
    <n v="1.67"/>
    <n v="79"/>
    <x v="27"/>
    <x v="8"/>
    <n v="6"/>
    <s v="junho"/>
    <n v="3"/>
    <n v="28.326580372189753"/>
    <n v="45"/>
  </r>
  <r>
    <n v="29"/>
    <x v="1"/>
    <n v="1.65"/>
    <n v="82"/>
    <x v="28"/>
    <x v="17"/>
    <n v="12"/>
    <s v="dezembro"/>
    <n v="19"/>
    <n v="30.119375573921033"/>
    <n v="24"/>
  </r>
  <r>
    <n v="30"/>
    <x v="1"/>
    <n v="1.71"/>
    <n v="92"/>
    <x v="29"/>
    <x v="18"/>
    <n v="8"/>
    <s v="agosto"/>
    <n v="24"/>
    <n v="31.462672275229988"/>
    <n v="36"/>
  </r>
  <r>
    <n v="31"/>
    <x v="0"/>
    <n v="1.57"/>
    <n v="62"/>
    <x v="30"/>
    <x v="19"/>
    <n v="11"/>
    <s v="novembro"/>
    <n v="5"/>
    <n v="25.153150229218223"/>
    <n v="42"/>
  </r>
  <r>
    <n v="32"/>
    <x v="1"/>
    <n v="1.88"/>
    <n v="85"/>
    <x v="31"/>
    <x v="5"/>
    <n v="6"/>
    <s v="junho"/>
    <n v="25"/>
    <n v="24.049343594386603"/>
    <n v="32"/>
  </r>
  <r>
    <n v="33"/>
    <x v="1"/>
    <n v="1.69"/>
    <n v="70"/>
    <x v="32"/>
    <x v="8"/>
    <n v="12"/>
    <s v="dezembro"/>
    <n v="28"/>
    <n v="24.508945765204302"/>
    <n v="45"/>
  </r>
  <r>
    <n v="34"/>
    <x v="0"/>
    <n v="1.62"/>
    <n v="63"/>
    <x v="33"/>
    <x v="8"/>
    <n v="5"/>
    <s v="maio"/>
    <n v="9"/>
    <n v="24.005486968449926"/>
    <n v="45"/>
  </r>
  <r>
    <n v="35"/>
    <x v="0"/>
    <n v="1.61"/>
    <n v="64"/>
    <x v="34"/>
    <x v="2"/>
    <n v="2"/>
    <s v="fevereiro"/>
    <n v="7"/>
    <n v="24.690405462752206"/>
    <n v="48"/>
  </r>
  <r>
    <n v="36"/>
    <x v="0"/>
    <n v="1.64"/>
    <n v="54"/>
    <x v="35"/>
    <x v="18"/>
    <n v="7"/>
    <s v="julho"/>
    <n v="17"/>
    <n v="20.077334919690664"/>
    <n v="36"/>
  </r>
  <r>
    <n v="37"/>
    <x v="1"/>
    <n v="1.66"/>
    <n v="70"/>
    <x v="36"/>
    <x v="20"/>
    <n v="9"/>
    <s v="setembro"/>
    <n v="22"/>
    <n v="25.402816083611555"/>
    <n v="30"/>
  </r>
  <r>
    <n v="38"/>
    <x v="0"/>
    <n v="1.62"/>
    <n v="49"/>
    <x v="37"/>
    <x v="21"/>
    <n v="12"/>
    <s v="dezembro"/>
    <n v="25"/>
    <n v="18.670934308794386"/>
    <n v="49"/>
  </r>
  <r>
    <n v="39"/>
    <x v="0"/>
    <n v="1.69"/>
    <n v="58"/>
    <x v="38"/>
    <x v="15"/>
    <n v="8"/>
    <s v="agosto"/>
    <n v="19"/>
    <n v="20.307412205454995"/>
    <n v="44"/>
  </r>
  <r>
    <n v="40"/>
    <x v="1"/>
    <n v="1.69"/>
    <n v="77"/>
    <x v="39"/>
    <x v="4"/>
    <n v="2"/>
    <s v="fevereiro"/>
    <n v="26"/>
    <n v="26.959840341724732"/>
    <n v="27"/>
  </r>
  <r>
    <n v="41"/>
    <x v="0"/>
    <n v="1.64"/>
    <n v="75"/>
    <x v="40"/>
    <x v="15"/>
    <n v="4"/>
    <s v="abril"/>
    <n v="6"/>
    <n v="27.885187388459254"/>
    <n v="44"/>
  </r>
  <r>
    <n v="42"/>
    <x v="1"/>
    <n v="1.83"/>
    <n v="71"/>
    <x v="41"/>
    <x v="7"/>
    <n v="8"/>
    <s v="agosto"/>
    <n v="3"/>
    <n v="21.200991370300692"/>
    <n v="29"/>
  </r>
  <r>
    <n v="43"/>
    <x v="0"/>
    <n v="1.56"/>
    <n v="69"/>
    <x v="42"/>
    <x v="22"/>
    <n v="5"/>
    <s v="maio"/>
    <n v="27"/>
    <n v="28.353057199211044"/>
    <n v="48"/>
  </r>
  <r>
    <n v="44"/>
    <x v="1"/>
    <n v="1.83"/>
    <n v="68"/>
    <x v="43"/>
    <x v="23"/>
    <n v="12"/>
    <s v="dezembro"/>
    <n v="19"/>
    <n v="20.305174833527424"/>
    <n v="43"/>
  </r>
  <r>
    <n v="45"/>
    <x v="0"/>
    <n v="1.75"/>
    <n v="47"/>
    <x v="44"/>
    <x v="24"/>
    <n v="9"/>
    <s v="setembro"/>
    <n v="21"/>
    <n v="15.346938775510203"/>
    <n v="27"/>
  </r>
  <r>
    <n v="46"/>
    <x v="0"/>
    <n v="1.74"/>
    <n v="50"/>
    <x v="45"/>
    <x v="17"/>
    <n v="11"/>
    <s v="novembro"/>
    <n v="16"/>
    <n v="16.514731140177037"/>
    <n v="24"/>
  </r>
  <r>
    <n v="47"/>
    <x v="1"/>
    <n v="1.91"/>
    <n v="73"/>
    <x v="46"/>
    <x v="13"/>
    <n v="5"/>
    <s v="maio"/>
    <n v="1"/>
    <n v="20.010416381129904"/>
    <n v="35"/>
  </r>
  <r>
    <n v="48"/>
    <x v="1"/>
    <n v="1.79"/>
    <n v="95"/>
    <x v="47"/>
    <x v="13"/>
    <n v="1"/>
    <s v="janeiro"/>
    <n v="21"/>
    <n v="29.64951156330951"/>
    <n v="36"/>
  </r>
  <r>
    <n v="49"/>
    <x v="0"/>
    <n v="1.55"/>
    <n v="73"/>
    <x v="48"/>
    <x v="12"/>
    <n v="3"/>
    <s v="março"/>
    <n v="22"/>
    <n v="30.38501560874089"/>
    <n v="39"/>
  </r>
  <r>
    <n v="50"/>
    <x v="1"/>
    <n v="1.72"/>
    <n v="77"/>
    <x v="49"/>
    <x v="17"/>
    <n v="8"/>
    <s v="agosto"/>
    <n v="8"/>
    <n v="26.027582477014604"/>
    <n v="24"/>
  </r>
  <r>
    <n v="51"/>
    <x v="0"/>
    <n v="1.62"/>
    <n v="51"/>
    <x v="50"/>
    <x v="0"/>
    <n v="12"/>
    <s v="dezembro"/>
    <n v="27"/>
    <n v="19.433013260173752"/>
    <n v="31"/>
  </r>
  <r>
    <n v="52"/>
    <x v="0"/>
    <n v="1.67"/>
    <n v="45"/>
    <x v="51"/>
    <x v="22"/>
    <n v="8"/>
    <s v="agosto"/>
    <n v="27"/>
    <n v="16.135393882892899"/>
    <n v="48"/>
  </r>
  <r>
    <n v="53"/>
    <x v="1"/>
    <n v="1.72"/>
    <n v="62"/>
    <x v="52"/>
    <x v="5"/>
    <n v="4"/>
    <s v="abril"/>
    <n v="28"/>
    <n v="20.957274202271499"/>
    <n v="32"/>
  </r>
  <r>
    <n v="54"/>
    <x v="0"/>
    <n v="1.57"/>
    <n v="74"/>
    <x v="53"/>
    <x v="17"/>
    <n v="3"/>
    <s v="março"/>
    <n v="28"/>
    <n v="30.021501886486266"/>
    <n v="24"/>
  </r>
  <r>
    <n v="55"/>
    <x v="1"/>
    <n v="1.8"/>
    <n v="93"/>
    <x v="54"/>
    <x v="10"/>
    <n v="6"/>
    <s v="junho"/>
    <n v="24"/>
    <n v="28.703703703703702"/>
    <n v="25"/>
  </r>
  <r>
    <n v="56"/>
    <x v="1"/>
    <n v="1.95"/>
    <n v="91"/>
    <x v="55"/>
    <x v="13"/>
    <n v="4"/>
    <s v="abril"/>
    <n v="18"/>
    <n v="23.931623931623932"/>
    <n v="35"/>
  </r>
  <r>
    <n v="57"/>
    <x v="0"/>
    <n v="1.62"/>
    <n v="45"/>
    <x v="56"/>
    <x v="19"/>
    <n v="5"/>
    <s v="maio"/>
    <n v="1"/>
    <n v="17.146776406035663"/>
    <n v="42"/>
  </r>
  <r>
    <n v="58"/>
    <x v="1"/>
    <n v="1.94"/>
    <n v="74"/>
    <x v="57"/>
    <x v="12"/>
    <n v="11"/>
    <s v="novembro"/>
    <n v="22"/>
    <n v="19.662025720055269"/>
    <n v="39"/>
  </r>
  <r>
    <n v="59"/>
    <x v="1"/>
    <n v="1.8"/>
    <n v="92"/>
    <x v="58"/>
    <x v="20"/>
    <n v="4"/>
    <s v="abril"/>
    <n v="21"/>
    <n v="28.39506172839506"/>
    <n v="30"/>
  </r>
  <r>
    <n v="60"/>
    <x v="0"/>
    <n v="1.71"/>
    <n v="51"/>
    <x v="59"/>
    <x v="1"/>
    <n v="3"/>
    <s v="março"/>
    <n v="30"/>
    <n v="17.441263978660103"/>
    <n v="34"/>
  </r>
  <r>
    <n v="61"/>
    <x v="1"/>
    <n v="1.85"/>
    <n v="72"/>
    <x v="60"/>
    <x v="3"/>
    <n v="9"/>
    <s v="setembro"/>
    <n v="24"/>
    <n v="21.037253469685901"/>
    <n v="28"/>
  </r>
  <r>
    <n v="62"/>
    <x v="1"/>
    <n v="1.81"/>
    <n v="68"/>
    <x v="61"/>
    <x v="25"/>
    <n v="5"/>
    <s v="maio"/>
    <n v="6"/>
    <n v="20.756387167668876"/>
    <n v="23"/>
  </r>
  <r>
    <n v="63"/>
    <x v="1"/>
    <n v="1.7"/>
    <n v="95"/>
    <x v="62"/>
    <x v="17"/>
    <n v="3"/>
    <s v="março"/>
    <n v="2"/>
    <n v="32.871972318339104"/>
    <n v="24"/>
  </r>
  <r>
    <n v="64"/>
    <x v="0"/>
    <n v="1.74"/>
    <n v="64"/>
    <x v="63"/>
    <x v="6"/>
    <n v="1"/>
    <s v="janeiro"/>
    <n v="2"/>
    <n v="21.138855859426609"/>
    <n v="51"/>
  </r>
  <r>
    <n v="65"/>
    <x v="1"/>
    <n v="1.87"/>
    <n v="84"/>
    <x v="64"/>
    <x v="25"/>
    <n v="11"/>
    <s v="novembro"/>
    <n v="12"/>
    <n v="24.021275987303035"/>
    <n v="23"/>
  </r>
  <r>
    <n v="66"/>
    <x v="0"/>
    <n v="1.59"/>
    <n v="53"/>
    <x v="65"/>
    <x v="18"/>
    <n v="10"/>
    <s v="outubro"/>
    <n v="8"/>
    <n v="20.964360587002094"/>
    <n v="36"/>
  </r>
  <r>
    <n v="67"/>
    <x v="1"/>
    <n v="1.74"/>
    <n v="89"/>
    <x v="66"/>
    <x v="25"/>
    <n v="11"/>
    <s v="novembro"/>
    <n v="16"/>
    <n v="29.396221429515126"/>
    <n v="23"/>
  </r>
  <r>
    <n v="68"/>
    <x v="0"/>
    <n v="1.6"/>
    <n v="63"/>
    <x v="67"/>
    <x v="7"/>
    <n v="2"/>
    <s v="fevereiro"/>
    <n v="1"/>
    <n v="24.609374999999996"/>
    <n v="30"/>
  </r>
  <r>
    <n v="69"/>
    <x v="0"/>
    <n v="1.68"/>
    <n v="58"/>
    <x v="68"/>
    <x v="8"/>
    <n v="3"/>
    <s v="março"/>
    <n v="3"/>
    <n v="20.549886621315196"/>
    <n v="45"/>
  </r>
  <r>
    <n v="70"/>
    <x v="1"/>
    <n v="1.72"/>
    <n v="72"/>
    <x v="69"/>
    <x v="12"/>
    <n v="12"/>
    <s v="dezembro"/>
    <n v="7"/>
    <n v="24.337479718766904"/>
    <n v="39"/>
  </r>
  <r>
    <n v="71"/>
    <x v="0"/>
    <n v="1.58"/>
    <n v="74"/>
    <x v="70"/>
    <x v="26"/>
    <n v="2"/>
    <s v="fevereiro"/>
    <n v="23"/>
    <n v="29.642685467072578"/>
    <n v="47"/>
  </r>
  <r>
    <n v="72"/>
    <x v="0"/>
    <n v="1.74"/>
    <n v="65"/>
    <x v="71"/>
    <x v="8"/>
    <n v="1"/>
    <s v="janeiro"/>
    <n v="27"/>
    <n v="21.469150482230148"/>
    <n v="46"/>
  </r>
  <r>
    <n v="73"/>
    <x v="1"/>
    <n v="1.84"/>
    <n v="84"/>
    <x v="72"/>
    <x v="2"/>
    <n v="3"/>
    <s v="março"/>
    <n v="31"/>
    <n v="24.810964083175801"/>
    <n v="47"/>
  </r>
  <r>
    <n v="74"/>
    <x v="0"/>
    <n v="1.57"/>
    <n v="66"/>
    <x v="73"/>
    <x v="25"/>
    <n v="7"/>
    <s v="julho"/>
    <n v="26"/>
    <n v="26.775934114974238"/>
    <n v="23"/>
  </r>
  <r>
    <n v="75"/>
    <x v="0"/>
    <n v="1.58"/>
    <n v="61"/>
    <x v="74"/>
    <x v="22"/>
    <n v="9"/>
    <s v="setembro"/>
    <n v="27"/>
    <n v="24.435186668803073"/>
    <n v="48"/>
  </r>
  <r>
    <n v="76"/>
    <x v="0"/>
    <n v="1.65"/>
    <n v="54"/>
    <x v="75"/>
    <x v="13"/>
    <n v="12"/>
    <s v="dezembro"/>
    <n v="9"/>
    <n v="19.834710743801654"/>
    <n v="35"/>
  </r>
  <r>
    <n v="77"/>
    <x v="0"/>
    <n v="1.68"/>
    <n v="53"/>
    <x v="76"/>
    <x v="0"/>
    <n v="2"/>
    <s v="fevereiro"/>
    <n v="24"/>
    <n v="18.778344671201818"/>
    <n v="32"/>
  </r>
  <r>
    <n v="78"/>
    <x v="1"/>
    <n v="1.86"/>
    <n v="78"/>
    <x v="77"/>
    <x v="27"/>
    <n v="5"/>
    <s v="maio"/>
    <n v="19"/>
    <n v="22.54595907041276"/>
    <n v="33"/>
  </r>
  <r>
    <n v="79"/>
    <x v="0"/>
    <n v="1.63"/>
    <n v="50"/>
    <x v="78"/>
    <x v="20"/>
    <n v="2"/>
    <s v="fevereiro"/>
    <n v="18"/>
    <n v="18.818924310286427"/>
    <n v="31"/>
  </r>
  <r>
    <n v="80"/>
    <x v="1"/>
    <n v="1.76"/>
    <n v="66"/>
    <x v="79"/>
    <x v="5"/>
    <n v="9"/>
    <s v="setembro"/>
    <n v="14"/>
    <n v="21.306818181818183"/>
    <n v="32"/>
  </r>
  <r>
    <n v="81"/>
    <x v="1"/>
    <n v="1.95"/>
    <n v="81"/>
    <x v="80"/>
    <x v="24"/>
    <n v="11"/>
    <s v="novembro"/>
    <n v="17"/>
    <n v="21.301775147928996"/>
    <n v="27"/>
  </r>
  <r>
    <n v="82"/>
    <x v="0"/>
    <n v="1.74"/>
    <n v="63"/>
    <x v="81"/>
    <x v="8"/>
    <n v="8"/>
    <s v="agosto"/>
    <n v="12"/>
    <n v="20.808561236623067"/>
    <n v="45"/>
  </r>
  <r>
    <n v="83"/>
    <x v="1"/>
    <n v="1.84"/>
    <n v="64"/>
    <x v="82"/>
    <x v="4"/>
    <n v="8"/>
    <s v="agosto"/>
    <n v="25"/>
    <n v="18.903591682419659"/>
    <n v="26"/>
  </r>
  <r>
    <n v="84"/>
    <x v="1"/>
    <n v="1.71"/>
    <n v="84"/>
    <x v="83"/>
    <x v="13"/>
    <n v="6"/>
    <s v="junho"/>
    <n v="14"/>
    <n v="28.726787729557817"/>
    <n v="35"/>
  </r>
  <r>
    <n v="85"/>
    <x v="1"/>
    <n v="1.73"/>
    <n v="95"/>
    <x v="84"/>
    <x v="20"/>
    <n v="9"/>
    <s v="setembro"/>
    <n v="10"/>
    <n v="31.741788900397605"/>
    <n v="30"/>
  </r>
  <r>
    <n v="86"/>
    <x v="1"/>
    <n v="1.72"/>
    <n v="75"/>
    <x v="85"/>
    <x v="24"/>
    <n v="12"/>
    <s v="dezembro"/>
    <n v="22"/>
    <n v="25.351541373715524"/>
    <n v="27"/>
  </r>
  <r>
    <n v="87"/>
    <x v="1"/>
    <n v="1.71"/>
    <n v="82"/>
    <x v="86"/>
    <x v="4"/>
    <n v="11"/>
    <s v="novembro"/>
    <n v="17"/>
    <n v="28.042816593139772"/>
    <n v="26"/>
  </r>
  <r>
    <n v="88"/>
    <x v="1"/>
    <n v="1.72"/>
    <n v="61"/>
    <x v="87"/>
    <x v="20"/>
    <n v="9"/>
    <s v="setembro"/>
    <n v="7"/>
    <n v="20.61925365062196"/>
    <n v="30"/>
  </r>
  <r>
    <n v="89"/>
    <x v="0"/>
    <n v="1.75"/>
    <n v="49"/>
    <x v="88"/>
    <x v="8"/>
    <n v="11"/>
    <s v="novembro"/>
    <n v="8"/>
    <n v="16"/>
    <n v="45"/>
  </r>
  <r>
    <n v="90"/>
    <x v="0"/>
    <n v="1.72"/>
    <n v="61"/>
    <x v="89"/>
    <x v="11"/>
    <n v="6"/>
    <s v="junho"/>
    <n v="30"/>
    <n v="20.61925365062196"/>
    <n v="40"/>
  </r>
  <r>
    <n v="91"/>
    <x v="1"/>
    <n v="1.91"/>
    <n v="68"/>
    <x v="90"/>
    <x v="12"/>
    <n v="9"/>
    <s v="setembro"/>
    <n v="19"/>
    <n v="18.639839916668951"/>
    <n v="39"/>
  </r>
  <r>
    <n v="92"/>
    <x v="0"/>
    <n v="1.65"/>
    <n v="52"/>
    <x v="91"/>
    <x v="16"/>
    <n v="5"/>
    <s v="maio"/>
    <n v="13"/>
    <n v="19.100091827364558"/>
    <n v="37"/>
  </r>
  <r>
    <n v="93"/>
    <x v="1"/>
    <n v="1.8"/>
    <n v="74"/>
    <x v="92"/>
    <x v="18"/>
    <n v="5"/>
    <s v="maio"/>
    <n v="6"/>
    <n v="22.839506172839506"/>
    <n v="36"/>
  </r>
  <r>
    <n v="94"/>
    <x v="0"/>
    <n v="1.63"/>
    <n v="59"/>
    <x v="93"/>
    <x v="10"/>
    <n v="4"/>
    <s v="abril"/>
    <n v="12"/>
    <n v="22.206330686137981"/>
    <n v="25"/>
  </r>
  <r>
    <n v="95"/>
    <x v="1"/>
    <n v="1.94"/>
    <n v="69"/>
    <x v="94"/>
    <x v="17"/>
    <n v="1"/>
    <s v="janeiro"/>
    <n v="26"/>
    <n v="18.333510468700183"/>
    <n v="25"/>
  </r>
  <r>
    <n v="96"/>
    <x v="1"/>
    <n v="1.72"/>
    <n v="87"/>
    <x v="95"/>
    <x v="16"/>
    <n v="3"/>
    <s v="março"/>
    <n v="3"/>
    <n v="29.407787993510009"/>
    <n v="37"/>
  </r>
  <r>
    <n v="97"/>
    <x v="1"/>
    <n v="1.7"/>
    <n v="66"/>
    <x v="96"/>
    <x v="14"/>
    <n v="12"/>
    <s v="dezembro"/>
    <n v="31"/>
    <n v="22.837370242214536"/>
    <n v="38"/>
  </r>
  <r>
    <n v="98"/>
    <x v="1"/>
    <n v="1.87"/>
    <n v="62"/>
    <x v="97"/>
    <x v="12"/>
    <n v="3"/>
    <s v="março"/>
    <n v="8"/>
    <n v="17.72998941919986"/>
    <n v="39"/>
  </r>
  <r>
    <n v="99"/>
    <x v="1"/>
    <n v="1.94"/>
    <n v="72"/>
    <x v="98"/>
    <x v="15"/>
    <n v="3"/>
    <s v="março"/>
    <n v="20"/>
    <n v="19.130619619513233"/>
    <n v="44"/>
  </r>
  <r>
    <n v="100"/>
    <x v="0"/>
    <n v="1.61"/>
    <n v="48"/>
    <x v="99"/>
    <x v="17"/>
    <n v="4"/>
    <s v="abril"/>
    <n v="2"/>
    <n v="18.517804097064154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E71EA-D398-4850-B10C-8F44D6BD4A62}" name="Tabela dinâmica17" cacheId="1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>
  <location ref="A3:F10" firstHeaderRow="1" firstDataRow="2" firstDataCol="1" rowPageCount="1" colPageCount="1"/>
  <pivotFields count="11">
    <pivotField dataField="1" compact="0" outline="0" showAll="0"/>
    <pivotField axis="axisRow" compact="0" outline="0" showAll="0" defaultSubtotal="0">
      <items count="5">
        <item x="3"/>
        <item x="2"/>
        <item x="0"/>
        <item x="1"/>
        <item x="4"/>
      </items>
    </pivotField>
    <pivotField axis="axisPage" compact="0" outline="0" showAll="0">
      <items count="4">
        <item x="0"/>
        <item x="1"/>
        <item x="2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>
      <items count="2">
        <item x="0"/>
        <item x="1"/>
      </items>
    </pivotField>
    <pivotField compact="0" outline="0" showAll="0" defaultSubtotal="0">
      <items count="5">
        <item x="3"/>
        <item x="1"/>
        <item x="2"/>
        <item x="4"/>
        <item x="0"/>
      </items>
    </pivotField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Contagem de ID" fld="0" subtotal="count" baseField="1" baseItem="0"/>
    <dataField name="Média de var_continua_1" fld="3" subtotal="average" baseField="7" baseItem="0"/>
    <dataField name="Média de var_continua_2" fld="4" subtotal="average" baseField="7" baseItem="0"/>
    <dataField name="Média de var_discreta_1" fld="5" subtotal="average" baseField="7" baseItem="0"/>
    <dataField name="Média de var_discreta_2" fld="6" subtotal="average" baseField="7" baseItem="0"/>
  </dataFields>
  <formats count="41">
    <format dxfId="49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9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9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95">
      <pivotArea field="1" type="button" dataOnly="0" labelOnly="1" outline="0" axis="axisRow" fieldPosition="0"/>
    </format>
    <format dxfId="494">
      <pivotArea field="7" type="button" dataOnly="0" labelOnly="1" outline="0"/>
    </format>
    <format dxfId="49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92">
      <pivotArea field="1" type="button" dataOnly="0" labelOnly="1" outline="0" axis="axisRow" fieldPosition="0"/>
    </format>
    <format dxfId="491">
      <pivotArea field="7" type="button" dataOnly="0" labelOnly="1" outline="0"/>
    </format>
    <format dxfId="49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89">
      <pivotArea field="1" type="button" dataOnly="0" labelOnly="1" outline="0" axis="axisRow" fieldPosition="0"/>
    </format>
    <format dxfId="488">
      <pivotArea field="7" type="button" dataOnly="0" labelOnly="1" outline="0"/>
    </format>
    <format dxfId="48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86">
      <pivotArea outline="0" collapsedLevelsAreSubtotals="1" fieldPosition="0"/>
    </format>
    <format dxfId="485">
      <pivotArea dataOnly="0" labelOnly="1" outline="0" fieldPosition="0">
        <references count="1">
          <reference field="1" count="0"/>
        </references>
      </pivotArea>
    </format>
    <format dxfId="484">
      <pivotArea dataOnly="0" labelOnly="1" outline="0" fieldPosition="0">
        <references count="1">
          <reference field="1" count="0" defaultSubtotal="1"/>
        </references>
      </pivotArea>
    </format>
    <format dxfId="483">
      <pivotArea dataOnly="0" labelOnly="1" grandRow="1" outline="0" fieldPosition="0"/>
    </format>
    <format dxfId="482">
      <pivotArea outline="0" collapsedLevelsAreSubtotals="1" fieldPosition="0"/>
    </format>
    <format dxfId="481">
      <pivotArea dataOnly="0" labelOnly="1" outline="0" fieldPosition="0">
        <references count="1">
          <reference field="1" count="0"/>
        </references>
      </pivotArea>
    </format>
    <format dxfId="480">
      <pivotArea dataOnly="0" labelOnly="1" outline="0" fieldPosition="0">
        <references count="1">
          <reference field="1" count="0" defaultSubtotal="1"/>
        </references>
      </pivotArea>
    </format>
    <format dxfId="479">
      <pivotArea dataOnly="0" labelOnly="1" grandRow="1" outline="0" fieldPosition="0"/>
    </format>
    <format dxfId="478">
      <pivotArea outline="0" collapsedLevelsAreSubtotals="1" fieldPosition="0"/>
    </format>
    <format dxfId="477">
      <pivotArea dataOnly="0" labelOnly="1" outline="0" fieldPosition="0">
        <references count="1">
          <reference field="1" count="0"/>
        </references>
      </pivotArea>
    </format>
    <format dxfId="476">
      <pivotArea dataOnly="0" labelOnly="1" grandRow="1" outline="0" fieldPosition="0"/>
    </format>
    <format dxfId="475">
      <pivotArea outline="0" collapsedLevelsAreSubtotals="1" fieldPosition="0"/>
    </format>
    <format dxfId="474">
      <pivotArea dataOnly="0" labelOnly="1" outline="0" fieldPosition="0">
        <references count="1">
          <reference field="1" count="0"/>
        </references>
      </pivotArea>
    </format>
    <format dxfId="473">
      <pivotArea dataOnly="0" labelOnly="1" grandRow="1" outline="0" fieldPosition="0"/>
    </format>
    <format dxfId="472">
      <pivotArea field="1" type="button" dataOnly="0" labelOnly="1" outline="0" axis="axisRow" fieldPosition="0"/>
    </format>
    <format dxfId="471">
      <pivotArea field="8" type="button" dataOnly="0" labelOnly="1" outline="0"/>
    </format>
    <format dxfId="470">
      <pivotArea field="7" type="button" dataOnly="0" labelOnly="1" outline="0"/>
    </format>
    <format dxfId="46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68">
      <pivotArea field="1" type="button" dataOnly="0" labelOnly="1" outline="0" axis="axisRow" fieldPosition="0"/>
    </format>
    <format dxfId="467">
      <pivotArea field="8" type="button" dataOnly="0" labelOnly="1" outline="0"/>
    </format>
    <format dxfId="466">
      <pivotArea field="7" type="button" dataOnly="0" labelOnly="1" outline="0"/>
    </format>
    <format dxfId="46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64">
      <pivotArea field="1" type="button" dataOnly="0" labelOnly="1" outline="0" axis="axisRow" fieldPosition="0"/>
    </format>
    <format dxfId="463">
      <pivotArea field="8" type="button" dataOnly="0" labelOnly="1" outline="0"/>
    </format>
    <format dxfId="462">
      <pivotArea field="7" type="button" dataOnly="0" labelOnly="1" outline="0"/>
    </format>
    <format dxfId="46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60">
      <pivotArea dataOnly="0" labelOnly="1" grandRow="1" outline="0" fieldPosition="0"/>
    </format>
    <format dxfId="459">
      <pivotArea dataOnly="0" labelOnly="1" grandRow="1" outline="0" fieldPosition="0"/>
    </format>
    <format dxfId="458">
      <pivotArea dataOnly="0" labelOnly="1" grandRow="1" outline="0" offset="IV256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9A2B9-A8BF-406B-9D67-D54BD40106CD}" name="Tabela dinâmica19" cacheId="2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5">
  <location ref="A3:D33" firstHeaderRow="1" firstDataRow="2" firstDataCol="1" rowPageCount="1" colPageCount="1"/>
  <pivotFields count="11">
    <pivotField compact="0" outline="0" showAll="0"/>
    <pivotField axis="axisCol" compact="0" outline="0" showAll="0" defaultSubtotal="0">
      <items count="2">
        <item x="0"/>
        <item x="1"/>
      </items>
    </pivotField>
    <pivotField compact="0" numFmtId="2" outline="0" showAll="0"/>
    <pivotField dataField="1" compact="0" numFmtId="164" outline="0" showAll="0"/>
    <pivotField axis="axisPage" compact="0" numFmtId="14" outline="0" showAll="0">
      <items count="298">
        <item m="1" x="156"/>
        <item m="1" x="111"/>
        <item m="1" x="102"/>
        <item m="1" x="140"/>
        <item m="1" x="200"/>
        <item m="1" x="259"/>
        <item m="1" x="249"/>
        <item m="1" x="228"/>
        <item m="1" x="244"/>
        <item m="1" x="239"/>
        <item m="1" x="226"/>
        <item m="1" x="159"/>
        <item m="1" x="133"/>
        <item m="1" x="189"/>
        <item m="1" x="177"/>
        <item m="1" x="219"/>
        <item m="1" x="186"/>
        <item m="1" x="296"/>
        <item m="1" x="255"/>
        <item m="1" x="190"/>
        <item m="1" x="107"/>
        <item m="1" x="193"/>
        <item m="1" x="209"/>
        <item m="1" x="172"/>
        <item m="1" x="229"/>
        <item m="1" x="139"/>
        <item m="1" x="241"/>
        <item m="1" x="245"/>
        <item m="1" x="122"/>
        <item m="1" x="124"/>
        <item m="1" x="285"/>
        <item m="1" x="263"/>
        <item m="1" x="278"/>
        <item m="1" x="203"/>
        <item m="1" x="195"/>
        <item m="1" x="242"/>
        <item m="1" x="108"/>
        <item m="1" x="128"/>
        <item m="1" x="115"/>
        <item m="1" x="135"/>
        <item m="1" x="192"/>
        <item m="1" x="142"/>
        <item m="1" x="126"/>
        <item m="1" x="212"/>
        <item m="1" x="188"/>
        <item m="1" x="202"/>
        <item m="1" x="235"/>
        <item m="1" x="260"/>
        <item m="1" x="179"/>
        <item m="1" x="282"/>
        <item m="1" x="240"/>
        <item m="1" x="152"/>
        <item m="1" x="116"/>
        <item m="1" x="178"/>
        <item m="1" x="175"/>
        <item m="1" x="223"/>
        <item m="1" x="218"/>
        <item m="1" x="253"/>
        <item m="1" x="201"/>
        <item m="1" x="129"/>
        <item m="1" x="280"/>
        <item m="1" x="271"/>
        <item m="1" x="236"/>
        <item m="1" x="181"/>
        <item m="1" x="222"/>
        <item m="1" x="125"/>
        <item m="1" x="256"/>
        <item m="1" x="210"/>
        <item m="1" x="162"/>
        <item m="1" x="268"/>
        <item m="1" x="136"/>
        <item m="1" x="231"/>
        <item m="1" x="214"/>
        <item m="1" x="121"/>
        <item m="1" x="145"/>
        <item m="1" x="132"/>
        <item m="1" x="101"/>
        <item m="1" x="196"/>
        <item m="1" x="112"/>
        <item m="1" x="257"/>
        <item m="1" x="113"/>
        <item m="1" x="183"/>
        <item m="1" x="262"/>
        <item m="1" x="158"/>
        <item m="1" x="243"/>
        <item m="1" x="199"/>
        <item m="1" x="141"/>
        <item m="1" x="275"/>
        <item m="1" x="103"/>
        <item m="1" x="204"/>
        <item m="1" x="211"/>
        <item m="1" x="261"/>
        <item m="1" x="198"/>
        <item m="1" x="166"/>
        <item m="1" x="182"/>
        <item m="1" x="287"/>
        <item m="1" x="171"/>
        <item m="1" x="151"/>
        <item m="1" x="216"/>
        <item m="1" x="224"/>
        <item m="1" x="146"/>
        <item m="1" x="208"/>
        <item m="1" x="144"/>
        <item m="1" x="227"/>
        <item m="1" x="169"/>
        <item m="1" x="246"/>
        <item m="1" x="150"/>
        <item m="1" x="266"/>
        <item m="1" x="191"/>
        <item m="1" x="117"/>
        <item m="1" x="143"/>
        <item m="1" x="173"/>
        <item m="1" x="276"/>
        <item m="1" x="153"/>
        <item m="1" x="265"/>
        <item m="1" x="221"/>
        <item m="1" x="213"/>
        <item m="1" x="155"/>
        <item m="1" x="269"/>
        <item m="1" x="110"/>
        <item m="1" x="267"/>
        <item m="1" x="105"/>
        <item m="1" x="157"/>
        <item m="1" x="138"/>
        <item m="1" x="118"/>
        <item m="1" x="237"/>
        <item m="1" x="250"/>
        <item m="1" x="230"/>
        <item m="1" x="100"/>
        <item m="1" x="120"/>
        <item m="1" x="154"/>
        <item m="1" x="295"/>
        <item m="1" x="134"/>
        <item m="1" x="131"/>
        <item m="1" x="284"/>
        <item m="1" x="137"/>
        <item m="1" x="205"/>
        <item m="1" x="170"/>
        <item m="1" x="149"/>
        <item m="1" x="185"/>
        <item m="1" x="234"/>
        <item m="1" x="127"/>
        <item m="1" x="254"/>
        <item m="1" x="215"/>
        <item m="1" x="147"/>
        <item m="1" x="277"/>
        <item m="1" x="109"/>
        <item m="1" x="264"/>
        <item m="1" x="165"/>
        <item m="1" x="293"/>
        <item m="1" x="174"/>
        <item m="1" x="184"/>
        <item m="1" x="288"/>
        <item m="1" x="272"/>
        <item m="1" x="270"/>
        <item m="1" x="176"/>
        <item m="1" x="207"/>
        <item m="1" x="206"/>
        <item m="1" x="180"/>
        <item m="1" x="119"/>
        <item m="1" x="286"/>
        <item m="1" x="281"/>
        <item m="1" x="289"/>
        <item m="1" x="187"/>
        <item m="1" x="238"/>
        <item m="1" x="217"/>
        <item m="1" x="167"/>
        <item m="1" x="258"/>
        <item m="1" x="273"/>
        <item m="1" x="279"/>
        <item m="1" x="291"/>
        <item m="1" x="106"/>
        <item x="39"/>
        <item m="1" x="247"/>
        <item m="1" x="163"/>
        <item m="1" x="225"/>
        <item m="1" x="148"/>
        <item m="1" x="290"/>
        <item m="1" x="104"/>
        <item m="1" x="164"/>
        <item m="1" x="168"/>
        <item m="1" x="232"/>
        <item m="1" x="161"/>
        <item m="1" x="251"/>
        <item m="1" x="197"/>
        <item m="1" x="130"/>
        <item m="1" x="194"/>
        <item m="1" x="114"/>
        <item m="1" x="252"/>
        <item m="1" x="233"/>
        <item m="1" x="160"/>
        <item x="68"/>
        <item m="1" x="283"/>
        <item m="1" x="274"/>
        <item m="1" x="220"/>
        <item m="1" x="294"/>
        <item m="1" x="248"/>
        <item m="1" x="292"/>
        <item m="1" x="1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compact="0" numFmtId="1" outline="0" showAll="0" defaultSubtotal="0">
      <items count="29">
        <item x="6"/>
        <item x="21"/>
        <item x="22"/>
        <item x="2"/>
        <item x="26"/>
        <item x="8"/>
        <item x="15"/>
        <item x="23"/>
        <item x="19"/>
        <item x="9"/>
        <item x="11"/>
        <item x="12"/>
        <item x="14"/>
        <item x="18"/>
        <item x="13"/>
        <item x="1"/>
        <item x="27"/>
        <item x="5"/>
        <item x="0"/>
        <item x="20"/>
        <item x="7"/>
        <item x="3"/>
        <item x="24"/>
        <item x="4"/>
        <item x="10"/>
        <item x="17"/>
        <item x="25"/>
        <item m="1" x="28"/>
        <item x="16"/>
      </items>
    </pivotField>
    <pivotField compact="0" numFmtId="1" outline="0" showAll="0"/>
    <pivotField compact="0" outline="0" showAll="0"/>
    <pivotField compact="0" numFmtId="1" outline="0" showAll="0"/>
    <pivotField compact="0" numFmtId="164" outline="0" showAll="0"/>
    <pivotField compact="0" outline="0"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4" hier="-1"/>
  </pageFields>
  <dataFields count="1">
    <dataField name="Média de peso (kg)" fld="3" subtotal="average" baseField="5" baseItem="0"/>
  </dataFields>
  <formats count="28">
    <format dxfId="80">
      <pivotArea outline="0" collapsedLevelsAreSubtotals="1" fieldPosition="0"/>
    </format>
    <format dxfId="79">
      <pivotArea outline="0" collapsedLevelsAreSubtotals="1" fieldPosition="0"/>
    </format>
    <format dxfId="78">
      <pivotArea outline="0" collapsedLevelsAreSubtotals="1" fieldPosition="0"/>
    </format>
    <format dxfId="77">
      <pivotArea dataOnly="0" labelOnly="1" outline="0" fieldPosition="0">
        <references count="1">
          <reference field="1" count="0"/>
        </references>
      </pivotArea>
    </format>
    <format dxfId="76">
      <pivotArea dataOnly="0" labelOnly="1" outline="0" fieldPosition="0">
        <references count="1">
          <reference field="1" count="0"/>
        </references>
      </pivotArea>
    </format>
    <format dxfId="75">
      <pivotArea outline="0" collapsedLevelsAreSubtotals="1" fieldPosition="0"/>
    </format>
    <format dxfId="74">
      <pivotArea field="1" type="button" dataOnly="0" labelOnly="1" outline="0" axis="axisCol" fieldPosition="0"/>
    </format>
    <format dxfId="73">
      <pivotArea dataOnly="0" labelOnly="1" outline="0" fieldPosition="0">
        <references count="1">
          <reference field="1" count="0"/>
        </references>
      </pivotArea>
    </format>
    <format dxfId="72">
      <pivotArea dataOnly="0" labelOnly="1" grandRow="1" outline="0" fieldPosition="0"/>
    </format>
    <format dxfId="71">
      <pivotArea outline="0" collapsedLevelsAreSubtotals="1" fieldPosition="0"/>
    </format>
    <format dxfId="70">
      <pivotArea dataOnly="0" labelOnly="1" outline="0" fieldPosition="0">
        <references count="1">
          <reference field="1" count="0"/>
        </references>
      </pivotArea>
    </format>
    <format dxfId="69">
      <pivotArea dataOnly="0" labelOnly="1" grandRow="1" outline="0" fieldPosition="0"/>
    </format>
    <format dxfId="68">
      <pivotArea outline="0" collapsedLevelsAreSubtotals="1" fieldPosition="0"/>
    </format>
    <format dxfId="67">
      <pivotArea dataOnly="0" labelOnly="1" outline="0" fieldPosition="0">
        <references count="1">
          <reference field="1" count="0"/>
        </references>
      </pivotArea>
    </format>
    <format dxfId="66">
      <pivotArea dataOnly="0" labelOnly="1" grandRow="1" outline="0" fieldPosition="0"/>
    </format>
    <format dxfId="65">
      <pivotArea field="5" type="button" dataOnly="0" labelOnly="1" outline="0" axis="axisRow" fieldPosition="0"/>
    </format>
    <format dxfId="64">
      <pivotArea field="1" type="button" dataOnly="0" labelOnly="1" outline="0" axis="axisCol" fieldPosition="0"/>
    </format>
    <format dxfId="63">
      <pivotArea field="5" type="button" dataOnly="0" labelOnly="1" outline="0" axis="axisRow" fieldPosition="0"/>
    </format>
    <format dxfId="62">
      <pivotArea field="1" type="button" dataOnly="0" labelOnly="1" outline="0" axis="axisCol" fieldPosition="0"/>
    </format>
    <format dxfId="61">
      <pivotArea field="5" type="button" dataOnly="0" labelOnly="1" outline="0" axis="axisRow" fieldPosition="0"/>
    </format>
    <format dxfId="60">
      <pivotArea field="1" type="button" dataOnly="0" labelOnly="1" outline="0" axis="axisCol" fieldPosition="0"/>
    </format>
    <format dxfId="59">
      <pivotArea dataOnly="0" labelOnly="1" outline="0" fieldPosition="0">
        <references count="1">
          <reference field="5" count="0"/>
        </references>
      </pivotArea>
    </format>
    <format dxfId="58">
      <pivotArea dataOnly="0" labelOnly="1" grandRow="1" outline="0" offset="A256" fieldPosition="0"/>
    </format>
    <format dxfId="57">
      <pivotArea dataOnly="0" labelOnly="1" outline="0" fieldPosition="0">
        <references count="1">
          <reference field="5" count="0"/>
        </references>
      </pivotArea>
    </format>
    <format dxfId="56">
      <pivotArea dataOnly="0" labelOnly="1" grandRow="1" outline="0" fieldPosition="0"/>
    </format>
    <format dxfId="55">
      <pivotArea dataOnly="0" labelOnly="1" outline="0" fieldPosition="0">
        <references count="1">
          <reference field="5" count="0"/>
        </references>
      </pivotArea>
    </format>
    <format dxfId="54">
      <pivotArea dataOnly="0" labelOnly="1" grandRow="1" outline="0" fieldPosition="0"/>
    </format>
    <format dxfId="53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721CC-D40F-42FB-8C68-62FBE6004F3F}" name="Tabela dinâmica19" cacheId="2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6">
  <location ref="A3:D33" firstHeaderRow="1" firstDataRow="2" firstDataCol="1" rowPageCount="1" colPageCount="1"/>
  <pivotFields count="11">
    <pivotField compact="0" outline="0" showAll="0"/>
    <pivotField axis="axisCol" compact="0" outline="0" showAll="0" defaultSubtotal="0">
      <items count="2">
        <item x="0"/>
        <item x="1"/>
      </items>
    </pivotField>
    <pivotField compact="0" numFmtId="2" outline="0" showAll="0"/>
    <pivotField compact="0" numFmtId="164" outline="0" showAll="0"/>
    <pivotField axis="axisPage" compact="0" numFmtId="14" outline="0" showAll="0">
      <items count="298">
        <item m="1" x="156"/>
        <item m="1" x="111"/>
        <item m="1" x="102"/>
        <item m="1" x="140"/>
        <item m="1" x="200"/>
        <item m="1" x="259"/>
        <item m="1" x="249"/>
        <item m="1" x="228"/>
        <item m="1" x="244"/>
        <item m="1" x="239"/>
        <item m="1" x="226"/>
        <item m="1" x="159"/>
        <item m="1" x="133"/>
        <item m="1" x="189"/>
        <item m="1" x="177"/>
        <item m="1" x="219"/>
        <item m="1" x="186"/>
        <item m="1" x="296"/>
        <item m="1" x="255"/>
        <item m="1" x="190"/>
        <item m="1" x="107"/>
        <item m="1" x="193"/>
        <item m="1" x="209"/>
        <item m="1" x="172"/>
        <item m="1" x="229"/>
        <item m="1" x="139"/>
        <item m="1" x="241"/>
        <item m="1" x="245"/>
        <item m="1" x="122"/>
        <item m="1" x="124"/>
        <item m="1" x="285"/>
        <item m="1" x="263"/>
        <item m="1" x="278"/>
        <item m="1" x="203"/>
        <item m="1" x="195"/>
        <item m="1" x="242"/>
        <item m="1" x="108"/>
        <item m="1" x="128"/>
        <item m="1" x="115"/>
        <item m="1" x="135"/>
        <item m="1" x="192"/>
        <item m="1" x="142"/>
        <item m="1" x="126"/>
        <item m="1" x="212"/>
        <item m="1" x="188"/>
        <item m="1" x="202"/>
        <item m="1" x="235"/>
        <item m="1" x="260"/>
        <item m="1" x="179"/>
        <item m="1" x="282"/>
        <item m="1" x="240"/>
        <item m="1" x="152"/>
        <item m="1" x="116"/>
        <item m="1" x="178"/>
        <item m="1" x="175"/>
        <item m="1" x="223"/>
        <item m="1" x="218"/>
        <item m="1" x="253"/>
        <item m="1" x="201"/>
        <item m="1" x="129"/>
        <item m="1" x="280"/>
        <item m="1" x="271"/>
        <item m="1" x="236"/>
        <item m="1" x="181"/>
        <item m="1" x="222"/>
        <item m="1" x="125"/>
        <item m="1" x="256"/>
        <item m="1" x="210"/>
        <item m="1" x="162"/>
        <item m="1" x="268"/>
        <item m="1" x="136"/>
        <item m="1" x="231"/>
        <item m="1" x="214"/>
        <item m="1" x="121"/>
        <item m="1" x="145"/>
        <item m="1" x="132"/>
        <item m="1" x="101"/>
        <item m="1" x="196"/>
        <item m="1" x="112"/>
        <item m="1" x="257"/>
        <item m="1" x="113"/>
        <item m="1" x="183"/>
        <item m="1" x="262"/>
        <item m="1" x="158"/>
        <item m="1" x="243"/>
        <item m="1" x="199"/>
        <item m="1" x="141"/>
        <item m="1" x="275"/>
        <item m="1" x="103"/>
        <item m="1" x="204"/>
        <item m="1" x="211"/>
        <item m="1" x="261"/>
        <item m="1" x="198"/>
        <item m="1" x="166"/>
        <item m="1" x="182"/>
        <item m="1" x="287"/>
        <item m="1" x="171"/>
        <item m="1" x="151"/>
        <item m="1" x="216"/>
        <item m="1" x="224"/>
        <item m="1" x="146"/>
        <item m="1" x="208"/>
        <item m="1" x="144"/>
        <item m="1" x="227"/>
        <item m="1" x="169"/>
        <item m="1" x="246"/>
        <item m="1" x="150"/>
        <item m="1" x="266"/>
        <item m="1" x="191"/>
        <item m="1" x="117"/>
        <item m="1" x="143"/>
        <item m="1" x="173"/>
        <item m="1" x="276"/>
        <item m="1" x="153"/>
        <item m="1" x="265"/>
        <item m="1" x="221"/>
        <item m="1" x="213"/>
        <item m="1" x="155"/>
        <item m="1" x="269"/>
        <item m="1" x="110"/>
        <item m="1" x="267"/>
        <item m="1" x="105"/>
        <item m="1" x="157"/>
        <item m="1" x="138"/>
        <item m="1" x="118"/>
        <item m="1" x="237"/>
        <item m="1" x="250"/>
        <item m="1" x="230"/>
        <item m="1" x="100"/>
        <item m="1" x="120"/>
        <item m="1" x="154"/>
        <item m="1" x="295"/>
        <item m="1" x="134"/>
        <item m="1" x="131"/>
        <item m="1" x="284"/>
        <item m="1" x="137"/>
        <item m="1" x="205"/>
        <item m="1" x="170"/>
        <item m="1" x="149"/>
        <item m="1" x="185"/>
        <item m="1" x="234"/>
        <item m="1" x="127"/>
        <item m="1" x="254"/>
        <item m="1" x="215"/>
        <item m="1" x="147"/>
        <item m="1" x="277"/>
        <item m="1" x="109"/>
        <item m="1" x="264"/>
        <item m="1" x="165"/>
        <item m="1" x="293"/>
        <item m="1" x="174"/>
        <item m="1" x="184"/>
        <item m="1" x="288"/>
        <item m="1" x="272"/>
        <item m="1" x="270"/>
        <item m="1" x="176"/>
        <item m="1" x="207"/>
        <item m="1" x="206"/>
        <item m="1" x="180"/>
        <item m="1" x="119"/>
        <item m="1" x="286"/>
        <item m="1" x="281"/>
        <item m="1" x="289"/>
        <item m="1" x="187"/>
        <item m="1" x="238"/>
        <item m="1" x="217"/>
        <item m="1" x="167"/>
        <item m="1" x="258"/>
        <item m="1" x="273"/>
        <item m="1" x="279"/>
        <item m="1" x="291"/>
        <item m="1" x="106"/>
        <item x="39"/>
        <item m="1" x="247"/>
        <item m="1" x="163"/>
        <item m="1" x="225"/>
        <item m="1" x="148"/>
        <item m="1" x="290"/>
        <item m="1" x="104"/>
        <item m="1" x="164"/>
        <item m="1" x="168"/>
        <item m="1" x="232"/>
        <item m="1" x="161"/>
        <item m="1" x="251"/>
        <item m="1" x="197"/>
        <item m="1" x="130"/>
        <item m="1" x="194"/>
        <item m="1" x="114"/>
        <item m="1" x="252"/>
        <item m="1" x="233"/>
        <item m="1" x="160"/>
        <item x="68"/>
        <item m="1" x="283"/>
        <item m="1" x="274"/>
        <item m="1" x="220"/>
        <item m="1" x="294"/>
        <item m="1" x="248"/>
        <item m="1" x="292"/>
        <item m="1" x="1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compact="0" numFmtId="1" outline="0" showAll="0" defaultSubtotal="0">
      <items count="29">
        <item x="6"/>
        <item x="21"/>
        <item x="22"/>
        <item x="2"/>
        <item x="26"/>
        <item x="8"/>
        <item x="15"/>
        <item x="23"/>
        <item x="19"/>
        <item x="9"/>
        <item x="11"/>
        <item x="12"/>
        <item x="14"/>
        <item x="18"/>
        <item x="13"/>
        <item x="1"/>
        <item x="27"/>
        <item x="5"/>
        <item x="0"/>
        <item x="20"/>
        <item x="7"/>
        <item x="3"/>
        <item x="24"/>
        <item x="4"/>
        <item x="10"/>
        <item x="17"/>
        <item x="25"/>
        <item m="1" x="28"/>
        <item x="16"/>
      </items>
    </pivotField>
    <pivotField compact="0" numFmtId="1" outline="0" showAll="0"/>
    <pivotField compact="0" outline="0" showAll="0"/>
    <pivotField compact="0" numFmtId="1" outline="0" showAll="0"/>
    <pivotField dataField="1" compact="0" numFmtId="164" outline="0" showAll="0"/>
    <pivotField compact="0" outline="0"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4" hier="-1"/>
  </pageFields>
  <dataFields count="1">
    <dataField name="Média de IMC (kg/m2)" fld="9" subtotal="average" baseField="5" baseItem="0"/>
  </dataFields>
  <formats count="28">
    <format dxfId="52">
      <pivotArea outline="0" collapsedLevelsAreSubtotals="1" fieldPosition="0"/>
    </format>
    <format dxfId="51">
      <pivotArea outline="0" collapsedLevelsAreSubtotals="1" fieldPosition="0"/>
    </format>
    <format dxfId="50">
      <pivotArea outline="0" collapsedLevelsAreSubtotals="1" fieldPosition="0"/>
    </format>
    <format dxfId="49">
      <pivotArea dataOnly="0" labelOnly="1" outline="0" fieldPosition="0">
        <references count="1">
          <reference field="1" count="0"/>
        </references>
      </pivotArea>
    </format>
    <format dxfId="48">
      <pivotArea dataOnly="0" labelOnly="1" outline="0" fieldPosition="0">
        <references count="1">
          <reference field="1" count="0"/>
        </references>
      </pivotArea>
    </format>
    <format dxfId="47">
      <pivotArea outline="0" collapsedLevelsAreSubtotals="1" fieldPosition="0"/>
    </format>
    <format dxfId="46">
      <pivotArea field="1" type="button" dataOnly="0" labelOnly="1" outline="0" axis="axisCol" fieldPosition="0"/>
    </format>
    <format dxfId="45">
      <pivotArea dataOnly="0" labelOnly="1" outline="0" fieldPosition="0">
        <references count="1">
          <reference field="1" count="0"/>
        </references>
      </pivotArea>
    </format>
    <format dxfId="44">
      <pivotArea dataOnly="0" labelOnly="1" grandRow="1" outline="0" fieldPosition="0"/>
    </format>
    <format dxfId="43">
      <pivotArea outline="0" collapsedLevelsAreSubtotals="1" fieldPosition="0"/>
    </format>
    <format dxfId="42">
      <pivotArea dataOnly="0" labelOnly="1" outline="0" fieldPosition="0">
        <references count="1">
          <reference field="1" count="0"/>
        </references>
      </pivotArea>
    </format>
    <format dxfId="41">
      <pivotArea dataOnly="0" labelOnly="1" grandRow="1" outline="0" fieldPosition="0"/>
    </format>
    <format dxfId="40">
      <pivotArea outline="0" collapsedLevelsAreSubtotals="1" fieldPosition="0"/>
    </format>
    <format dxfId="39">
      <pivotArea dataOnly="0" labelOnly="1" outline="0" fieldPosition="0">
        <references count="1">
          <reference field="1" count="0"/>
        </references>
      </pivotArea>
    </format>
    <format dxfId="38">
      <pivotArea dataOnly="0" labelOnly="1" grandRow="1" outline="0" fieldPosition="0"/>
    </format>
    <format dxfId="37">
      <pivotArea field="5" type="button" dataOnly="0" labelOnly="1" outline="0" axis="axisRow" fieldPosition="0"/>
    </format>
    <format dxfId="36">
      <pivotArea field="1" type="button" dataOnly="0" labelOnly="1" outline="0" axis="axisCol" fieldPosition="0"/>
    </format>
    <format dxfId="35">
      <pivotArea field="5" type="button" dataOnly="0" labelOnly="1" outline="0" axis="axisRow" fieldPosition="0"/>
    </format>
    <format dxfId="34">
      <pivotArea field="1" type="button" dataOnly="0" labelOnly="1" outline="0" axis="axisCol" fieldPosition="0"/>
    </format>
    <format dxfId="33">
      <pivotArea field="5" type="button" dataOnly="0" labelOnly="1" outline="0" axis="axisRow" fieldPosition="0"/>
    </format>
    <format dxfId="32">
      <pivotArea field="1" type="button" dataOnly="0" labelOnly="1" outline="0" axis="axisCol" fieldPosition="0"/>
    </format>
    <format dxfId="31">
      <pivotArea dataOnly="0" labelOnly="1" outline="0" fieldPosition="0">
        <references count="1">
          <reference field="5" count="0"/>
        </references>
      </pivotArea>
    </format>
    <format dxfId="30">
      <pivotArea dataOnly="0" labelOnly="1" grandRow="1" outline="0" offset="A256" fieldPosition="0"/>
    </format>
    <format dxfId="29">
      <pivotArea dataOnly="0" labelOnly="1" outline="0" fieldPosition="0">
        <references count="1">
          <reference field="5" count="0"/>
        </references>
      </pivotArea>
    </format>
    <format dxfId="28">
      <pivotArea dataOnly="0" labelOnly="1" grandRow="1" outline="0" fieldPosition="0"/>
    </format>
    <format dxfId="27">
      <pivotArea dataOnly="0" labelOnly="1" outline="0" fieldPosition="0">
        <references count="1">
          <reference field="5" count="0"/>
        </references>
      </pivotArea>
    </format>
    <format dxfId="26">
      <pivotArea dataOnly="0" labelOnly="1" grandRow="1" outline="0" fieldPosition="0"/>
    </format>
    <format dxfId="25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6AEFE-EF75-463C-8F31-B97F1D5BDF44}" name="Tabela dinâmica3" cacheId="0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>
  <location ref="A3:F13" firstHeaderRow="1" firstDataRow="2" firstDataCol="2" rowPageCount="1" colPageCount="1"/>
  <pivotFields count="8">
    <pivotField compact="0" outline="0" showAll="0"/>
    <pivotField axis="axisRow" compact="0" outline="0" showAll="0">
      <items count="3">
        <item x="1"/>
        <item x="0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axis="axisPage" compact="0" outline="0" showAll="0">
      <items count="25">
        <item x="3"/>
        <item x="9"/>
        <item x="18"/>
        <item x="0"/>
        <item x="11"/>
        <item x="5"/>
        <item x="21"/>
        <item x="14"/>
        <item x="16"/>
        <item x="1"/>
        <item x="10"/>
        <item x="8"/>
        <item x="19"/>
        <item x="2"/>
        <item x="12"/>
        <item x="15"/>
        <item x="17"/>
        <item x="4"/>
        <item x="6"/>
        <item x="23"/>
        <item x="7"/>
        <item x="13"/>
        <item x="20"/>
        <item x="22"/>
        <item t="default"/>
      </items>
    </pivotField>
    <pivotField compact="0" outline="0" showAll="0"/>
    <pivotField axis="axisCol" compact="0" outline="0" showAll="0">
      <items count="4">
        <item x="1"/>
        <item x="0"/>
        <item x="2"/>
        <item t="default"/>
      </items>
    </pivotField>
  </pivotFields>
  <rowFields count="2">
    <field x="1"/>
    <field x="2"/>
  </rowFields>
  <row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5" hier="-1"/>
  </pageFields>
  <dataFields count="1">
    <dataField name="Média de n_filhos" fld="3" subtotal="average" baseField="2" baseItem="0" numFmtId="164"/>
  </dataFields>
  <formats count="25">
    <format dxfId="24">
      <pivotArea field="1" type="button" dataOnly="0" labelOnly="1" outline="0" axis="axisRow" fieldPosition="0"/>
    </format>
    <format dxfId="23">
      <pivotArea field="2" type="button" dataOnly="0" labelOnly="1" outline="0" axis="axisRow" fieldPosition="1"/>
    </format>
    <format dxfId="22">
      <pivotArea dataOnly="0" labelOnly="1" outline="0" fieldPosition="0">
        <references count="1">
          <reference field="7" count="0"/>
        </references>
      </pivotArea>
    </format>
    <format dxfId="21">
      <pivotArea dataOnly="0" labelOnly="1" grandCol="1" outline="0" fieldPosition="0"/>
    </format>
    <format dxfId="20">
      <pivotArea field="1" type="button" dataOnly="0" labelOnly="1" outline="0" axis="axisRow" fieldPosition="0"/>
    </format>
    <format dxfId="19">
      <pivotArea field="2" type="button" dataOnly="0" labelOnly="1" outline="0" axis="axisRow" fieldPosition="1"/>
    </format>
    <format dxfId="18">
      <pivotArea dataOnly="0" labelOnly="1" outline="0" fieldPosition="0">
        <references count="1">
          <reference field="7" count="0"/>
        </references>
      </pivotArea>
    </format>
    <format dxfId="17">
      <pivotArea dataOnly="0" labelOnly="1" grandCol="1" outline="0" fieldPosition="0"/>
    </format>
    <format dxfId="16">
      <pivotArea field="1" type="button" dataOnly="0" labelOnly="1" outline="0" axis="axisRow" fieldPosition="0"/>
    </format>
    <format dxfId="15">
      <pivotArea field="2" type="button" dataOnly="0" labelOnly="1" outline="0" axis="axisRow" fieldPosition="1"/>
    </format>
    <format dxfId="14">
      <pivotArea dataOnly="0" labelOnly="1" outline="0" fieldPosition="0">
        <references count="1">
          <reference field="7" count="0"/>
        </references>
      </pivotArea>
    </format>
    <format dxfId="13">
      <pivotArea dataOnly="0" labelOnly="1" grandCol="1" outline="0" fieldPosition="0"/>
    </format>
    <format dxfId="12">
      <pivotArea field="1" type="button" dataOnly="0" labelOnly="1" outline="0" axis="axisRow" fieldPosition="0"/>
    </format>
    <format dxfId="11">
      <pivotArea field="2" type="button" dataOnly="0" labelOnly="1" outline="0" axis="axisRow" fieldPosition="1"/>
    </format>
    <format dxfId="10">
      <pivotArea dataOnly="0" labelOnly="1" outline="0" fieldPosition="0">
        <references count="1">
          <reference field="7" count="0"/>
        </references>
      </pivotArea>
    </format>
    <format dxfId="9">
      <pivotArea dataOnly="0" labelOnly="1" grandCol="1" outline="0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dataOnly="0" labelOnly="1" outline="0" fieldPosition="0">
        <references count="1">
          <reference field="1" count="0"/>
        </references>
      </pivotArea>
    </format>
    <format dxfId="3">
      <pivotArea dataOnly="0" labelOnly="1" outline="0" fieldPosition="0">
        <references count="1">
          <reference field="1" count="0" defaultSubtotal="1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2">
          <reference field="1" count="1" selected="0">
            <x v="0"/>
          </reference>
          <reference field="2" count="0"/>
        </references>
      </pivotArea>
    </format>
    <format dxfId="0">
      <pivotArea dataOnly="0" labelOnly="1" outline="0" fieldPosition="0">
        <references count="2">
          <reference field="1" count="1" selected="0">
            <x v="1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2E753-7A03-46C9-A9D8-7CDC8E9153DD}" name="Tabela dinâmica17" cacheId="1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>
  <location ref="A3:G15" firstHeaderRow="1" firstDataRow="2" firstDataCol="2" rowPageCount="1" colPageCount="1"/>
  <pivotFields count="11">
    <pivotField dataField="1" compact="0" outline="0" showAll="0"/>
    <pivotField axis="axisRow" compact="0" outline="0" showAll="0" defaultSubtotal="0">
      <items count="5">
        <item x="3"/>
        <item x="2"/>
        <item x="0"/>
        <item x="1"/>
        <item x="4"/>
      </items>
    </pivotField>
    <pivotField axis="axisPage" compact="0" outline="0" showAll="0">
      <items count="4">
        <item x="0"/>
        <item x="1"/>
        <item x="2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defaultSubtotal="0">
      <items count="2">
        <item x="0"/>
        <item x="1"/>
      </items>
    </pivotField>
    <pivotField compact="0" outline="0" showAll="0" defaultSubtotal="0">
      <items count="5">
        <item x="3"/>
        <item x="1"/>
        <item x="2"/>
        <item x="4"/>
        <item x="0"/>
      </items>
    </pivotField>
    <pivotField compact="0" outline="0" showAll="0"/>
    <pivotField compact="0" outline="0" showAll="0"/>
  </pivotFields>
  <rowFields count="2">
    <field x="1"/>
    <field x="7"/>
  </rowFields>
  <rowItems count="11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Contagem de ID" fld="0" subtotal="count" baseField="1" baseItem="0"/>
    <dataField name="Média de var_continua_1" fld="3" subtotal="average" baseField="7" baseItem="0"/>
    <dataField name="Média de var_continua_2" fld="4" subtotal="average" baseField="7" baseItem="0"/>
    <dataField name="Média de var_discreta_1" fld="5" subtotal="average" baseField="7" baseItem="0"/>
    <dataField name="Média de var_discreta_2" fld="6" subtotal="average" baseField="7" baseItem="0"/>
  </dataFields>
  <formats count="61">
    <format dxfId="45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5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5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54">
      <pivotArea field="1" type="button" dataOnly="0" labelOnly="1" outline="0" axis="axisRow" fieldPosition="0"/>
    </format>
    <format dxfId="453">
      <pivotArea field="7" type="button" dataOnly="0" labelOnly="1" outline="0" axis="axisRow" fieldPosition="1"/>
    </format>
    <format dxfId="45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51">
      <pivotArea field="1" type="button" dataOnly="0" labelOnly="1" outline="0" axis="axisRow" fieldPosition="0"/>
    </format>
    <format dxfId="450">
      <pivotArea field="7" type="button" dataOnly="0" labelOnly="1" outline="0" axis="axisRow" fieldPosition="1"/>
    </format>
    <format dxfId="44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48">
      <pivotArea field="1" type="button" dataOnly="0" labelOnly="1" outline="0" axis="axisRow" fieldPosition="0"/>
    </format>
    <format dxfId="447">
      <pivotArea field="7" type="button" dataOnly="0" labelOnly="1" outline="0" axis="axisRow" fieldPosition="1"/>
    </format>
    <format dxfId="44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45">
      <pivotArea outline="0" collapsedLevelsAreSubtotals="1" fieldPosition="0"/>
    </format>
    <format dxfId="444">
      <pivotArea dataOnly="0" labelOnly="1" outline="0" fieldPosition="0">
        <references count="1">
          <reference field="1" count="0"/>
        </references>
      </pivotArea>
    </format>
    <format dxfId="443">
      <pivotArea dataOnly="0" labelOnly="1" outline="0" fieldPosition="0">
        <references count="1">
          <reference field="1" count="0" defaultSubtotal="1"/>
        </references>
      </pivotArea>
    </format>
    <format dxfId="442">
      <pivotArea dataOnly="0" labelOnly="1" grandRow="1" outline="0" fieldPosition="0"/>
    </format>
    <format dxfId="441">
      <pivotArea dataOnly="0" labelOnly="1" outline="0" fieldPosition="0">
        <references count="2">
          <reference field="1" count="1" selected="0">
            <x v="0"/>
          </reference>
          <reference field="7" count="0"/>
        </references>
      </pivotArea>
    </format>
    <format dxfId="440">
      <pivotArea dataOnly="0" labelOnly="1" outline="0" fieldPosition="0">
        <references count="2">
          <reference field="1" count="1" selected="0">
            <x v="1"/>
          </reference>
          <reference field="7" count="0"/>
        </references>
      </pivotArea>
    </format>
    <format dxfId="439">
      <pivotArea dataOnly="0" labelOnly="1" outline="0" fieldPosition="0">
        <references count="2">
          <reference field="1" count="1" selected="0">
            <x v="2"/>
          </reference>
          <reference field="7" count="0"/>
        </references>
      </pivotArea>
    </format>
    <format dxfId="438">
      <pivotArea dataOnly="0" labelOnly="1" outline="0" fieldPosition="0">
        <references count="2">
          <reference field="1" count="1" selected="0">
            <x v="3"/>
          </reference>
          <reference field="7" count="0"/>
        </references>
      </pivotArea>
    </format>
    <format dxfId="437">
      <pivotArea dataOnly="0" labelOnly="1" outline="0" fieldPosition="0">
        <references count="2">
          <reference field="1" count="1" selected="0">
            <x v="4"/>
          </reference>
          <reference field="7" count="0"/>
        </references>
      </pivotArea>
    </format>
    <format dxfId="436">
      <pivotArea outline="0" collapsedLevelsAreSubtotals="1" fieldPosition="0"/>
    </format>
    <format dxfId="435">
      <pivotArea dataOnly="0" labelOnly="1" outline="0" fieldPosition="0">
        <references count="1">
          <reference field="1" count="0"/>
        </references>
      </pivotArea>
    </format>
    <format dxfId="434">
      <pivotArea dataOnly="0" labelOnly="1" outline="0" fieldPosition="0">
        <references count="1">
          <reference field="1" count="0" defaultSubtotal="1"/>
        </references>
      </pivotArea>
    </format>
    <format dxfId="433">
      <pivotArea dataOnly="0" labelOnly="1" grandRow="1" outline="0" fieldPosition="0"/>
    </format>
    <format dxfId="432">
      <pivotArea dataOnly="0" labelOnly="1" outline="0" fieldPosition="0">
        <references count="2">
          <reference field="1" count="1" selected="0">
            <x v="0"/>
          </reference>
          <reference field="7" count="0"/>
        </references>
      </pivotArea>
    </format>
    <format dxfId="431">
      <pivotArea dataOnly="0" labelOnly="1" outline="0" fieldPosition="0">
        <references count="2">
          <reference field="1" count="1" selected="0">
            <x v="1"/>
          </reference>
          <reference field="7" count="0"/>
        </references>
      </pivotArea>
    </format>
    <format dxfId="430">
      <pivotArea dataOnly="0" labelOnly="1" outline="0" fieldPosition="0">
        <references count="2">
          <reference field="1" count="1" selected="0">
            <x v="2"/>
          </reference>
          <reference field="7" count="0"/>
        </references>
      </pivotArea>
    </format>
    <format dxfId="429">
      <pivotArea dataOnly="0" labelOnly="1" outline="0" fieldPosition="0">
        <references count="2">
          <reference field="1" count="1" selected="0">
            <x v="3"/>
          </reference>
          <reference field="7" count="0"/>
        </references>
      </pivotArea>
    </format>
    <format dxfId="428">
      <pivotArea dataOnly="0" labelOnly="1" outline="0" fieldPosition="0">
        <references count="2">
          <reference field="1" count="1" selected="0">
            <x v="4"/>
          </reference>
          <reference field="7" count="0"/>
        </references>
      </pivotArea>
    </format>
    <format dxfId="427">
      <pivotArea outline="0" collapsedLevelsAreSubtotals="1" fieldPosition="0"/>
    </format>
    <format dxfId="426">
      <pivotArea dataOnly="0" labelOnly="1" outline="0" fieldPosition="0">
        <references count="1">
          <reference field="1" count="0"/>
        </references>
      </pivotArea>
    </format>
    <format dxfId="425">
      <pivotArea dataOnly="0" labelOnly="1" grandRow="1" outline="0" fieldPosition="0"/>
    </format>
    <format dxfId="424">
      <pivotArea dataOnly="0" labelOnly="1" outline="0" fieldPosition="0">
        <references count="2">
          <reference field="1" count="1" selected="0">
            <x v="0"/>
          </reference>
          <reference field="7" count="0"/>
        </references>
      </pivotArea>
    </format>
    <format dxfId="423">
      <pivotArea dataOnly="0" labelOnly="1" outline="0" fieldPosition="0">
        <references count="2">
          <reference field="1" count="1" selected="0">
            <x v="1"/>
          </reference>
          <reference field="7" count="0"/>
        </references>
      </pivotArea>
    </format>
    <format dxfId="422">
      <pivotArea dataOnly="0" labelOnly="1" outline="0" fieldPosition="0">
        <references count="2">
          <reference field="1" count="1" selected="0">
            <x v="2"/>
          </reference>
          <reference field="7" count="0"/>
        </references>
      </pivotArea>
    </format>
    <format dxfId="421">
      <pivotArea dataOnly="0" labelOnly="1" outline="0" fieldPosition="0">
        <references count="2">
          <reference field="1" count="1" selected="0">
            <x v="3"/>
          </reference>
          <reference field="7" count="0"/>
        </references>
      </pivotArea>
    </format>
    <format dxfId="420">
      <pivotArea dataOnly="0" labelOnly="1" outline="0" fieldPosition="0">
        <references count="2">
          <reference field="1" count="1" selected="0">
            <x v="4"/>
          </reference>
          <reference field="7" count="0"/>
        </references>
      </pivotArea>
    </format>
    <format dxfId="419">
      <pivotArea outline="0" collapsedLevelsAreSubtotals="1" fieldPosition="0"/>
    </format>
    <format dxfId="418">
      <pivotArea dataOnly="0" labelOnly="1" outline="0" fieldPosition="0">
        <references count="1">
          <reference field="1" count="0"/>
        </references>
      </pivotArea>
    </format>
    <format dxfId="417">
      <pivotArea dataOnly="0" labelOnly="1" grandRow="1" outline="0" fieldPosition="0"/>
    </format>
    <format dxfId="416">
      <pivotArea dataOnly="0" labelOnly="1" outline="0" fieldPosition="0">
        <references count="2">
          <reference field="1" count="1" selected="0">
            <x v="0"/>
          </reference>
          <reference field="7" count="0"/>
        </references>
      </pivotArea>
    </format>
    <format dxfId="415">
      <pivotArea dataOnly="0" labelOnly="1" outline="0" fieldPosition="0">
        <references count="2">
          <reference field="1" count="1" selected="0">
            <x v="1"/>
          </reference>
          <reference field="7" count="0"/>
        </references>
      </pivotArea>
    </format>
    <format dxfId="414">
      <pivotArea dataOnly="0" labelOnly="1" outline="0" fieldPosition="0">
        <references count="2">
          <reference field="1" count="1" selected="0">
            <x v="2"/>
          </reference>
          <reference field="7" count="0"/>
        </references>
      </pivotArea>
    </format>
    <format dxfId="413">
      <pivotArea dataOnly="0" labelOnly="1" outline="0" fieldPosition="0">
        <references count="2">
          <reference field="1" count="1" selected="0">
            <x v="3"/>
          </reference>
          <reference field="7" count="0"/>
        </references>
      </pivotArea>
    </format>
    <format dxfId="412">
      <pivotArea dataOnly="0" labelOnly="1" outline="0" fieldPosition="0">
        <references count="2">
          <reference field="1" count="1" selected="0">
            <x v="4"/>
          </reference>
          <reference field="7" count="0"/>
        </references>
      </pivotArea>
    </format>
    <format dxfId="411">
      <pivotArea field="1" type="button" dataOnly="0" labelOnly="1" outline="0" axis="axisRow" fieldPosition="0"/>
    </format>
    <format dxfId="410">
      <pivotArea field="8" type="button" dataOnly="0" labelOnly="1" outline="0"/>
    </format>
    <format dxfId="409">
      <pivotArea field="7" type="button" dataOnly="0" labelOnly="1" outline="0" axis="axisRow" fieldPosition="1"/>
    </format>
    <format dxfId="40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07">
      <pivotArea field="1" type="button" dataOnly="0" labelOnly="1" outline="0" axis="axisRow" fieldPosition="0"/>
    </format>
    <format dxfId="406">
      <pivotArea field="8" type="button" dataOnly="0" labelOnly="1" outline="0"/>
    </format>
    <format dxfId="405">
      <pivotArea field="7" type="button" dataOnly="0" labelOnly="1" outline="0" axis="axisRow" fieldPosition="1"/>
    </format>
    <format dxfId="40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03">
      <pivotArea field="1" type="button" dataOnly="0" labelOnly="1" outline="0" axis="axisRow" fieldPosition="0"/>
    </format>
    <format dxfId="402">
      <pivotArea field="8" type="button" dataOnly="0" labelOnly="1" outline="0"/>
    </format>
    <format dxfId="401">
      <pivotArea field="7" type="button" dataOnly="0" labelOnly="1" outline="0" axis="axisRow" fieldPosition="1"/>
    </format>
    <format dxfId="40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99">
      <pivotArea dataOnly="0" labelOnly="1" grandRow="1" outline="0" fieldPosition="0"/>
    </format>
    <format dxfId="398">
      <pivotArea dataOnly="0" labelOnly="1" grandRow="1" outline="0" fieldPosition="0"/>
    </format>
    <format dxfId="397">
      <pivotArea dataOnly="0" labelOnly="1" grandRow="1" outline="0" offset="IV256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8FF31-9F15-4E87-A9EB-1067B4F097FA}" name="Tabela dinâmica17" cacheId="1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>
  <location ref="A3:G30" firstHeaderRow="1" firstDataRow="2" firstDataCol="2" rowPageCount="1" colPageCount="1"/>
  <pivotFields count="11">
    <pivotField dataField="1" compact="0" outline="0" showAll="0"/>
    <pivotField axis="axisRow" compact="0" outline="0" showAll="0" defaultSubtotal="0">
      <items count="5">
        <item x="3"/>
        <item x="2"/>
        <item x="0"/>
        <item x="1"/>
        <item x="4"/>
      </items>
    </pivotField>
    <pivotField axis="axisPage" compact="0" outline="0" showAll="0">
      <items count="4">
        <item x="0"/>
        <item x="1"/>
        <item x="2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>
      <items count="2">
        <item x="0"/>
        <item x="1"/>
      </items>
    </pivotField>
    <pivotField axis="axisRow" compact="0" outline="0" showAll="0" defaultSubtotal="0">
      <items count="5">
        <item x="3"/>
        <item x="1"/>
        <item x="2"/>
        <item x="4"/>
        <item x="0"/>
      </items>
    </pivotField>
    <pivotField compact="0" outline="0" showAll="0"/>
    <pivotField compact="0" outline="0" showAll="0"/>
  </pivotFields>
  <rowFields count="2">
    <field x="1"/>
    <field x="8"/>
  </rowFields>
  <rowItems count="26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Contagem de ID" fld="0" subtotal="count" baseField="1" baseItem="0"/>
    <dataField name="Média de var_continua_1" fld="3" subtotal="average" baseField="7" baseItem="0"/>
    <dataField name="Média de var_continua_2" fld="4" subtotal="average" baseField="7" baseItem="0"/>
    <dataField name="Média de var_discreta_1" fld="5" subtotal="average" baseField="7" baseItem="0"/>
    <dataField name="Média de var_discreta_2" fld="6" subtotal="average" baseField="7" baseItem="0"/>
  </dataFields>
  <formats count="58">
    <format dxfId="39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9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9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93">
      <pivotArea field="1" type="button" dataOnly="0" labelOnly="1" outline="0" axis="axisRow" fieldPosition="0"/>
    </format>
    <format dxfId="392">
      <pivotArea field="7" type="button" dataOnly="0" labelOnly="1" outline="0"/>
    </format>
    <format dxfId="39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90">
      <pivotArea field="1" type="button" dataOnly="0" labelOnly="1" outline="0" axis="axisRow" fieldPosition="0"/>
    </format>
    <format dxfId="389">
      <pivotArea field="7" type="button" dataOnly="0" labelOnly="1" outline="0"/>
    </format>
    <format dxfId="38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87">
      <pivotArea field="1" type="button" dataOnly="0" labelOnly="1" outline="0" axis="axisRow" fieldPosition="0"/>
    </format>
    <format dxfId="386">
      <pivotArea field="7" type="button" dataOnly="0" labelOnly="1" outline="0"/>
    </format>
    <format dxfId="38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84">
      <pivotArea outline="0" collapsedLevelsAreSubtotals="1" fieldPosition="0"/>
    </format>
    <format dxfId="383">
      <pivotArea dataOnly="0" labelOnly="1" outline="0" fieldPosition="0">
        <references count="1">
          <reference field="1" count="0"/>
        </references>
      </pivotArea>
    </format>
    <format dxfId="382">
      <pivotArea dataOnly="0" labelOnly="1" outline="0" fieldPosition="0">
        <references count="1">
          <reference field="1" count="0" defaultSubtotal="1"/>
        </references>
      </pivotArea>
    </format>
    <format dxfId="381">
      <pivotArea dataOnly="0" labelOnly="1" grandRow="1" outline="0" fieldPosition="0"/>
    </format>
    <format dxfId="380">
      <pivotArea outline="0" collapsedLevelsAreSubtotals="1" fieldPosition="0"/>
    </format>
    <format dxfId="379">
      <pivotArea dataOnly="0" labelOnly="1" outline="0" fieldPosition="0">
        <references count="1">
          <reference field="1" count="0"/>
        </references>
      </pivotArea>
    </format>
    <format dxfId="378">
      <pivotArea dataOnly="0" labelOnly="1" outline="0" fieldPosition="0">
        <references count="1">
          <reference field="1" count="0" defaultSubtotal="1"/>
        </references>
      </pivotArea>
    </format>
    <format dxfId="377">
      <pivotArea dataOnly="0" labelOnly="1" grandRow="1" outline="0" fieldPosition="0"/>
    </format>
    <format dxfId="376">
      <pivotArea outline="0" collapsedLevelsAreSubtotals="1" fieldPosition="0"/>
    </format>
    <format dxfId="375">
      <pivotArea dataOnly="0" labelOnly="1" outline="0" fieldPosition="0">
        <references count="1">
          <reference field="1" count="0"/>
        </references>
      </pivotArea>
    </format>
    <format dxfId="374">
      <pivotArea dataOnly="0" labelOnly="1" grandRow="1" outline="0" fieldPosition="0"/>
    </format>
    <format dxfId="373">
      <pivotArea outline="0" collapsedLevelsAreSubtotals="1" fieldPosition="0"/>
    </format>
    <format dxfId="372">
      <pivotArea dataOnly="0" labelOnly="1" outline="0" fieldPosition="0">
        <references count="1">
          <reference field="1" count="0"/>
        </references>
      </pivotArea>
    </format>
    <format dxfId="371">
      <pivotArea dataOnly="0" labelOnly="1" grandRow="1" outline="0" fieldPosition="0"/>
    </format>
    <format dxfId="370">
      <pivotArea field="1" type="button" dataOnly="0" labelOnly="1" outline="0" axis="axisRow" fieldPosition="0"/>
    </format>
    <format dxfId="369">
      <pivotArea field="8" type="button" dataOnly="0" labelOnly="1" outline="0" axis="axisRow" fieldPosition="1"/>
    </format>
    <format dxfId="368">
      <pivotArea field="7" type="button" dataOnly="0" labelOnly="1" outline="0"/>
    </format>
    <format dxfId="36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66">
      <pivotArea field="1" type="button" dataOnly="0" labelOnly="1" outline="0" axis="axisRow" fieldPosition="0"/>
    </format>
    <format dxfId="365">
      <pivotArea field="8" type="button" dataOnly="0" labelOnly="1" outline="0" axis="axisRow" fieldPosition="1"/>
    </format>
    <format dxfId="364">
      <pivotArea field="7" type="button" dataOnly="0" labelOnly="1" outline="0"/>
    </format>
    <format dxfId="36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62">
      <pivotArea field="1" type="button" dataOnly="0" labelOnly="1" outline="0" axis="axisRow" fieldPosition="0"/>
    </format>
    <format dxfId="361">
      <pivotArea field="8" type="button" dataOnly="0" labelOnly="1" outline="0" axis="axisRow" fieldPosition="1"/>
    </format>
    <format dxfId="360">
      <pivotArea field="7" type="button" dataOnly="0" labelOnly="1" outline="0"/>
    </format>
    <format dxfId="35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58">
      <pivotArea dataOnly="0" labelOnly="1" grandRow="1" outline="0" fieldPosition="0"/>
    </format>
    <format dxfId="357">
      <pivotArea dataOnly="0" labelOnly="1" grandRow="1" outline="0" fieldPosition="0"/>
    </format>
    <format dxfId="356">
      <pivotArea dataOnly="0" labelOnly="1" grandRow="1" outline="0" fieldPosition="0"/>
    </format>
    <format dxfId="355">
      <pivotArea dataOnly="0" labelOnly="1" outline="0" fieldPosition="0">
        <references count="2">
          <reference field="1" count="1" selected="0">
            <x v="0"/>
          </reference>
          <reference field="8" count="0"/>
        </references>
      </pivotArea>
    </format>
    <format dxfId="354">
      <pivotArea dataOnly="0" labelOnly="1" outline="0" fieldPosition="0">
        <references count="2">
          <reference field="1" count="1" selected="0">
            <x v="1"/>
          </reference>
          <reference field="8" count="0"/>
        </references>
      </pivotArea>
    </format>
    <format dxfId="353">
      <pivotArea dataOnly="0" labelOnly="1" outline="0" fieldPosition="0">
        <references count="2">
          <reference field="1" count="1" selected="0">
            <x v="2"/>
          </reference>
          <reference field="8" count="0"/>
        </references>
      </pivotArea>
    </format>
    <format dxfId="352">
      <pivotArea dataOnly="0" labelOnly="1" outline="0" fieldPosition="0">
        <references count="2">
          <reference field="1" count="1" selected="0">
            <x v="3"/>
          </reference>
          <reference field="8" count="0"/>
        </references>
      </pivotArea>
    </format>
    <format dxfId="351">
      <pivotArea dataOnly="0" labelOnly="1" outline="0" fieldPosition="0">
        <references count="2">
          <reference field="1" count="1" selected="0">
            <x v="4"/>
          </reference>
          <reference field="8" count="0"/>
        </references>
      </pivotArea>
    </format>
    <format dxfId="350">
      <pivotArea dataOnly="0" labelOnly="1" grandRow="1" outline="0" fieldPosition="0"/>
    </format>
    <format dxfId="349">
      <pivotArea dataOnly="0" labelOnly="1" outline="0" fieldPosition="0">
        <references count="2">
          <reference field="1" count="1" selected="0">
            <x v="0"/>
          </reference>
          <reference field="8" count="0"/>
        </references>
      </pivotArea>
    </format>
    <format dxfId="348">
      <pivotArea dataOnly="0" labelOnly="1" outline="0" fieldPosition="0">
        <references count="2">
          <reference field="1" count="1" selected="0">
            <x v="1"/>
          </reference>
          <reference field="8" count="0"/>
        </references>
      </pivotArea>
    </format>
    <format dxfId="347">
      <pivotArea dataOnly="0" labelOnly="1" outline="0" fieldPosition="0">
        <references count="2">
          <reference field="1" count="1" selected="0">
            <x v="2"/>
          </reference>
          <reference field="8" count="0"/>
        </references>
      </pivotArea>
    </format>
    <format dxfId="346">
      <pivotArea dataOnly="0" labelOnly="1" outline="0" fieldPosition="0">
        <references count="2">
          <reference field="1" count="1" selected="0">
            <x v="3"/>
          </reference>
          <reference field="8" count="0"/>
        </references>
      </pivotArea>
    </format>
    <format dxfId="345">
      <pivotArea dataOnly="0" labelOnly="1" outline="0" fieldPosition="0">
        <references count="2">
          <reference field="1" count="1" selected="0">
            <x v="4"/>
          </reference>
          <reference field="8" count="0"/>
        </references>
      </pivotArea>
    </format>
    <format dxfId="344">
      <pivotArea dataOnly="0" labelOnly="1" grandRow="1" outline="0" offset="IV256" fieldPosition="0"/>
    </format>
    <format dxfId="343">
      <pivotArea dataOnly="0" labelOnly="1" outline="0" fieldPosition="0">
        <references count="2">
          <reference field="1" count="1" selected="0">
            <x v="0"/>
          </reference>
          <reference field="8" count="0"/>
        </references>
      </pivotArea>
    </format>
    <format dxfId="342">
      <pivotArea dataOnly="0" labelOnly="1" outline="0" fieldPosition="0">
        <references count="2">
          <reference field="1" count="1" selected="0">
            <x v="1"/>
          </reference>
          <reference field="8" count="0"/>
        </references>
      </pivotArea>
    </format>
    <format dxfId="341">
      <pivotArea dataOnly="0" labelOnly="1" outline="0" fieldPosition="0">
        <references count="2">
          <reference field="1" count="1" selected="0">
            <x v="2"/>
          </reference>
          <reference field="8" count="0"/>
        </references>
      </pivotArea>
    </format>
    <format dxfId="340">
      <pivotArea dataOnly="0" labelOnly="1" outline="0" fieldPosition="0">
        <references count="2">
          <reference field="1" count="1" selected="0">
            <x v="3"/>
          </reference>
          <reference field="8" count="0"/>
        </references>
      </pivotArea>
    </format>
    <format dxfId="339">
      <pivotArea dataOnly="0" labelOnly="1" outline="0" fieldPosition="0">
        <references count="2">
          <reference field="1" count="1" selected="0">
            <x v="4"/>
          </reference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8A625-8D0E-4B31-97CD-D38027FF7009}" name="Tabela dinâmica17" cacheId="1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>
  <location ref="A3:H47" firstHeaderRow="1" firstDataRow="2" firstDataCol="3" rowPageCount="1" colPageCount="1"/>
  <pivotFields count="11">
    <pivotField dataField="1" compact="0" outline="0" showAll="0"/>
    <pivotField axis="axisRow" compact="0" outline="0" showAll="0" defaultSubtotal="0">
      <items count="5">
        <item x="3"/>
        <item x="2"/>
        <item x="0"/>
        <item x="1"/>
        <item x="4"/>
      </items>
    </pivotField>
    <pivotField axis="axisPage" compact="0" outline="0" showAll="0">
      <items count="4">
        <item x="0"/>
        <item x="1"/>
        <item x="2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5">
        <item x="3"/>
        <item x="1"/>
        <item x="2"/>
        <item x="4"/>
        <item x="0"/>
      </items>
    </pivotField>
    <pivotField compact="0" outline="0" showAll="0"/>
    <pivotField compact="0" outline="0" showAll="0"/>
  </pivotFields>
  <rowFields count="3">
    <field x="1"/>
    <field x="7"/>
    <field x="8"/>
  </rowFields>
  <rowItems count="43">
    <i>
      <x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2">
      <x v="4"/>
    </i>
    <i>
      <x v="1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4"/>
    </i>
    <i>
      <x v="2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3"/>
    </i>
    <i r="2">
      <x v="4"/>
    </i>
    <i>
      <x v="3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>
      <x v="4"/>
      <x/>
      <x v="1"/>
    </i>
    <i r="2">
      <x v="2"/>
    </i>
    <i r="2">
      <x v="3"/>
    </i>
    <i r="2">
      <x v="4"/>
    </i>
    <i r="1">
      <x v="1"/>
      <x/>
    </i>
    <i r="2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Contagem de ID" fld="0" subtotal="count" baseField="1" baseItem="0"/>
    <dataField name="Média de var_continua_1" fld="3" subtotal="average" baseField="7" baseItem="0"/>
    <dataField name="Média de var_continua_2" fld="4" subtotal="average" baseField="7" baseItem="0"/>
    <dataField name="Média de var_discreta_1" fld="5" subtotal="average" baseField="7" baseItem="0"/>
    <dataField name="Média de var_discreta_2" fld="6" subtotal="average" baseField="7" baseItem="0"/>
  </dataFields>
  <formats count="91">
    <format dxfId="33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3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3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35">
      <pivotArea field="1" type="button" dataOnly="0" labelOnly="1" outline="0" axis="axisRow" fieldPosition="0"/>
    </format>
    <format dxfId="334">
      <pivotArea field="7" type="button" dataOnly="0" labelOnly="1" outline="0" axis="axisRow" fieldPosition="1"/>
    </format>
    <format dxfId="33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32">
      <pivotArea field="1" type="button" dataOnly="0" labelOnly="1" outline="0" axis="axisRow" fieldPosition="0"/>
    </format>
    <format dxfId="331">
      <pivotArea field="7" type="button" dataOnly="0" labelOnly="1" outline="0" axis="axisRow" fieldPosition="1"/>
    </format>
    <format dxfId="33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29">
      <pivotArea field="1" type="button" dataOnly="0" labelOnly="1" outline="0" axis="axisRow" fieldPosition="0"/>
    </format>
    <format dxfId="328">
      <pivotArea field="7" type="button" dataOnly="0" labelOnly="1" outline="0" axis="axisRow" fieldPosition="1"/>
    </format>
    <format dxfId="32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26">
      <pivotArea outline="0" collapsedLevelsAreSubtotals="1" fieldPosition="0"/>
    </format>
    <format dxfId="325">
      <pivotArea dataOnly="0" labelOnly="1" outline="0" fieldPosition="0">
        <references count="1">
          <reference field="1" count="0"/>
        </references>
      </pivotArea>
    </format>
    <format dxfId="324">
      <pivotArea dataOnly="0" labelOnly="1" outline="0" fieldPosition="0">
        <references count="1">
          <reference field="1" count="0" defaultSubtotal="1"/>
        </references>
      </pivotArea>
    </format>
    <format dxfId="323">
      <pivotArea dataOnly="0" labelOnly="1" grandRow="1" outline="0" fieldPosition="0"/>
    </format>
    <format dxfId="322">
      <pivotArea dataOnly="0" labelOnly="1" outline="0" fieldPosition="0">
        <references count="2">
          <reference field="1" count="1" selected="0">
            <x v="0"/>
          </reference>
          <reference field="7" count="0"/>
        </references>
      </pivotArea>
    </format>
    <format dxfId="321">
      <pivotArea dataOnly="0" labelOnly="1" outline="0" fieldPosition="0">
        <references count="2">
          <reference field="1" count="1" selected="0">
            <x v="1"/>
          </reference>
          <reference field="7" count="0"/>
        </references>
      </pivotArea>
    </format>
    <format dxfId="320">
      <pivotArea dataOnly="0" labelOnly="1" outline="0" fieldPosition="0">
        <references count="2">
          <reference field="1" count="1" selected="0">
            <x v="2"/>
          </reference>
          <reference field="7" count="0"/>
        </references>
      </pivotArea>
    </format>
    <format dxfId="319">
      <pivotArea dataOnly="0" labelOnly="1" outline="0" fieldPosition="0">
        <references count="2">
          <reference field="1" count="1" selected="0">
            <x v="3"/>
          </reference>
          <reference field="7" count="0"/>
        </references>
      </pivotArea>
    </format>
    <format dxfId="318">
      <pivotArea dataOnly="0" labelOnly="1" outline="0" fieldPosition="0">
        <references count="2">
          <reference field="1" count="1" selected="0">
            <x v="4"/>
          </reference>
          <reference field="7" count="0"/>
        </references>
      </pivotArea>
    </format>
    <format dxfId="317">
      <pivotArea outline="0" collapsedLevelsAreSubtotals="1" fieldPosition="0"/>
    </format>
    <format dxfId="316">
      <pivotArea dataOnly="0" labelOnly="1" outline="0" fieldPosition="0">
        <references count="1">
          <reference field="1" count="0"/>
        </references>
      </pivotArea>
    </format>
    <format dxfId="315">
      <pivotArea dataOnly="0" labelOnly="1" outline="0" fieldPosition="0">
        <references count="1">
          <reference field="1" count="0" defaultSubtotal="1"/>
        </references>
      </pivotArea>
    </format>
    <format dxfId="314">
      <pivotArea dataOnly="0" labelOnly="1" grandRow="1" outline="0" fieldPosition="0"/>
    </format>
    <format dxfId="313">
      <pivotArea dataOnly="0" labelOnly="1" outline="0" fieldPosition="0">
        <references count="2">
          <reference field="1" count="1" selected="0">
            <x v="0"/>
          </reference>
          <reference field="7" count="0"/>
        </references>
      </pivotArea>
    </format>
    <format dxfId="312">
      <pivotArea dataOnly="0" labelOnly="1" outline="0" fieldPosition="0">
        <references count="2">
          <reference field="1" count="1" selected="0">
            <x v="1"/>
          </reference>
          <reference field="7" count="0"/>
        </references>
      </pivotArea>
    </format>
    <format dxfId="311">
      <pivotArea dataOnly="0" labelOnly="1" outline="0" fieldPosition="0">
        <references count="2">
          <reference field="1" count="1" selected="0">
            <x v="2"/>
          </reference>
          <reference field="7" count="0"/>
        </references>
      </pivotArea>
    </format>
    <format dxfId="310">
      <pivotArea dataOnly="0" labelOnly="1" outline="0" fieldPosition="0">
        <references count="2">
          <reference field="1" count="1" selected="0">
            <x v="3"/>
          </reference>
          <reference field="7" count="0"/>
        </references>
      </pivotArea>
    </format>
    <format dxfId="309">
      <pivotArea dataOnly="0" labelOnly="1" outline="0" fieldPosition="0">
        <references count="2">
          <reference field="1" count="1" selected="0">
            <x v="4"/>
          </reference>
          <reference field="7" count="0"/>
        </references>
      </pivotArea>
    </format>
    <format dxfId="308">
      <pivotArea outline="0" collapsedLevelsAreSubtotals="1" fieldPosition="0"/>
    </format>
    <format dxfId="307">
      <pivotArea dataOnly="0" labelOnly="1" outline="0" fieldPosition="0">
        <references count="1">
          <reference field="1" count="0"/>
        </references>
      </pivotArea>
    </format>
    <format dxfId="306">
      <pivotArea dataOnly="0" labelOnly="1" grandRow="1" outline="0" fieldPosition="0"/>
    </format>
    <format dxfId="305">
      <pivotArea dataOnly="0" labelOnly="1" outline="0" fieldPosition="0">
        <references count="2">
          <reference field="1" count="1" selected="0">
            <x v="0"/>
          </reference>
          <reference field="7" count="0"/>
        </references>
      </pivotArea>
    </format>
    <format dxfId="304">
      <pivotArea dataOnly="0" labelOnly="1" outline="0" fieldPosition="0">
        <references count="2">
          <reference field="1" count="1" selected="0">
            <x v="1"/>
          </reference>
          <reference field="7" count="0"/>
        </references>
      </pivotArea>
    </format>
    <format dxfId="303">
      <pivotArea dataOnly="0" labelOnly="1" outline="0" fieldPosition="0">
        <references count="2">
          <reference field="1" count="1" selected="0">
            <x v="2"/>
          </reference>
          <reference field="7" count="0"/>
        </references>
      </pivotArea>
    </format>
    <format dxfId="302">
      <pivotArea dataOnly="0" labelOnly="1" outline="0" fieldPosition="0">
        <references count="2">
          <reference field="1" count="1" selected="0">
            <x v="3"/>
          </reference>
          <reference field="7" count="0"/>
        </references>
      </pivotArea>
    </format>
    <format dxfId="301">
      <pivotArea dataOnly="0" labelOnly="1" outline="0" fieldPosition="0">
        <references count="2">
          <reference field="1" count="1" selected="0">
            <x v="4"/>
          </reference>
          <reference field="7" count="0"/>
        </references>
      </pivotArea>
    </format>
    <format dxfId="300">
      <pivotArea outline="0" collapsedLevelsAreSubtotals="1" fieldPosition="0"/>
    </format>
    <format dxfId="299">
      <pivotArea dataOnly="0" labelOnly="1" outline="0" fieldPosition="0">
        <references count="1">
          <reference field="1" count="0"/>
        </references>
      </pivotArea>
    </format>
    <format dxfId="298">
      <pivotArea dataOnly="0" labelOnly="1" grandRow="1" outline="0" fieldPosition="0"/>
    </format>
    <format dxfId="297">
      <pivotArea dataOnly="0" labelOnly="1" outline="0" fieldPosition="0">
        <references count="2">
          <reference field="1" count="1" selected="0">
            <x v="0"/>
          </reference>
          <reference field="7" count="0"/>
        </references>
      </pivotArea>
    </format>
    <format dxfId="296">
      <pivotArea dataOnly="0" labelOnly="1" outline="0" fieldPosition="0">
        <references count="2">
          <reference field="1" count="1" selected="0">
            <x v="1"/>
          </reference>
          <reference field="7" count="0"/>
        </references>
      </pivotArea>
    </format>
    <format dxfId="295">
      <pivotArea dataOnly="0" labelOnly="1" outline="0" fieldPosition="0">
        <references count="2">
          <reference field="1" count="1" selected="0">
            <x v="2"/>
          </reference>
          <reference field="7" count="0"/>
        </references>
      </pivotArea>
    </format>
    <format dxfId="294">
      <pivotArea dataOnly="0" labelOnly="1" outline="0" fieldPosition="0">
        <references count="2">
          <reference field="1" count="1" selected="0">
            <x v="3"/>
          </reference>
          <reference field="7" count="0"/>
        </references>
      </pivotArea>
    </format>
    <format dxfId="293">
      <pivotArea dataOnly="0" labelOnly="1" outline="0" fieldPosition="0">
        <references count="2">
          <reference field="1" count="1" selected="0">
            <x v="4"/>
          </reference>
          <reference field="7" count="0"/>
        </references>
      </pivotArea>
    </format>
    <format dxfId="292">
      <pivotArea field="1" type="button" dataOnly="0" labelOnly="1" outline="0" axis="axisRow" fieldPosition="0"/>
    </format>
    <format dxfId="291">
      <pivotArea field="8" type="button" dataOnly="0" labelOnly="1" outline="0" axis="axisRow" fieldPosition="2"/>
    </format>
    <format dxfId="290">
      <pivotArea field="7" type="button" dataOnly="0" labelOnly="1" outline="0" axis="axisRow" fieldPosition="1"/>
    </format>
    <format dxfId="28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88">
      <pivotArea field="1" type="button" dataOnly="0" labelOnly="1" outline="0" axis="axisRow" fieldPosition="0"/>
    </format>
    <format dxfId="287">
      <pivotArea field="8" type="button" dataOnly="0" labelOnly="1" outline="0" axis="axisRow" fieldPosition="2"/>
    </format>
    <format dxfId="286">
      <pivotArea field="7" type="button" dataOnly="0" labelOnly="1" outline="0" axis="axisRow" fieldPosition="1"/>
    </format>
    <format dxfId="28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84">
      <pivotArea field="1" type="button" dataOnly="0" labelOnly="1" outline="0" axis="axisRow" fieldPosition="0"/>
    </format>
    <format dxfId="283">
      <pivotArea field="8" type="button" dataOnly="0" labelOnly="1" outline="0" axis="axisRow" fieldPosition="2"/>
    </format>
    <format dxfId="282">
      <pivotArea field="7" type="button" dataOnly="0" labelOnly="1" outline="0" axis="axisRow" fieldPosition="1"/>
    </format>
    <format dxfId="28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80">
      <pivotArea dataOnly="0" labelOnly="1" grandRow="1" outline="0" fieldPosition="0"/>
    </format>
    <format dxfId="279">
      <pivotArea dataOnly="0" labelOnly="1" outline="0" fieldPosition="0">
        <references count="3">
          <reference field="1" count="1" selected="0">
            <x v="0"/>
          </reference>
          <reference field="7" count="1" selected="0">
            <x v="0"/>
          </reference>
          <reference field="8" count="4">
            <x v="0"/>
            <x v="1"/>
            <x v="2"/>
            <x v="3"/>
          </reference>
        </references>
      </pivotArea>
    </format>
    <format dxfId="278">
      <pivotArea dataOnly="0" labelOnly="1" outline="0" fieldPosition="0">
        <references count="3">
          <reference field="1" count="1" selected="0">
            <x v="0"/>
          </reference>
          <reference field="7" count="1" selected="0">
            <x v="1"/>
          </reference>
          <reference field="8" count="0"/>
        </references>
      </pivotArea>
    </format>
    <format dxfId="277">
      <pivotArea dataOnly="0" labelOnly="1" outline="0" fieldPosition="0">
        <references count="3">
          <reference field="1" count="1" selected="0">
            <x v="1"/>
          </reference>
          <reference field="7" count="1" selected="0">
            <x v="0"/>
          </reference>
          <reference field="8" count="4">
            <x v="0"/>
            <x v="1"/>
            <x v="2"/>
            <x v="3"/>
          </reference>
        </references>
      </pivotArea>
    </format>
    <format dxfId="276">
      <pivotArea dataOnly="0" labelOnly="1" outline="0" fieldPosition="0">
        <references count="3">
          <reference field="1" count="1" selected="0">
            <x v="1"/>
          </reference>
          <reference field="7" count="1" selected="0">
            <x v="1"/>
          </reference>
          <reference field="8" count="4">
            <x v="0"/>
            <x v="1"/>
            <x v="2"/>
            <x v="4"/>
          </reference>
        </references>
      </pivotArea>
    </format>
    <format dxfId="275">
      <pivotArea dataOnly="0" labelOnly="1" outline="0" fieldPosition="0">
        <references count="3">
          <reference field="1" count="1" selected="0">
            <x v="2"/>
          </reference>
          <reference field="7" count="1" selected="0">
            <x v="0"/>
          </reference>
          <reference field="8" count="0"/>
        </references>
      </pivotArea>
    </format>
    <format dxfId="274">
      <pivotArea dataOnly="0" labelOnly="1" outline="0" fieldPosition="0">
        <references count="3">
          <reference field="1" count="1" selected="0">
            <x v="2"/>
          </reference>
          <reference field="7" count="1" selected="0">
            <x v="1"/>
          </reference>
          <reference field="8" count="4">
            <x v="0"/>
            <x v="1"/>
            <x v="3"/>
            <x v="4"/>
          </reference>
        </references>
      </pivotArea>
    </format>
    <format dxfId="273">
      <pivotArea dataOnly="0" labelOnly="1" outline="0" fieldPosition="0">
        <references count="3">
          <reference field="1" count="1" selected="0">
            <x v="3"/>
          </reference>
          <reference field="7" count="1" selected="0">
            <x v="0"/>
          </reference>
          <reference field="8" count="0"/>
        </references>
      </pivotArea>
    </format>
    <format dxfId="272">
      <pivotArea dataOnly="0" labelOnly="1" outline="0" fieldPosition="0">
        <references count="3">
          <reference field="1" count="1" selected="0">
            <x v="3"/>
          </reference>
          <reference field="7" count="1" selected="0">
            <x v="1"/>
          </reference>
          <reference field="8" count="0"/>
        </references>
      </pivotArea>
    </format>
    <format dxfId="271">
      <pivotArea dataOnly="0" labelOnly="1" outline="0" fieldPosition="0">
        <references count="3">
          <reference field="1" count="1" selected="0">
            <x v="4"/>
          </reference>
          <reference field="7" count="1" selected="0">
            <x v="0"/>
          </reference>
          <reference field="8" count="4">
            <x v="1"/>
            <x v="2"/>
            <x v="3"/>
            <x v="4"/>
          </reference>
        </references>
      </pivotArea>
    </format>
    <format dxfId="270">
      <pivotArea dataOnly="0" labelOnly="1" outline="0" fieldPosition="0">
        <references count="3">
          <reference field="1" count="1" selected="0">
            <x v="4"/>
          </reference>
          <reference field="7" count="1" selected="0">
            <x v="1"/>
          </reference>
          <reference field="8" count="2">
            <x v="0"/>
            <x v="4"/>
          </reference>
        </references>
      </pivotArea>
    </format>
    <format dxfId="269">
      <pivotArea dataOnly="0" labelOnly="1" grandRow="1" outline="0" fieldPosition="0"/>
    </format>
    <format dxfId="268">
      <pivotArea dataOnly="0" labelOnly="1" outline="0" fieldPosition="0">
        <references count="3">
          <reference field="1" count="1" selected="0">
            <x v="0"/>
          </reference>
          <reference field="7" count="1" selected="0">
            <x v="0"/>
          </reference>
          <reference field="8" count="4">
            <x v="0"/>
            <x v="1"/>
            <x v="2"/>
            <x v="3"/>
          </reference>
        </references>
      </pivotArea>
    </format>
    <format dxfId="267">
      <pivotArea dataOnly="0" labelOnly="1" outline="0" fieldPosition="0">
        <references count="3">
          <reference field="1" count="1" selected="0">
            <x v="0"/>
          </reference>
          <reference field="7" count="1" selected="0">
            <x v="1"/>
          </reference>
          <reference field="8" count="0"/>
        </references>
      </pivotArea>
    </format>
    <format dxfId="266">
      <pivotArea dataOnly="0" labelOnly="1" outline="0" fieldPosition="0">
        <references count="3">
          <reference field="1" count="1" selected="0">
            <x v="1"/>
          </reference>
          <reference field="7" count="1" selected="0">
            <x v="0"/>
          </reference>
          <reference field="8" count="4">
            <x v="0"/>
            <x v="1"/>
            <x v="2"/>
            <x v="3"/>
          </reference>
        </references>
      </pivotArea>
    </format>
    <format dxfId="265">
      <pivotArea dataOnly="0" labelOnly="1" outline="0" fieldPosition="0">
        <references count="3">
          <reference field="1" count="1" selected="0">
            <x v="1"/>
          </reference>
          <reference field="7" count="1" selected="0">
            <x v="1"/>
          </reference>
          <reference field="8" count="4">
            <x v="0"/>
            <x v="1"/>
            <x v="2"/>
            <x v="4"/>
          </reference>
        </references>
      </pivotArea>
    </format>
    <format dxfId="264">
      <pivotArea dataOnly="0" labelOnly="1" outline="0" fieldPosition="0">
        <references count="3">
          <reference field="1" count="1" selected="0">
            <x v="2"/>
          </reference>
          <reference field="7" count="1" selected="0">
            <x v="0"/>
          </reference>
          <reference field="8" count="0"/>
        </references>
      </pivotArea>
    </format>
    <format dxfId="263">
      <pivotArea dataOnly="0" labelOnly="1" outline="0" fieldPosition="0">
        <references count="3">
          <reference field="1" count="1" selected="0">
            <x v="2"/>
          </reference>
          <reference field="7" count="1" selected="0">
            <x v="1"/>
          </reference>
          <reference field="8" count="4">
            <x v="0"/>
            <x v="1"/>
            <x v="3"/>
            <x v="4"/>
          </reference>
        </references>
      </pivotArea>
    </format>
    <format dxfId="262">
      <pivotArea dataOnly="0" labelOnly="1" outline="0" fieldPosition="0">
        <references count="3">
          <reference field="1" count="1" selected="0">
            <x v="3"/>
          </reference>
          <reference field="7" count="1" selected="0">
            <x v="0"/>
          </reference>
          <reference field="8" count="0"/>
        </references>
      </pivotArea>
    </format>
    <format dxfId="261">
      <pivotArea dataOnly="0" labelOnly="1" outline="0" fieldPosition="0">
        <references count="3">
          <reference field="1" count="1" selected="0">
            <x v="3"/>
          </reference>
          <reference field="7" count="1" selected="0">
            <x v="1"/>
          </reference>
          <reference field="8" count="0"/>
        </references>
      </pivotArea>
    </format>
    <format dxfId="260">
      <pivotArea dataOnly="0" labelOnly="1" outline="0" fieldPosition="0">
        <references count="3">
          <reference field="1" count="1" selected="0">
            <x v="4"/>
          </reference>
          <reference field="7" count="1" selected="0">
            <x v="0"/>
          </reference>
          <reference field="8" count="4">
            <x v="1"/>
            <x v="2"/>
            <x v="3"/>
            <x v="4"/>
          </reference>
        </references>
      </pivotArea>
    </format>
    <format dxfId="259">
      <pivotArea dataOnly="0" labelOnly="1" outline="0" fieldPosition="0">
        <references count="3">
          <reference field="1" count="1" selected="0">
            <x v="4"/>
          </reference>
          <reference field="7" count="1" selected="0">
            <x v="1"/>
          </reference>
          <reference field="8" count="2">
            <x v="0"/>
            <x v="4"/>
          </reference>
        </references>
      </pivotArea>
    </format>
    <format dxfId="258">
      <pivotArea dataOnly="0" labelOnly="1" grandRow="1" outline="0" offset="IV256" fieldPosition="0"/>
    </format>
    <format dxfId="257">
      <pivotArea dataOnly="0" labelOnly="1" outline="0" fieldPosition="0">
        <references count="3">
          <reference field="1" count="1" selected="0">
            <x v="0"/>
          </reference>
          <reference field="7" count="1" selected="0">
            <x v="0"/>
          </reference>
          <reference field="8" count="4">
            <x v="0"/>
            <x v="1"/>
            <x v="2"/>
            <x v="3"/>
          </reference>
        </references>
      </pivotArea>
    </format>
    <format dxfId="256">
      <pivotArea dataOnly="0" labelOnly="1" outline="0" fieldPosition="0">
        <references count="3">
          <reference field="1" count="1" selected="0">
            <x v="0"/>
          </reference>
          <reference field="7" count="1" selected="0">
            <x v="1"/>
          </reference>
          <reference field="8" count="0"/>
        </references>
      </pivotArea>
    </format>
    <format dxfId="255">
      <pivotArea dataOnly="0" labelOnly="1" outline="0" fieldPosition="0">
        <references count="3">
          <reference field="1" count="1" selected="0">
            <x v="1"/>
          </reference>
          <reference field="7" count="1" selected="0">
            <x v="0"/>
          </reference>
          <reference field="8" count="4">
            <x v="0"/>
            <x v="1"/>
            <x v="2"/>
            <x v="3"/>
          </reference>
        </references>
      </pivotArea>
    </format>
    <format dxfId="254">
      <pivotArea dataOnly="0" labelOnly="1" outline="0" fieldPosition="0">
        <references count="3">
          <reference field="1" count="1" selected="0">
            <x v="1"/>
          </reference>
          <reference field="7" count="1" selected="0">
            <x v="1"/>
          </reference>
          <reference field="8" count="4">
            <x v="0"/>
            <x v="1"/>
            <x v="2"/>
            <x v="4"/>
          </reference>
        </references>
      </pivotArea>
    </format>
    <format dxfId="253">
      <pivotArea dataOnly="0" labelOnly="1" outline="0" fieldPosition="0">
        <references count="3">
          <reference field="1" count="1" selected="0">
            <x v="2"/>
          </reference>
          <reference field="7" count="1" selected="0">
            <x v="0"/>
          </reference>
          <reference field="8" count="0"/>
        </references>
      </pivotArea>
    </format>
    <format dxfId="252">
      <pivotArea dataOnly="0" labelOnly="1" outline="0" fieldPosition="0">
        <references count="3">
          <reference field="1" count="1" selected="0">
            <x v="2"/>
          </reference>
          <reference field="7" count="1" selected="0">
            <x v="1"/>
          </reference>
          <reference field="8" count="4">
            <x v="0"/>
            <x v="1"/>
            <x v="3"/>
            <x v="4"/>
          </reference>
        </references>
      </pivotArea>
    </format>
    <format dxfId="251">
      <pivotArea dataOnly="0" labelOnly="1" outline="0" fieldPosition="0">
        <references count="3">
          <reference field="1" count="1" selected="0">
            <x v="3"/>
          </reference>
          <reference field="7" count="1" selected="0">
            <x v="0"/>
          </reference>
          <reference field="8" count="0"/>
        </references>
      </pivotArea>
    </format>
    <format dxfId="250">
      <pivotArea dataOnly="0" labelOnly="1" outline="0" fieldPosition="0">
        <references count="3">
          <reference field="1" count="1" selected="0">
            <x v="3"/>
          </reference>
          <reference field="7" count="1" selected="0">
            <x v="1"/>
          </reference>
          <reference field="8" count="0"/>
        </references>
      </pivotArea>
    </format>
    <format dxfId="249">
      <pivotArea dataOnly="0" labelOnly="1" outline="0" fieldPosition="0">
        <references count="3">
          <reference field="1" count="1" selected="0">
            <x v="4"/>
          </reference>
          <reference field="7" count="1" selected="0">
            <x v="0"/>
          </reference>
          <reference field="8" count="4">
            <x v="1"/>
            <x v="2"/>
            <x v="3"/>
            <x v="4"/>
          </reference>
        </references>
      </pivotArea>
    </format>
    <format dxfId="248">
      <pivotArea dataOnly="0" labelOnly="1" outline="0" fieldPosition="0">
        <references count="3">
          <reference field="1" count="1" selected="0">
            <x v="4"/>
          </reference>
          <reference field="7" count="1" selected="0">
            <x v="1"/>
          </reference>
          <reference field="8" count="2">
            <x v="0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3C646-3A90-4DAA-A64F-8064DFB3EC47}" name="Tabela dinâmica19" cacheId="2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>
  <location ref="A3:F33" firstHeaderRow="1" firstDataRow="2" firstDataCol="1" rowPageCount="1" colPageCount="1"/>
  <pivotFields count="11">
    <pivotField dataField="1" compact="0" outline="0" showAll="0"/>
    <pivotField compact="0" outline="0" showAll="0">
      <items count="3">
        <item x="0"/>
        <item x="1"/>
        <item t="default"/>
      </items>
    </pivotField>
    <pivotField dataField="1" compact="0" numFmtId="2" outline="0" showAll="0"/>
    <pivotField dataField="1" compact="0" numFmtId="164" outline="0" showAll="0"/>
    <pivotField axis="axisPage" compact="0" numFmtId="14" outline="0" showAll="0">
      <items count="298">
        <item m="1" x="156"/>
        <item m="1" x="111"/>
        <item m="1" x="102"/>
        <item m="1" x="140"/>
        <item m="1" x="200"/>
        <item m="1" x="259"/>
        <item m="1" x="249"/>
        <item m="1" x="228"/>
        <item m="1" x="244"/>
        <item m="1" x="239"/>
        <item m="1" x="226"/>
        <item m="1" x="159"/>
        <item m="1" x="133"/>
        <item m="1" x="189"/>
        <item m="1" x="177"/>
        <item m="1" x="219"/>
        <item m="1" x="186"/>
        <item m="1" x="296"/>
        <item m="1" x="255"/>
        <item m="1" x="190"/>
        <item m="1" x="107"/>
        <item m="1" x="193"/>
        <item m="1" x="209"/>
        <item m="1" x="172"/>
        <item m="1" x="229"/>
        <item m="1" x="139"/>
        <item m="1" x="241"/>
        <item m="1" x="245"/>
        <item m="1" x="122"/>
        <item m="1" x="124"/>
        <item m="1" x="285"/>
        <item m="1" x="263"/>
        <item m="1" x="278"/>
        <item m="1" x="203"/>
        <item m="1" x="195"/>
        <item m="1" x="242"/>
        <item m="1" x="108"/>
        <item m="1" x="128"/>
        <item m="1" x="115"/>
        <item m="1" x="135"/>
        <item m="1" x="192"/>
        <item m="1" x="142"/>
        <item m="1" x="126"/>
        <item m="1" x="212"/>
        <item m="1" x="188"/>
        <item m="1" x="202"/>
        <item m="1" x="235"/>
        <item m="1" x="260"/>
        <item m="1" x="179"/>
        <item m="1" x="282"/>
        <item m="1" x="240"/>
        <item m="1" x="152"/>
        <item m="1" x="116"/>
        <item m="1" x="178"/>
        <item m="1" x="175"/>
        <item m="1" x="223"/>
        <item m="1" x="218"/>
        <item m="1" x="253"/>
        <item m="1" x="201"/>
        <item m="1" x="129"/>
        <item m="1" x="280"/>
        <item m="1" x="271"/>
        <item m="1" x="236"/>
        <item m="1" x="181"/>
        <item m="1" x="222"/>
        <item m="1" x="125"/>
        <item m="1" x="256"/>
        <item m="1" x="210"/>
        <item m="1" x="162"/>
        <item m="1" x="268"/>
        <item m="1" x="136"/>
        <item m="1" x="231"/>
        <item m="1" x="214"/>
        <item m="1" x="121"/>
        <item m="1" x="145"/>
        <item m="1" x="132"/>
        <item m="1" x="101"/>
        <item m="1" x="196"/>
        <item m="1" x="112"/>
        <item m="1" x="257"/>
        <item m="1" x="113"/>
        <item m="1" x="183"/>
        <item m="1" x="262"/>
        <item m="1" x="158"/>
        <item m="1" x="243"/>
        <item m="1" x="199"/>
        <item m="1" x="141"/>
        <item m="1" x="275"/>
        <item m="1" x="103"/>
        <item m="1" x="204"/>
        <item m="1" x="211"/>
        <item m="1" x="261"/>
        <item m="1" x="198"/>
        <item m="1" x="166"/>
        <item m="1" x="182"/>
        <item m="1" x="287"/>
        <item m="1" x="171"/>
        <item m="1" x="151"/>
        <item m="1" x="216"/>
        <item m="1" x="224"/>
        <item m="1" x="146"/>
        <item m="1" x="208"/>
        <item m="1" x="144"/>
        <item m="1" x="227"/>
        <item m="1" x="169"/>
        <item m="1" x="246"/>
        <item m="1" x="150"/>
        <item m="1" x="266"/>
        <item m="1" x="191"/>
        <item m="1" x="117"/>
        <item m="1" x="143"/>
        <item m="1" x="173"/>
        <item m="1" x="276"/>
        <item m="1" x="153"/>
        <item m="1" x="265"/>
        <item m="1" x="221"/>
        <item m="1" x="213"/>
        <item m="1" x="155"/>
        <item m="1" x="269"/>
        <item m="1" x="110"/>
        <item m="1" x="267"/>
        <item m="1" x="105"/>
        <item m="1" x="157"/>
        <item m="1" x="138"/>
        <item m="1" x="118"/>
        <item m="1" x="237"/>
        <item m="1" x="250"/>
        <item m="1" x="230"/>
        <item m="1" x="100"/>
        <item m="1" x="120"/>
        <item m="1" x="154"/>
        <item m="1" x="295"/>
        <item m="1" x="134"/>
        <item m="1" x="131"/>
        <item m="1" x="284"/>
        <item m="1" x="137"/>
        <item m="1" x="205"/>
        <item m="1" x="170"/>
        <item m="1" x="149"/>
        <item m="1" x="185"/>
        <item m="1" x="234"/>
        <item m="1" x="127"/>
        <item m="1" x="254"/>
        <item m="1" x="215"/>
        <item m="1" x="147"/>
        <item m="1" x="277"/>
        <item m="1" x="109"/>
        <item m="1" x="264"/>
        <item m="1" x="165"/>
        <item m="1" x="293"/>
        <item m="1" x="174"/>
        <item m="1" x="184"/>
        <item m="1" x="288"/>
        <item m="1" x="272"/>
        <item m="1" x="270"/>
        <item m="1" x="176"/>
        <item m="1" x="207"/>
        <item m="1" x="206"/>
        <item m="1" x="180"/>
        <item m="1" x="119"/>
        <item m="1" x="286"/>
        <item m="1" x="281"/>
        <item m="1" x="289"/>
        <item m="1" x="187"/>
        <item m="1" x="238"/>
        <item m="1" x="217"/>
        <item m="1" x="167"/>
        <item m="1" x="258"/>
        <item m="1" x="273"/>
        <item m="1" x="279"/>
        <item m="1" x="291"/>
        <item m="1" x="106"/>
        <item x="39"/>
        <item m="1" x="247"/>
        <item m="1" x="163"/>
        <item m="1" x="225"/>
        <item m="1" x="148"/>
        <item m="1" x="290"/>
        <item m="1" x="104"/>
        <item m="1" x="164"/>
        <item m="1" x="168"/>
        <item m="1" x="232"/>
        <item m="1" x="161"/>
        <item m="1" x="251"/>
        <item m="1" x="197"/>
        <item m="1" x="130"/>
        <item m="1" x="194"/>
        <item m="1" x="114"/>
        <item m="1" x="252"/>
        <item m="1" x="233"/>
        <item m="1" x="160"/>
        <item x="68"/>
        <item m="1" x="283"/>
        <item m="1" x="274"/>
        <item m="1" x="220"/>
        <item m="1" x="294"/>
        <item m="1" x="248"/>
        <item m="1" x="292"/>
        <item m="1" x="1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compact="0" numFmtId="1" outline="0" showAll="0">
      <items count="30">
        <item x="6"/>
        <item x="21"/>
        <item x="22"/>
        <item x="2"/>
        <item x="26"/>
        <item x="8"/>
        <item x="15"/>
        <item x="23"/>
        <item x="19"/>
        <item x="9"/>
        <item x="11"/>
        <item x="12"/>
        <item x="14"/>
        <item x="18"/>
        <item x="13"/>
        <item x="1"/>
        <item x="27"/>
        <item x="5"/>
        <item x="0"/>
        <item x="20"/>
        <item x="7"/>
        <item x="3"/>
        <item x="24"/>
        <item x="4"/>
        <item x="10"/>
        <item x="17"/>
        <item x="25"/>
        <item m="1" x="28"/>
        <item x="16"/>
        <item t="default"/>
      </items>
    </pivotField>
    <pivotField compact="0" numFmtId="1" outline="0" showAll="0"/>
    <pivotField compact="0" outline="0" showAll="0"/>
    <pivotField compact="0" numFmtId="1" outline="0" showAll="0"/>
    <pivotField dataField="1" compact="0" numFmtId="164" outline="0" showAll="0"/>
    <pivotField dataField="1" compact="0" outline="0"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4" hier="-1"/>
  </pageFields>
  <dataFields count="5">
    <dataField name="Contagem de ID" fld="0" subtotal="count" baseField="1" baseItem="0"/>
    <dataField name="Média de altura (m)" fld="2" subtotal="average" baseField="1" baseItem="0"/>
    <dataField name="Média de peso (kg)" fld="3" subtotal="average" baseField="1" baseItem="0"/>
    <dataField name="Média de IMC (kg/m2)" fld="9" subtotal="average" baseField="1" baseItem="0"/>
    <dataField name="Média de idade (anos)" fld="10" subtotal="average" baseField="1" baseItem="0"/>
  </dataFields>
  <formats count="32">
    <format dxfId="247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246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245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244">
      <pivotArea outline="0" collapsedLevelsAreSubtotals="1" fieldPosition="0"/>
    </format>
    <format dxfId="243">
      <pivotArea outline="0" collapsedLevelsAreSubtotals="1" fieldPosition="0"/>
    </format>
    <format dxfId="242">
      <pivotArea outline="0" collapsedLevelsAreSubtotals="1" fieldPosition="0"/>
    </format>
    <format dxfId="241">
      <pivotArea outline="0" collapsedLevelsAreSubtotals="1" fieldPosition="0"/>
    </format>
    <format dxfId="240">
      <pivotArea field="1" type="button" dataOnly="0" labelOnly="1" outline="0"/>
    </format>
    <format dxfId="239">
      <pivotArea dataOnly="0" labelOnly="1" grandRow="1" outline="0" fieldPosition="0"/>
    </format>
    <format dxfId="238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237">
      <pivotArea outline="0" collapsedLevelsAreSubtotals="1" fieldPosition="0"/>
    </format>
    <format dxfId="236">
      <pivotArea field="1" type="button" dataOnly="0" labelOnly="1" outline="0"/>
    </format>
    <format dxfId="235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234">
      <pivotArea outline="0" collapsedLevelsAreSubtotals="1" fieldPosition="0"/>
    </format>
    <format dxfId="233">
      <pivotArea field="1" type="button" dataOnly="0" labelOnly="1" outline="0"/>
    </format>
    <format dxfId="232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7">
      <pivotArea field="1" grandRow="1" outline="0">
        <references count="1">
          <reference field="4294967294" count="1" selected="0">
            <x v="4"/>
          </reference>
        </references>
      </pivotArea>
    </format>
    <format dxfId="226">
      <pivotArea field="1" grandRow="1" outline="0">
        <references count="1">
          <reference field="4294967294" count="1" selected="0">
            <x v="3"/>
          </reference>
        </references>
      </pivotArea>
    </format>
    <format dxfId="225">
      <pivotArea field="1" grandRow="1" outline="0">
        <references count="1">
          <reference field="4294967294" count="1" selected="0">
            <x v="0"/>
          </reference>
        </references>
      </pivotArea>
    </format>
    <format dxfId="224">
      <pivotArea field="5" type="button" dataOnly="0" labelOnly="1" outline="0" axis="axisRow" fieldPosition="0"/>
    </format>
    <format dxfId="223">
      <pivotArea field="5" type="button" dataOnly="0" labelOnly="1" outline="0" axis="axisRow" fieldPosition="0"/>
    </format>
    <format dxfId="222">
      <pivotArea field="5" type="button" dataOnly="0" labelOnly="1" outline="0" axis="axisRow" fieldPosition="0"/>
    </format>
    <format dxfId="221">
      <pivotArea dataOnly="0" labelOnly="1" outline="0" fieldPosition="0">
        <references count="1">
          <reference field="5" count="0"/>
        </references>
      </pivotArea>
    </format>
    <format dxfId="220">
      <pivotArea dataOnly="0" labelOnly="1" grandRow="1" outline="0" fieldPosition="0"/>
    </format>
    <format dxfId="219">
      <pivotArea dataOnly="0" labelOnly="1" outline="0" fieldPosition="0">
        <references count="1">
          <reference field="5" count="0"/>
        </references>
      </pivotArea>
    </format>
    <format dxfId="218">
      <pivotArea dataOnly="0" labelOnly="1" grandRow="1" outline="0" fieldPosition="0"/>
    </format>
    <format dxfId="217">
      <pivotArea dataOnly="0" labelOnly="1" outline="0" fieldPosition="0">
        <references count="1">
          <reference field="5" count="0"/>
        </references>
      </pivotArea>
    </format>
    <format dxfId="21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51E0C-C465-41A0-9112-6380AC6484EC}" name="Tabela dinâmica19" cacheId="2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>
  <location ref="A3:F7" firstHeaderRow="1" firstDataRow="2" firstDataCol="1" rowPageCount="1" colPageCount="1"/>
  <pivotFields count="11">
    <pivotField dataField="1"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2" outline="0" showAll="0"/>
    <pivotField dataField="1" compact="0" numFmtId="164" outline="0" showAll="0"/>
    <pivotField axis="axisPage" compact="0" numFmtId="14" outline="0" showAll="0">
      <items count="298">
        <item m="1" x="156"/>
        <item m="1" x="111"/>
        <item m="1" x="102"/>
        <item m="1" x="140"/>
        <item m="1" x="200"/>
        <item m="1" x="259"/>
        <item m="1" x="249"/>
        <item m="1" x="228"/>
        <item m="1" x="244"/>
        <item m="1" x="239"/>
        <item m="1" x="226"/>
        <item m="1" x="159"/>
        <item m="1" x="133"/>
        <item m="1" x="189"/>
        <item m="1" x="177"/>
        <item m="1" x="219"/>
        <item m="1" x="186"/>
        <item m="1" x="296"/>
        <item m="1" x="255"/>
        <item m="1" x="190"/>
        <item m="1" x="107"/>
        <item m="1" x="193"/>
        <item m="1" x="209"/>
        <item m="1" x="172"/>
        <item m="1" x="229"/>
        <item m="1" x="139"/>
        <item m="1" x="241"/>
        <item m="1" x="245"/>
        <item m="1" x="122"/>
        <item m="1" x="124"/>
        <item m="1" x="285"/>
        <item m="1" x="263"/>
        <item m="1" x="278"/>
        <item m="1" x="203"/>
        <item m="1" x="195"/>
        <item m="1" x="242"/>
        <item m="1" x="108"/>
        <item m="1" x="128"/>
        <item m="1" x="115"/>
        <item m="1" x="135"/>
        <item m="1" x="192"/>
        <item m="1" x="142"/>
        <item m="1" x="126"/>
        <item m="1" x="212"/>
        <item m="1" x="188"/>
        <item m="1" x="202"/>
        <item m="1" x="235"/>
        <item m="1" x="260"/>
        <item m="1" x="179"/>
        <item m="1" x="282"/>
        <item m="1" x="240"/>
        <item m="1" x="152"/>
        <item m="1" x="116"/>
        <item m="1" x="178"/>
        <item m="1" x="175"/>
        <item m="1" x="223"/>
        <item m="1" x="218"/>
        <item m="1" x="253"/>
        <item m="1" x="201"/>
        <item m="1" x="129"/>
        <item m="1" x="280"/>
        <item m="1" x="271"/>
        <item m="1" x="236"/>
        <item m="1" x="181"/>
        <item m="1" x="222"/>
        <item m="1" x="125"/>
        <item m="1" x="256"/>
        <item m="1" x="210"/>
        <item m="1" x="162"/>
        <item m="1" x="268"/>
        <item m="1" x="136"/>
        <item m="1" x="231"/>
        <item m="1" x="214"/>
        <item m="1" x="121"/>
        <item m="1" x="145"/>
        <item m="1" x="132"/>
        <item m="1" x="101"/>
        <item m="1" x="196"/>
        <item m="1" x="112"/>
        <item m="1" x="257"/>
        <item m="1" x="113"/>
        <item m="1" x="183"/>
        <item m="1" x="262"/>
        <item m="1" x="158"/>
        <item m="1" x="243"/>
        <item m="1" x="199"/>
        <item m="1" x="141"/>
        <item m="1" x="275"/>
        <item m="1" x="103"/>
        <item m="1" x="204"/>
        <item m="1" x="211"/>
        <item m="1" x="261"/>
        <item m="1" x="198"/>
        <item m="1" x="166"/>
        <item m="1" x="182"/>
        <item m="1" x="287"/>
        <item m="1" x="171"/>
        <item m="1" x="151"/>
        <item m="1" x="216"/>
        <item m="1" x="224"/>
        <item m="1" x="146"/>
        <item m="1" x="208"/>
        <item m="1" x="144"/>
        <item m="1" x="227"/>
        <item m="1" x="169"/>
        <item m="1" x="246"/>
        <item m="1" x="150"/>
        <item m="1" x="266"/>
        <item m="1" x="191"/>
        <item m="1" x="117"/>
        <item m="1" x="143"/>
        <item m="1" x="173"/>
        <item m="1" x="276"/>
        <item m="1" x="153"/>
        <item m="1" x="265"/>
        <item m="1" x="221"/>
        <item m="1" x="213"/>
        <item m="1" x="155"/>
        <item m="1" x="269"/>
        <item m="1" x="110"/>
        <item m="1" x="267"/>
        <item m="1" x="105"/>
        <item m="1" x="157"/>
        <item m="1" x="138"/>
        <item m="1" x="118"/>
        <item m="1" x="237"/>
        <item m="1" x="250"/>
        <item m="1" x="230"/>
        <item m="1" x="100"/>
        <item m="1" x="120"/>
        <item m="1" x="154"/>
        <item m="1" x="295"/>
        <item m="1" x="134"/>
        <item m="1" x="131"/>
        <item m="1" x="284"/>
        <item m="1" x="137"/>
        <item m="1" x="205"/>
        <item m="1" x="170"/>
        <item m="1" x="149"/>
        <item m="1" x="185"/>
        <item m="1" x="234"/>
        <item m="1" x="127"/>
        <item m="1" x="254"/>
        <item m="1" x="215"/>
        <item m="1" x="147"/>
        <item m="1" x="277"/>
        <item m="1" x="109"/>
        <item m="1" x="264"/>
        <item m="1" x="165"/>
        <item m="1" x="293"/>
        <item m="1" x="174"/>
        <item m="1" x="184"/>
        <item m="1" x="288"/>
        <item m="1" x="272"/>
        <item m="1" x="270"/>
        <item m="1" x="176"/>
        <item m="1" x="207"/>
        <item m="1" x="206"/>
        <item m="1" x="180"/>
        <item m="1" x="119"/>
        <item m="1" x="286"/>
        <item m="1" x="281"/>
        <item m="1" x="289"/>
        <item m="1" x="187"/>
        <item m="1" x="238"/>
        <item m="1" x="217"/>
        <item m="1" x="167"/>
        <item m="1" x="258"/>
        <item m="1" x="273"/>
        <item m="1" x="279"/>
        <item m="1" x="291"/>
        <item m="1" x="106"/>
        <item x="39"/>
        <item m="1" x="247"/>
        <item m="1" x="163"/>
        <item m="1" x="225"/>
        <item m="1" x="148"/>
        <item m="1" x="290"/>
        <item m="1" x="104"/>
        <item m="1" x="164"/>
        <item m="1" x="168"/>
        <item m="1" x="232"/>
        <item m="1" x="161"/>
        <item m="1" x="251"/>
        <item m="1" x="197"/>
        <item m="1" x="130"/>
        <item m="1" x="194"/>
        <item m="1" x="114"/>
        <item m="1" x="252"/>
        <item m="1" x="233"/>
        <item m="1" x="160"/>
        <item x="68"/>
        <item m="1" x="283"/>
        <item m="1" x="274"/>
        <item m="1" x="220"/>
        <item m="1" x="294"/>
        <item m="1" x="248"/>
        <item m="1" x="292"/>
        <item m="1" x="1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numFmtId="1" outline="0" showAll="0"/>
    <pivotField compact="0" numFmtId="1" outline="0" showAll="0"/>
    <pivotField compact="0" outline="0" showAll="0"/>
    <pivotField compact="0" numFmtId="1" outline="0" showAll="0"/>
    <pivotField dataField="1" compact="0" numFmtId="164" outline="0" showAll="0"/>
    <pivotField dataField="1"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4" hier="-1"/>
  </pageFields>
  <dataFields count="5">
    <dataField name="Contagem de ID" fld="0" subtotal="count" baseField="1" baseItem="0"/>
    <dataField name="Média de altura (m)" fld="2" subtotal="average" baseField="1" baseItem="0"/>
    <dataField name="Média de peso (kg)" fld="3" subtotal="average" baseField="1" baseItem="0"/>
    <dataField name="Média de IMC (kg/m2)" fld="9" subtotal="average" baseField="1" baseItem="0"/>
    <dataField name="Média de idade (anos)" fld="10" subtotal="average" baseField="1" baseItem="0"/>
  </dataFields>
  <formats count="33">
    <format dxfId="215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214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213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212">
      <pivotArea outline="0" collapsedLevelsAreSubtotals="1" fieldPosition="0"/>
    </format>
    <format dxfId="211">
      <pivotArea outline="0" collapsedLevelsAreSubtotals="1" fieldPosition="0"/>
    </format>
    <format dxfId="210">
      <pivotArea outline="0" collapsedLevelsAreSubtotals="1" fieldPosition="0"/>
    </format>
    <format dxfId="209">
      <pivotArea dataOnly="0" labelOnly="1" outline="0" fieldPosition="0">
        <references count="1">
          <reference field="1" count="0"/>
        </references>
      </pivotArea>
    </format>
    <format dxfId="208">
      <pivotArea dataOnly="0" labelOnly="1" outline="0" fieldPosition="0">
        <references count="1">
          <reference field="1" count="0"/>
        </references>
      </pivotArea>
    </format>
    <format dxfId="207">
      <pivotArea outline="0" collapsedLevelsAreSubtotals="1" fieldPosition="0"/>
    </format>
    <format dxfId="206">
      <pivotArea field="1" type="button" dataOnly="0" labelOnly="1" outline="0" axis="axisRow" fieldPosition="0"/>
    </format>
    <format dxfId="205">
      <pivotArea dataOnly="0" labelOnly="1" outline="0" fieldPosition="0">
        <references count="1">
          <reference field="1" count="0"/>
        </references>
      </pivotArea>
    </format>
    <format dxfId="204">
      <pivotArea dataOnly="0" labelOnly="1" grandRow="1" outline="0" fieldPosition="0"/>
    </format>
    <format dxfId="203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202">
      <pivotArea outline="0" collapsedLevelsAreSubtotals="1" fieldPosition="0"/>
    </format>
    <format dxfId="201">
      <pivotArea field="1" type="button" dataOnly="0" labelOnly="1" outline="0" axis="axisRow" fieldPosition="0"/>
    </format>
    <format dxfId="200">
      <pivotArea dataOnly="0" labelOnly="1" outline="0" fieldPosition="0">
        <references count="1">
          <reference field="1" count="0"/>
        </references>
      </pivotArea>
    </format>
    <format dxfId="199">
      <pivotArea dataOnly="0" labelOnly="1" grandRow="1" outline="0" fieldPosition="0"/>
    </format>
    <format dxfId="198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197">
      <pivotArea outline="0" collapsedLevelsAreSubtotals="1" fieldPosition="0"/>
    </format>
    <format dxfId="196">
      <pivotArea field="1" type="button" dataOnly="0" labelOnly="1" outline="0" axis="axisRow" fieldPosition="0"/>
    </format>
    <format dxfId="195">
      <pivotArea dataOnly="0" labelOnly="1" outline="0" fieldPosition="0">
        <references count="1">
          <reference field="1" count="0"/>
        </references>
      </pivotArea>
    </format>
    <format dxfId="194">
      <pivotArea dataOnly="0" labelOnly="1" grandRow="1" outline="0" fieldPosition="0"/>
    </format>
    <format dxfId="193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8">
      <pivotArea outline="0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187">
      <pivotArea outline="0" fieldPosition="0">
        <references count="2">
          <reference field="4294967294" count="1" selected="0">
            <x v="3"/>
          </reference>
          <reference field="1" count="0" selected="0"/>
        </references>
      </pivotArea>
    </format>
    <format dxfId="186">
      <pivotArea outline="0" fieldPosition="0">
        <references count="2">
          <reference field="4294967294" count="1" selected="0">
            <x v="4"/>
          </reference>
          <reference field="1" count="0" selected="0"/>
        </references>
      </pivotArea>
    </format>
    <format dxfId="185">
      <pivotArea field="1" grandRow="1" outline="0" axis="axisRow" fieldPosition="0">
        <references count="1">
          <reference field="4294967294" count="1" selected="0">
            <x v="4"/>
          </reference>
        </references>
      </pivotArea>
    </format>
    <format dxfId="184">
      <pivotArea field="1" grandRow="1" outline="0" axis="axisRow" fieldPosition="0">
        <references count="1">
          <reference field="4294967294" count="1" selected="0">
            <x v="3"/>
          </reference>
        </references>
      </pivotArea>
    </format>
    <format dxfId="183">
      <pivotArea field="1" grandRow="1" outline="0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69C9D-B1CF-4BC6-8ED4-6BD26F4170A5}" name="Tabela dinâmica19" cacheId="2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2">
  <location ref="A3:G50" firstHeaderRow="1" firstDataRow="2" firstDataCol="2" rowPageCount="1" colPageCount="1"/>
  <pivotFields count="11">
    <pivotField dataField="1" compact="0" outline="0" showAll="0"/>
    <pivotField axis="axisRow" compact="0" outline="0" showAll="0" defaultSubtotal="0">
      <items count="2">
        <item x="0"/>
        <item x="1"/>
      </items>
    </pivotField>
    <pivotField dataField="1" compact="0" numFmtId="2" outline="0" showAll="0"/>
    <pivotField dataField="1" compact="0" numFmtId="164" outline="0" showAll="0"/>
    <pivotField axis="axisPage" compact="0" numFmtId="14" outline="0" showAll="0">
      <items count="298">
        <item m="1" x="156"/>
        <item m="1" x="111"/>
        <item m="1" x="102"/>
        <item m="1" x="140"/>
        <item m="1" x="200"/>
        <item m="1" x="259"/>
        <item m="1" x="249"/>
        <item m="1" x="228"/>
        <item m="1" x="244"/>
        <item m="1" x="239"/>
        <item m="1" x="226"/>
        <item m="1" x="159"/>
        <item m="1" x="133"/>
        <item m="1" x="189"/>
        <item m="1" x="177"/>
        <item m="1" x="219"/>
        <item m="1" x="186"/>
        <item m="1" x="296"/>
        <item m="1" x="255"/>
        <item m="1" x="190"/>
        <item m="1" x="107"/>
        <item m="1" x="193"/>
        <item m="1" x="209"/>
        <item m="1" x="172"/>
        <item m="1" x="229"/>
        <item m="1" x="139"/>
        <item m="1" x="241"/>
        <item m="1" x="245"/>
        <item m="1" x="122"/>
        <item m="1" x="124"/>
        <item m="1" x="285"/>
        <item m="1" x="263"/>
        <item m="1" x="278"/>
        <item m="1" x="203"/>
        <item m="1" x="195"/>
        <item m="1" x="242"/>
        <item m="1" x="108"/>
        <item m="1" x="128"/>
        <item m="1" x="115"/>
        <item m="1" x="135"/>
        <item m="1" x="192"/>
        <item m="1" x="142"/>
        <item m="1" x="126"/>
        <item m="1" x="212"/>
        <item m="1" x="188"/>
        <item m="1" x="202"/>
        <item m="1" x="235"/>
        <item m="1" x="260"/>
        <item m="1" x="179"/>
        <item m="1" x="282"/>
        <item m="1" x="240"/>
        <item m="1" x="152"/>
        <item m="1" x="116"/>
        <item m="1" x="178"/>
        <item m="1" x="175"/>
        <item m="1" x="223"/>
        <item m="1" x="218"/>
        <item m="1" x="253"/>
        <item m="1" x="201"/>
        <item m="1" x="129"/>
        <item m="1" x="280"/>
        <item m="1" x="271"/>
        <item m="1" x="236"/>
        <item m="1" x="181"/>
        <item m="1" x="222"/>
        <item m="1" x="125"/>
        <item m="1" x="256"/>
        <item m="1" x="210"/>
        <item m="1" x="162"/>
        <item m="1" x="268"/>
        <item m="1" x="136"/>
        <item m="1" x="231"/>
        <item m="1" x="214"/>
        <item m="1" x="121"/>
        <item m="1" x="145"/>
        <item m="1" x="132"/>
        <item m="1" x="101"/>
        <item m="1" x="196"/>
        <item m="1" x="112"/>
        <item m="1" x="257"/>
        <item m="1" x="113"/>
        <item m="1" x="183"/>
        <item m="1" x="262"/>
        <item m="1" x="158"/>
        <item m="1" x="243"/>
        <item m="1" x="199"/>
        <item m="1" x="141"/>
        <item m="1" x="275"/>
        <item m="1" x="103"/>
        <item m="1" x="204"/>
        <item m="1" x="211"/>
        <item m="1" x="261"/>
        <item m="1" x="198"/>
        <item m="1" x="166"/>
        <item m="1" x="182"/>
        <item m="1" x="287"/>
        <item m="1" x="171"/>
        <item m="1" x="151"/>
        <item m="1" x="216"/>
        <item m="1" x="224"/>
        <item m="1" x="146"/>
        <item m="1" x="208"/>
        <item m="1" x="144"/>
        <item m="1" x="227"/>
        <item m="1" x="169"/>
        <item m="1" x="246"/>
        <item m="1" x="150"/>
        <item m="1" x="266"/>
        <item m="1" x="191"/>
        <item m="1" x="117"/>
        <item m="1" x="143"/>
        <item m="1" x="173"/>
        <item m="1" x="276"/>
        <item m="1" x="153"/>
        <item m="1" x="265"/>
        <item m="1" x="221"/>
        <item m="1" x="213"/>
        <item m="1" x="155"/>
        <item m="1" x="269"/>
        <item m="1" x="110"/>
        <item m="1" x="267"/>
        <item m="1" x="105"/>
        <item m="1" x="157"/>
        <item m="1" x="138"/>
        <item m="1" x="118"/>
        <item m="1" x="237"/>
        <item m="1" x="250"/>
        <item m="1" x="230"/>
        <item m="1" x="100"/>
        <item m="1" x="120"/>
        <item m="1" x="154"/>
        <item m="1" x="295"/>
        <item m="1" x="134"/>
        <item m="1" x="131"/>
        <item m="1" x="284"/>
        <item m="1" x="137"/>
        <item m="1" x="205"/>
        <item m="1" x="170"/>
        <item m="1" x="149"/>
        <item m="1" x="185"/>
        <item m="1" x="234"/>
        <item m="1" x="127"/>
        <item m="1" x="254"/>
        <item m="1" x="215"/>
        <item m="1" x="147"/>
        <item m="1" x="277"/>
        <item m="1" x="109"/>
        <item m="1" x="264"/>
        <item m="1" x="165"/>
        <item m="1" x="293"/>
        <item m="1" x="174"/>
        <item m="1" x="184"/>
        <item m="1" x="288"/>
        <item m="1" x="272"/>
        <item m="1" x="270"/>
        <item m="1" x="176"/>
        <item m="1" x="207"/>
        <item m="1" x="206"/>
        <item m="1" x="180"/>
        <item m="1" x="119"/>
        <item m="1" x="286"/>
        <item m="1" x="281"/>
        <item m="1" x="289"/>
        <item m="1" x="187"/>
        <item m="1" x="238"/>
        <item m="1" x="217"/>
        <item m="1" x="167"/>
        <item m="1" x="258"/>
        <item m="1" x="273"/>
        <item m="1" x="279"/>
        <item m="1" x="291"/>
        <item m="1" x="106"/>
        <item x="39"/>
        <item m="1" x="247"/>
        <item m="1" x="163"/>
        <item m="1" x="225"/>
        <item m="1" x="148"/>
        <item m="1" x="290"/>
        <item m="1" x="104"/>
        <item m="1" x="164"/>
        <item m="1" x="168"/>
        <item m="1" x="232"/>
        <item m="1" x="161"/>
        <item m="1" x="251"/>
        <item m="1" x="197"/>
        <item m="1" x="130"/>
        <item m="1" x="194"/>
        <item m="1" x="114"/>
        <item m="1" x="252"/>
        <item m="1" x="233"/>
        <item m="1" x="160"/>
        <item x="68"/>
        <item m="1" x="283"/>
        <item m="1" x="274"/>
        <item m="1" x="220"/>
        <item m="1" x="294"/>
        <item m="1" x="248"/>
        <item m="1" x="292"/>
        <item m="1" x="1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compact="0" numFmtId="1" outline="0" showAll="0" defaultSubtotal="0">
      <items count="29">
        <item x="6"/>
        <item x="21"/>
        <item x="22"/>
        <item x="2"/>
        <item x="26"/>
        <item x="8"/>
        <item x="15"/>
        <item x="23"/>
        <item x="19"/>
        <item x="9"/>
        <item x="11"/>
        <item x="12"/>
        <item x="14"/>
        <item x="18"/>
        <item x="13"/>
        <item x="1"/>
        <item x="27"/>
        <item x="5"/>
        <item x="0"/>
        <item x="20"/>
        <item x="7"/>
        <item x="3"/>
        <item x="24"/>
        <item x="4"/>
        <item x="10"/>
        <item x="17"/>
        <item x="25"/>
        <item m="1" x="28"/>
        <item x="16"/>
      </items>
    </pivotField>
    <pivotField compact="0" numFmtId="1" outline="0" showAll="0"/>
    <pivotField compact="0" outline="0" showAll="0"/>
    <pivotField compact="0" numFmtId="1" outline="0" showAll="0"/>
    <pivotField dataField="1" compact="0" numFmtId="164" outline="0" showAll="0"/>
    <pivotField dataField="1" compact="0" outline="0" showAll="0"/>
  </pivotFields>
  <rowFields count="2">
    <field x="5"/>
    <field x="1"/>
  </rowFields>
  <rowItems count="46">
    <i>
      <x/>
      <x/>
    </i>
    <i>
      <x v="1"/>
      <x/>
    </i>
    <i>
      <x v="2"/>
      <x/>
    </i>
    <i>
      <x v="3"/>
      <x/>
    </i>
    <i r="1">
      <x v="1"/>
    </i>
    <i>
      <x v="4"/>
      <x/>
    </i>
    <i>
      <x v="5"/>
      <x/>
    </i>
    <i r="1">
      <x v="1"/>
    </i>
    <i>
      <x v="6"/>
      <x/>
    </i>
    <i r="1">
      <x v="1"/>
    </i>
    <i>
      <x v="7"/>
      <x v="1"/>
    </i>
    <i>
      <x v="8"/>
      <x/>
    </i>
    <i>
      <x v="9"/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>
      <x v="16"/>
      <x v="1"/>
    </i>
    <i>
      <x v="17"/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>
      <x v="21"/>
      <x/>
    </i>
    <i r="1">
      <x v="1"/>
    </i>
    <i>
      <x v="22"/>
      <x/>
    </i>
    <i r="1">
      <x v="1"/>
    </i>
    <i>
      <x v="23"/>
      <x v="1"/>
    </i>
    <i>
      <x v="24"/>
      <x/>
    </i>
    <i r="1">
      <x v="1"/>
    </i>
    <i>
      <x v="25"/>
      <x/>
    </i>
    <i r="1">
      <x v="1"/>
    </i>
    <i>
      <x v="26"/>
      <x/>
    </i>
    <i r="1">
      <x v="1"/>
    </i>
    <i>
      <x v="28"/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4" hier="-1"/>
  </pageFields>
  <dataFields count="5">
    <dataField name="Contagem de ID" fld="0" subtotal="count" baseField="1" baseItem="0"/>
    <dataField name="Média de altura (m)" fld="2" subtotal="average" baseField="1" baseItem="0"/>
    <dataField name="Média de peso (kg)" fld="3" subtotal="average" baseField="1" baseItem="0" numFmtId="164"/>
    <dataField name="Média de IMC (kg/m2)" fld="9" subtotal="average" baseField="1" baseItem="0"/>
    <dataField name="Média de idade (anos)" fld="10" subtotal="average" baseField="1" baseItem="0"/>
  </dataFields>
  <formats count="47">
    <format dxfId="182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181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180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179">
      <pivotArea outline="0" collapsedLevelsAreSubtotals="1" fieldPosition="0"/>
    </format>
    <format dxfId="178">
      <pivotArea outline="0" collapsedLevelsAreSubtotals="1" fieldPosition="0"/>
    </format>
    <format dxfId="177">
      <pivotArea outline="0" collapsedLevelsAreSubtotals="1" fieldPosition="0"/>
    </format>
    <format dxfId="176">
      <pivotArea dataOnly="0" labelOnly="1" outline="0" fieldPosition="0">
        <references count="1">
          <reference field="1" count="0"/>
        </references>
      </pivotArea>
    </format>
    <format dxfId="175">
      <pivotArea dataOnly="0" labelOnly="1" outline="0" fieldPosition="0">
        <references count="1">
          <reference field="1" count="0"/>
        </references>
      </pivotArea>
    </format>
    <format dxfId="174">
      <pivotArea outline="0" collapsedLevelsAreSubtotals="1" fieldPosition="0"/>
    </format>
    <format dxfId="173">
      <pivotArea field="1" type="button" dataOnly="0" labelOnly="1" outline="0" axis="axisRow" fieldPosition="1"/>
    </format>
    <format dxfId="172">
      <pivotArea dataOnly="0" labelOnly="1" outline="0" fieldPosition="0">
        <references count="1">
          <reference field="1" count="0"/>
        </references>
      </pivotArea>
    </format>
    <format dxfId="171">
      <pivotArea dataOnly="0" labelOnly="1" grandRow="1" outline="0" fieldPosition="0"/>
    </format>
    <format dxfId="170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169">
      <pivotArea outline="0" collapsedLevelsAreSubtotals="1" fieldPosition="0"/>
    </format>
    <format dxfId="168">
      <pivotArea dataOnly="0" labelOnly="1" outline="0" fieldPosition="0">
        <references count="1">
          <reference field="1" count="0"/>
        </references>
      </pivotArea>
    </format>
    <format dxfId="167">
      <pivotArea dataOnly="0" labelOnly="1" grandRow="1" outline="0" fieldPosition="0"/>
    </format>
    <format dxfId="166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165">
      <pivotArea outline="0" collapsedLevelsAreSubtotals="1" fieldPosition="0"/>
    </format>
    <format dxfId="164">
      <pivotArea dataOnly="0" labelOnly="1" outline="0" fieldPosition="0">
        <references count="1">
          <reference field="1" count="0"/>
        </references>
      </pivotArea>
    </format>
    <format dxfId="163">
      <pivotArea dataOnly="0" labelOnly="1" grandRow="1" outline="0" fieldPosition="0"/>
    </format>
    <format dxfId="162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7">
      <pivotArea outline="0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156">
      <pivotArea outline="0" fieldPosition="0">
        <references count="2">
          <reference field="4294967294" count="1" selected="0">
            <x v="3"/>
          </reference>
          <reference field="1" count="0" selected="0"/>
        </references>
      </pivotArea>
    </format>
    <format dxfId="155">
      <pivotArea outline="0" fieldPosition="0">
        <references count="2">
          <reference field="4294967294" count="1" selected="0">
            <x v="4"/>
          </reference>
          <reference field="1" count="0" selected="0"/>
        </references>
      </pivotArea>
    </format>
    <format dxfId="154">
      <pivotArea field="1" grandRow="1" outline="0" axis="axisRow" fieldPosition="1">
        <references count="1">
          <reference field="4294967294" count="1" selected="0">
            <x v="4"/>
          </reference>
        </references>
      </pivotArea>
    </format>
    <format dxfId="153">
      <pivotArea field="1" grandRow="1" outline="0" axis="axisRow" fieldPosition="1">
        <references count="1">
          <reference field="4294967294" count="1" selected="0">
            <x v="3"/>
          </reference>
        </references>
      </pivotArea>
    </format>
    <format dxfId="152">
      <pivotArea field="1" grandRow="1" outline="0" axis="axisRow" fieldPosition="1">
        <references count="1">
          <reference field="4294967294" count="1" selected="0">
            <x v="0"/>
          </reference>
        </references>
      </pivotArea>
    </format>
    <format dxfId="151">
      <pivotArea field="5" type="button" dataOnly="0" labelOnly="1" outline="0" axis="axisRow" fieldPosition="0"/>
    </format>
    <format dxfId="150">
      <pivotArea field="1" type="button" dataOnly="0" labelOnly="1" outline="0" axis="axisRow" fieldPosition="1"/>
    </format>
    <format dxfId="1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8">
      <pivotArea field="5" type="button" dataOnly="0" labelOnly="1" outline="0" axis="axisRow" fieldPosition="0"/>
    </format>
    <format dxfId="147">
      <pivotArea field="1" type="button" dataOnly="0" labelOnly="1" outline="0" axis="axisRow" fieldPosition="1"/>
    </format>
    <format dxfId="1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5">
      <pivotArea field="5" type="button" dataOnly="0" labelOnly="1" outline="0" axis="axisRow" fieldPosition="0"/>
    </format>
    <format dxfId="144">
      <pivotArea field="1" type="button" dataOnly="0" labelOnly="1" outline="0" axis="axisRow" fieldPosition="1"/>
    </format>
    <format dxfId="1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2">
      <pivotArea dataOnly="0" labelOnly="1" outline="0" fieldPosition="0">
        <references count="1">
          <reference field="5" count="0"/>
        </references>
      </pivotArea>
    </format>
    <format dxfId="141">
      <pivotArea dataOnly="0" labelOnly="1" grandRow="1" outline="0" offset="A256" fieldPosition="0"/>
    </format>
    <format dxfId="140">
      <pivotArea dataOnly="0" labelOnly="1" outline="0" fieldPosition="0">
        <references count="1">
          <reference field="5" count="0"/>
        </references>
      </pivotArea>
    </format>
    <format dxfId="139">
      <pivotArea dataOnly="0" labelOnly="1" grandRow="1" outline="0" fieldPosition="0"/>
    </format>
    <format dxfId="138">
      <pivotArea dataOnly="0" labelOnly="1" outline="0" fieldPosition="0">
        <references count="1">
          <reference field="5" count="0"/>
        </references>
      </pivotArea>
    </format>
    <format dxfId="137">
      <pivotArea dataOnly="0" labelOnly="1" grandRow="1" outline="0" fieldPosition="0"/>
    </format>
    <format dxfId="136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0A376-B83E-4664-9863-303C88EA1512}" name="Tabela dinâmica19" cacheId="2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7">
  <location ref="A3:D33" firstHeaderRow="1" firstDataRow="2" firstDataCol="1" rowPageCount="1" colPageCount="1"/>
  <pivotFields count="11">
    <pivotField dataField="1" compact="0" outline="0" showAll="0"/>
    <pivotField axis="axisCol" compact="0" outline="0" showAll="0" defaultSubtotal="0">
      <items count="2">
        <item x="0"/>
        <item x="1"/>
      </items>
    </pivotField>
    <pivotField compact="0" numFmtId="2" outline="0" showAll="0"/>
    <pivotField compact="0" numFmtId="164" outline="0" showAll="0"/>
    <pivotField axis="axisPage" compact="0" numFmtId="14" outline="0" showAll="0">
      <items count="298">
        <item m="1" x="156"/>
        <item m="1" x="111"/>
        <item m="1" x="102"/>
        <item m="1" x="140"/>
        <item m="1" x="200"/>
        <item m="1" x="259"/>
        <item m="1" x="249"/>
        <item m="1" x="228"/>
        <item m="1" x="244"/>
        <item m="1" x="239"/>
        <item m="1" x="226"/>
        <item m="1" x="159"/>
        <item m="1" x="133"/>
        <item m="1" x="189"/>
        <item m="1" x="177"/>
        <item m="1" x="219"/>
        <item m="1" x="186"/>
        <item m="1" x="296"/>
        <item m="1" x="255"/>
        <item m="1" x="190"/>
        <item m="1" x="107"/>
        <item m="1" x="193"/>
        <item m="1" x="209"/>
        <item m="1" x="172"/>
        <item m="1" x="229"/>
        <item m="1" x="139"/>
        <item m="1" x="241"/>
        <item m="1" x="245"/>
        <item m="1" x="122"/>
        <item m="1" x="124"/>
        <item m="1" x="285"/>
        <item m="1" x="263"/>
        <item m="1" x="278"/>
        <item m="1" x="203"/>
        <item m="1" x="195"/>
        <item m="1" x="242"/>
        <item m="1" x="108"/>
        <item m="1" x="128"/>
        <item m="1" x="115"/>
        <item m="1" x="135"/>
        <item m="1" x="192"/>
        <item m="1" x="142"/>
        <item m="1" x="126"/>
        <item m="1" x="212"/>
        <item m="1" x="188"/>
        <item m="1" x="202"/>
        <item m="1" x="235"/>
        <item m="1" x="260"/>
        <item m="1" x="179"/>
        <item m="1" x="282"/>
        <item m="1" x="240"/>
        <item m="1" x="152"/>
        <item m="1" x="116"/>
        <item m="1" x="178"/>
        <item m="1" x="175"/>
        <item m="1" x="223"/>
        <item m="1" x="218"/>
        <item m="1" x="253"/>
        <item m="1" x="201"/>
        <item m="1" x="129"/>
        <item m="1" x="280"/>
        <item m="1" x="271"/>
        <item m="1" x="236"/>
        <item m="1" x="181"/>
        <item m="1" x="222"/>
        <item m="1" x="125"/>
        <item m="1" x="256"/>
        <item m="1" x="210"/>
        <item m="1" x="162"/>
        <item m="1" x="268"/>
        <item m="1" x="136"/>
        <item m="1" x="231"/>
        <item m="1" x="214"/>
        <item m="1" x="121"/>
        <item m="1" x="145"/>
        <item m="1" x="132"/>
        <item m="1" x="101"/>
        <item m="1" x="196"/>
        <item m="1" x="112"/>
        <item m="1" x="257"/>
        <item m="1" x="113"/>
        <item m="1" x="183"/>
        <item m="1" x="262"/>
        <item m="1" x="158"/>
        <item m="1" x="243"/>
        <item m="1" x="199"/>
        <item m="1" x="141"/>
        <item m="1" x="275"/>
        <item m="1" x="103"/>
        <item m="1" x="204"/>
        <item m="1" x="211"/>
        <item m="1" x="261"/>
        <item m="1" x="198"/>
        <item m="1" x="166"/>
        <item m="1" x="182"/>
        <item m="1" x="287"/>
        <item m="1" x="171"/>
        <item m="1" x="151"/>
        <item m="1" x="216"/>
        <item m="1" x="224"/>
        <item m="1" x="146"/>
        <item m="1" x="208"/>
        <item m="1" x="144"/>
        <item m="1" x="227"/>
        <item m="1" x="169"/>
        <item m="1" x="246"/>
        <item m="1" x="150"/>
        <item m="1" x="266"/>
        <item m="1" x="191"/>
        <item m="1" x="117"/>
        <item m="1" x="143"/>
        <item m="1" x="173"/>
        <item m="1" x="276"/>
        <item m="1" x="153"/>
        <item m="1" x="265"/>
        <item m="1" x="221"/>
        <item m="1" x="213"/>
        <item m="1" x="155"/>
        <item m="1" x="269"/>
        <item m="1" x="110"/>
        <item m="1" x="267"/>
        <item m="1" x="105"/>
        <item m="1" x="157"/>
        <item m="1" x="138"/>
        <item m="1" x="118"/>
        <item m="1" x="237"/>
        <item m="1" x="250"/>
        <item m="1" x="230"/>
        <item m="1" x="100"/>
        <item m="1" x="120"/>
        <item m="1" x="154"/>
        <item m="1" x="295"/>
        <item m="1" x="134"/>
        <item m="1" x="131"/>
        <item m="1" x="284"/>
        <item m="1" x="137"/>
        <item m="1" x="205"/>
        <item m="1" x="170"/>
        <item m="1" x="149"/>
        <item m="1" x="185"/>
        <item m="1" x="234"/>
        <item m="1" x="127"/>
        <item m="1" x="254"/>
        <item m="1" x="215"/>
        <item m="1" x="147"/>
        <item m="1" x="277"/>
        <item m="1" x="109"/>
        <item m="1" x="264"/>
        <item m="1" x="165"/>
        <item m="1" x="293"/>
        <item m="1" x="174"/>
        <item m="1" x="184"/>
        <item m="1" x="288"/>
        <item m="1" x="272"/>
        <item m="1" x="270"/>
        <item m="1" x="176"/>
        <item m="1" x="207"/>
        <item m="1" x="206"/>
        <item m="1" x="180"/>
        <item m="1" x="119"/>
        <item m="1" x="286"/>
        <item m="1" x="281"/>
        <item m="1" x="289"/>
        <item m="1" x="187"/>
        <item m="1" x="238"/>
        <item m="1" x="217"/>
        <item m="1" x="167"/>
        <item m="1" x="258"/>
        <item m="1" x="273"/>
        <item m="1" x="279"/>
        <item m="1" x="291"/>
        <item m="1" x="106"/>
        <item x="39"/>
        <item m="1" x="247"/>
        <item m="1" x="163"/>
        <item m="1" x="225"/>
        <item m="1" x="148"/>
        <item m="1" x="290"/>
        <item m="1" x="104"/>
        <item m="1" x="164"/>
        <item m="1" x="168"/>
        <item m="1" x="232"/>
        <item m="1" x="161"/>
        <item m="1" x="251"/>
        <item m="1" x="197"/>
        <item m="1" x="130"/>
        <item m="1" x="194"/>
        <item m="1" x="114"/>
        <item m="1" x="252"/>
        <item m="1" x="233"/>
        <item m="1" x="160"/>
        <item x="68"/>
        <item m="1" x="283"/>
        <item m="1" x="274"/>
        <item m="1" x="220"/>
        <item m="1" x="294"/>
        <item m="1" x="248"/>
        <item m="1" x="292"/>
        <item m="1" x="1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compact="0" numFmtId="1" outline="0" showAll="0" defaultSubtotal="0">
      <items count="29">
        <item x="6"/>
        <item x="21"/>
        <item x="22"/>
        <item x="2"/>
        <item x="26"/>
        <item x="8"/>
        <item x="15"/>
        <item x="23"/>
        <item x="19"/>
        <item x="9"/>
        <item x="11"/>
        <item x="12"/>
        <item x="14"/>
        <item x="18"/>
        <item x="13"/>
        <item x="1"/>
        <item x="27"/>
        <item x="5"/>
        <item x="0"/>
        <item x="20"/>
        <item x="7"/>
        <item x="3"/>
        <item x="24"/>
        <item x="4"/>
        <item x="10"/>
        <item x="17"/>
        <item x="25"/>
        <item m="1" x="28"/>
        <item x="16"/>
      </items>
    </pivotField>
    <pivotField compact="0" numFmtId="1" outline="0" showAll="0"/>
    <pivotField compact="0" outline="0" showAll="0"/>
    <pivotField compact="0" numFmtId="1" outline="0" showAll="0"/>
    <pivotField compact="0" numFmtId="164" outline="0" showAll="0"/>
    <pivotField compact="0" outline="0"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4" hier="-1"/>
  </pageFields>
  <dataFields count="1">
    <dataField name="Contagem de ID" fld="0" subtotal="count" baseField="5" baseItem="0" numFmtId="1"/>
  </dataFields>
  <formats count="28">
    <format dxfId="135">
      <pivotArea outline="0" collapsedLevelsAreSubtotals="1" fieldPosition="0"/>
    </format>
    <format dxfId="134">
      <pivotArea outline="0" collapsedLevelsAreSubtotals="1" fieldPosition="0"/>
    </format>
    <format dxfId="133">
      <pivotArea outline="0" collapsedLevelsAreSubtotals="1" fieldPosition="0"/>
    </format>
    <format dxfId="132">
      <pivotArea dataOnly="0" labelOnly="1" outline="0" fieldPosition="0">
        <references count="1">
          <reference field="1" count="0"/>
        </references>
      </pivotArea>
    </format>
    <format dxfId="131">
      <pivotArea dataOnly="0" labelOnly="1" outline="0" fieldPosition="0">
        <references count="1">
          <reference field="1" count="0"/>
        </references>
      </pivotArea>
    </format>
    <format dxfId="130">
      <pivotArea outline="0" collapsedLevelsAreSubtotals="1" fieldPosition="0"/>
    </format>
    <format dxfId="129">
      <pivotArea field="1" type="button" dataOnly="0" labelOnly="1" outline="0" axis="axisCol" fieldPosition="0"/>
    </format>
    <format dxfId="128">
      <pivotArea dataOnly="0" labelOnly="1" outline="0" fieldPosition="0">
        <references count="1">
          <reference field="1" count="0"/>
        </references>
      </pivotArea>
    </format>
    <format dxfId="127">
      <pivotArea dataOnly="0" labelOnly="1" grandRow="1" outline="0" fieldPosition="0"/>
    </format>
    <format dxfId="126">
      <pivotArea outline="0" collapsedLevelsAreSubtotals="1" fieldPosition="0"/>
    </format>
    <format dxfId="125">
      <pivotArea dataOnly="0" labelOnly="1" outline="0" fieldPosition="0">
        <references count="1">
          <reference field="1" count="0"/>
        </references>
      </pivotArea>
    </format>
    <format dxfId="124">
      <pivotArea dataOnly="0" labelOnly="1" grandRow="1" outline="0" fieldPosition="0"/>
    </format>
    <format dxfId="123">
      <pivotArea outline="0" collapsedLevelsAreSubtotals="1" fieldPosition="0"/>
    </format>
    <format dxfId="122">
      <pivotArea dataOnly="0" labelOnly="1" outline="0" fieldPosition="0">
        <references count="1">
          <reference field="1" count="0"/>
        </references>
      </pivotArea>
    </format>
    <format dxfId="121">
      <pivotArea dataOnly="0" labelOnly="1" grandRow="1" outline="0" fieldPosition="0"/>
    </format>
    <format dxfId="120">
      <pivotArea field="5" type="button" dataOnly="0" labelOnly="1" outline="0" axis="axisRow" fieldPosition="0"/>
    </format>
    <format dxfId="119">
      <pivotArea field="1" type="button" dataOnly="0" labelOnly="1" outline="0" axis="axisCol" fieldPosition="0"/>
    </format>
    <format dxfId="118">
      <pivotArea field="5" type="button" dataOnly="0" labelOnly="1" outline="0" axis="axisRow" fieldPosition="0"/>
    </format>
    <format dxfId="117">
      <pivotArea field="1" type="button" dataOnly="0" labelOnly="1" outline="0" axis="axisCol" fieldPosition="0"/>
    </format>
    <format dxfId="116">
      <pivotArea field="5" type="button" dataOnly="0" labelOnly="1" outline="0" axis="axisRow" fieldPosition="0"/>
    </format>
    <format dxfId="115">
      <pivotArea field="1" type="button" dataOnly="0" labelOnly="1" outline="0" axis="axisCol" fieldPosition="0"/>
    </format>
    <format dxfId="114">
      <pivotArea dataOnly="0" labelOnly="1" outline="0" fieldPosition="0">
        <references count="1">
          <reference field="5" count="0"/>
        </references>
      </pivotArea>
    </format>
    <format dxfId="113">
      <pivotArea dataOnly="0" labelOnly="1" grandRow="1" outline="0" offset="A256" fieldPosition="0"/>
    </format>
    <format dxfId="112">
      <pivotArea dataOnly="0" labelOnly="1" outline="0" fieldPosition="0">
        <references count="1">
          <reference field="5" count="0"/>
        </references>
      </pivotArea>
    </format>
    <format dxfId="111">
      <pivotArea dataOnly="0" labelOnly="1" grandRow="1" outline="0" fieldPosition="0"/>
    </format>
    <format dxfId="110">
      <pivotArea dataOnly="0" labelOnly="1" outline="0" fieldPosition="0">
        <references count="1">
          <reference field="5" count="0"/>
        </references>
      </pivotArea>
    </format>
    <format dxfId="109">
      <pivotArea dataOnly="0" labelOnly="1" grandRow="1" outline="0" fieldPosition="0"/>
    </format>
    <format dxfId="108">
      <pivotArea outline="0" collapsedLevelsAreSubtotals="1" fieldPosition="0"/>
    </format>
  </formats>
  <chartFormats count="6">
    <chartFormat chart="4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35764-7919-42A2-AFC7-C992955FDFC6}" name="Tabela dinâmica19" cacheId="2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4">
  <location ref="A3:D33" firstHeaderRow="1" firstDataRow="2" firstDataCol="1" rowPageCount="1" colPageCount="1"/>
  <pivotFields count="11">
    <pivotField compact="0" outline="0" showAll="0"/>
    <pivotField axis="axisCol" compact="0" outline="0" showAll="0" defaultSubtotal="0">
      <items count="2">
        <item x="0"/>
        <item x="1"/>
      </items>
    </pivotField>
    <pivotField dataField="1" compact="0" numFmtId="2" outline="0" showAll="0"/>
    <pivotField compact="0" numFmtId="164" outline="0" showAll="0"/>
    <pivotField axis="axisPage" compact="0" numFmtId="14" outline="0" showAll="0">
      <items count="298">
        <item m="1" x="156"/>
        <item m="1" x="111"/>
        <item m="1" x="102"/>
        <item m="1" x="140"/>
        <item m="1" x="200"/>
        <item m="1" x="259"/>
        <item m="1" x="249"/>
        <item m="1" x="228"/>
        <item m="1" x="244"/>
        <item m="1" x="239"/>
        <item m="1" x="226"/>
        <item m="1" x="159"/>
        <item m="1" x="133"/>
        <item m="1" x="189"/>
        <item m="1" x="177"/>
        <item m="1" x="219"/>
        <item m="1" x="186"/>
        <item m="1" x="296"/>
        <item m="1" x="255"/>
        <item m="1" x="190"/>
        <item m="1" x="107"/>
        <item m="1" x="193"/>
        <item m="1" x="209"/>
        <item m="1" x="172"/>
        <item m="1" x="229"/>
        <item m="1" x="139"/>
        <item m="1" x="241"/>
        <item m="1" x="245"/>
        <item m="1" x="122"/>
        <item m="1" x="124"/>
        <item m="1" x="285"/>
        <item m="1" x="263"/>
        <item m="1" x="278"/>
        <item m="1" x="203"/>
        <item m="1" x="195"/>
        <item m="1" x="242"/>
        <item m="1" x="108"/>
        <item m="1" x="128"/>
        <item m="1" x="115"/>
        <item m="1" x="135"/>
        <item m="1" x="192"/>
        <item m="1" x="142"/>
        <item m="1" x="126"/>
        <item m="1" x="212"/>
        <item m="1" x="188"/>
        <item m="1" x="202"/>
        <item m="1" x="235"/>
        <item m="1" x="260"/>
        <item m="1" x="179"/>
        <item m="1" x="282"/>
        <item m="1" x="240"/>
        <item m="1" x="152"/>
        <item m="1" x="116"/>
        <item m="1" x="178"/>
        <item m="1" x="175"/>
        <item m="1" x="223"/>
        <item m="1" x="218"/>
        <item m="1" x="253"/>
        <item m="1" x="201"/>
        <item m="1" x="129"/>
        <item m="1" x="280"/>
        <item m="1" x="271"/>
        <item m="1" x="236"/>
        <item m="1" x="181"/>
        <item m="1" x="222"/>
        <item m="1" x="125"/>
        <item m="1" x="256"/>
        <item m="1" x="210"/>
        <item m="1" x="162"/>
        <item m="1" x="268"/>
        <item m="1" x="136"/>
        <item m="1" x="231"/>
        <item m="1" x="214"/>
        <item m="1" x="121"/>
        <item m="1" x="145"/>
        <item m="1" x="132"/>
        <item m="1" x="101"/>
        <item m="1" x="196"/>
        <item m="1" x="112"/>
        <item m="1" x="257"/>
        <item m="1" x="113"/>
        <item m="1" x="183"/>
        <item m="1" x="262"/>
        <item m="1" x="158"/>
        <item m="1" x="243"/>
        <item m="1" x="199"/>
        <item m="1" x="141"/>
        <item m="1" x="275"/>
        <item m="1" x="103"/>
        <item m="1" x="204"/>
        <item m="1" x="211"/>
        <item m="1" x="261"/>
        <item m="1" x="198"/>
        <item m="1" x="166"/>
        <item m="1" x="182"/>
        <item m="1" x="287"/>
        <item m="1" x="171"/>
        <item m="1" x="151"/>
        <item m="1" x="216"/>
        <item m="1" x="224"/>
        <item m="1" x="146"/>
        <item m="1" x="208"/>
        <item m="1" x="144"/>
        <item m="1" x="227"/>
        <item m="1" x="169"/>
        <item m="1" x="246"/>
        <item m="1" x="150"/>
        <item m="1" x="266"/>
        <item m="1" x="191"/>
        <item m="1" x="117"/>
        <item m="1" x="143"/>
        <item m="1" x="173"/>
        <item m="1" x="276"/>
        <item m="1" x="153"/>
        <item m="1" x="265"/>
        <item m="1" x="221"/>
        <item m="1" x="213"/>
        <item m="1" x="155"/>
        <item m="1" x="269"/>
        <item m="1" x="110"/>
        <item m="1" x="267"/>
        <item m="1" x="105"/>
        <item m="1" x="157"/>
        <item m="1" x="138"/>
        <item m="1" x="118"/>
        <item m="1" x="237"/>
        <item m="1" x="250"/>
        <item m="1" x="230"/>
        <item m="1" x="100"/>
        <item m="1" x="120"/>
        <item m="1" x="154"/>
        <item m="1" x="295"/>
        <item m="1" x="134"/>
        <item m="1" x="131"/>
        <item m="1" x="284"/>
        <item m="1" x="137"/>
        <item m="1" x="205"/>
        <item m="1" x="170"/>
        <item m="1" x="149"/>
        <item m="1" x="185"/>
        <item m="1" x="234"/>
        <item m="1" x="127"/>
        <item m="1" x="254"/>
        <item m="1" x="215"/>
        <item m="1" x="147"/>
        <item m="1" x="277"/>
        <item m="1" x="109"/>
        <item m="1" x="264"/>
        <item m="1" x="165"/>
        <item m="1" x="293"/>
        <item m="1" x="174"/>
        <item m="1" x="184"/>
        <item m="1" x="288"/>
        <item m="1" x="272"/>
        <item m="1" x="270"/>
        <item m="1" x="176"/>
        <item m="1" x="207"/>
        <item m="1" x="206"/>
        <item m="1" x="180"/>
        <item m="1" x="119"/>
        <item m="1" x="286"/>
        <item m="1" x="281"/>
        <item m="1" x="289"/>
        <item m="1" x="187"/>
        <item m="1" x="238"/>
        <item m="1" x="217"/>
        <item m="1" x="167"/>
        <item m="1" x="258"/>
        <item m="1" x="273"/>
        <item m="1" x="279"/>
        <item m="1" x="291"/>
        <item m="1" x="106"/>
        <item x="39"/>
        <item m="1" x="247"/>
        <item m="1" x="163"/>
        <item m="1" x="225"/>
        <item m="1" x="148"/>
        <item m="1" x="290"/>
        <item m="1" x="104"/>
        <item m="1" x="164"/>
        <item m="1" x="168"/>
        <item m="1" x="232"/>
        <item m="1" x="161"/>
        <item m="1" x="251"/>
        <item m="1" x="197"/>
        <item m="1" x="130"/>
        <item m="1" x="194"/>
        <item m="1" x="114"/>
        <item m="1" x="252"/>
        <item m="1" x="233"/>
        <item m="1" x="160"/>
        <item x="68"/>
        <item m="1" x="283"/>
        <item m="1" x="274"/>
        <item m="1" x="220"/>
        <item m="1" x="294"/>
        <item m="1" x="248"/>
        <item m="1" x="292"/>
        <item m="1" x="1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compact="0" numFmtId="1" outline="0" showAll="0" defaultSubtotal="0">
      <items count="29">
        <item x="6"/>
        <item x="21"/>
        <item x="22"/>
        <item x="2"/>
        <item x="26"/>
        <item x="8"/>
        <item x="15"/>
        <item x="23"/>
        <item x="19"/>
        <item x="9"/>
        <item x="11"/>
        <item x="12"/>
        <item x="14"/>
        <item x="18"/>
        <item x="13"/>
        <item x="1"/>
        <item x="27"/>
        <item x="5"/>
        <item x="0"/>
        <item x="20"/>
        <item x="7"/>
        <item x="3"/>
        <item x="24"/>
        <item x="4"/>
        <item x="10"/>
        <item x="17"/>
        <item x="25"/>
        <item m="1" x="28"/>
        <item x="16"/>
      </items>
    </pivotField>
    <pivotField compact="0" numFmtId="1" outline="0" showAll="0"/>
    <pivotField compact="0" outline="0" showAll="0"/>
    <pivotField compact="0" numFmtId="1" outline="0" showAll="0"/>
    <pivotField compact="0" numFmtId="164" outline="0" showAll="0"/>
    <pivotField compact="0" outline="0"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4" hier="-1"/>
  </pageFields>
  <dataFields count="1">
    <dataField name="Média de altura (m)" fld="2" subtotal="average" baseField="5" baseItem="0"/>
  </dataFields>
  <formats count="27">
    <format dxfId="107">
      <pivotArea outline="0" collapsedLevelsAreSubtotals="1" fieldPosition="0"/>
    </format>
    <format dxfId="106">
      <pivotArea outline="0" collapsedLevelsAreSubtotals="1" fieldPosition="0"/>
    </format>
    <format dxfId="105">
      <pivotArea outline="0" collapsedLevelsAreSubtotals="1" fieldPosition="0"/>
    </format>
    <format dxfId="104">
      <pivotArea dataOnly="0" labelOnly="1" outline="0" fieldPosition="0">
        <references count="1">
          <reference field="1" count="0"/>
        </references>
      </pivotArea>
    </format>
    <format dxfId="103">
      <pivotArea dataOnly="0" labelOnly="1" outline="0" fieldPosition="0">
        <references count="1">
          <reference field="1" count="0"/>
        </references>
      </pivotArea>
    </format>
    <format dxfId="102">
      <pivotArea outline="0" collapsedLevelsAreSubtotals="1" fieldPosition="0"/>
    </format>
    <format dxfId="101">
      <pivotArea field="1" type="button" dataOnly="0" labelOnly="1" outline="0" axis="axisCol" fieldPosition="0"/>
    </format>
    <format dxfId="100">
      <pivotArea dataOnly="0" labelOnly="1" outline="0" fieldPosition="0">
        <references count="1">
          <reference field="1" count="0"/>
        </references>
      </pivotArea>
    </format>
    <format dxfId="99">
      <pivotArea dataOnly="0" labelOnly="1" grandRow="1" outline="0" fieldPosition="0"/>
    </format>
    <format dxfId="98">
      <pivotArea outline="0" collapsedLevelsAreSubtotals="1" fieldPosition="0"/>
    </format>
    <format dxfId="97">
      <pivotArea dataOnly="0" labelOnly="1" outline="0" fieldPosition="0">
        <references count="1">
          <reference field="1" count="0"/>
        </references>
      </pivotArea>
    </format>
    <format dxfId="96">
      <pivotArea dataOnly="0" labelOnly="1" grandRow="1" outline="0" fieldPosition="0"/>
    </format>
    <format dxfId="95">
      <pivotArea outline="0" collapsedLevelsAreSubtotals="1" fieldPosition="0"/>
    </format>
    <format dxfId="94">
      <pivotArea dataOnly="0" labelOnly="1" outline="0" fieldPosition="0">
        <references count="1">
          <reference field="1" count="0"/>
        </references>
      </pivotArea>
    </format>
    <format dxfId="93">
      <pivotArea dataOnly="0" labelOnly="1" grandRow="1" outline="0" fieldPosition="0"/>
    </format>
    <format dxfId="92">
      <pivotArea field="5" type="button" dataOnly="0" labelOnly="1" outline="0" axis="axisRow" fieldPosition="0"/>
    </format>
    <format dxfId="91">
      <pivotArea field="1" type="button" dataOnly="0" labelOnly="1" outline="0" axis="axisCol" fieldPosition="0"/>
    </format>
    <format dxfId="90">
      <pivotArea field="5" type="button" dataOnly="0" labelOnly="1" outline="0" axis="axisRow" fieldPosition="0"/>
    </format>
    <format dxfId="89">
      <pivotArea field="1" type="button" dataOnly="0" labelOnly="1" outline="0" axis="axisCol" fieldPosition="0"/>
    </format>
    <format dxfId="88">
      <pivotArea field="5" type="button" dataOnly="0" labelOnly="1" outline="0" axis="axisRow" fieldPosition="0"/>
    </format>
    <format dxfId="87">
      <pivotArea field="1" type="button" dataOnly="0" labelOnly="1" outline="0" axis="axisCol" fieldPosition="0"/>
    </format>
    <format dxfId="86">
      <pivotArea dataOnly="0" labelOnly="1" outline="0" fieldPosition="0">
        <references count="1">
          <reference field="5" count="0"/>
        </references>
      </pivotArea>
    </format>
    <format dxfId="85">
      <pivotArea dataOnly="0" labelOnly="1" grandRow="1" outline="0" offset="A256" fieldPosition="0"/>
    </format>
    <format dxfId="84">
      <pivotArea dataOnly="0" labelOnly="1" outline="0" fieldPosition="0">
        <references count="1">
          <reference field="5" count="0"/>
        </references>
      </pivotArea>
    </format>
    <format dxfId="83">
      <pivotArea dataOnly="0" labelOnly="1" grandRow="1" outline="0" fieldPosition="0"/>
    </format>
    <format dxfId="82">
      <pivotArea dataOnly="0" labelOnly="1" outline="0" fieldPosition="0">
        <references count="1">
          <reference field="5" count="0"/>
        </references>
      </pivotArea>
    </format>
    <format dxfId="81">
      <pivotArea dataOnly="0" labelOnly="1" grandRow="1" outline="0" fieldPosition="0"/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76AE-CF64-4FBF-86AD-A97776468860}">
  <sheetPr>
    <tabColor theme="5"/>
  </sheetPr>
  <dimension ref="A1:K101"/>
  <sheetViews>
    <sheetView workbookViewId="0">
      <selection activeCell="D3" sqref="D3"/>
    </sheetView>
  </sheetViews>
  <sheetFormatPr defaultRowHeight="14.5" x14ac:dyDescent="0.35"/>
  <cols>
    <col min="2" max="3" width="9.6328125" bestFit="1" customWidth="1"/>
    <col min="4" max="5" width="13.81640625" bestFit="1" customWidth="1"/>
    <col min="6" max="7" width="13.08984375" bestFit="1" customWidth="1"/>
    <col min="8" max="11" width="11.453125" customWidth="1"/>
  </cols>
  <sheetData>
    <row r="1" spans="1:11" ht="15" thickTop="1" x14ac:dyDescent="0.35">
      <c r="A1" s="11" t="s">
        <v>2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</row>
    <row r="2" spans="1:11" x14ac:dyDescent="0.35">
      <c r="A2" s="1">
        <v>1</v>
      </c>
      <c r="B2" s="1" t="s">
        <v>18</v>
      </c>
      <c r="C2" s="1" t="s">
        <v>19</v>
      </c>
      <c r="D2" s="1">
        <v>52.1</v>
      </c>
      <c r="E2" s="1">
        <v>18.2</v>
      </c>
      <c r="F2" s="1">
        <v>4</v>
      </c>
      <c r="G2" s="1">
        <v>47</v>
      </c>
      <c r="H2" s="1">
        <v>0</v>
      </c>
      <c r="I2" s="1">
        <v>5</v>
      </c>
      <c r="J2" s="1">
        <v>1.0302143E-2</v>
      </c>
      <c r="K2" s="1">
        <v>3.6788599999999999E-4</v>
      </c>
    </row>
    <row r="3" spans="1:11" x14ac:dyDescent="0.35">
      <c r="A3" s="1">
        <v>2</v>
      </c>
      <c r="B3" s="1" t="s">
        <v>18</v>
      </c>
      <c r="C3" s="1" t="s">
        <v>20</v>
      </c>
      <c r="D3" s="1">
        <v>41.5</v>
      </c>
      <c r="E3" s="1">
        <v>886.7</v>
      </c>
      <c r="F3" s="1">
        <v>9</v>
      </c>
      <c r="G3" s="1">
        <v>50</v>
      </c>
      <c r="H3" s="1">
        <v>1</v>
      </c>
      <c r="I3" s="1">
        <v>2</v>
      </c>
      <c r="J3" s="1">
        <v>8.2061219999999997E-3</v>
      </c>
      <c r="K3" s="1">
        <v>1.7923306E-2</v>
      </c>
    </row>
    <row r="4" spans="1:11" x14ac:dyDescent="0.35">
      <c r="A4" s="1">
        <v>3</v>
      </c>
      <c r="B4" s="1" t="s">
        <v>21</v>
      </c>
      <c r="C4" s="1" t="s">
        <v>20</v>
      </c>
      <c r="D4" s="1">
        <v>55.2</v>
      </c>
      <c r="E4" s="1">
        <v>563.70000000000005</v>
      </c>
      <c r="F4" s="1">
        <v>8</v>
      </c>
      <c r="G4" s="1">
        <v>96</v>
      </c>
      <c r="H4" s="1">
        <v>1</v>
      </c>
      <c r="I4" s="1">
        <v>5</v>
      </c>
      <c r="J4" s="1">
        <v>1.0915131E-2</v>
      </c>
      <c r="K4" s="1">
        <v>1.1394347000000001E-2</v>
      </c>
    </row>
    <row r="5" spans="1:11" x14ac:dyDescent="0.35">
      <c r="A5" s="1">
        <v>4</v>
      </c>
      <c r="B5" s="1" t="s">
        <v>22</v>
      </c>
      <c r="C5" s="1" t="s">
        <v>20</v>
      </c>
      <c r="D5" s="1">
        <v>85.4</v>
      </c>
      <c r="E5" s="1">
        <v>884.2</v>
      </c>
      <c r="F5" s="1">
        <v>1</v>
      </c>
      <c r="G5" s="1">
        <v>41</v>
      </c>
      <c r="H5" s="1">
        <v>0</v>
      </c>
      <c r="I5" s="1">
        <v>3</v>
      </c>
      <c r="J5" s="1">
        <v>1.6886814999999999E-2</v>
      </c>
      <c r="K5" s="1">
        <v>1.7872771999999999E-2</v>
      </c>
    </row>
    <row r="6" spans="1:11" x14ac:dyDescent="0.35">
      <c r="A6" s="1">
        <v>5</v>
      </c>
      <c r="B6" s="1" t="s">
        <v>18</v>
      </c>
      <c r="C6" s="1" t="s">
        <v>20</v>
      </c>
      <c r="D6" s="1">
        <v>77.599999999999994</v>
      </c>
      <c r="E6" s="1">
        <v>859</v>
      </c>
      <c r="F6" s="1">
        <v>4</v>
      </c>
      <c r="G6" s="1">
        <v>95</v>
      </c>
      <c r="H6" s="1">
        <v>1</v>
      </c>
      <c r="I6" s="1">
        <v>2</v>
      </c>
      <c r="J6" s="1">
        <v>1.5344459E-2</v>
      </c>
      <c r="K6" s="1">
        <v>1.7363391999999998E-2</v>
      </c>
    </row>
    <row r="7" spans="1:11" x14ac:dyDescent="0.35">
      <c r="A7" s="1">
        <v>6</v>
      </c>
      <c r="B7" s="1" t="s">
        <v>23</v>
      </c>
      <c r="C7" s="1" t="s">
        <v>20</v>
      </c>
      <c r="D7" s="1">
        <v>90.3</v>
      </c>
      <c r="E7" s="1">
        <v>956.6</v>
      </c>
      <c r="F7" s="1">
        <v>2</v>
      </c>
      <c r="G7" s="1">
        <v>62</v>
      </c>
      <c r="H7" s="1">
        <v>0</v>
      </c>
      <c r="I7" s="1">
        <v>3</v>
      </c>
      <c r="J7" s="1">
        <v>1.785573E-2</v>
      </c>
      <c r="K7" s="1">
        <v>1.9336229E-2</v>
      </c>
    </row>
    <row r="8" spans="1:11" x14ac:dyDescent="0.35">
      <c r="A8" s="1">
        <v>7</v>
      </c>
      <c r="B8" s="1" t="s">
        <v>18</v>
      </c>
      <c r="C8" s="1" t="s">
        <v>24</v>
      </c>
      <c r="D8" s="1">
        <v>52.1</v>
      </c>
      <c r="E8" s="1">
        <v>212.9</v>
      </c>
      <c r="F8" s="1">
        <v>3</v>
      </c>
      <c r="G8" s="1">
        <v>81</v>
      </c>
      <c r="H8" s="1">
        <v>0</v>
      </c>
      <c r="I8" s="1">
        <v>1</v>
      </c>
      <c r="J8" s="1">
        <v>1.0302143E-2</v>
      </c>
      <c r="K8" s="1">
        <v>4.3034529999999996E-3</v>
      </c>
    </row>
    <row r="9" spans="1:11" x14ac:dyDescent="0.35">
      <c r="A9" s="1">
        <v>8</v>
      </c>
      <c r="B9" s="1" t="s">
        <v>18</v>
      </c>
      <c r="C9" s="1" t="s">
        <v>19</v>
      </c>
      <c r="D9" s="1">
        <v>89.6</v>
      </c>
      <c r="E9" s="1">
        <v>353.7</v>
      </c>
      <c r="F9" s="1">
        <v>2</v>
      </c>
      <c r="G9" s="1">
        <v>93</v>
      </c>
      <c r="H9" s="1">
        <v>1</v>
      </c>
      <c r="I9" s="1">
        <v>4</v>
      </c>
      <c r="J9" s="1">
        <v>1.7717314000000001E-2</v>
      </c>
      <c r="K9" s="1">
        <v>7.1495129999999997E-3</v>
      </c>
    </row>
    <row r="10" spans="1:11" x14ac:dyDescent="0.35">
      <c r="A10" s="1">
        <v>9</v>
      </c>
      <c r="B10" s="1" t="s">
        <v>25</v>
      </c>
      <c r="C10" s="1" t="s">
        <v>24</v>
      </c>
      <c r="D10" s="1">
        <v>2.4</v>
      </c>
      <c r="E10" s="1">
        <v>574.70000000000005</v>
      </c>
      <c r="F10" s="1">
        <v>1</v>
      </c>
      <c r="G10" s="1">
        <v>44</v>
      </c>
      <c r="H10" s="1">
        <v>0</v>
      </c>
      <c r="I10" s="1">
        <v>2</v>
      </c>
      <c r="J10" s="1">
        <v>4.7457100000000002E-4</v>
      </c>
      <c r="K10" s="1">
        <v>1.1616695999999999E-2</v>
      </c>
    </row>
    <row r="11" spans="1:11" x14ac:dyDescent="0.35">
      <c r="A11" s="1">
        <v>10</v>
      </c>
      <c r="B11" s="1" t="s">
        <v>23</v>
      </c>
      <c r="C11" s="1" t="s">
        <v>19</v>
      </c>
      <c r="D11" s="1">
        <v>94.9</v>
      </c>
      <c r="E11" s="1">
        <v>619.6</v>
      </c>
      <c r="F11" s="1">
        <v>9</v>
      </c>
      <c r="G11" s="1">
        <v>67</v>
      </c>
      <c r="H11" s="1">
        <v>1</v>
      </c>
      <c r="I11" s="1">
        <v>4</v>
      </c>
      <c r="J11" s="1">
        <v>1.8765324999999999E-2</v>
      </c>
      <c r="K11" s="1">
        <v>1.2524281E-2</v>
      </c>
    </row>
    <row r="12" spans="1:11" x14ac:dyDescent="0.35">
      <c r="A12" s="1">
        <v>11</v>
      </c>
      <c r="B12" s="1" t="s">
        <v>21</v>
      </c>
      <c r="C12" s="1" t="s">
        <v>24</v>
      </c>
      <c r="D12" s="1">
        <v>56.6</v>
      </c>
      <c r="E12" s="1">
        <v>453.4</v>
      </c>
      <c r="F12" s="1">
        <v>7</v>
      </c>
      <c r="G12" s="1">
        <v>77</v>
      </c>
      <c r="H12" s="1">
        <v>1</v>
      </c>
      <c r="I12" s="1">
        <v>3</v>
      </c>
      <c r="J12" s="1">
        <v>1.1191964E-2</v>
      </c>
      <c r="K12" s="1">
        <v>9.1647989999999995E-3</v>
      </c>
    </row>
    <row r="13" spans="1:11" x14ac:dyDescent="0.35">
      <c r="A13" s="1">
        <v>12</v>
      </c>
      <c r="B13" s="1" t="s">
        <v>23</v>
      </c>
      <c r="C13" s="1" t="s">
        <v>19</v>
      </c>
      <c r="D13" s="1">
        <v>42.3</v>
      </c>
      <c r="E13" s="1">
        <v>250.2</v>
      </c>
      <c r="F13" s="1">
        <v>1</v>
      </c>
      <c r="G13" s="1">
        <v>92</v>
      </c>
      <c r="H13" s="1">
        <v>0</v>
      </c>
      <c r="I13" s="1">
        <v>2</v>
      </c>
      <c r="J13" s="1">
        <v>8.3643120000000005E-3</v>
      </c>
      <c r="K13" s="1">
        <v>5.0574160000000003E-3</v>
      </c>
    </row>
    <row r="14" spans="1:11" x14ac:dyDescent="0.35">
      <c r="A14" s="1">
        <v>13</v>
      </c>
      <c r="B14" s="1" t="s">
        <v>21</v>
      </c>
      <c r="C14" s="1" t="s">
        <v>20</v>
      </c>
      <c r="D14" s="1">
        <v>15.9</v>
      </c>
      <c r="E14" s="1">
        <v>634.29999999999995</v>
      </c>
      <c r="F14" s="1">
        <v>1</v>
      </c>
      <c r="G14" s="1">
        <v>45</v>
      </c>
      <c r="H14" s="1">
        <v>0</v>
      </c>
      <c r="I14" s="1">
        <v>4</v>
      </c>
      <c r="J14" s="1">
        <v>3.1440320000000002E-3</v>
      </c>
      <c r="K14" s="1">
        <v>1.282142E-2</v>
      </c>
    </row>
    <row r="15" spans="1:11" x14ac:dyDescent="0.35">
      <c r="A15" s="1">
        <v>14</v>
      </c>
      <c r="B15" s="1" t="s">
        <v>25</v>
      </c>
      <c r="C15" s="1" t="s">
        <v>19</v>
      </c>
      <c r="D15" s="1">
        <v>62.3</v>
      </c>
      <c r="E15" s="1">
        <v>65.7</v>
      </c>
      <c r="F15" s="1">
        <v>1</v>
      </c>
      <c r="G15" s="1">
        <v>61</v>
      </c>
      <c r="H15" s="1">
        <v>0</v>
      </c>
      <c r="I15" s="1">
        <v>5</v>
      </c>
      <c r="J15" s="1">
        <v>1.231907E-2</v>
      </c>
      <c r="K15" s="1">
        <v>1.3280270000000001E-3</v>
      </c>
    </row>
    <row r="16" spans="1:11" x14ac:dyDescent="0.35">
      <c r="A16" s="1">
        <v>15</v>
      </c>
      <c r="B16" s="1" t="s">
        <v>18</v>
      </c>
      <c r="C16" s="1" t="s">
        <v>20</v>
      </c>
      <c r="D16" s="1">
        <v>70.900000000000006</v>
      </c>
      <c r="E16" s="1">
        <v>136.19999999999999</v>
      </c>
      <c r="F16" s="1">
        <v>8</v>
      </c>
      <c r="G16" s="1">
        <v>65</v>
      </c>
      <c r="H16" s="1">
        <v>0</v>
      </c>
      <c r="I16" s="1">
        <v>5</v>
      </c>
      <c r="J16" s="1">
        <v>1.4019616E-2</v>
      </c>
      <c r="K16" s="1">
        <v>2.7530779999999999E-3</v>
      </c>
    </row>
    <row r="17" spans="1:11" x14ac:dyDescent="0.35">
      <c r="A17" s="1">
        <v>16</v>
      </c>
      <c r="B17" s="1" t="s">
        <v>25</v>
      </c>
      <c r="C17" s="1" t="s">
        <v>19</v>
      </c>
      <c r="D17" s="1">
        <v>88.6</v>
      </c>
      <c r="E17" s="1">
        <v>319.7</v>
      </c>
      <c r="F17" s="1">
        <v>6</v>
      </c>
      <c r="G17" s="1">
        <v>91</v>
      </c>
      <c r="H17" s="1">
        <v>0</v>
      </c>
      <c r="I17" s="1">
        <v>3</v>
      </c>
      <c r="J17" s="1">
        <v>1.7519575999999999E-2</v>
      </c>
      <c r="K17" s="1">
        <v>6.4622539999999997E-3</v>
      </c>
    </row>
    <row r="18" spans="1:11" x14ac:dyDescent="0.35">
      <c r="A18" s="1">
        <v>17</v>
      </c>
      <c r="B18" s="1" t="s">
        <v>23</v>
      </c>
      <c r="C18" s="1" t="s">
        <v>20</v>
      </c>
      <c r="D18" s="1">
        <v>5.4</v>
      </c>
      <c r="E18" s="1">
        <v>320.89999999999998</v>
      </c>
      <c r="F18" s="1">
        <v>2</v>
      </c>
      <c r="G18" s="1">
        <v>41</v>
      </c>
      <c r="H18" s="1">
        <v>0</v>
      </c>
      <c r="I18" s="1">
        <v>2</v>
      </c>
      <c r="J18" s="1">
        <v>1.0677849999999999E-3</v>
      </c>
      <c r="K18" s="1">
        <v>6.4865110000000004E-3</v>
      </c>
    </row>
    <row r="19" spans="1:11" x14ac:dyDescent="0.35">
      <c r="A19" s="1">
        <v>18</v>
      </c>
      <c r="B19" s="1" t="s">
        <v>21</v>
      </c>
      <c r="C19" s="1" t="s">
        <v>19</v>
      </c>
      <c r="D19" s="1">
        <v>44.9</v>
      </c>
      <c r="E19" s="1">
        <v>887.1</v>
      </c>
      <c r="F19" s="1">
        <v>3</v>
      </c>
      <c r="G19" s="1">
        <v>40</v>
      </c>
      <c r="H19" s="1">
        <v>1</v>
      </c>
      <c r="I19" s="1">
        <v>3</v>
      </c>
      <c r="J19" s="1">
        <v>8.8784310000000009E-3</v>
      </c>
      <c r="K19" s="1">
        <v>1.7931391000000001E-2</v>
      </c>
    </row>
    <row r="20" spans="1:11" x14ac:dyDescent="0.35">
      <c r="A20" s="1">
        <v>19</v>
      </c>
      <c r="B20" s="1" t="s">
        <v>22</v>
      </c>
      <c r="C20" s="1" t="s">
        <v>20</v>
      </c>
      <c r="D20" s="1">
        <v>71.5</v>
      </c>
      <c r="E20" s="1">
        <v>162.5</v>
      </c>
      <c r="F20" s="1">
        <v>3</v>
      </c>
      <c r="G20" s="1">
        <v>92</v>
      </c>
      <c r="H20" s="1">
        <v>1</v>
      </c>
      <c r="I20" s="1">
        <v>5</v>
      </c>
      <c r="J20" s="1">
        <v>1.4138258000000001E-2</v>
      </c>
      <c r="K20" s="1">
        <v>3.284693E-3</v>
      </c>
    </row>
    <row r="21" spans="1:11" x14ac:dyDescent="0.35">
      <c r="A21" s="1">
        <v>20</v>
      </c>
      <c r="B21" s="1" t="s">
        <v>25</v>
      </c>
      <c r="C21" s="1" t="s">
        <v>19</v>
      </c>
      <c r="D21" s="1">
        <v>24.1</v>
      </c>
      <c r="E21" s="1">
        <v>835.3</v>
      </c>
      <c r="F21" s="1">
        <v>10</v>
      </c>
      <c r="G21" s="1">
        <v>44</v>
      </c>
      <c r="H21" s="1">
        <v>0</v>
      </c>
      <c r="I21" s="1">
        <v>2</v>
      </c>
      <c r="J21" s="1">
        <v>4.765483E-3</v>
      </c>
      <c r="K21" s="1">
        <v>1.6884331999999998E-2</v>
      </c>
    </row>
    <row r="22" spans="1:11" x14ac:dyDescent="0.35">
      <c r="A22" s="1">
        <v>21</v>
      </c>
      <c r="B22" s="1" t="s">
        <v>23</v>
      </c>
      <c r="C22" s="1" t="s">
        <v>20</v>
      </c>
      <c r="D22" s="1">
        <v>55.8</v>
      </c>
      <c r="E22" s="1">
        <v>62.8</v>
      </c>
      <c r="F22" s="1">
        <v>5</v>
      </c>
      <c r="G22" s="1">
        <v>94</v>
      </c>
      <c r="H22" s="1">
        <v>0</v>
      </c>
      <c r="I22" s="1">
        <v>2</v>
      </c>
      <c r="J22" s="1">
        <v>1.1033774E-2</v>
      </c>
      <c r="K22" s="1">
        <v>1.269407E-3</v>
      </c>
    </row>
    <row r="23" spans="1:11" x14ac:dyDescent="0.35">
      <c r="A23" s="1">
        <v>22</v>
      </c>
      <c r="B23" s="1" t="s">
        <v>25</v>
      </c>
      <c r="C23" s="1" t="s">
        <v>19</v>
      </c>
      <c r="D23" s="1">
        <v>6.4</v>
      </c>
      <c r="E23" s="1">
        <v>641.4</v>
      </c>
      <c r="F23" s="1">
        <v>3</v>
      </c>
      <c r="G23" s="1">
        <v>65</v>
      </c>
      <c r="H23" s="1">
        <v>1</v>
      </c>
      <c r="I23" s="1">
        <v>1</v>
      </c>
      <c r="J23" s="1">
        <v>1.265522E-3</v>
      </c>
      <c r="K23" s="1">
        <v>1.2964936E-2</v>
      </c>
    </row>
    <row r="24" spans="1:11" x14ac:dyDescent="0.35">
      <c r="A24" s="1">
        <v>23</v>
      </c>
      <c r="B24" s="1" t="s">
        <v>18</v>
      </c>
      <c r="C24" s="1" t="s">
        <v>24</v>
      </c>
      <c r="D24" s="1">
        <v>13.2</v>
      </c>
      <c r="E24" s="1">
        <v>601.6</v>
      </c>
      <c r="F24" s="1">
        <v>1</v>
      </c>
      <c r="G24" s="1">
        <v>90</v>
      </c>
      <c r="H24" s="1">
        <v>1</v>
      </c>
      <c r="I24" s="1">
        <v>1</v>
      </c>
      <c r="J24" s="1">
        <v>2.6101399999999999E-3</v>
      </c>
      <c r="K24" s="1">
        <v>1.2160439E-2</v>
      </c>
    </row>
    <row r="25" spans="1:11" x14ac:dyDescent="0.35">
      <c r="A25" s="1">
        <v>24</v>
      </c>
      <c r="B25" s="1" t="s">
        <v>22</v>
      </c>
      <c r="C25" s="1" t="s">
        <v>24</v>
      </c>
      <c r="D25" s="1">
        <v>78.900000000000006</v>
      </c>
      <c r="E25" s="1">
        <v>464.1</v>
      </c>
      <c r="F25" s="1">
        <v>5</v>
      </c>
      <c r="G25" s="1">
        <v>89</v>
      </c>
      <c r="H25" s="1">
        <v>0</v>
      </c>
      <c r="I25" s="1">
        <v>2</v>
      </c>
      <c r="J25" s="1">
        <v>1.5601518999999999E-2</v>
      </c>
      <c r="K25" s="1">
        <v>9.3810830000000001E-3</v>
      </c>
    </row>
    <row r="26" spans="1:11" x14ac:dyDescent="0.35">
      <c r="A26" s="1">
        <v>25</v>
      </c>
      <c r="B26" s="1" t="s">
        <v>22</v>
      </c>
      <c r="C26" s="1" t="s">
        <v>20</v>
      </c>
      <c r="D26" s="1">
        <v>72.599999999999994</v>
      </c>
      <c r="E26" s="1">
        <v>429.2</v>
      </c>
      <c r="F26" s="1">
        <v>10</v>
      </c>
      <c r="G26" s="1">
        <v>72</v>
      </c>
      <c r="H26" s="1">
        <v>1</v>
      </c>
      <c r="I26" s="1">
        <v>3</v>
      </c>
      <c r="J26" s="1">
        <v>1.435577E-2</v>
      </c>
      <c r="K26" s="1">
        <v>8.6756320000000008E-3</v>
      </c>
    </row>
    <row r="27" spans="1:11" x14ac:dyDescent="0.35">
      <c r="A27" s="1">
        <v>26</v>
      </c>
      <c r="B27" s="1" t="s">
        <v>23</v>
      </c>
      <c r="C27" s="1" t="s">
        <v>20</v>
      </c>
      <c r="D27" s="1">
        <v>86.8</v>
      </c>
      <c r="E27" s="1">
        <v>200.9</v>
      </c>
      <c r="F27" s="1">
        <v>4</v>
      </c>
      <c r="G27" s="1">
        <v>72</v>
      </c>
      <c r="H27" s="1">
        <v>0</v>
      </c>
      <c r="I27" s="1">
        <v>2</v>
      </c>
      <c r="J27" s="1">
        <v>1.7163648E-2</v>
      </c>
      <c r="K27" s="1">
        <v>4.0608909999999996E-3</v>
      </c>
    </row>
    <row r="28" spans="1:11" x14ac:dyDescent="0.35">
      <c r="A28" s="1">
        <v>27</v>
      </c>
      <c r="B28" s="1" t="s">
        <v>21</v>
      </c>
      <c r="C28" s="1" t="s">
        <v>20</v>
      </c>
      <c r="D28" s="1">
        <v>5.0999999999999996</v>
      </c>
      <c r="E28" s="1">
        <v>865.5</v>
      </c>
      <c r="F28" s="1">
        <v>3</v>
      </c>
      <c r="G28" s="1">
        <v>42</v>
      </c>
      <c r="H28" s="1">
        <v>1</v>
      </c>
      <c r="I28" s="1">
        <v>1</v>
      </c>
      <c r="J28" s="1">
        <v>1.008463E-3</v>
      </c>
      <c r="K28" s="1">
        <v>1.7494780000000001E-2</v>
      </c>
    </row>
    <row r="29" spans="1:11" x14ac:dyDescent="0.35">
      <c r="A29" s="1">
        <v>28</v>
      </c>
      <c r="B29" s="1" t="s">
        <v>18</v>
      </c>
      <c r="C29" s="1" t="s">
        <v>24</v>
      </c>
      <c r="D29" s="1">
        <v>79.3</v>
      </c>
      <c r="E29" s="1">
        <v>115</v>
      </c>
      <c r="F29" s="1">
        <v>1</v>
      </c>
      <c r="G29" s="1">
        <v>52</v>
      </c>
      <c r="H29" s="1">
        <v>1</v>
      </c>
      <c r="I29" s="1">
        <v>5</v>
      </c>
      <c r="J29" s="1">
        <v>1.5680613999999999E-2</v>
      </c>
      <c r="K29" s="1">
        <v>2.3245520000000001E-3</v>
      </c>
    </row>
    <row r="30" spans="1:11" x14ac:dyDescent="0.35">
      <c r="A30" s="1">
        <v>29</v>
      </c>
      <c r="B30" s="1" t="s">
        <v>23</v>
      </c>
      <c r="C30" s="1" t="s">
        <v>19</v>
      </c>
      <c r="D30" s="1">
        <v>7</v>
      </c>
      <c r="E30" s="1">
        <v>651.6</v>
      </c>
      <c r="F30" s="1">
        <v>3</v>
      </c>
      <c r="G30" s="1">
        <v>75</v>
      </c>
      <c r="H30" s="1">
        <v>1</v>
      </c>
      <c r="I30" s="1">
        <v>3</v>
      </c>
      <c r="J30" s="1">
        <v>1.3841649999999999E-3</v>
      </c>
      <c r="K30" s="1">
        <v>1.3171113E-2</v>
      </c>
    </row>
    <row r="31" spans="1:11" x14ac:dyDescent="0.35">
      <c r="A31" s="1">
        <v>30</v>
      </c>
      <c r="B31" s="1" t="s">
        <v>21</v>
      </c>
      <c r="C31" s="1" t="s">
        <v>20</v>
      </c>
      <c r="D31" s="1">
        <v>55.3</v>
      </c>
      <c r="E31" s="1">
        <v>93.7</v>
      </c>
      <c r="F31" s="1">
        <v>5</v>
      </c>
      <c r="G31" s="1">
        <v>77</v>
      </c>
      <c r="H31" s="1">
        <v>1</v>
      </c>
      <c r="I31" s="1">
        <v>2</v>
      </c>
      <c r="J31" s="1">
        <v>1.0934905E-2</v>
      </c>
      <c r="K31" s="1">
        <v>1.8940039999999999E-3</v>
      </c>
    </row>
    <row r="32" spans="1:11" x14ac:dyDescent="0.35">
      <c r="A32" s="1">
        <v>31</v>
      </c>
      <c r="B32" s="1" t="s">
        <v>18</v>
      </c>
      <c r="C32" s="1" t="s">
        <v>20</v>
      </c>
      <c r="D32" s="1">
        <v>57.8</v>
      </c>
      <c r="E32" s="1">
        <v>274.60000000000002</v>
      </c>
      <c r="F32" s="1">
        <v>8</v>
      </c>
      <c r="G32" s="1">
        <v>64</v>
      </c>
      <c r="H32" s="1">
        <v>0</v>
      </c>
      <c r="I32" s="1">
        <v>5</v>
      </c>
      <c r="J32" s="1">
        <v>1.1429249000000001E-2</v>
      </c>
      <c r="K32" s="1">
        <v>5.5506260000000003E-3</v>
      </c>
    </row>
    <row r="33" spans="1:11" x14ac:dyDescent="0.35">
      <c r="A33" s="1">
        <v>32</v>
      </c>
      <c r="B33" s="1" t="s">
        <v>21</v>
      </c>
      <c r="C33" s="1" t="s">
        <v>19</v>
      </c>
      <c r="D33" s="1">
        <v>25.1</v>
      </c>
      <c r="E33" s="1">
        <v>232.1</v>
      </c>
      <c r="F33" s="1">
        <v>8</v>
      </c>
      <c r="G33" s="1">
        <v>93</v>
      </c>
      <c r="H33" s="1">
        <v>1</v>
      </c>
      <c r="I33" s="1">
        <v>4</v>
      </c>
      <c r="J33" s="1">
        <v>4.9632210000000003E-3</v>
      </c>
      <c r="K33" s="1">
        <v>4.6915519999999999E-3</v>
      </c>
    </row>
    <row r="34" spans="1:11" x14ac:dyDescent="0.35">
      <c r="A34" s="1">
        <v>33</v>
      </c>
      <c r="B34" s="1" t="s">
        <v>18</v>
      </c>
      <c r="C34" s="1" t="s">
        <v>20</v>
      </c>
      <c r="D34" s="1">
        <v>26.5</v>
      </c>
      <c r="E34" s="1">
        <v>504.2</v>
      </c>
      <c r="F34" s="1">
        <v>7</v>
      </c>
      <c r="G34" s="1">
        <v>92</v>
      </c>
      <c r="H34" s="1">
        <v>0</v>
      </c>
      <c r="I34" s="1">
        <v>1</v>
      </c>
      <c r="J34" s="1">
        <v>5.2400540000000001E-3</v>
      </c>
      <c r="K34" s="1">
        <v>1.0191644E-2</v>
      </c>
    </row>
    <row r="35" spans="1:11" x14ac:dyDescent="0.35">
      <c r="A35" s="1">
        <v>34</v>
      </c>
      <c r="B35" s="1" t="s">
        <v>22</v>
      </c>
      <c r="C35" s="1" t="s">
        <v>19</v>
      </c>
      <c r="D35" s="1">
        <v>97.4</v>
      </c>
      <c r="E35" s="1">
        <v>718.2</v>
      </c>
      <c r="F35" s="1">
        <v>10</v>
      </c>
      <c r="G35" s="1">
        <v>82</v>
      </c>
      <c r="H35" s="1">
        <v>0</v>
      </c>
      <c r="I35" s="1">
        <v>1</v>
      </c>
      <c r="J35" s="1">
        <v>1.9259669E-2</v>
      </c>
      <c r="K35" s="1">
        <v>1.4517332000000001E-2</v>
      </c>
    </row>
    <row r="36" spans="1:11" x14ac:dyDescent="0.35">
      <c r="A36" s="1">
        <v>35</v>
      </c>
      <c r="B36" s="1" t="s">
        <v>23</v>
      </c>
      <c r="C36" s="1" t="s">
        <v>19</v>
      </c>
      <c r="D36" s="1">
        <v>25.1</v>
      </c>
      <c r="E36" s="1">
        <v>497.8</v>
      </c>
      <c r="F36" s="1">
        <v>6</v>
      </c>
      <c r="G36" s="1">
        <v>99</v>
      </c>
      <c r="H36" s="1">
        <v>1</v>
      </c>
      <c r="I36" s="1">
        <v>1</v>
      </c>
      <c r="J36" s="1">
        <v>4.9632210000000003E-3</v>
      </c>
      <c r="K36" s="1">
        <v>1.0062277999999999E-2</v>
      </c>
    </row>
    <row r="37" spans="1:11" x14ac:dyDescent="0.35">
      <c r="A37" s="1">
        <v>36</v>
      </c>
      <c r="B37" s="1" t="s">
        <v>21</v>
      </c>
      <c r="C37" s="1" t="s">
        <v>24</v>
      </c>
      <c r="D37" s="1">
        <v>36.1</v>
      </c>
      <c r="E37" s="1">
        <v>466</v>
      </c>
      <c r="F37" s="1">
        <v>10</v>
      </c>
      <c r="G37" s="1">
        <v>64</v>
      </c>
      <c r="H37" s="1">
        <v>1</v>
      </c>
      <c r="I37" s="1">
        <v>2</v>
      </c>
      <c r="J37" s="1">
        <v>7.1383369999999998E-3</v>
      </c>
      <c r="K37" s="1">
        <v>9.4194889999999996E-3</v>
      </c>
    </row>
    <row r="38" spans="1:11" x14ac:dyDescent="0.35">
      <c r="A38" s="1">
        <v>37</v>
      </c>
      <c r="B38" s="1" t="s">
        <v>22</v>
      </c>
      <c r="C38" s="1" t="s">
        <v>24</v>
      </c>
      <c r="D38" s="1">
        <v>18.8</v>
      </c>
      <c r="E38" s="1">
        <v>934</v>
      </c>
      <c r="F38" s="1">
        <v>5</v>
      </c>
      <c r="G38" s="1">
        <v>80</v>
      </c>
      <c r="H38" s="1">
        <v>1</v>
      </c>
      <c r="I38" s="1">
        <v>2</v>
      </c>
      <c r="J38" s="1">
        <v>3.7174719999999999E-3</v>
      </c>
      <c r="K38" s="1">
        <v>1.8879403999999999E-2</v>
      </c>
    </row>
    <row r="39" spans="1:11" x14ac:dyDescent="0.35">
      <c r="A39" s="1">
        <v>38</v>
      </c>
      <c r="B39" s="1" t="s">
        <v>21</v>
      </c>
      <c r="C39" s="1" t="s">
        <v>20</v>
      </c>
      <c r="D39" s="1">
        <v>81.900000000000006</v>
      </c>
      <c r="E39" s="1">
        <v>43.5</v>
      </c>
      <c r="F39" s="1">
        <v>8</v>
      </c>
      <c r="G39" s="1">
        <v>84</v>
      </c>
      <c r="H39" s="1">
        <v>1</v>
      </c>
      <c r="I39" s="1">
        <v>1</v>
      </c>
      <c r="J39" s="1">
        <v>1.6194732E-2</v>
      </c>
      <c r="K39" s="1">
        <v>8.7928699999999997E-4</v>
      </c>
    </row>
    <row r="40" spans="1:11" x14ac:dyDescent="0.35">
      <c r="A40" s="1">
        <v>39</v>
      </c>
      <c r="B40" s="1" t="s">
        <v>21</v>
      </c>
      <c r="C40" s="1" t="s">
        <v>24</v>
      </c>
      <c r="D40" s="1">
        <v>13.5</v>
      </c>
      <c r="E40" s="1">
        <v>966.7</v>
      </c>
      <c r="F40" s="1">
        <v>8</v>
      </c>
      <c r="G40" s="1">
        <v>68</v>
      </c>
      <c r="H40" s="1">
        <v>1</v>
      </c>
      <c r="I40" s="1">
        <v>2</v>
      </c>
      <c r="J40" s="1">
        <v>2.6694610000000001E-3</v>
      </c>
      <c r="K40" s="1">
        <v>1.9540386E-2</v>
      </c>
    </row>
    <row r="41" spans="1:11" x14ac:dyDescent="0.35">
      <c r="A41" s="1">
        <v>40</v>
      </c>
      <c r="B41" s="1" t="s">
        <v>23</v>
      </c>
      <c r="C41" s="1" t="s">
        <v>20</v>
      </c>
      <c r="D41" s="1">
        <v>25.4</v>
      </c>
      <c r="E41" s="1">
        <v>60.5</v>
      </c>
      <c r="F41" s="1">
        <v>7</v>
      </c>
      <c r="G41" s="1">
        <v>63</v>
      </c>
      <c r="H41" s="1">
        <v>1</v>
      </c>
      <c r="I41" s="1">
        <v>2</v>
      </c>
      <c r="J41" s="1">
        <v>5.0225419999999996E-3</v>
      </c>
      <c r="K41" s="1">
        <v>1.2229160000000001E-3</v>
      </c>
    </row>
    <row r="42" spans="1:11" x14ac:dyDescent="0.35">
      <c r="A42" s="1">
        <v>41</v>
      </c>
      <c r="B42" s="1" t="s">
        <v>25</v>
      </c>
      <c r="C42" s="1" t="s">
        <v>20</v>
      </c>
      <c r="D42" s="1">
        <v>94.7</v>
      </c>
      <c r="E42" s="1">
        <v>980.9</v>
      </c>
      <c r="F42" s="1">
        <v>2</v>
      </c>
      <c r="G42" s="1">
        <v>64</v>
      </c>
      <c r="H42" s="1">
        <v>1</v>
      </c>
      <c r="I42" s="1">
        <v>5</v>
      </c>
      <c r="J42" s="1">
        <v>1.8725776999999999E-2</v>
      </c>
      <c r="K42" s="1">
        <v>1.9827417E-2</v>
      </c>
    </row>
    <row r="43" spans="1:11" x14ac:dyDescent="0.35">
      <c r="A43" s="1">
        <v>42</v>
      </c>
      <c r="B43" s="1" t="s">
        <v>18</v>
      </c>
      <c r="C43" s="1" t="s">
        <v>24</v>
      </c>
      <c r="D43" s="1">
        <v>75.7</v>
      </c>
      <c r="E43" s="1">
        <v>249.4</v>
      </c>
      <c r="F43" s="1">
        <v>6</v>
      </c>
      <c r="G43" s="1">
        <v>41</v>
      </c>
      <c r="H43" s="1">
        <v>0</v>
      </c>
      <c r="I43" s="1">
        <v>1</v>
      </c>
      <c r="J43" s="1">
        <v>1.4968756999999999E-2</v>
      </c>
      <c r="K43" s="1">
        <v>5.0412460000000001E-3</v>
      </c>
    </row>
    <row r="44" spans="1:11" x14ac:dyDescent="0.35">
      <c r="A44" s="1">
        <v>43</v>
      </c>
      <c r="B44" s="1" t="s">
        <v>21</v>
      </c>
      <c r="C44" s="1" t="s">
        <v>24</v>
      </c>
      <c r="D44" s="1">
        <v>69.7</v>
      </c>
      <c r="E44" s="1">
        <v>580.4</v>
      </c>
      <c r="F44" s="1">
        <v>5</v>
      </c>
      <c r="G44" s="1">
        <v>46</v>
      </c>
      <c r="H44" s="1">
        <v>0</v>
      </c>
      <c r="I44" s="1">
        <v>4</v>
      </c>
      <c r="J44" s="1">
        <v>1.3782330000000001E-2</v>
      </c>
      <c r="K44" s="1">
        <v>1.1731912000000001E-2</v>
      </c>
    </row>
    <row r="45" spans="1:11" x14ac:dyDescent="0.35">
      <c r="A45" s="1">
        <v>44</v>
      </c>
      <c r="B45" s="1" t="s">
        <v>25</v>
      </c>
      <c r="C45" s="1" t="s">
        <v>24</v>
      </c>
      <c r="D45" s="1">
        <v>14.9</v>
      </c>
      <c r="E45" s="1">
        <v>591.4</v>
      </c>
      <c r="F45" s="1">
        <v>5</v>
      </c>
      <c r="G45" s="1">
        <v>87</v>
      </c>
      <c r="H45" s="1">
        <v>0</v>
      </c>
      <c r="I45" s="1">
        <v>4</v>
      </c>
      <c r="J45" s="1">
        <v>2.9462939999999999E-3</v>
      </c>
      <c r="K45" s="1">
        <v>1.1954261000000001E-2</v>
      </c>
    </row>
    <row r="46" spans="1:11" x14ac:dyDescent="0.35">
      <c r="A46" s="1">
        <v>45</v>
      </c>
      <c r="B46" s="1" t="s">
        <v>18</v>
      </c>
      <c r="C46" s="1" t="s">
        <v>20</v>
      </c>
      <c r="D46" s="1">
        <v>74.400000000000006</v>
      </c>
      <c r="E46" s="1">
        <v>134.19999999999999</v>
      </c>
      <c r="F46" s="1">
        <v>6</v>
      </c>
      <c r="G46" s="1">
        <v>42</v>
      </c>
      <c r="H46" s="1">
        <v>0</v>
      </c>
      <c r="I46" s="1">
        <v>2</v>
      </c>
      <c r="J46" s="1">
        <v>1.4711698E-2</v>
      </c>
      <c r="K46" s="1">
        <v>2.712651E-3</v>
      </c>
    </row>
    <row r="47" spans="1:11" x14ac:dyDescent="0.35">
      <c r="A47" s="1">
        <v>46</v>
      </c>
      <c r="B47" s="1" t="s">
        <v>25</v>
      </c>
      <c r="C47" s="1" t="s">
        <v>20</v>
      </c>
      <c r="D47" s="1">
        <v>77.400000000000006</v>
      </c>
      <c r="E47" s="1">
        <v>935.7</v>
      </c>
      <c r="F47" s="1">
        <v>6</v>
      </c>
      <c r="G47" s="1">
        <v>88</v>
      </c>
      <c r="H47" s="1">
        <v>1</v>
      </c>
      <c r="I47" s="1">
        <v>5</v>
      </c>
      <c r="J47" s="1">
        <v>1.5304912E-2</v>
      </c>
      <c r="K47" s="1">
        <v>1.8913767000000001E-2</v>
      </c>
    </row>
    <row r="48" spans="1:11" x14ac:dyDescent="0.35">
      <c r="A48" s="1">
        <v>47</v>
      </c>
      <c r="B48" s="1" t="s">
        <v>23</v>
      </c>
      <c r="C48" s="1" t="s">
        <v>20</v>
      </c>
      <c r="D48" s="1">
        <v>95.2</v>
      </c>
      <c r="E48" s="1">
        <v>559.70000000000005</v>
      </c>
      <c r="F48" s="1">
        <v>1</v>
      </c>
      <c r="G48" s="1">
        <v>78</v>
      </c>
      <c r="H48" s="1">
        <v>0</v>
      </c>
      <c r="I48" s="1">
        <v>2</v>
      </c>
      <c r="J48" s="1">
        <v>1.8824646E-2</v>
      </c>
      <c r="K48" s="1">
        <v>1.1313493000000001E-2</v>
      </c>
    </row>
    <row r="49" spans="1:11" x14ac:dyDescent="0.35">
      <c r="A49" s="1">
        <v>48</v>
      </c>
      <c r="B49" s="1" t="s">
        <v>21</v>
      </c>
      <c r="C49" s="1" t="s">
        <v>24</v>
      </c>
      <c r="D49" s="1">
        <v>36.200000000000003</v>
      </c>
      <c r="E49" s="1">
        <v>4.5999999999999996</v>
      </c>
      <c r="F49" s="1">
        <v>4</v>
      </c>
      <c r="G49" s="1">
        <v>68</v>
      </c>
      <c r="H49" s="1">
        <v>1</v>
      </c>
      <c r="I49" s="1">
        <v>3</v>
      </c>
      <c r="J49" s="1">
        <v>7.158111E-3</v>
      </c>
      <c r="K49" s="13">
        <v>9.2982100000000005E-5</v>
      </c>
    </row>
    <row r="50" spans="1:11" x14ac:dyDescent="0.35">
      <c r="A50" s="1">
        <v>49</v>
      </c>
      <c r="B50" s="1" t="s">
        <v>23</v>
      </c>
      <c r="C50" s="1" t="s">
        <v>20</v>
      </c>
      <c r="D50" s="1">
        <v>31.7</v>
      </c>
      <c r="E50" s="1">
        <v>524.6</v>
      </c>
      <c r="F50" s="1">
        <v>3</v>
      </c>
      <c r="G50" s="1">
        <v>82</v>
      </c>
      <c r="H50" s="1">
        <v>0</v>
      </c>
      <c r="I50" s="1">
        <v>1</v>
      </c>
      <c r="J50" s="1">
        <v>6.2682909999999996E-3</v>
      </c>
      <c r="K50" s="1">
        <v>1.0603998999999999E-2</v>
      </c>
    </row>
    <row r="51" spans="1:11" x14ac:dyDescent="0.35">
      <c r="A51" s="1">
        <v>50</v>
      </c>
      <c r="B51" s="1" t="s">
        <v>18</v>
      </c>
      <c r="C51" s="1" t="s">
        <v>19</v>
      </c>
      <c r="D51" s="1">
        <v>81</v>
      </c>
      <c r="E51" s="1">
        <v>162</v>
      </c>
      <c r="F51" s="1">
        <v>8</v>
      </c>
      <c r="G51" s="1">
        <v>46</v>
      </c>
      <c r="H51" s="1">
        <v>1</v>
      </c>
      <c r="I51" s="1">
        <v>1</v>
      </c>
      <c r="J51" s="1">
        <v>1.6016768000000001E-2</v>
      </c>
      <c r="K51" s="1">
        <v>3.2745859999999999E-3</v>
      </c>
    </row>
    <row r="52" spans="1:11" x14ac:dyDescent="0.35">
      <c r="A52" s="1">
        <v>51</v>
      </c>
      <c r="B52" s="1" t="s">
        <v>22</v>
      </c>
      <c r="C52" s="1" t="s">
        <v>20</v>
      </c>
      <c r="D52" s="1">
        <v>43.5</v>
      </c>
      <c r="E52" s="1">
        <v>457.9</v>
      </c>
      <c r="F52" s="1">
        <v>6</v>
      </c>
      <c r="G52" s="1">
        <v>48</v>
      </c>
      <c r="H52" s="1">
        <v>1</v>
      </c>
      <c r="I52" s="1">
        <v>2</v>
      </c>
      <c r="J52" s="1">
        <v>8.6015980000000002E-3</v>
      </c>
      <c r="K52" s="1">
        <v>9.2557590000000006E-3</v>
      </c>
    </row>
    <row r="53" spans="1:11" x14ac:dyDescent="0.35">
      <c r="A53" s="1">
        <v>52</v>
      </c>
      <c r="B53" s="1" t="s">
        <v>25</v>
      </c>
      <c r="C53" s="1" t="s">
        <v>24</v>
      </c>
      <c r="D53" s="1">
        <v>66.900000000000006</v>
      </c>
      <c r="E53" s="1">
        <v>506.3</v>
      </c>
      <c r="F53" s="1">
        <v>2</v>
      </c>
      <c r="G53" s="1">
        <v>90</v>
      </c>
      <c r="H53" s="1">
        <v>0</v>
      </c>
      <c r="I53" s="1">
        <v>5</v>
      </c>
      <c r="J53" s="1">
        <v>1.3228663999999999E-2</v>
      </c>
      <c r="K53" s="1">
        <v>1.0234092E-2</v>
      </c>
    </row>
    <row r="54" spans="1:11" x14ac:dyDescent="0.35">
      <c r="A54" s="1">
        <v>53</v>
      </c>
      <c r="B54" s="1" t="s">
        <v>23</v>
      </c>
      <c r="C54" s="1" t="s">
        <v>20</v>
      </c>
      <c r="D54" s="1">
        <v>74.3</v>
      </c>
      <c r="E54" s="1">
        <v>319.5</v>
      </c>
      <c r="F54" s="1">
        <v>4</v>
      </c>
      <c r="G54" s="1">
        <v>91</v>
      </c>
      <c r="H54" s="1">
        <v>0</v>
      </c>
      <c r="I54" s="1">
        <v>4</v>
      </c>
      <c r="J54" s="1">
        <v>1.4691924E-2</v>
      </c>
      <c r="K54" s="1">
        <v>6.4582119999999996E-3</v>
      </c>
    </row>
    <row r="55" spans="1:11" x14ac:dyDescent="0.35">
      <c r="A55" s="1">
        <v>54</v>
      </c>
      <c r="B55" s="1" t="s">
        <v>25</v>
      </c>
      <c r="C55" s="1" t="s">
        <v>20</v>
      </c>
      <c r="D55" s="1">
        <v>91.3</v>
      </c>
      <c r="E55" s="1">
        <v>157</v>
      </c>
      <c r="F55" s="1">
        <v>8</v>
      </c>
      <c r="G55" s="1">
        <v>62</v>
      </c>
      <c r="H55" s="1">
        <v>1</v>
      </c>
      <c r="I55" s="1">
        <v>1</v>
      </c>
      <c r="J55" s="1">
        <v>1.8053468E-2</v>
      </c>
      <c r="K55" s="1">
        <v>3.1735190000000001E-3</v>
      </c>
    </row>
    <row r="56" spans="1:11" x14ac:dyDescent="0.35">
      <c r="A56" s="1">
        <v>55</v>
      </c>
      <c r="B56" s="1" t="s">
        <v>21</v>
      </c>
      <c r="C56" s="1" t="s">
        <v>19</v>
      </c>
      <c r="D56" s="1">
        <v>93.3</v>
      </c>
      <c r="E56" s="1">
        <v>551</v>
      </c>
      <c r="F56" s="1">
        <v>6</v>
      </c>
      <c r="G56" s="1">
        <v>80</v>
      </c>
      <c r="H56" s="1">
        <v>1</v>
      </c>
      <c r="I56" s="1">
        <v>5</v>
      </c>
      <c r="J56" s="1">
        <v>1.8448943999999998E-2</v>
      </c>
      <c r="K56" s="1">
        <v>1.1137635999999999E-2</v>
      </c>
    </row>
    <row r="57" spans="1:11" x14ac:dyDescent="0.35">
      <c r="A57" s="1">
        <v>56</v>
      </c>
      <c r="B57" s="1" t="s">
        <v>21</v>
      </c>
      <c r="C57" s="1" t="s">
        <v>20</v>
      </c>
      <c r="D57" s="1">
        <v>17.5</v>
      </c>
      <c r="E57" s="1">
        <v>377.7</v>
      </c>
      <c r="F57" s="1">
        <v>5</v>
      </c>
      <c r="G57" s="1">
        <v>53</v>
      </c>
      <c r="H57" s="1">
        <v>0</v>
      </c>
      <c r="I57" s="1">
        <v>4</v>
      </c>
      <c r="J57" s="1">
        <v>3.4604129999999999E-3</v>
      </c>
      <c r="K57" s="1">
        <v>7.6346369999999997E-3</v>
      </c>
    </row>
    <row r="58" spans="1:11" x14ac:dyDescent="0.35">
      <c r="A58" s="1">
        <v>57</v>
      </c>
      <c r="B58" s="1" t="s">
        <v>25</v>
      </c>
      <c r="C58" s="1" t="s">
        <v>20</v>
      </c>
      <c r="D58" s="1">
        <v>75.5</v>
      </c>
      <c r="E58" s="1">
        <v>232.6</v>
      </c>
      <c r="F58" s="1">
        <v>9</v>
      </c>
      <c r="G58" s="1">
        <v>71</v>
      </c>
      <c r="H58" s="1">
        <v>0</v>
      </c>
      <c r="I58" s="1">
        <v>5</v>
      </c>
      <c r="J58" s="1">
        <v>1.492921E-2</v>
      </c>
      <c r="K58" s="1">
        <v>4.7016590000000004E-3</v>
      </c>
    </row>
    <row r="59" spans="1:11" x14ac:dyDescent="0.35">
      <c r="A59" s="1">
        <v>58</v>
      </c>
      <c r="B59" s="1" t="s">
        <v>25</v>
      </c>
      <c r="C59" s="1" t="s">
        <v>20</v>
      </c>
      <c r="D59" s="1">
        <v>16.2</v>
      </c>
      <c r="E59" s="1">
        <v>670.9</v>
      </c>
      <c r="F59" s="1">
        <v>3</v>
      </c>
      <c r="G59" s="1">
        <v>64</v>
      </c>
      <c r="H59" s="1">
        <v>0</v>
      </c>
      <c r="I59" s="1">
        <v>5</v>
      </c>
      <c r="J59" s="1">
        <v>3.2033539999999998E-3</v>
      </c>
      <c r="K59" s="1">
        <v>1.3561234E-2</v>
      </c>
    </row>
    <row r="60" spans="1:11" x14ac:dyDescent="0.35">
      <c r="A60" s="1">
        <v>59</v>
      </c>
      <c r="B60" s="1" t="s">
        <v>25</v>
      </c>
      <c r="C60" s="1" t="s">
        <v>20</v>
      </c>
      <c r="D60" s="1">
        <v>5.5</v>
      </c>
      <c r="E60" s="1">
        <v>399.6</v>
      </c>
      <c r="F60" s="1">
        <v>5</v>
      </c>
      <c r="G60" s="1">
        <v>49</v>
      </c>
      <c r="H60" s="1">
        <v>1</v>
      </c>
      <c r="I60" s="1">
        <v>5</v>
      </c>
      <c r="J60" s="1">
        <v>1.087558E-3</v>
      </c>
      <c r="K60" s="1">
        <v>8.0773129999999992E-3</v>
      </c>
    </row>
    <row r="61" spans="1:11" x14ac:dyDescent="0.35">
      <c r="A61" s="1">
        <v>60</v>
      </c>
      <c r="B61" s="1" t="s">
        <v>23</v>
      </c>
      <c r="C61" s="1" t="s">
        <v>20</v>
      </c>
      <c r="D61" s="1">
        <v>2.7</v>
      </c>
      <c r="E61" s="1">
        <v>630.4</v>
      </c>
      <c r="F61" s="1">
        <v>9</v>
      </c>
      <c r="G61" s="1">
        <v>96</v>
      </c>
      <c r="H61" s="1">
        <v>0</v>
      </c>
      <c r="I61" s="1">
        <v>3</v>
      </c>
      <c r="J61" s="1">
        <v>5.33892E-4</v>
      </c>
      <c r="K61" s="1">
        <v>1.2742587E-2</v>
      </c>
    </row>
    <row r="62" spans="1:11" x14ac:dyDescent="0.35">
      <c r="A62" s="1">
        <v>61</v>
      </c>
      <c r="B62" s="1" t="s">
        <v>22</v>
      </c>
      <c r="C62" s="1" t="s">
        <v>20</v>
      </c>
      <c r="D62" s="1">
        <v>12.4</v>
      </c>
      <c r="E62" s="1">
        <v>969.1</v>
      </c>
      <c r="F62" s="1">
        <v>1</v>
      </c>
      <c r="G62" s="1">
        <v>98</v>
      </c>
      <c r="H62" s="1">
        <v>1</v>
      </c>
      <c r="I62" s="1">
        <v>5</v>
      </c>
      <c r="J62" s="1">
        <v>2.45195E-3</v>
      </c>
      <c r="K62" s="1">
        <v>1.9588898E-2</v>
      </c>
    </row>
    <row r="63" spans="1:11" x14ac:dyDescent="0.35">
      <c r="A63" s="1">
        <v>62</v>
      </c>
      <c r="B63" s="1" t="s">
        <v>18</v>
      </c>
      <c r="C63" s="1" t="s">
        <v>20</v>
      </c>
      <c r="D63" s="1">
        <v>17.399999999999999</v>
      </c>
      <c r="E63" s="1">
        <v>754.8</v>
      </c>
      <c r="F63" s="1">
        <v>7</v>
      </c>
      <c r="G63" s="1">
        <v>47</v>
      </c>
      <c r="H63" s="1">
        <v>0</v>
      </c>
      <c r="I63" s="1">
        <v>3</v>
      </c>
      <c r="J63" s="1">
        <v>3.4406390000000001E-3</v>
      </c>
      <c r="K63" s="1">
        <v>1.5257145999999999E-2</v>
      </c>
    </row>
    <row r="64" spans="1:11" x14ac:dyDescent="0.35">
      <c r="A64" s="1">
        <v>63</v>
      </c>
      <c r="B64" s="1" t="s">
        <v>25</v>
      </c>
      <c r="C64" s="1" t="s">
        <v>20</v>
      </c>
      <c r="D64" s="1">
        <v>76.2</v>
      </c>
      <c r="E64" s="1">
        <v>537.70000000000005</v>
      </c>
      <c r="F64" s="1">
        <v>1</v>
      </c>
      <c r="G64" s="1">
        <v>77</v>
      </c>
      <c r="H64" s="1">
        <v>1</v>
      </c>
      <c r="I64" s="1">
        <v>1</v>
      </c>
      <c r="J64" s="1">
        <v>1.5067626000000001E-2</v>
      </c>
      <c r="K64" s="1">
        <v>1.0868796E-2</v>
      </c>
    </row>
    <row r="65" spans="1:11" x14ac:dyDescent="0.35">
      <c r="A65" s="1">
        <v>64</v>
      </c>
      <c r="B65" s="1" t="s">
        <v>25</v>
      </c>
      <c r="C65" s="1" t="s">
        <v>19</v>
      </c>
      <c r="D65" s="1">
        <v>57.1</v>
      </c>
      <c r="E65" s="1">
        <v>159.80000000000001</v>
      </c>
      <c r="F65" s="1">
        <v>1</v>
      </c>
      <c r="G65" s="1">
        <v>75</v>
      </c>
      <c r="H65" s="1">
        <v>1</v>
      </c>
      <c r="I65" s="1">
        <v>1</v>
      </c>
      <c r="J65" s="1">
        <v>1.1290833E-2</v>
      </c>
      <c r="K65" s="1">
        <v>3.2301159999999999E-3</v>
      </c>
    </row>
    <row r="66" spans="1:11" x14ac:dyDescent="0.35">
      <c r="A66" s="1">
        <v>65</v>
      </c>
      <c r="B66" s="1" t="s">
        <v>18</v>
      </c>
      <c r="C66" s="1" t="s">
        <v>20</v>
      </c>
      <c r="D66" s="1">
        <v>58.5</v>
      </c>
      <c r="E66" s="1">
        <v>753.4</v>
      </c>
      <c r="F66" s="1">
        <v>10</v>
      </c>
      <c r="G66" s="1">
        <v>60</v>
      </c>
      <c r="H66" s="1">
        <v>0</v>
      </c>
      <c r="I66" s="1">
        <v>5</v>
      </c>
      <c r="J66" s="1">
        <v>1.1567666000000001E-2</v>
      </c>
      <c r="K66" s="1">
        <v>1.5228847E-2</v>
      </c>
    </row>
    <row r="67" spans="1:11" x14ac:dyDescent="0.35">
      <c r="A67" s="1">
        <v>66</v>
      </c>
      <c r="B67" s="1" t="s">
        <v>18</v>
      </c>
      <c r="C67" s="1" t="s">
        <v>24</v>
      </c>
      <c r="D67" s="1">
        <v>4.9000000000000004</v>
      </c>
      <c r="E67" s="1">
        <v>199.3</v>
      </c>
      <c r="F67" s="1">
        <v>7</v>
      </c>
      <c r="G67" s="1">
        <v>42</v>
      </c>
      <c r="H67" s="1">
        <v>1</v>
      </c>
      <c r="I67" s="1">
        <v>2</v>
      </c>
      <c r="J67" s="1">
        <v>9.68916E-4</v>
      </c>
      <c r="K67" s="1">
        <v>4.0285499999999997E-3</v>
      </c>
    </row>
    <row r="68" spans="1:11" x14ac:dyDescent="0.35">
      <c r="A68" s="1">
        <v>67</v>
      </c>
      <c r="B68" s="1" t="s">
        <v>25</v>
      </c>
      <c r="C68" s="1" t="s">
        <v>19</v>
      </c>
      <c r="D68" s="1">
        <v>56.9</v>
      </c>
      <c r="E68" s="1">
        <v>874.5</v>
      </c>
      <c r="F68" s="1">
        <v>10</v>
      </c>
      <c r="G68" s="1">
        <v>55</v>
      </c>
      <c r="H68" s="1">
        <v>0</v>
      </c>
      <c r="I68" s="1">
        <v>2</v>
      </c>
      <c r="J68" s="1">
        <v>1.1251285E-2</v>
      </c>
      <c r="K68" s="1">
        <v>1.7676701E-2</v>
      </c>
    </row>
    <row r="69" spans="1:11" x14ac:dyDescent="0.35">
      <c r="A69" s="1">
        <v>68</v>
      </c>
      <c r="B69" s="1" t="s">
        <v>23</v>
      </c>
      <c r="C69" s="1" t="s">
        <v>19</v>
      </c>
      <c r="D69" s="1">
        <v>20.6</v>
      </c>
      <c r="E69" s="1">
        <v>708.5</v>
      </c>
      <c r="F69" s="1">
        <v>3</v>
      </c>
      <c r="G69" s="1">
        <v>86</v>
      </c>
      <c r="H69" s="1">
        <v>0</v>
      </c>
      <c r="I69" s="1">
        <v>1</v>
      </c>
      <c r="J69" s="1">
        <v>4.0733999999999996E-3</v>
      </c>
      <c r="K69" s="1">
        <v>1.4321261E-2</v>
      </c>
    </row>
    <row r="70" spans="1:11" x14ac:dyDescent="0.35">
      <c r="A70" s="1">
        <v>69</v>
      </c>
      <c r="B70" s="1" t="s">
        <v>23</v>
      </c>
      <c r="C70" s="1" t="s">
        <v>20</v>
      </c>
      <c r="D70" s="1">
        <v>97.1</v>
      </c>
      <c r="E70" s="1">
        <v>911.7</v>
      </c>
      <c r="F70" s="1">
        <v>9</v>
      </c>
      <c r="G70" s="1">
        <v>100</v>
      </c>
      <c r="H70" s="1">
        <v>0</v>
      </c>
      <c r="I70" s="1">
        <v>1</v>
      </c>
      <c r="J70" s="1">
        <v>1.9200347999999999E-2</v>
      </c>
      <c r="K70" s="1">
        <v>1.8428643000000001E-2</v>
      </c>
    </row>
    <row r="71" spans="1:11" x14ac:dyDescent="0.35">
      <c r="A71" s="1">
        <v>70</v>
      </c>
      <c r="B71" s="1" t="s">
        <v>23</v>
      </c>
      <c r="C71" s="1" t="s">
        <v>20</v>
      </c>
      <c r="D71" s="1">
        <v>7.7</v>
      </c>
      <c r="E71" s="1">
        <v>503.3</v>
      </c>
      <c r="F71" s="1">
        <v>8</v>
      </c>
      <c r="G71" s="1">
        <v>73</v>
      </c>
      <c r="H71" s="1">
        <v>0</v>
      </c>
      <c r="I71" s="1">
        <v>4</v>
      </c>
      <c r="J71" s="1">
        <v>1.522582E-3</v>
      </c>
      <c r="K71" s="1">
        <v>1.0173451999999999E-2</v>
      </c>
    </row>
    <row r="72" spans="1:11" x14ac:dyDescent="0.35">
      <c r="A72" s="1">
        <v>71</v>
      </c>
      <c r="B72" s="1" t="s">
        <v>21</v>
      </c>
      <c r="C72" s="1" t="s">
        <v>24</v>
      </c>
      <c r="D72" s="1">
        <v>55.8</v>
      </c>
      <c r="E72" s="1">
        <v>19</v>
      </c>
      <c r="F72" s="1">
        <v>1</v>
      </c>
      <c r="G72" s="1">
        <v>53</v>
      </c>
      <c r="H72" s="1">
        <v>0</v>
      </c>
      <c r="I72" s="1">
        <v>2</v>
      </c>
      <c r="J72" s="1">
        <v>1.1033774E-2</v>
      </c>
      <c r="K72" s="1">
        <v>3.8405600000000002E-4</v>
      </c>
    </row>
    <row r="73" spans="1:11" x14ac:dyDescent="0.35">
      <c r="A73" s="1">
        <v>72</v>
      </c>
      <c r="B73" s="1" t="s">
        <v>23</v>
      </c>
      <c r="C73" s="1" t="s">
        <v>20</v>
      </c>
      <c r="D73" s="1">
        <v>58.2</v>
      </c>
      <c r="E73" s="1">
        <v>953.1</v>
      </c>
      <c r="F73" s="1">
        <v>2</v>
      </c>
      <c r="G73" s="1">
        <v>76</v>
      </c>
      <c r="H73" s="1">
        <v>1</v>
      </c>
      <c r="I73" s="1">
        <v>5</v>
      </c>
      <c r="J73" s="1">
        <v>1.1508345E-2</v>
      </c>
      <c r="K73" s="1">
        <v>1.9265482E-2</v>
      </c>
    </row>
    <row r="74" spans="1:11" x14ac:dyDescent="0.35">
      <c r="A74" s="1">
        <v>73</v>
      </c>
      <c r="B74" s="1" t="s">
        <v>18</v>
      </c>
      <c r="C74" s="1" t="s">
        <v>20</v>
      </c>
      <c r="D74" s="1">
        <v>96.7</v>
      </c>
      <c r="E74" s="1">
        <v>969.7</v>
      </c>
      <c r="F74" s="1">
        <v>7</v>
      </c>
      <c r="G74" s="1">
        <v>53</v>
      </c>
      <c r="H74" s="1">
        <v>1</v>
      </c>
      <c r="I74" s="1">
        <v>5</v>
      </c>
      <c r="J74" s="1">
        <v>1.9121253000000001E-2</v>
      </c>
      <c r="K74" s="1">
        <v>1.9601026000000001E-2</v>
      </c>
    </row>
    <row r="75" spans="1:11" x14ac:dyDescent="0.35">
      <c r="A75" s="1">
        <v>74</v>
      </c>
      <c r="B75" s="1" t="s">
        <v>18</v>
      </c>
      <c r="C75" s="1" t="s">
        <v>24</v>
      </c>
      <c r="D75" s="1">
        <v>55.4</v>
      </c>
      <c r="E75" s="1">
        <v>431.6</v>
      </c>
      <c r="F75" s="1">
        <v>2</v>
      </c>
      <c r="G75" s="1">
        <v>80</v>
      </c>
      <c r="H75" s="1">
        <v>0</v>
      </c>
      <c r="I75" s="1">
        <v>4</v>
      </c>
      <c r="J75" s="1">
        <v>1.0954678000000001E-2</v>
      </c>
      <c r="K75" s="1">
        <v>8.7241439999999996E-3</v>
      </c>
    </row>
    <row r="76" spans="1:11" x14ac:dyDescent="0.35">
      <c r="A76" s="1">
        <v>75</v>
      </c>
      <c r="B76" s="1" t="s">
        <v>22</v>
      </c>
      <c r="C76" s="1" t="s">
        <v>19</v>
      </c>
      <c r="D76" s="1">
        <v>33.799999999999997</v>
      </c>
      <c r="E76" s="1">
        <v>20.2</v>
      </c>
      <c r="F76" s="1">
        <v>2</v>
      </c>
      <c r="G76" s="1">
        <v>77</v>
      </c>
      <c r="H76" s="1">
        <v>0</v>
      </c>
      <c r="I76" s="1">
        <v>4</v>
      </c>
      <c r="J76" s="1">
        <v>6.68354E-3</v>
      </c>
      <c r="K76" s="1">
        <v>4.0831299999999999E-4</v>
      </c>
    </row>
    <row r="77" spans="1:11" x14ac:dyDescent="0.35">
      <c r="A77" s="1">
        <v>76</v>
      </c>
      <c r="B77" s="1" t="s">
        <v>23</v>
      </c>
      <c r="C77" s="1" t="s">
        <v>19</v>
      </c>
      <c r="D77" s="1">
        <v>32.799999999999997</v>
      </c>
      <c r="E77" s="1">
        <v>536</v>
      </c>
      <c r="F77" s="1">
        <v>2</v>
      </c>
      <c r="G77" s="1">
        <v>57</v>
      </c>
      <c r="H77" s="1">
        <v>1</v>
      </c>
      <c r="I77" s="1">
        <v>4</v>
      </c>
      <c r="J77" s="1">
        <v>6.4858019999999997E-3</v>
      </c>
      <c r="K77" s="1">
        <v>1.0834432999999999E-2</v>
      </c>
    </row>
    <row r="78" spans="1:11" x14ac:dyDescent="0.35">
      <c r="A78" s="1">
        <v>77</v>
      </c>
      <c r="B78" s="1" t="s">
        <v>23</v>
      </c>
      <c r="C78" s="1" t="s">
        <v>20</v>
      </c>
      <c r="D78" s="1">
        <v>4.5999999999999996</v>
      </c>
      <c r="E78" s="1">
        <v>941.4</v>
      </c>
      <c r="F78" s="1">
        <v>3</v>
      </c>
      <c r="G78" s="1">
        <v>66</v>
      </c>
      <c r="H78" s="1">
        <v>1</v>
      </c>
      <c r="I78" s="1">
        <v>1</v>
      </c>
      <c r="J78" s="1">
        <v>9.0959400000000001E-4</v>
      </c>
      <c r="K78" s="1">
        <v>1.9028983999999999E-2</v>
      </c>
    </row>
    <row r="79" spans="1:11" x14ac:dyDescent="0.35">
      <c r="A79" s="1">
        <v>78</v>
      </c>
      <c r="B79" s="1" t="s">
        <v>23</v>
      </c>
      <c r="C79" s="1" t="s">
        <v>20</v>
      </c>
      <c r="D79" s="1">
        <v>27.2</v>
      </c>
      <c r="E79" s="1">
        <v>208.9</v>
      </c>
      <c r="F79" s="1">
        <v>8</v>
      </c>
      <c r="G79" s="1">
        <v>61</v>
      </c>
      <c r="H79" s="1">
        <v>1</v>
      </c>
      <c r="I79" s="1">
        <v>1</v>
      </c>
      <c r="J79" s="1">
        <v>5.3784699999999998E-3</v>
      </c>
      <c r="K79" s="1">
        <v>4.2225989999999996E-3</v>
      </c>
    </row>
    <row r="80" spans="1:11" x14ac:dyDescent="0.35">
      <c r="A80" s="1">
        <v>79</v>
      </c>
      <c r="B80" s="1" t="s">
        <v>18</v>
      </c>
      <c r="C80" s="1" t="s">
        <v>19</v>
      </c>
      <c r="D80" s="1">
        <v>50.1</v>
      </c>
      <c r="E80" s="1">
        <v>561.6</v>
      </c>
      <c r="F80" s="1">
        <v>5</v>
      </c>
      <c r="G80" s="1">
        <v>56</v>
      </c>
      <c r="H80" s="1">
        <v>1</v>
      </c>
      <c r="I80" s="1">
        <v>5</v>
      </c>
      <c r="J80" s="1">
        <v>9.9066680000000004E-3</v>
      </c>
      <c r="K80" s="1">
        <v>1.1351899E-2</v>
      </c>
    </row>
    <row r="81" spans="1:11" x14ac:dyDescent="0.35">
      <c r="A81" s="1">
        <v>80</v>
      </c>
      <c r="B81" s="1" t="s">
        <v>21</v>
      </c>
      <c r="C81" s="1" t="s">
        <v>24</v>
      </c>
      <c r="D81" s="1">
        <v>69.8</v>
      </c>
      <c r="E81" s="1">
        <v>709.8</v>
      </c>
      <c r="F81" s="1">
        <v>9</v>
      </c>
      <c r="G81" s="1">
        <v>47</v>
      </c>
      <c r="H81" s="1">
        <v>0</v>
      </c>
      <c r="I81" s="1">
        <v>1</v>
      </c>
      <c r="J81" s="1">
        <v>1.3802104000000001E-2</v>
      </c>
      <c r="K81" s="1">
        <v>1.4347538999999999E-2</v>
      </c>
    </row>
    <row r="82" spans="1:11" x14ac:dyDescent="0.35">
      <c r="A82" s="1">
        <v>81</v>
      </c>
      <c r="B82" s="1" t="s">
        <v>22</v>
      </c>
      <c r="C82" s="1" t="s">
        <v>19</v>
      </c>
      <c r="D82" s="1">
        <v>36.700000000000003</v>
      </c>
      <c r="E82" s="1">
        <v>177.6</v>
      </c>
      <c r="F82" s="1">
        <v>9</v>
      </c>
      <c r="G82" s="1">
        <v>88</v>
      </c>
      <c r="H82" s="1">
        <v>1</v>
      </c>
      <c r="I82" s="1">
        <v>2</v>
      </c>
      <c r="J82" s="1">
        <v>7.2569799999999997E-3</v>
      </c>
      <c r="K82" s="1">
        <v>3.5899170000000002E-3</v>
      </c>
    </row>
    <row r="83" spans="1:11" x14ac:dyDescent="0.35">
      <c r="A83" s="1">
        <v>82</v>
      </c>
      <c r="B83" s="1" t="s">
        <v>25</v>
      </c>
      <c r="C83" s="1" t="s">
        <v>19</v>
      </c>
      <c r="D83" s="1">
        <v>30.6</v>
      </c>
      <c r="E83" s="1">
        <v>958.3</v>
      </c>
      <c r="F83" s="1">
        <v>5</v>
      </c>
      <c r="G83" s="1">
        <v>77</v>
      </c>
      <c r="H83" s="1">
        <v>0</v>
      </c>
      <c r="I83" s="1">
        <v>4</v>
      </c>
      <c r="J83" s="1">
        <v>6.0507790000000001E-3</v>
      </c>
      <c r="K83" s="1">
        <v>1.9370591999999999E-2</v>
      </c>
    </row>
    <row r="84" spans="1:11" x14ac:dyDescent="0.35">
      <c r="A84" s="1">
        <v>83</v>
      </c>
      <c r="B84" s="1" t="s">
        <v>25</v>
      </c>
      <c r="C84" s="1" t="s">
        <v>19</v>
      </c>
      <c r="D84" s="1">
        <v>54.1</v>
      </c>
      <c r="E84" s="1">
        <v>779.6</v>
      </c>
      <c r="F84" s="1">
        <v>2</v>
      </c>
      <c r="G84" s="1">
        <v>78</v>
      </c>
      <c r="H84" s="1">
        <v>0</v>
      </c>
      <c r="I84" s="1">
        <v>2</v>
      </c>
      <c r="J84" s="1">
        <v>1.0697619E-2</v>
      </c>
      <c r="K84" s="1">
        <v>1.5758441000000002E-2</v>
      </c>
    </row>
    <row r="85" spans="1:11" x14ac:dyDescent="0.35">
      <c r="A85" s="1">
        <v>84</v>
      </c>
      <c r="B85" s="1" t="s">
        <v>25</v>
      </c>
      <c r="C85" s="1" t="s">
        <v>20</v>
      </c>
      <c r="D85" s="1">
        <v>8.8000000000000007</v>
      </c>
      <c r="E85" s="1">
        <v>664.1</v>
      </c>
      <c r="F85" s="1">
        <v>6</v>
      </c>
      <c r="G85" s="1">
        <v>89</v>
      </c>
      <c r="H85" s="1">
        <v>0</v>
      </c>
      <c r="I85" s="1">
        <v>3</v>
      </c>
      <c r="J85" s="1">
        <v>1.7400930000000001E-3</v>
      </c>
      <c r="K85" s="1">
        <v>1.3423782E-2</v>
      </c>
    </row>
    <row r="86" spans="1:11" x14ac:dyDescent="0.35">
      <c r="A86" s="1">
        <v>85</v>
      </c>
      <c r="B86" s="1" t="s">
        <v>22</v>
      </c>
      <c r="C86" s="1" t="s">
        <v>20</v>
      </c>
      <c r="D86" s="1">
        <v>90.4</v>
      </c>
      <c r="E86" s="1">
        <v>22.1</v>
      </c>
      <c r="F86" s="1">
        <v>5</v>
      </c>
      <c r="G86" s="1">
        <v>81</v>
      </c>
      <c r="H86" s="1">
        <v>1</v>
      </c>
      <c r="I86" s="1">
        <v>5</v>
      </c>
      <c r="J86" s="1">
        <v>1.7875504E-2</v>
      </c>
      <c r="K86" s="1">
        <v>4.4671799999999997E-4</v>
      </c>
    </row>
    <row r="87" spans="1:11" x14ac:dyDescent="0.35">
      <c r="A87" s="1">
        <v>86</v>
      </c>
      <c r="B87" s="1" t="s">
        <v>18</v>
      </c>
      <c r="C87" s="1" t="s">
        <v>20</v>
      </c>
      <c r="D87" s="1">
        <v>79.2</v>
      </c>
      <c r="E87" s="1">
        <v>797</v>
      </c>
      <c r="F87" s="1">
        <v>6</v>
      </c>
      <c r="G87" s="1">
        <v>91</v>
      </c>
      <c r="H87" s="1">
        <v>0</v>
      </c>
      <c r="I87" s="1">
        <v>4</v>
      </c>
      <c r="J87" s="1">
        <v>1.5660839999999999E-2</v>
      </c>
      <c r="K87" s="1">
        <v>1.6110155000000001E-2</v>
      </c>
    </row>
    <row r="88" spans="1:11" x14ac:dyDescent="0.35">
      <c r="A88" s="1">
        <v>87</v>
      </c>
      <c r="B88" s="1" t="s">
        <v>23</v>
      </c>
      <c r="C88" s="1" t="s">
        <v>20</v>
      </c>
      <c r="D88" s="1">
        <v>73.3</v>
      </c>
      <c r="E88" s="1">
        <v>331.7</v>
      </c>
      <c r="F88" s="1">
        <v>7</v>
      </c>
      <c r="G88" s="1">
        <v>74</v>
      </c>
      <c r="H88" s="1">
        <v>1</v>
      </c>
      <c r="I88" s="1">
        <v>3</v>
      </c>
      <c r="J88" s="1">
        <v>1.4494187E-2</v>
      </c>
      <c r="K88" s="1">
        <v>6.7048159999999997E-3</v>
      </c>
    </row>
    <row r="89" spans="1:11" x14ac:dyDescent="0.35">
      <c r="A89" s="1">
        <v>88</v>
      </c>
      <c r="B89" s="1" t="s">
        <v>23</v>
      </c>
      <c r="C89" s="1" t="s">
        <v>24</v>
      </c>
      <c r="D89" s="1">
        <v>34.6</v>
      </c>
      <c r="E89" s="1">
        <v>404.9</v>
      </c>
      <c r="F89" s="1">
        <v>1</v>
      </c>
      <c r="G89" s="1">
        <v>93</v>
      </c>
      <c r="H89" s="1">
        <v>0</v>
      </c>
      <c r="I89" s="1">
        <v>1</v>
      </c>
      <c r="J89" s="1">
        <v>6.8417310000000002E-3</v>
      </c>
      <c r="K89" s="1">
        <v>8.1844440000000008E-3</v>
      </c>
    </row>
    <row r="90" spans="1:11" x14ac:dyDescent="0.35">
      <c r="A90" s="1">
        <v>89</v>
      </c>
      <c r="B90" s="1" t="s">
        <v>22</v>
      </c>
      <c r="C90" s="1" t="s">
        <v>19</v>
      </c>
      <c r="D90" s="1">
        <v>6.2</v>
      </c>
      <c r="E90" s="1">
        <v>302.8</v>
      </c>
      <c r="F90" s="1">
        <v>3</v>
      </c>
      <c r="G90" s="1">
        <v>47</v>
      </c>
      <c r="H90" s="1">
        <v>0</v>
      </c>
      <c r="I90" s="1">
        <v>3</v>
      </c>
      <c r="J90" s="1">
        <v>1.225975E-3</v>
      </c>
      <c r="K90" s="1">
        <v>6.1206460000000004E-3</v>
      </c>
    </row>
    <row r="91" spans="1:11" x14ac:dyDescent="0.35">
      <c r="A91" s="1">
        <v>90</v>
      </c>
      <c r="B91" s="1" t="s">
        <v>21</v>
      </c>
      <c r="C91" s="1" t="s">
        <v>24</v>
      </c>
      <c r="D91" s="1">
        <v>86.8</v>
      </c>
      <c r="E91" s="1">
        <v>397</v>
      </c>
      <c r="F91" s="1">
        <v>6</v>
      </c>
      <c r="G91" s="1">
        <v>76</v>
      </c>
      <c r="H91" s="1">
        <v>0</v>
      </c>
      <c r="I91" s="1">
        <v>5</v>
      </c>
      <c r="J91" s="1">
        <v>1.7163648E-2</v>
      </c>
      <c r="K91" s="1">
        <v>8.0247570000000004E-3</v>
      </c>
    </row>
    <row r="92" spans="1:11" x14ac:dyDescent="0.35">
      <c r="A92" s="1">
        <v>91</v>
      </c>
      <c r="B92" s="1" t="s">
        <v>23</v>
      </c>
      <c r="C92" s="1" t="s">
        <v>24</v>
      </c>
      <c r="D92" s="1">
        <v>89.8</v>
      </c>
      <c r="E92" s="1">
        <v>301.89999999999998</v>
      </c>
      <c r="F92" s="1">
        <v>2</v>
      </c>
      <c r="G92" s="1">
        <v>89</v>
      </c>
      <c r="H92" s="1">
        <v>0</v>
      </c>
      <c r="I92" s="1">
        <v>3</v>
      </c>
      <c r="J92" s="1">
        <v>1.7756862000000002E-2</v>
      </c>
      <c r="K92" s="1">
        <v>6.1024540000000002E-3</v>
      </c>
    </row>
    <row r="93" spans="1:11" x14ac:dyDescent="0.35">
      <c r="A93" s="1">
        <v>92</v>
      </c>
      <c r="B93" s="1" t="s">
        <v>23</v>
      </c>
      <c r="C93" s="1" t="s">
        <v>19</v>
      </c>
      <c r="D93" s="1">
        <v>42.2</v>
      </c>
      <c r="E93" s="1">
        <v>382.1</v>
      </c>
      <c r="F93" s="1">
        <v>9</v>
      </c>
      <c r="G93" s="1">
        <v>99</v>
      </c>
      <c r="H93" s="1">
        <v>1</v>
      </c>
      <c r="I93" s="1">
        <v>4</v>
      </c>
      <c r="J93" s="1">
        <v>8.3445380000000003E-3</v>
      </c>
      <c r="K93" s="1">
        <v>7.7235760000000002E-3</v>
      </c>
    </row>
    <row r="94" spans="1:11" x14ac:dyDescent="0.35">
      <c r="A94" s="1">
        <v>93</v>
      </c>
      <c r="B94" s="1" t="s">
        <v>18</v>
      </c>
      <c r="C94" s="1" t="s">
        <v>19</v>
      </c>
      <c r="D94" s="1">
        <v>67.8</v>
      </c>
      <c r="E94" s="1">
        <v>854.7</v>
      </c>
      <c r="F94" s="1">
        <v>8</v>
      </c>
      <c r="G94" s="1">
        <v>67</v>
      </c>
      <c r="H94" s="1">
        <v>0</v>
      </c>
      <c r="I94" s="1">
        <v>4</v>
      </c>
      <c r="J94" s="1">
        <v>1.3406628E-2</v>
      </c>
      <c r="K94" s="1">
        <v>1.7276474E-2</v>
      </c>
    </row>
    <row r="95" spans="1:11" x14ac:dyDescent="0.35">
      <c r="A95" s="1">
        <v>94</v>
      </c>
      <c r="B95" s="1" t="s">
        <v>21</v>
      </c>
      <c r="C95" s="1" t="s">
        <v>24</v>
      </c>
      <c r="D95" s="1">
        <v>23.9</v>
      </c>
      <c r="E95" s="1">
        <v>77.5</v>
      </c>
      <c r="F95" s="1">
        <v>8</v>
      </c>
      <c r="G95" s="1">
        <v>53</v>
      </c>
      <c r="H95" s="1">
        <v>0</v>
      </c>
      <c r="I95" s="1">
        <v>3</v>
      </c>
      <c r="J95" s="1">
        <v>4.7259349999999997E-3</v>
      </c>
      <c r="K95" s="1">
        <v>1.566546E-3</v>
      </c>
    </row>
    <row r="96" spans="1:11" x14ac:dyDescent="0.35">
      <c r="A96" s="1">
        <v>95</v>
      </c>
      <c r="B96" s="1" t="s">
        <v>18</v>
      </c>
      <c r="C96" s="1" t="s">
        <v>20</v>
      </c>
      <c r="D96" s="1">
        <v>36.4</v>
      </c>
      <c r="E96" s="1">
        <v>547.20000000000005</v>
      </c>
      <c r="F96" s="1">
        <v>1</v>
      </c>
      <c r="G96" s="1">
        <v>75</v>
      </c>
      <c r="H96" s="1">
        <v>1</v>
      </c>
      <c r="I96" s="1">
        <v>4</v>
      </c>
      <c r="J96" s="1">
        <v>7.1976590000000003E-3</v>
      </c>
      <c r="K96" s="1">
        <v>1.1060824E-2</v>
      </c>
    </row>
    <row r="97" spans="1:11" x14ac:dyDescent="0.35">
      <c r="A97" s="1">
        <v>96</v>
      </c>
      <c r="B97" s="1" t="s">
        <v>18</v>
      </c>
      <c r="C97" s="1" t="s">
        <v>19</v>
      </c>
      <c r="D97" s="1">
        <v>39.799999999999997</v>
      </c>
      <c r="E97" s="1">
        <v>302.2</v>
      </c>
      <c r="F97" s="1">
        <v>6</v>
      </c>
      <c r="G97" s="1">
        <v>89</v>
      </c>
      <c r="H97" s="1">
        <v>1</v>
      </c>
      <c r="I97" s="1">
        <v>5</v>
      </c>
      <c r="J97" s="1">
        <v>7.8699679999999998E-3</v>
      </c>
      <c r="K97" s="1">
        <v>6.1085180000000003E-3</v>
      </c>
    </row>
    <row r="98" spans="1:11" x14ac:dyDescent="0.35">
      <c r="A98" s="1">
        <v>97</v>
      </c>
      <c r="B98" s="1" t="s">
        <v>21</v>
      </c>
      <c r="C98" s="1" t="s">
        <v>19</v>
      </c>
      <c r="D98" s="1">
        <v>65.099999999999994</v>
      </c>
      <c r="E98" s="1">
        <v>158.80000000000001</v>
      </c>
      <c r="F98" s="1">
        <v>9</v>
      </c>
      <c r="G98" s="1">
        <v>94</v>
      </c>
      <c r="H98" s="1">
        <v>0</v>
      </c>
      <c r="I98" s="1">
        <v>5</v>
      </c>
      <c r="J98" s="1">
        <v>1.2872735999999999E-2</v>
      </c>
      <c r="K98" s="1">
        <v>3.2099030000000001E-3</v>
      </c>
    </row>
    <row r="99" spans="1:11" x14ac:dyDescent="0.35">
      <c r="A99" s="1">
        <v>98</v>
      </c>
      <c r="B99" s="1" t="s">
        <v>25</v>
      </c>
      <c r="C99" s="1" t="s">
        <v>20</v>
      </c>
      <c r="D99" s="1">
        <v>71.5</v>
      </c>
      <c r="E99" s="1">
        <v>774.6</v>
      </c>
      <c r="F99" s="1">
        <v>6</v>
      </c>
      <c r="G99" s="1">
        <v>54</v>
      </c>
      <c r="H99" s="1">
        <v>0</v>
      </c>
      <c r="I99" s="1">
        <v>5</v>
      </c>
      <c r="J99" s="1">
        <v>1.4138258000000001E-2</v>
      </c>
      <c r="K99" s="1">
        <v>1.5657372999999999E-2</v>
      </c>
    </row>
    <row r="100" spans="1:11" x14ac:dyDescent="0.35">
      <c r="A100" s="1">
        <v>99</v>
      </c>
      <c r="B100" s="1" t="s">
        <v>22</v>
      </c>
      <c r="C100" s="1" t="s">
        <v>24</v>
      </c>
      <c r="D100" s="1">
        <v>44.7</v>
      </c>
      <c r="E100" s="1">
        <v>981.8</v>
      </c>
      <c r="F100" s="1">
        <v>2</v>
      </c>
      <c r="G100" s="1">
        <v>48</v>
      </c>
      <c r="H100" s="1">
        <v>1</v>
      </c>
      <c r="I100" s="1">
        <v>1</v>
      </c>
      <c r="J100" s="1">
        <v>8.8388830000000005E-3</v>
      </c>
      <c r="K100" s="1">
        <v>1.9845609E-2</v>
      </c>
    </row>
    <row r="101" spans="1:11" x14ac:dyDescent="0.35">
      <c r="A101" s="1">
        <v>100</v>
      </c>
      <c r="B101" s="1" t="s">
        <v>23</v>
      </c>
      <c r="C101" s="1" t="s">
        <v>24</v>
      </c>
      <c r="D101" s="1">
        <v>52.9</v>
      </c>
      <c r="E101" s="1">
        <v>688.8</v>
      </c>
      <c r="F101" s="1">
        <v>4</v>
      </c>
      <c r="G101" s="1">
        <v>73</v>
      </c>
      <c r="H101" s="1">
        <v>1</v>
      </c>
      <c r="I101" s="1">
        <v>4</v>
      </c>
      <c r="J101" s="1">
        <v>1.0460334E-2</v>
      </c>
      <c r="K101" s="1">
        <v>1.3923055E-2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4F37-7787-423C-BA0A-B6A6494407B0}">
  <sheetPr>
    <tabColor theme="9"/>
  </sheetPr>
  <dimension ref="A1:F7"/>
  <sheetViews>
    <sheetView workbookViewId="0">
      <selection activeCell="D5" sqref="D5"/>
    </sheetView>
  </sheetViews>
  <sheetFormatPr defaultRowHeight="14.5" x14ac:dyDescent="0.35"/>
  <cols>
    <col min="1" max="1" width="10" bestFit="1" customWidth="1"/>
    <col min="2" max="5" width="10.7265625" customWidth="1"/>
  </cols>
  <sheetData>
    <row r="1" spans="1:6" x14ac:dyDescent="0.35">
      <c r="A1" s="14" t="s">
        <v>1</v>
      </c>
      <c r="B1" t="s">
        <v>78</v>
      </c>
    </row>
    <row r="3" spans="1:6" x14ac:dyDescent="0.35">
      <c r="B3" s="14" t="s">
        <v>81</v>
      </c>
    </row>
    <row r="4" spans="1:6" ht="43.5" x14ac:dyDescent="0.35">
      <c r="A4" s="16" t="s">
        <v>0</v>
      </c>
      <c r="B4" s="23" t="s">
        <v>77</v>
      </c>
      <c r="C4" s="15" t="s">
        <v>82</v>
      </c>
      <c r="D4" s="15" t="s">
        <v>83</v>
      </c>
      <c r="E4" s="15" t="s">
        <v>84</v>
      </c>
      <c r="F4" s="15" t="s">
        <v>85</v>
      </c>
    </row>
    <row r="5" spans="1:6" x14ac:dyDescent="0.35">
      <c r="A5" s="1" t="s">
        <v>79</v>
      </c>
      <c r="B5" s="19">
        <v>45</v>
      </c>
      <c r="C5" s="2">
        <v>1.6435555555555557</v>
      </c>
      <c r="D5" s="2">
        <v>58.955555555555556</v>
      </c>
      <c r="E5" s="3">
        <v>21.992762679877181</v>
      </c>
      <c r="F5" s="19">
        <v>38.777777777777779</v>
      </c>
    </row>
    <row r="6" spans="1:6" x14ac:dyDescent="0.35">
      <c r="A6" s="1" t="s">
        <v>80</v>
      </c>
      <c r="B6" s="19">
        <v>55</v>
      </c>
      <c r="C6" s="2">
        <v>1.7858181818181815</v>
      </c>
      <c r="D6" s="2">
        <v>78.709090909090904</v>
      </c>
      <c r="E6" s="3">
        <v>24.914989378791152</v>
      </c>
      <c r="F6" s="19">
        <v>33.200000000000003</v>
      </c>
    </row>
    <row r="7" spans="1:6" x14ac:dyDescent="0.35">
      <c r="A7" s="1" t="s">
        <v>76</v>
      </c>
      <c r="B7" s="19">
        <v>100</v>
      </c>
      <c r="C7" s="2">
        <v>1.7218000000000004</v>
      </c>
      <c r="D7" s="2">
        <v>69.819999999999993</v>
      </c>
      <c r="E7" s="3">
        <v>23.599987364279869</v>
      </c>
      <c r="F7" s="19">
        <v>35.71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C95DC-3574-4F3E-B5E3-C79A7181DE11}">
  <sheetPr>
    <tabColor theme="9"/>
  </sheetPr>
  <dimension ref="A1:G50"/>
  <sheetViews>
    <sheetView workbookViewId="0">
      <selection activeCell="E8" sqref="E8"/>
    </sheetView>
  </sheetViews>
  <sheetFormatPr defaultRowHeight="14.5" x14ac:dyDescent="0.35"/>
  <cols>
    <col min="1" max="1" width="10" bestFit="1" customWidth="1"/>
    <col min="2" max="5" width="10.7265625" customWidth="1"/>
  </cols>
  <sheetData>
    <row r="1" spans="1:7" x14ac:dyDescent="0.35">
      <c r="A1" s="14" t="s">
        <v>1</v>
      </c>
      <c r="B1" t="s">
        <v>78</v>
      </c>
    </row>
    <row r="3" spans="1:7" x14ac:dyDescent="0.35">
      <c r="C3" s="14" t="s">
        <v>81</v>
      </c>
    </row>
    <row r="4" spans="1:7" ht="43.5" x14ac:dyDescent="0.35">
      <c r="A4" s="24" t="s">
        <v>93</v>
      </c>
      <c r="B4" s="16" t="s">
        <v>0</v>
      </c>
      <c r="C4" s="30" t="s">
        <v>77</v>
      </c>
      <c r="D4" s="15" t="s">
        <v>82</v>
      </c>
      <c r="E4" s="15" t="s">
        <v>83</v>
      </c>
      <c r="F4" s="15" t="s">
        <v>84</v>
      </c>
      <c r="G4" s="15" t="s">
        <v>85</v>
      </c>
    </row>
    <row r="5" spans="1:7" x14ac:dyDescent="0.35">
      <c r="A5" s="25">
        <v>1970</v>
      </c>
      <c r="B5" s="1" t="s">
        <v>79</v>
      </c>
      <c r="C5" s="19">
        <v>3</v>
      </c>
      <c r="D5" s="2">
        <v>1.6266666666666667</v>
      </c>
      <c r="E5" s="3">
        <v>61.333333333333336</v>
      </c>
      <c r="F5" s="3">
        <v>23.224414139163446</v>
      </c>
      <c r="G5" s="19">
        <v>50.333333333333336</v>
      </c>
    </row>
    <row r="6" spans="1:7" x14ac:dyDescent="0.35">
      <c r="A6" s="26">
        <v>1971</v>
      </c>
      <c r="B6" s="1" t="s">
        <v>79</v>
      </c>
      <c r="C6" s="19">
        <v>1</v>
      </c>
      <c r="D6" s="2">
        <v>1.62</v>
      </c>
      <c r="E6" s="3">
        <v>49</v>
      </c>
      <c r="F6" s="3">
        <v>18.670934308794386</v>
      </c>
      <c r="G6" s="19">
        <v>49</v>
      </c>
    </row>
    <row r="7" spans="1:7" x14ac:dyDescent="0.35">
      <c r="A7" s="26">
        <v>1972</v>
      </c>
      <c r="B7" s="1" t="s">
        <v>79</v>
      </c>
      <c r="C7" s="19">
        <v>3</v>
      </c>
      <c r="D7" s="2">
        <v>1.6033333333333335</v>
      </c>
      <c r="E7" s="3">
        <v>58.333333333333336</v>
      </c>
      <c r="F7" s="3">
        <v>22.974545916969006</v>
      </c>
      <c r="G7" s="19">
        <v>48</v>
      </c>
    </row>
    <row r="8" spans="1:7" x14ac:dyDescent="0.35">
      <c r="A8" s="26">
        <v>1973</v>
      </c>
      <c r="B8" s="1" t="s">
        <v>79</v>
      </c>
      <c r="C8" s="19">
        <v>2</v>
      </c>
      <c r="D8" s="2">
        <v>1.65</v>
      </c>
      <c r="E8" s="3">
        <v>55.5</v>
      </c>
      <c r="F8" s="3">
        <v>20.573205952551831</v>
      </c>
      <c r="G8" s="19">
        <v>47.5</v>
      </c>
    </row>
    <row r="9" spans="1:7" x14ac:dyDescent="0.35">
      <c r="A9" s="31"/>
      <c r="B9" s="1" t="s">
        <v>80</v>
      </c>
      <c r="C9" s="19">
        <v>1</v>
      </c>
      <c r="D9" s="2">
        <v>1.84</v>
      </c>
      <c r="E9" s="3">
        <v>84</v>
      </c>
      <c r="F9" s="3">
        <v>24.810964083175801</v>
      </c>
      <c r="G9" s="19">
        <v>47</v>
      </c>
    </row>
    <row r="10" spans="1:7" x14ac:dyDescent="0.35">
      <c r="A10" s="26">
        <v>1974</v>
      </c>
      <c r="B10" s="1" t="s">
        <v>79</v>
      </c>
      <c r="C10" s="19">
        <v>1</v>
      </c>
      <c r="D10" s="2">
        <v>1.58</v>
      </c>
      <c r="E10" s="3">
        <v>74</v>
      </c>
      <c r="F10" s="3">
        <v>29.642685467072578</v>
      </c>
      <c r="G10" s="19">
        <v>47</v>
      </c>
    </row>
    <row r="11" spans="1:7" x14ac:dyDescent="0.35">
      <c r="A11" s="26">
        <v>1975</v>
      </c>
      <c r="B11" s="1" t="s">
        <v>79</v>
      </c>
      <c r="C11" s="19">
        <v>7</v>
      </c>
      <c r="D11" s="2">
        <v>1.6857142857142857</v>
      </c>
      <c r="E11" s="3">
        <v>60.857142857142854</v>
      </c>
      <c r="F11" s="3">
        <v>21.548640495739129</v>
      </c>
      <c r="G11" s="19">
        <v>45.142857142857146</v>
      </c>
    </row>
    <row r="12" spans="1:7" x14ac:dyDescent="0.35">
      <c r="A12" s="31"/>
      <c r="B12" s="1" t="s">
        <v>80</v>
      </c>
      <c r="C12" s="19">
        <v>4</v>
      </c>
      <c r="D12" s="2">
        <v>1.79</v>
      </c>
      <c r="E12" s="3">
        <v>77.5</v>
      </c>
      <c r="F12" s="3">
        <v>24.360244516834541</v>
      </c>
      <c r="G12" s="19">
        <v>45</v>
      </c>
    </row>
    <row r="13" spans="1:7" x14ac:dyDescent="0.35">
      <c r="A13" s="26">
        <v>1976</v>
      </c>
      <c r="B13" s="1" t="s">
        <v>79</v>
      </c>
      <c r="C13" s="19">
        <v>2</v>
      </c>
      <c r="D13" s="2">
        <v>1.665</v>
      </c>
      <c r="E13" s="3">
        <v>66.5</v>
      </c>
      <c r="F13" s="3">
        <v>24.096299796957126</v>
      </c>
      <c r="G13" s="19">
        <v>44</v>
      </c>
    </row>
    <row r="14" spans="1:7" x14ac:dyDescent="0.35">
      <c r="A14" s="31"/>
      <c r="B14" s="1" t="s">
        <v>80</v>
      </c>
      <c r="C14" s="19">
        <v>3</v>
      </c>
      <c r="D14" s="2">
        <v>1.7700000000000002</v>
      </c>
      <c r="E14" s="3">
        <v>77.333333333333329</v>
      </c>
      <c r="F14" s="3">
        <v>25.17591050079713</v>
      </c>
      <c r="G14" s="19">
        <v>44</v>
      </c>
    </row>
    <row r="15" spans="1:7" x14ac:dyDescent="0.35">
      <c r="A15" s="26">
        <v>1977</v>
      </c>
      <c r="B15" s="1" t="s">
        <v>80</v>
      </c>
      <c r="C15" s="19">
        <v>1</v>
      </c>
      <c r="D15" s="2">
        <v>1.83</v>
      </c>
      <c r="E15" s="3">
        <v>68</v>
      </c>
      <c r="F15" s="3">
        <v>20.305174833527424</v>
      </c>
      <c r="G15" s="19">
        <v>43</v>
      </c>
    </row>
    <row r="16" spans="1:7" x14ac:dyDescent="0.35">
      <c r="A16" s="26">
        <v>1978</v>
      </c>
      <c r="B16" s="1" t="s">
        <v>79</v>
      </c>
      <c r="C16" s="19">
        <v>2</v>
      </c>
      <c r="D16" s="2">
        <v>1.5950000000000002</v>
      </c>
      <c r="E16" s="3">
        <v>53.5</v>
      </c>
      <c r="F16" s="3">
        <v>21.149963317626941</v>
      </c>
      <c r="G16" s="19">
        <v>42</v>
      </c>
    </row>
    <row r="17" spans="1:7" x14ac:dyDescent="0.35">
      <c r="A17" s="26">
        <v>1979</v>
      </c>
      <c r="B17" s="1" t="s">
        <v>80</v>
      </c>
      <c r="C17" s="19">
        <v>1</v>
      </c>
      <c r="D17" s="2">
        <v>1.85</v>
      </c>
      <c r="E17" s="3">
        <v>92</v>
      </c>
      <c r="F17" s="3">
        <v>26.880934989043094</v>
      </c>
      <c r="G17" s="19">
        <v>41</v>
      </c>
    </row>
    <row r="18" spans="1:7" x14ac:dyDescent="0.35">
      <c r="A18" s="26">
        <v>1980</v>
      </c>
      <c r="B18" s="1" t="s">
        <v>79</v>
      </c>
      <c r="C18" s="19">
        <v>1</v>
      </c>
      <c r="D18" s="2">
        <v>1.72</v>
      </c>
      <c r="E18" s="3">
        <v>61</v>
      </c>
      <c r="F18" s="3">
        <v>20.61925365062196</v>
      </c>
      <c r="G18" s="19">
        <v>40</v>
      </c>
    </row>
    <row r="19" spans="1:7" x14ac:dyDescent="0.35">
      <c r="A19" s="31"/>
      <c r="B19" s="1" t="s">
        <v>80</v>
      </c>
      <c r="C19" s="19">
        <v>1</v>
      </c>
      <c r="D19" s="2">
        <v>1.81</v>
      </c>
      <c r="E19" s="3">
        <v>63</v>
      </c>
      <c r="F19" s="3">
        <v>19.230182228869694</v>
      </c>
      <c r="G19" s="19">
        <v>41</v>
      </c>
    </row>
    <row r="20" spans="1:7" x14ac:dyDescent="0.35">
      <c r="A20" s="26">
        <v>1981</v>
      </c>
      <c r="B20" s="1" t="s">
        <v>79</v>
      </c>
      <c r="C20" s="19">
        <v>2</v>
      </c>
      <c r="D20" s="2">
        <v>1.615</v>
      </c>
      <c r="E20" s="3">
        <v>65.5</v>
      </c>
      <c r="F20" s="3">
        <v>25.467451115028041</v>
      </c>
      <c r="G20" s="19">
        <v>39</v>
      </c>
    </row>
    <row r="21" spans="1:7" x14ac:dyDescent="0.35">
      <c r="A21" s="31"/>
      <c r="B21" s="1" t="s">
        <v>80</v>
      </c>
      <c r="C21" s="19">
        <v>4</v>
      </c>
      <c r="D21" s="2">
        <v>1.86</v>
      </c>
      <c r="E21" s="3">
        <v>69</v>
      </c>
      <c r="F21" s="3">
        <v>20.092333693672742</v>
      </c>
      <c r="G21" s="19">
        <v>39</v>
      </c>
    </row>
    <row r="22" spans="1:7" x14ac:dyDescent="0.35">
      <c r="A22" s="26">
        <v>1982</v>
      </c>
      <c r="B22" s="1" t="s">
        <v>79</v>
      </c>
      <c r="C22" s="19">
        <v>1</v>
      </c>
      <c r="D22" s="2">
        <v>1.64</v>
      </c>
      <c r="E22" s="3">
        <v>62</v>
      </c>
      <c r="F22" s="3">
        <v>23.051754907792983</v>
      </c>
      <c r="G22" s="19">
        <v>38</v>
      </c>
    </row>
    <row r="23" spans="1:7" x14ac:dyDescent="0.35">
      <c r="A23" s="31"/>
      <c r="B23" s="1" t="s">
        <v>80</v>
      </c>
      <c r="C23" s="19">
        <v>1</v>
      </c>
      <c r="D23" s="2">
        <v>1.7</v>
      </c>
      <c r="E23" s="3">
        <v>66</v>
      </c>
      <c r="F23" s="3">
        <v>22.837370242214536</v>
      </c>
      <c r="G23" s="19">
        <v>38</v>
      </c>
    </row>
    <row r="24" spans="1:7" x14ac:dyDescent="0.35">
      <c r="A24" s="26">
        <v>1984</v>
      </c>
      <c r="B24" s="1" t="s">
        <v>79</v>
      </c>
      <c r="C24" s="19">
        <v>2</v>
      </c>
      <c r="D24" s="2">
        <v>1.615</v>
      </c>
      <c r="E24" s="3">
        <v>53.5</v>
      </c>
      <c r="F24" s="3">
        <v>20.520847753346381</v>
      </c>
      <c r="G24" s="19">
        <v>36</v>
      </c>
    </row>
    <row r="25" spans="1:7" x14ac:dyDescent="0.35">
      <c r="A25" s="31"/>
      <c r="B25" s="1" t="s">
        <v>80</v>
      </c>
      <c r="C25" s="19">
        <v>2</v>
      </c>
      <c r="D25" s="2">
        <v>1.7549999999999999</v>
      </c>
      <c r="E25" s="3">
        <v>83</v>
      </c>
      <c r="F25" s="3">
        <v>27.151089224034749</v>
      </c>
      <c r="G25" s="19">
        <v>36</v>
      </c>
    </row>
    <row r="26" spans="1:7" x14ac:dyDescent="0.35">
      <c r="A26" s="26">
        <v>1985</v>
      </c>
      <c r="B26" s="1" t="s">
        <v>79</v>
      </c>
      <c r="C26" s="19">
        <v>2</v>
      </c>
      <c r="D26" s="2">
        <v>1.6</v>
      </c>
      <c r="E26" s="3">
        <v>58</v>
      </c>
      <c r="F26" s="3">
        <v>22.820581178352441</v>
      </c>
      <c r="G26" s="19">
        <v>35</v>
      </c>
    </row>
    <row r="27" spans="1:7" x14ac:dyDescent="0.35">
      <c r="A27" s="31"/>
      <c r="B27" s="1" t="s">
        <v>80</v>
      </c>
      <c r="C27" s="19">
        <v>5</v>
      </c>
      <c r="D27" s="2">
        <v>1.8579999999999999</v>
      </c>
      <c r="E27" s="3">
        <v>85.8</v>
      </c>
      <c r="F27" s="3">
        <v>25.081241547261847</v>
      </c>
      <c r="G27" s="19">
        <v>35.4</v>
      </c>
    </row>
    <row r="28" spans="1:7" x14ac:dyDescent="0.35">
      <c r="A28" s="26">
        <v>1986</v>
      </c>
      <c r="B28" s="1" t="s">
        <v>79</v>
      </c>
      <c r="C28" s="19">
        <v>2</v>
      </c>
      <c r="D28" s="2">
        <v>1.665</v>
      </c>
      <c r="E28" s="3">
        <v>57</v>
      </c>
      <c r="F28" s="3">
        <v>20.723375473555016</v>
      </c>
      <c r="G28" s="19">
        <v>34</v>
      </c>
    </row>
    <row r="29" spans="1:7" x14ac:dyDescent="0.35">
      <c r="A29" s="26">
        <v>1987</v>
      </c>
      <c r="B29" s="1" t="s">
        <v>80</v>
      </c>
      <c r="C29" s="19">
        <v>1</v>
      </c>
      <c r="D29" s="2">
        <v>1.86</v>
      </c>
      <c r="E29" s="3">
        <v>78</v>
      </c>
      <c r="F29" s="3">
        <v>22.54595907041276</v>
      </c>
      <c r="G29" s="19">
        <v>33</v>
      </c>
    </row>
    <row r="30" spans="1:7" x14ac:dyDescent="0.35">
      <c r="A30" s="26">
        <v>1988</v>
      </c>
      <c r="B30" s="1" t="s">
        <v>80</v>
      </c>
      <c r="C30" s="19">
        <v>5</v>
      </c>
      <c r="D30" s="2">
        <v>1.7399999999999998</v>
      </c>
      <c r="E30" s="3">
        <v>74.2</v>
      </c>
      <c r="F30" s="3">
        <v>24.553523502462376</v>
      </c>
      <c r="G30" s="19">
        <v>32.200000000000003</v>
      </c>
    </row>
    <row r="31" spans="1:7" x14ac:dyDescent="0.35">
      <c r="A31" s="26">
        <v>1989</v>
      </c>
      <c r="B31" s="1" t="s">
        <v>79</v>
      </c>
      <c r="C31" s="19">
        <v>3</v>
      </c>
      <c r="D31" s="2">
        <v>1.6666666666666667</v>
      </c>
      <c r="E31" s="3">
        <v>53.666666666666664</v>
      </c>
      <c r="F31" s="3">
        <v>19.311513774126343</v>
      </c>
      <c r="G31" s="19">
        <v>31.666666666666668</v>
      </c>
    </row>
    <row r="32" spans="1:7" x14ac:dyDescent="0.35">
      <c r="A32" s="31"/>
      <c r="B32" s="1" t="s">
        <v>80</v>
      </c>
      <c r="C32" s="19">
        <v>2</v>
      </c>
      <c r="D32" s="2">
        <v>1.7250000000000001</v>
      </c>
      <c r="E32" s="3">
        <v>76.5</v>
      </c>
      <c r="F32" s="3">
        <v>25.700727349763437</v>
      </c>
      <c r="G32" s="19">
        <v>31.5</v>
      </c>
    </row>
    <row r="33" spans="1:7" x14ac:dyDescent="0.35">
      <c r="A33" s="26">
        <v>1990</v>
      </c>
      <c r="B33" s="1" t="s">
        <v>79</v>
      </c>
      <c r="C33" s="19">
        <v>1</v>
      </c>
      <c r="D33" s="2">
        <v>1.63</v>
      </c>
      <c r="E33" s="3">
        <v>50</v>
      </c>
      <c r="F33" s="3">
        <v>18.818924310286427</v>
      </c>
      <c r="G33" s="19">
        <v>31</v>
      </c>
    </row>
    <row r="34" spans="1:7" x14ac:dyDescent="0.35">
      <c r="A34" s="31"/>
      <c r="B34" s="1" t="s">
        <v>80</v>
      </c>
      <c r="C34" s="19">
        <v>4</v>
      </c>
      <c r="D34" s="2">
        <v>1.7274999999999998</v>
      </c>
      <c r="E34" s="3">
        <v>79.5</v>
      </c>
      <c r="F34" s="3">
        <v>26.539730090756546</v>
      </c>
      <c r="G34" s="19">
        <v>30</v>
      </c>
    </row>
    <row r="35" spans="1:7" x14ac:dyDescent="0.35">
      <c r="A35" s="26">
        <v>1991</v>
      </c>
      <c r="B35" s="1" t="s">
        <v>79</v>
      </c>
      <c r="C35" s="19">
        <v>1</v>
      </c>
      <c r="D35" s="2">
        <v>1.6</v>
      </c>
      <c r="E35" s="3">
        <v>63</v>
      </c>
      <c r="F35" s="3">
        <v>24.609374999999996</v>
      </c>
      <c r="G35" s="19">
        <v>30</v>
      </c>
    </row>
    <row r="36" spans="1:7" x14ac:dyDescent="0.35">
      <c r="A36" s="31"/>
      <c r="B36" s="1" t="s">
        <v>80</v>
      </c>
      <c r="C36" s="19">
        <v>2</v>
      </c>
      <c r="D36" s="2">
        <v>1.75</v>
      </c>
      <c r="E36" s="3">
        <v>82.5</v>
      </c>
      <c r="F36" s="3">
        <v>27.453018185060706</v>
      </c>
      <c r="G36" s="19">
        <v>29</v>
      </c>
    </row>
    <row r="37" spans="1:7" x14ac:dyDescent="0.35">
      <c r="A37" s="26">
        <v>1992</v>
      </c>
      <c r="B37" s="1" t="s">
        <v>79</v>
      </c>
      <c r="C37" s="19">
        <v>1</v>
      </c>
      <c r="D37" s="2">
        <v>1.74</v>
      </c>
      <c r="E37" s="3">
        <v>65</v>
      </c>
      <c r="F37" s="3">
        <v>21.469150482230148</v>
      </c>
      <c r="G37" s="19">
        <v>28</v>
      </c>
    </row>
    <row r="38" spans="1:7" x14ac:dyDescent="0.35">
      <c r="A38" s="31"/>
      <c r="B38" s="1" t="s">
        <v>80</v>
      </c>
      <c r="C38" s="19">
        <v>1</v>
      </c>
      <c r="D38" s="2">
        <v>1.85</v>
      </c>
      <c r="E38" s="3">
        <v>72</v>
      </c>
      <c r="F38" s="3">
        <v>21.037253469685901</v>
      </c>
      <c r="G38" s="19">
        <v>28</v>
      </c>
    </row>
    <row r="39" spans="1:7" x14ac:dyDescent="0.35">
      <c r="A39" s="26">
        <v>1993</v>
      </c>
      <c r="B39" s="1" t="s">
        <v>79</v>
      </c>
      <c r="C39" s="19">
        <v>1</v>
      </c>
      <c r="D39" s="2">
        <v>1.75</v>
      </c>
      <c r="E39" s="3">
        <v>47</v>
      </c>
      <c r="F39" s="3">
        <v>15.346938775510203</v>
      </c>
      <c r="G39" s="19">
        <v>27</v>
      </c>
    </row>
    <row r="40" spans="1:7" x14ac:dyDescent="0.35">
      <c r="A40" s="31"/>
      <c r="B40" s="1" t="s">
        <v>80</v>
      </c>
      <c r="C40" s="19">
        <v>2</v>
      </c>
      <c r="D40" s="2">
        <v>1.835</v>
      </c>
      <c r="E40" s="3">
        <v>78</v>
      </c>
      <c r="F40" s="3">
        <v>23.32665826082226</v>
      </c>
      <c r="G40" s="19">
        <v>27</v>
      </c>
    </row>
    <row r="41" spans="1:7" x14ac:dyDescent="0.35">
      <c r="A41" s="26">
        <v>1994</v>
      </c>
      <c r="B41" s="1" t="s">
        <v>80</v>
      </c>
      <c r="C41" s="19">
        <v>4</v>
      </c>
      <c r="D41" s="2">
        <v>1.7375</v>
      </c>
      <c r="E41" s="3">
        <v>79.25</v>
      </c>
      <c r="F41" s="3">
        <v>26.513223007233048</v>
      </c>
      <c r="G41" s="19">
        <v>26.25</v>
      </c>
    </row>
    <row r="42" spans="1:7" x14ac:dyDescent="0.35">
      <c r="A42" s="26">
        <v>1995</v>
      </c>
      <c r="B42" s="1" t="s">
        <v>79</v>
      </c>
      <c r="C42" s="19">
        <v>1</v>
      </c>
      <c r="D42" s="2">
        <v>1.63</v>
      </c>
      <c r="E42" s="3">
        <v>59</v>
      </c>
      <c r="F42" s="3">
        <v>22.206330686137981</v>
      </c>
      <c r="G42" s="19">
        <v>25</v>
      </c>
    </row>
    <row r="43" spans="1:7" x14ac:dyDescent="0.35">
      <c r="A43" s="31"/>
      <c r="B43" s="1" t="s">
        <v>80</v>
      </c>
      <c r="C43" s="19">
        <v>2</v>
      </c>
      <c r="D43" s="2">
        <v>1.75</v>
      </c>
      <c r="E43" s="3">
        <v>91</v>
      </c>
      <c r="F43" s="3">
        <v>29.74977572728438</v>
      </c>
      <c r="G43" s="19">
        <v>25</v>
      </c>
    </row>
    <row r="44" spans="1:7" x14ac:dyDescent="0.35">
      <c r="A44" s="26">
        <v>1996</v>
      </c>
      <c r="B44" s="1" t="s">
        <v>79</v>
      </c>
      <c r="C44" s="19">
        <v>3</v>
      </c>
      <c r="D44" s="2">
        <v>1.64</v>
      </c>
      <c r="E44" s="3">
        <v>57.333333333333336</v>
      </c>
      <c r="F44" s="3">
        <v>21.684679041242486</v>
      </c>
      <c r="G44" s="19">
        <v>24</v>
      </c>
    </row>
    <row r="45" spans="1:7" x14ac:dyDescent="0.35">
      <c r="A45" s="31"/>
      <c r="B45" s="1" t="s">
        <v>80</v>
      </c>
      <c r="C45" s="19">
        <v>5</v>
      </c>
      <c r="D45" s="2">
        <v>1.7899999999999998</v>
      </c>
      <c r="E45" s="3">
        <v>80.599999999999994</v>
      </c>
      <c r="F45" s="3">
        <v>25.721736971931261</v>
      </c>
      <c r="G45" s="19">
        <v>24.2</v>
      </c>
    </row>
    <row r="46" spans="1:7" x14ac:dyDescent="0.35">
      <c r="A46" s="26">
        <v>1997</v>
      </c>
      <c r="B46" s="1" t="s">
        <v>79</v>
      </c>
      <c r="C46" s="19">
        <v>1</v>
      </c>
      <c r="D46" s="2">
        <v>1.57</v>
      </c>
      <c r="E46" s="3">
        <v>66</v>
      </c>
      <c r="F46" s="3">
        <v>26.775934114974238</v>
      </c>
      <c r="G46" s="19">
        <v>23</v>
      </c>
    </row>
    <row r="47" spans="1:7" x14ac:dyDescent="0.35">
      <c r="A47" s="31"/>
      <c r="B47" s="1" t="s">
        <v>80</v>
      </c>
      <c r="C47" s="19">
        <v>3</v>
      </c>
      <c r="D47" s="2">
        <v>1.8066666666666666</v>
      </c>
      <c r="E47" s="3">
        <v>80.333333333333329</v>
      </c>
      <c r="F47" s="3">
        <v>24.724628194829013</v>
      </c>
      <c r="G47" s="19">
        <v>23</v>
      </c>
    </row>
    <row r="48" spans="1:7" x14ac:dyDescent="0.35">
      <c r="A48" s="26">
        <v>1983</v>
      </c>
      <c r="B48" s="1" t="s">
        <v>79</v>
      </c>
      <c r="C48" s="19">
        <v>2</v>
      </c>
      <c r="D48" s="2">
        <v>1.63</v>
      </c>
      <c r="E48" s="3">
        <v>60</v>
      </c>
      <c r="F48" s="3">
        <v>22.666823815769391</v>
      </c>
      <c r="G48" s="19">
        <v>37</v>
      </c>
    </row>
    <row r="49" spans="1:7" x14ac:dyDescent="0.35">
      <c r="A49" s="32"/>
      <c r="B49" s="1" t="s">
        <v>80</v>
      </c>
      <c r="C49" s="19">
        <v>1</v>
      </c>
      <c r="D49" s="2">
        <v>1.72</v>
      </c>
      <c r="E49" s="3">
        <v>87</v>
      </c>
      <c r="F49" s="3">
        <v>29.407787993510009</v>
      </c>
      <c r="G49" s="19">
        <v>37</v>
      </c>
    </row>
    <row r="50" spans="1:7" x14ac:dyDescent="0.35">
      <c r="A50" s="19" t="s">
        <v>76</v>
      </c>
      <c r="B50" s="1"/>
      <c r="C50" s="19">
        <v>100</v>
      </c>
      <c r="D50" s="2">
        <v>1.7218000000000004</v>
      </c>
      <c r="E50" s="3">
        <v>69.819999999999993</v>
      </c>
      <c r="F50" s="3">
        <v>23.599987364279865</v>
      </c>
      <c r="G50" s="19">
        <v>35.71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2A0B-8813-4A12-8912-664B55226B05}">
  <sheetPr>
    <tabColor theme="9"/>
  </sheetPr>
  <dimension ref="A1:D33"/>
  <sheetViews>
    <sheetView workbookViewId="0">
      <selection activeCell="C9" sqref="C9"/>
    </sheetView>
  </sheetViews>
  <sheetFormatPr defaultRowHeight="14.5" x14ac:dyDescent="0.35"/>
  <cols>
    <col min="1" max="1" width="10" bestFit="1" customWidth="1"/>
    <col min="2" max="5" width="10.7265625" customWidth="1"/>
  </cols>
  <sheetData>
    <row r="1" spans="1:4" x14ac:dyDescent="0.35">
      <c r="A1" s="14" t="s">
        <v>1</v>
      </c>
      <c r="B1" t="s">
        <v>78</v>
      </c>
    </row>
    <row r="3" spans="1:4" x14ac:dyDescent="0.35">
      <c r="A3" s="14" t="s">
        <v>77</v>
      </c>
      <c r="B3" s="16" t="s">
        <v>0</v>
      </c>
    </row>
    <row r="4" spans="1:4" x14ac:dyDescent="0.35">
      <c r="A4" s="24" t="s">
        <v>93</v>
      </c>
      <c r="B4" s="1" t="s">
        <v>79</v>
      </c>
      <c r="C4" s="1" t="s">
        <v>80</v>
      </c>
      <c r="D4" t="s">
        <v>76</v>
      </c>
    </row>
    <row r="5" spans="1:4" x14ac:dyDescent="0.35">
      <c r="A5" s="25">
        <v>1970</v>
      </c>
      <c r="B5" s="19">
        <v>3</v>
      </c>
      <c r="C5" s="19"/>
      <c r="D5" s="19">
        <v>3</v>
      </c>
    </row>
    <row r="6" spans="1:4" x14ac:dyDescent="0.35">
      <c r="A6" s="26">
        <v>1971</v>
      </c>
      <c r="B6" s="19">
        <v>1</v>
      </c>
      <c r="C6" s="19"/>
      <c r="D6" s="19">
        <v>1</v>
      </c>
    </row>
    <row r="7" spans="1:4" x14ac:dyDescent="0.35">
      <c r="A7" s="26">
        <v>1972</v>
      </c>
      <c r="B7" s="19">
        <v>3</v>
      </c>
      <c r="C7" s="19"/>
      <c r="D7" s="19">
        <v>3</v>
      </c>
    </row>
    <row r="8" spans="1:4" x14ac:dyDescent="0.35">
      <c r="A8" s="26">
        <v>1973</v>
      </c>
      <c r="B8" s="19">
        <v>2</v>
      </c>
      <c r="C8" s="19">
        <v>1</v>
      </c>
      <c r="D8" s="19">
        <v>3</v>
      </c>
    </row>
    <row r="9" spans="1:4" x14ac:dyDescent="0.35">
      <c r="A9" s="26">
        <v>1974</v>
      </c>
      <c r="B9" s="19">
        <v>1</v>
      </c>
      <c r="C9" s="19"/>
      <c r="D9" s="19">
        <v>1</v>
      </c>
    </row>
    <row r="10" spans="1:4" x14ac:dyDescent="0.35">
      <c r="A10" s="26">
        <v>1975</v>
      </c>
      <c r="B10" s="19">
        <v>7</v>
      </c>
      <c r="C10" s="19">
        <v>4</v>
      </c>
      <c r="D10" s="19">
        <v>11</v>
      </c>
    </row>
    <row r="11" spans="1:4" x14ac:dyDescent="0.35">
      <c r="A11" s="26">
        <v>1976</v>
      </c>
      <c r="B11" s="19">
        <v>2</v>
      </c>
      <c r="C11" s="19">
        <v>3</v>
      </c>
      <c r="D11" s="19">
        <v>5</v>
      </c>
    </row>
    <row r="12" spans="1:4" x14ac:dyDescent="0.35">
      <c r="A12" s="26">
        <v>1977</v>
      </c>
      <c r="B12" s="19"/>
      <c r="C12" s="19">
        <v>1</v>
      </c>
      <c r="D12" s="19">
        <v>1</v>
      </c>
    </row>
    <row r="13" spans="1:4" x14ac:dyDescent="0.35">
      <c r="A13" s="26">
        <v>1978</v>
      </c>
      <c r="B13" s="19">
        <v>2</v>
      </c>
      <c r="C13" s="19"/>
      <c r="D13" s="19">
        <v>2</v>
      </c>
    </row>
    <row r="14" spans="1:4" x14ac:dyDescent="0.35">
      <c r="A14" s="26">
        <v>1979</v>
      </c>
      <c r="B14" s="19"/>
      <c r="C14" s="19">
        <v>1</v>
      </c>
      <c r="D14" s="19">
        <v>1</v>
      </c>
    </row>
    <row r="15" spans="1:4" x14ac:dyDescent="0.35">
      <c r="A15" s="26">
        <v>1980</v>
      </c>
      <c r="B15" s="19">
        <v>1</v>
      </c>
      <c r="C15" s="19">
        <v>1</v>
      </c>
      <c r="D15" s="19">
        <v>2</v>
      </c>
    </row>
    <row r="16" spans="1:4" x14ac:dyDescent="0.35">
      <c r="A16" s="26">
        <v>1981</v>
      </c>
      <c r="B16" s="19">
        <v>2</v>
      </c>
      <c r="C16" s="19">
        <v>4</v>
      </c>
      <c r="D16" s="19">
        <v>6</v>
      </c>
    </row>
    <row r="17" spans="1:4" x14ac:dyDescent="0.35">
      <c r="A17" s="26">
        <v>1982</v>
      </c>
      <c r="B17" s="19">
        <v>1</v>
      </c>
      <c r="C17" s="19">
        <v>1</v>
      </c>
      <c r="D17" s="19">
        <v>2</v>
      </c>
    </row>
    <row r="18" spans="1:4" x14ac:dyDescent="0.35">
      <c r="A18" s="26">
        <v>1984</v>
      </c>
      <c r="B18" s="19">
        <v>2</v>
      </c>
      <c r="C18" s="19">
        <v>2</v>
      </c>
      <c r="D18" s="19">
        <v>4</v>
      </c>
    </row>
    <row r="19" spans="1:4" x14ac:dyDescent="0.35">
      <c r="A19" s="26">
        <v>1985</v>
      </c>
      <c r="B19" s="19">
        <v>2</v>
      </c>
      <c r="C19" s="19">
        <v>5</v>
      </c>
      <c r="D19" s="19">
        <v>7</v>
      </c>
    </row>
    <row r="20" spans="1:4" x14ac:dyDescent="0.35">
      <c r="A20" s="26">
        <v>1986</v>
      </c>
      <c r="B20" s="19">
        <v>2</v>
      </c>
      <c r="C20" s="19"/>
      <c r="D20" s="19">
        <v>2</v>
      </c>
    </row>
    <row r="21" spans="1:4" x14ac:dyDescent="0.35">
      <c r="A21" s="26">
        <v>1987</v>
      </c>
      <c r="B21" s="19"/>
      <c r="C21" s="19">
        <v>1</v>
      </c>
      <c r="D21" s="19">
        <v>1</v>
      </c>
    </row>
    <row r="22" spans="1:4" x14ac:dyDescent="0.35">
      <c r="A22" s="26">
        <v>1988</v>
      </c>
      <c r="B22" s="19"/>
      <c r="C22" s="19">
        <v>5</v>
      </c>
      <c r="D22" s="19">
        <v>5</v>
      </c>
    </row>
    <row r="23" spans="1:4" x14ac:dyDescent="0.35">
      <c r="A23" s="26">
        <v>1989</v>
      </c>
      <c r="B23" s="19">
        <v>3</v>
      </c>
      <c r="C23" s="19">
        <v>2</v>
      </c>
      <c r="D23" s="19">
        <v>5</v>
      </c>
    </row>
    <row r="24" spans="1:4" x14ac:dyDescent="0.35">
      <c r="A24" s="26">
        <v>1990</v>
      </c>
      <c r="B24" s="19">
        <v>1</v>
      </c>
      <c r="C24" s="19">
        <v>4</v>
      </c>
      <c r="D24" s="19">
        <v>5</v>
      </c>
    </row>
    <row r="25" spans="1:4" x14ac:dyDescent="0.35">
      <c r="A25" s="26">
        <v>1991</v>
      </c>
      <c r="B25" s="19">
        <v>1</v>
      </c>
      <c r="C25" s="19">
        <v>2</v>
      </c>
      <c r="D25" s="19">
        <v>3</v>
      </c>
    </row>
    <row r="26" spans="1:4" x14ac:dyDescent="0.35">
      <c r="A26" s="26">
        <v>1992</v>
      </c>
      <c r="B26" s="19">
        <v>1</v>
      </c>
      <c r="C26" s="19">
        <v>1</v>
      </c>
      <c r="D26" s="19">
        <v>2</v>
      </c>
    </row>
    <row r="27" spans="1:4" x14ac:dyDescent="0.35">
      <c r="A27" s="26">
        <v>1993</v>
      </c>
      <c r="B27" s="19">
        <v>1</v>
      </c>
      <c r="C27" s="19">
        <v>2</v>
      </c>
      <c r="D27" s="19">
        <v>3</v>
      </c>
    </row>
    <row r="28" spans="1:4" x14ac:dyDescent="0.35">
      <c r="A28" s="26">
        <v>1994</v>
      </c>
      <c r="B28" s="19"/>
      <c r="C28" s="19">
        <v>4</v>
      </c>
      <c r="D28" s="19">
        <v>4</v>
      </c>
    </row>
    <row r="29" spans="1:4" x14ac:dyDescent="0.35">
      <c r="A29" s="26">
        <v>1995</v>
      </c>
      <c r="B29" s="19">
        <v>1</v>
      </c>
      <c r="C29" s="19">
        <v>2</v>
      </c>
      <c r="D29" s="19">
        <v>3</v>
      </c>
    </row>
    <row r="30" spans="1:4" x14ac:dyDescent="0.35">
      <c r="A30" s="26">
        <v>1996</v>
      </c>
      <c r="B30" s="19">
        <v>3</v>
      </c>
      <c r="C30" s="19">
        <v>5</v>
      </c>
      <c r="D30" s="19">
        <v>8</v>
      </c>
    </row>
    <row r="31" spans="1:4" x14ac:dyDescent="0.35">
      <c r="A31" s="26">
        <v>1997</v>
      </c>
      <c r="B31" s="19">
        <v>1</v>
      </c>
      <c r="C31" s="19">
        <v>3</v>
      </c>
      <c r="D31" s="19">
        <v>4</v>
      </c>
    </row>
    <row r="32" spans="1:4" x14ac:dyDescent="0.35">
      <c r="A32" s="27">
        <v>1983</v>
      </c>
      <c r="B32" s="19">
        <v>2</v>
      </c>
      <c r="C32" s="19">
        <v>1</v>
      </c>
      <c r="D32" s="19">
        <v>3</v>
      </c>
    </row>
    <row r="33" spans="1:4" x14ac:dyDescent="0.35">
      <c r="A33" s="19" t="s">
        <v>76</v>
      </c>
      <c r="B33" s="19">
        <v>45</v>
      </c>
      <c r="C33" s="19">
        <v>55</v>
      </c>
      <c r="D33" s="19">
        <v>100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3124-2710-4739-8411-2668ADC3105E}">
  <sheetPr>
    <tabColor theme="9"/>
  </sheetPr>
  <dimension ref="A1:D33"/>
  <sheetViews>
    <sheetView workbookViewId="0">
      <selection activeCell="C9" sqref="C9"/>
    </sheetView>
  </sheetViews>
  <sheetFormatPr defaultRowHeight="14.5" x14ac:dyDescent="0.35"/>
  <cols>
    <col min="1" max="1" width="17.6328125" bestFit="1" customWidth="1"/>
    <col min="2" max="5" width="10.7265625" customWidth="1"/>
  </cols>
  <sheetData>
    <row r="1" spans="1:4" x14ac:dyDescent="0.35">
      <c r="A1" s="14" t="s">
        <v>1</v>
      </c>
      <c r="B1" t="s">
        <v>78</v>
      </c>
    </row>
    <row r="3" spans="1:4" x14ac:dyDescent="0.35">
      <c r="A3" s="14" t="s">
        <v>82</v>
      </c>
      <c r="B3" s="16" t="s">
        <v>0</v>
      </c>
    </row>
    <row r="4" spans="1:4" x14ac:dyDescent="0.35">
      <c r="A4" s="24" t="s">
        <v>93</v>
      </c>
      <c r="B4" s="1" t="s">
        <v>79</v>
      </c>
      <c r="C4" s="1" t="s">
        <v>80</v>
      </c>
      <c r="D4" t="s">
        <v>76</v>
      </c>
    </row>
    <row r="5" spans="1:4" x14ac:dyDescent="0.35">
      <c r="A5" s="25">
        <v>1970</v>
      </c>
      <c r="B5" s="2">
        <v>1.6266666666666667</v>
      </c>
      <c r="C5" s="2"/>
      <c r="D5" s="2">
        <v>1.6266666666666667</v>
      </c>
    </row>
    <row r="6" spans="1:4" x14ac:dyDescent="0.35">
      <c r="A6" s="26">
        <v>1971</v>
      </c>
      <c r="B6" s="2">
        <v>1.62</v>
      </c>
      <c r="C6" s="2"/>
      <c r="D6" s="2">
        <v>1.62</v>
      </c>
    </row>
    <row r="7" spans="1:4" x14ac:dyDescent="0.35">
      <c r="A7" s="26">
        <v>1972</v>
      </c>
      <c r="B7" s="2">
        <v>1.6033333333333335</v>
      </c>
      <c r="C7" s="2"/>
      <c r="D7" s="2">
        <v>1.6033333333333335</v>
      </c>
    </row>
    <row r="8" spans="1:4" x14ac:dyDescent="0.35">
      <c r="A8" s="26">
        <v>1973</v>
      </c>
      <c r="B8" s="2">
        <v>1.65</v>
      </c>
      <c r="C8" s="2">
        <v>1.84</v>
      </c>
      <c r="D8" s="2">
        <v>1.7133333333333332</v>
      </c>
    </row>
    <row r="9" spans="1:4" x14ac:dyDescent="0.35">
      <c r="A9" s="26">
        <v>1974</v>
      </c>
      <c r="B9" s="2">
        <v>1.58</v>
      </c>
      <c r="C9" s="2"/>
      <c r="D9" s="2">
        <v>1.58</v>
      </c>
    </row>
    <row r="10" spans="1:4" x14ac:dyDescent="0.35">
      <c r="A10" s="26">
        <v>1975</v>
      </c>
      <c r="B10" s="2">
        <v>1.6857142857142857</v>
      </c>
      <c r="C10" s="2">
        <v>1.79</v>
      </c>
      <c r="D10" s="2">
        <v>1.7236363636363641</v>
      </c>
    </row>
    <row r="11" spans="1:4" x14ac:dyDescent="0.35">
      <c r="A11" s="26">
        <v>1976</v>
      </c>
      <c r="B11" s="2">
        <v>1.665</v>
      </c>
      <c r="C11" s="2">
        <v>1.7700000000000002</v>
      </c>
      <c r="D11" s="2">
        <v>1.7280000000000002</v>
      </c>
    </row>
    <row r="12" spans="1:4" x14ac:dyDescent="0.35">
      <c r="A12" s="26">
        <v>1977</v>
      </c>
      <c r="B12" s="2"/>
      <c r="C12" s="2">
        <v>1.83</v>
      </c>
      <c r="D12" s="2">
        <v>1.83</v>
      </c>
    </row>
    <row r="13" spans="1:4" x14ac:dyDescent="0.35">
      <c r="A13" s="26">
        <v>1978</v>
      </c>
      <c r="B13" s="2">
        <v>1.5950000000000002</v>
      </c>
      <c r="C13" s="2"/>
      <c r="D13" s="2">
        <v>1.5950000000000002</v>
      </c>
    </row>
    <row r="14" spans="1:4" x14ac:dyDescent="0.35">
      <c r="A14" s="26">
        <v>1979</v>
      </c>
      <c r="B14" s="2"/>
      <c r="C14" s="2">
        <v>1.85</v>
      </c>
      <c r="D14" s="2">
        <v>1.85</v>
      </c>
    </row>
    <row r="15" spans="1:4" x14ac:dyDescent="0.35">
      <c r="A15" s="26">
        <v>1980</v>
      </c>
      <c r="B15" s="2">
        <v>1.72</v>
      </c>
      <c r="C15" s="2">
        <v>1.81</v>
      </c>
      <c r="D15" s="2">
        <v>1.7650000000000001</v>
      </c>
    </row>
    <row r="16" spans="1:4" x14ac:dyDescent="0.35">
      <c r="A16" s="26">
        <v>1981</v>
      </c>
      <c r="B16" s="2">
        <v>1.615</v>
      </c>
      <c r="C16" s="2">
        <v>1.86</v>
      </c>
      <c r="D16" s="2">
        <v>1.7783333333333331</v>
      </c>
    </row>
    <row r="17" spans="1:4" x14ac:dyDescent="0.35">
      <c r="A17" s="26">
        <v>1982</v>
      </c>
      <c r="B17" s="2">
        <v>1.64</v>
      </c>
      <c r="C17" s="2">
        <v>1.7</v>
      </c>
      <c r="D17" s="2">
        <v>1.67</v>
      </c>
    </row>
    <row r="18" spans="1:4" x14ac:dyDescent="0.35">
      <c r="A18" s="26">
        <v>1984</v>
      </c>
      <c r="B18" s="2">
        <v>1.615</v>
      </c>
      <c r="C18" s="2">
        <v>1.7549999999999999</v>
      </c>
      <c r="D18" s="2">
        <v>1.6849999999999998</v>
      </c>
    </row>
    <row r="19" spans="1:4" x14ac:dyDescent="0.35">
      <c r="A19" s="26">
        <v>1985</v>
      </c>
      <c r="B19" s="2">
        <v>1.6</v>
      </c>
      <c r="C19" s="2">
        <v>1.8579999999999999</v>
      </c>
      <c r="D19" s="2">
        <v>1.784285714285714</v>
      </c>
    </row>
    <row r="20" spans="1:4" x14ac:dyDescent="0.35">
      <c r="A20" s="26">
        <v>1986</v>
      </c>
      <c r="B20" s="2">
        <v>1.665</v>
      </c>
      <c r="C20" s="2"/>
      <c r="D20" s="2">
        <v>1.665</v>
      </c>
    </row>
    <row r="21" spans="1:4" x14ac:dyDescent="0.35">
      <c r="A21" s="26">
        <v>1987</v>
      </c>
      <c r="B21" s="2"/>
      <c r="C21" s="2">
        <v>1.86</v>
      </c>
      <c r="D21" s="2">
        <v>1.86</v>
      </c>
    </row>
    <row r="22" spans="1:4" x14ac:dyDescent="0.35">
      <c r="A22" s="26">
        <v>1988</v>
      </c>
      <c r="B22" s="2"/>
      <c r="C22" s="2">
        <v>1.7399999999999998</v>
      </c>
      <c r="D22" s="2">
        <v>1.7399999999999998</v>
      </c>
    </row>
    <row r="23" spans="1:4" x14ac:dyDescent="0.35">
      <c r="A23" s="26">
        <v>1989</v>
      </c>
      <c r="B23" s="2">
        <v>1.6666666666666667</v>
      </c>
      <c r="C23" s="2">
        <v>1.7250000000000001</v>
      </c>
      <c r="D23" s="2">
        <v>1.69</v>
      </c>
    </row>
    <row r="24" spans="1:4" x14ac:dyDescent="0.35">
      <c r="A24" s="26">
        <v>1990</v>
      </c>
      <c r="B24" s="2">
        <v>1.63</v>
      </c>
      <c r="C24" s="2">
        <v>1.7274999999999998</v>
      </c>
      <c r="D24" s="2">
        <v>1.7080000000000002</v>
      </c>
    </row>
    <row r="25" spans="1:4" x14ac:dyDescent="0.35">
      <c r="A25" s="26">
        <v>1991</v>
      </c>
      <c r="B25" s="2">
        <v>1.6</v>
      </c>
      <c r="C25" s="2">
        <v>1.75</v>
      </c>
      <c r="D25" s="2">
        <v>1.7</v>
      </c>
    </row>
    <row r="26" spans="1:4" x14ac:dyDescent="0.35">
      <c r="A26" s="26">
        <v>1992</v>
      </c>
      <c r="B26" s="2">
        <v>1.74</v>
      </c>
      <c r="C26" s="2">
        <v>1.85</v>
      </c>
      <c r="D26" s="2">
        <v>1.7949999999999999</v>
      </c>
    </row>
    <row r="27" spans="1:4" x14ac:dyDescent="0.35">
      <c r="A27" s="26">
        <v>1993</v>
      </c>
      <c r="B27" s="2">
        <v>1.75</v>
      </c>
      <c r="C27" s="2">
        <v>1.835</v>
      </c>
      <c r="D27" s="2">
        <v>1.8066666666666666</v>
      </c>
    </row>
    <row r="28" spans="1:4" x14ac:dyDescent="0.35">
      <c r="A28" s="26">
        <v>1994</v>
      </c>
      <c r="B28" s="2"/>
      <c r="C28" s="2">
        <v>1.7375</v>
      </c>
      <c r="D28" s="2">
        <v>1.7375</v>
      </c>
    </row>
    <row r="29" spans="1:4" x14ac:dyDescent="0.35">
      <c r="A29" s="26">
        <v>1995</v>
      </c>
      <c r="B29" s="2">
        <v>1.63</v>
      </c>
      <c r="C29" s="2">
        <v>1.75</v>
      </c>
      <c r="D29" s="2">
        <v>1.71</v>
      </c>
    </row>
    <row r="30" spans="1:4" x14ac:dyDescent="0.35">
      <c r="A30" s="26">
        <v>1996</v>
      </c>
      <c r="B30" s="2">
        <v>1.64</v>
      </c>
      <c r="C30" s="2">
        <v>1.7899999999999998</v>
      </c>
      <c r="D30" s="2">
        <v>1.7337499999999999</v>
      </c>
    </row>
    <row r="31" spans="1:4" x14ac:dyDescent="0.35">
      <c r="A31" s="26">
        <v>1997</v>
      </c>
      <c r="B31" s="2">
        <v>1.57</v>
      </c>
      <c r="C31" s="2">
        <v>1.8066666666666666</v>
      </c>
      <c r="D31" s="2">
        <v>1.7475000000000001</v>
      </c>
    </row>
    <row r="32" spans="1:4" x14ac:dyDescent="0.35">
      <c r="A32" s="27">
        <v>1983</v>
      </c>
      <c r="B32" s="2">
        <v>1.63</v>
      </c>
      <c r="C32" s="2">
        <v>1.72</v>
      </c>
      <c r="D32" s="2">
        <v>1.66</v>
      </c>
    </row>
    <row r="33" spans="1:4" x14ac:dyDescent="0.35">
      <c r="A33" s="19" t="s">
        <v>76</v>
      </c>
      <c r="B33" s="2">
        <v>1.643555555555555</v>
      </c>
      <c r="C33" s="2">
        <v>1.7858181818181813</v>
      </c>
      <c r="D33" s="2">
        <v>1.7217999999999998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35DD-8F6D-4246-A584-2E8257589439}">
  <sheetPr>
    <tabColor theme="9"/>
  </sheetPr>
  <dimension ref="A1:D33"/>
  <sheetViews>
    <sheetView workbookViewId="0">
      <selection activeCell="E8" sqref="E8"/>
    </sheetView>
  </sheetViews>
  <sheetFormatPr defaultRowHeight="14.5" x14ac:dyDescent="0.35"/>
  <cols>
    <col min="1" max="1" width="17.6328125" bestFit="1" customWidth="1"/>
    <col min="2" max="5" width="10.7265625" customWidth="1"/>
  </cols>
  <sheetData>
    <row r="1" spans="1:4" x14ac:dyDescent="0.35">
      <c r="A1" s="14" t="s">
        <v>1</v>
      </c>
      <c r="B1" t="s">
        <v>78</v>
      </c>
    </row>
    <row r="3" spans="1:4" x14ac:dyDescent="0.35">
      <c r="A3" s="14" t="s">
        <v>83</v>
      </c>
      <c r="B3" s="16" t="s">
        <v>0</v>
      </c>
    </row>
    <row r="4" spans="1:4" x14ac:dyDescent="0.35">
      <c r="A4" s="24" t="s">
        <v>93</v>
      </c>
      <c r="B4" s="1" t="s">
        <v>79</v>
      </c>
      <c r="C4" s="1" t="s">
        <v>80</v>
      </c>
      <c r="D4" s="28" t="s">
        <v>76</v>
      </c>
    </row>
    <row r="5" spans="1:4" x14ac:dyDescent="0.35">
      <c r="A5" s="25">
        <v>1970</v>
      </c>
      <c r="B5" s="2">
        <v>61.333333333333336</v>
      </c>
      <c r="C5" s="2"/>
      <c r="D5" s="2">
        <v>61.333333333333336</v>
      </c>
    </row>
    <row r="6" spans="1:4" x14ac:dyDescent="0.35">
      <c r="A6" s="26">
        <v>1971</v>
      </c>
      <c r="B6" s="2">
        <v>49</v>
      </c>
      <c r="C6" s="2"/>
      <c r="D6" s="2">
        <v>49</v>
      </c>
    </row>
    <row r="7" spans="1:4" x14ac:dyDescent="0.35">
      <c r="A7" s="26">
        <v>1972</v>
      </c>
      <c r="B7" s="2">
        <v>58.333333333333336</v>
      </c>
      <c r="C7" s="2"/>
      <c r="D7" s="2">
        <v>58.333333333333336</v>
      </c>
    </row>
    <row r="8" spans="1:4" x14ac:dyDescent="0.35">
      <c r="A8" s="26">
        <v>1973</v>
      </c>
      <c r="B8" s="2">
        <v>55.5</v>
      </c>
      <c r="C8" s="2">
        <v>84</v>
      </c>
      <c r="D8" s="2">
        <v>65</v>
      </c>
    </row>
    <row r="9" spans="1:4" x14ac:dyDescent="0.35">
      <c r="A9" s="26">
        <v>1974</v>
      </c>
      <c r="B9" s="2">
        <v>74</v>
      </c>
      <c r="C9" s="2"/>
      <c r="D9" s="2">
        <v>74</v>
      </c>
    </row>
    <row r="10" spans="1:4" x14ac:dyDescent="0.35">
      <c r="A10" s="26">
        <v>1975</v>
      </c>
      <c r="B10" s="2">
        <v>60.857142857142854</v>
      </c>
      <c r="C10" s="2">
        <v>77.5</v>
      </c>
      <c r="D10" s="2">
        <v>66.909090909090907</v>
      </c>
    </row>
    <row r="11" spans="1:4" x14ac:dyDescent="0.35">
      <c r="A11" s="26">
        <v>1976</v>
      </c>
      <c r="B11" s="2">
        <v>66.5</v>
      </c>
      <c r="C11" s="2">
        <v>77.333333333333329</v>
      </c>
      <c r="D11" s="2">
        <v>73</v>
      </c>
    </row>
    <row r="12" spans="1:4" x14ac:dyDescent="0.35">
      <c r="A12" s="26">
        <v>1977</v>
      </c>
      <c r="B12" s="2"/>
      <c r="C12" s="2">
        <v>68</v>
      </c>
      <c r="D12" s="2">
        <v>68</v>
      </c>
    </row>
    <row r="13" spans="1:4" x14ac:dyDescent="0.35">
      <c r="A13" s="26">
        <v>1978</v>
      </c>
      <c r="B13" s="2">
        <v>53.5</v>
      </c>
      <c r="C13" s="2"/>
      <c r="D13" s="2">
        <v>53.5</v>
      </c>
    </row>
    <row r="14" spans="1:4" x14ac:dyDescent="0.35">
      <c r="A14" s="26">
        <v>1979</v>
      </c>
      <c r="B14" s="2"/>
      <c r="C14" s="2">
        <v>92</v>
      </c>
      <c r="D14" s="2">
        <v>92</v>
      </c>
    </row>
    <row r="15" spans="1:4" x14ac:dyDescent="0.35">
      <c r="A15" s="26">
        <v>1980</v>
      </c>
      <c r="B15" s="2">
        <v>61</v>
      </c>
      <c r="C15" s="2">
        <v>63</v>
      </c>
      <c r="D15" s="2">
        <v>62</v>
      </c>
    </row>
    <row r="16" spans="1:4" x14ac:dyDescent="0.35">
      <c r="A16" s="26">
        <v>1981</v>
      </c>
      <c r="B16" s="2">
        <v>65.5</v>
      </c>
      <c r="C16" s="2">
        <v>69</v>
      </c>
      <c r="D16" s="2">
        <v>67.833333333333329</v>
      </c>
    </row>
    <row r="17" spans="1:4" x14ac:dyDescent="0.35">
      <c r="A17" s="26">
        <v>1982</v>
      </c>
      <c r="B17" s="2">
        <v>62</v>
      </c>
      <c r="C17" s="2">
        <v>66</v>
      </c>
      <c r="D17" s="2">
        <v>64</v>
      </c>
    </row>
    <row r="18" spans="1:4" x14ac:dyDescent="0.35">
      <c r="A18" s="26">
        <v>1984</v>
      </c>
      <c r="B18" s="2">
        <v>53.5</v>
      </c>
      <c r="C18" s="2">
        <v>83</v>
      </c>
      <c r="D18" s="2">
        <v>68.25</v>
      </c>
    </row>
    <row r="19" spans="1:4" x14ac:dyDescent="0.35">
      <c r="A19" s="26">
        <v>1985</v>
      </c>
      <c r="B19" s="2">
        <v>58</v>
      </c>
      <c r="C19" s="2">
        <v>85.8</v>
      </c>
      <c r="D19" s="2">
        <v>77.857142857142861</v>
      </c>
    </row>
    <row r="20" spans="1:4" x14ac:dyDescent="0.35">
      <c r="A20" s="26">
        <v>1986</v>
      </c>
      <c r="B20" s="2">
        <v>57</v>
      </c>
      <c r="C20" s="2"/>
      <c r="D20" s="2">
        <v>57</v>
      </c>
    </row>
    <row r="21" spans="1:4" x14ac:dyDescent="0.35">
      <c r="A21" s="26">
        <v>1987</v>
      </c>
      <c r="B21" s="2"/>
      <c r="C21" s="2">
        <v>78</v>
      </c>
      <c r="D21" s="2">
        <v>78</v>
      </c>
    </row>
    <row r="22" spans="1:4" x14ac:dyDescent="0.35">
      <c r="A22" s="26">
        <v>1988</v>
      </c>
      <c r="B22" s="2"/>
      <c r="C22" s="2">
        <v>74.2</v>
      </c>
      <c r="D22" s="2">
        <v>74.2</v>
      </c>
    </row>
    <row r="23" spans="1:4" x14ac:dyDescent="0.35">
      <c r="A23" s="26">
        <v>1989</v>
      </c>
      <c r="B23" s="2">
        <v>53.666666666666664</v>
      </c>
      <c r="C23" s="2">
        <v>76.5</v>
      </c>
      <c r="D23" s="2">
        <v>62.8</v>
      </c>
    </row>
    <row r="24" spans="1:4" x14ac:dyDescent="0.35">
      <c r="A24" s="26">
        <v>1990</v>
      </c>
      <c r="B24" s="2">
        <v>50</v>
      </c>
      <c r="C24" s="2">
        <v>79.5</v>
      </c>
      <c r="D24" s="2">
        <v>73.599999999999994</v>
      </c>
    </row>
    <row r="25" spans="1:4" x14ac:dyDescent="0.35">
      <c r="A25" s="26">
        <v>1991</v>
      </c>
      <c r="B25" s="2">
        <v>63</v>
      </c>
      <c r="C25" s="2">
        <v>82.5</v>
      </c>
      <c r="D25" s="2">
        <v>76</v>
      </c>
    </row>
    <row r="26" spans="1:4" x14ac:dyDescent="0.35">
      <c r="A26" s="26">
        <v>1992</v>
      </c>
      <c r="B26" s="2">
        <v>65</v>
      </c>
      <c r="C26" s="2">
        <v>72</v>
      </c>
      <c r="D26" s="2">
        <v>68.5</v>
      </c>
    </row>
    <row r="27" spans="1:4" x14ac:dyDescent="0.35">
      <c r="A27" s="26">
        <v>1993</v>
      </c>
      <c r="B27" s="2">
        <v>47</v>
      </c>
      <c r="C27" s="2">
        <v>78</v>
      </c>
      <c r="D27" s="2">
        <v>67.666666666666671</v>
      </c>
    </row>
    <row r="28" spans="1:4" x14ac:dyDescent="0.35">
      <c r="A28" s="26">
        <v>1994</v>
      </c>
      <c r="B28" s="2"/>
      <c r="C28" s="2">
        <v>79.25</v>
      </c>
      <c r="D28" s="2">
        <v>79.25</v>
      </c>
    </row>
    <row r="29" spans="1:4" x14ac:dyDescent="0.35">
      <c r="A29" s="26">
        <v>1995</v>
      </c>
      <c r="B29" s="2">
        <v>59</v>
      </c>
      <c r="C29" s="2">
        <v>91</v>
      </c>
      <c r="D29" s="2">
        <v>80.333333333333329</v>
      </c>
    </row>
    <row r="30" spans="1:4" x14ac:dyDescent="0.35">
      <c r="A30" s="26">
        <v>1996</v>
      </c>
      <c r="B30" s="2">
        <v>57.333333333333336</v>
      </c>
      <c r="C30" s="2">
        <v>80.599999999999994</v>
      </c>
      <c r="D30" s="2">
        <v>71.875</v>
      </c>
    </row>
    <row r="31" spans="1:4" x14ac:dyDescent="0.35">
      <c r="A31" s="26">
        <v>1997</v>
      </c>
      <c r="B31" s="2">
        <v>66</v>
      </c>
      <c r="C31" s="2">
        <v>80.333333333333329</v>
      </c>
      <c r="D31" s="2">
        <v>76.75</v>
      </c>
    </row>
    <row r="32" spans="1:4" x14ac:dyDescent="0.35">
      <c r="A32" s="27">
        <v>1983</v>
      </c>
      <c r="B32" s="2">
        <v>60</v>
      </c>
      <c r="C32" s="2">
        <v>87</v>
      </c>
      <c r="D32" s="2">
        <v>69</v>
      </c>
    </row>
    <row r="33" spans="1:4" x14ac:dyDescent="0.35">
      <c r="A33" s="19" t="s">
        <v>76</v>
      </c>
      <c r="B33" s="2">
        <v>58.955555555555556</v>
      </c>
      <c r="C33" s="2">
        <v>78.709090909090904</v>
      </c>
      <c r="D33" s="2">
        <v>69.819999999999993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984F-41C9-4A0A-8361-21591D7D7286}">
  <sheetPr>
    <tabColor theme="9"/>
  </sheetPr>
  <dimension ref="A1:D33"/>
  <sheetViews>
    <sheetView topLeftCell="B1" workbookViewId="0">
      <selection activeCell="E12" sqref="E12"/>
    </sheetView>
  </sheetViews>
  <sheetFormatPr defaultRowHeight="14.5" x14ac:dyDescent="0.35"/>
  <cols>
    <col min="1" max="1" width="17.6328125" bestFit="1" customWidth="1"/>
    <col min="2" max="5" width="10.7265625" customWidth="1"/>
  </cols>
  <sheetData>
    <row r="1" spans="1:4" x14ac:dyDescent="0.35">
      <c r="A1" s="14" t="s">
        <v>1</v>
      </c>
      <c r="B1" t="s">
        <v>78</v>
      </c>
    </row>
    <row r="3" spans="1:4" x14ac:dyDescent="0.35">
      <c r="A3" s="14" t="s">
        <v>84</v>
      </c>
      <c r="B3" s="16" t="s">
        <v>0</v>
      </c>
    </row>
    <row r="4" spans="1:4" x14ac:dyDescent="0.35">
      <c r="A4" s="24" t="s">
        <v>93</v>
      </c>
      <c r="B4" s="1" t="s">
        <v>79</v>
      </c>
      <c r="C4" s="1" t="s">
        <v>80</v>
      </c>
      <c r="D4" s="28" t="s">
        <v>76</v>
      </c>
    </row>
    <row r="5" spans="1:4" x14ac:dyDescent="0.35">
      <c r="A5" s="25">
        <v>1970</v>
      </c>
      <c r="B5" s="2">
        <v>23.224414139163446</v>
      </c>
      <c r="C5" s="2"/>
      <c r="D5" s="2">
        <v>23.224414139163446</v>
      </c>
    </row>
    <row r="6" spans="1:4" x14ac:dyDescent="0.35">
      <c r="A6" s="26">
        <v>1971</v>
      </c>
      <c r="B6" s="2">
        <v>18.670934308794386</v>
      </c>
      <c r="C6" s="2"/>
      <c r="D6" s="2">
        <v>18.670934308794386</v>
      </c>
    </row>
    <row r="7" spans="1:4" x14ac:dyDescent="0.35">
      <c r="A7" s="26">
        <v>1972</v>
      </c>
      <c r="B7" s="2">
        <v>22.974545916969006</v>
      </c>
      <c r="C7" s="2"/>
      <c r="D7" s="2">
        <v>22.974545916969006</v>
      </c>
    </row>
    <row r="8" spans="1:4" x14ac:dyDescent="0.35">
      <c r="A8" s="26">
        <v>1973</v>
      </c>
      <c r="B8" s="2">
        <v>20.573205952551831</v>
      </c>
      <c r="C8" s="2">
        <v>24.810964083175801</v>
      </c>
      <c r="D8" s="2">
        <v>21.985791996093155</v>
      </c>
    </row>
    <row r="9" spans="1:4" x14ac:dyDescent="0.35">
      <c r="A9" s="26">
        <v>1974</v>
      </c>
      <c r="B9" s="2">
        <v>29.642685467072578</v>
      </c>
      <c r="C9" s="2"/>
      <c r="D9" s="2">
        <v>29.642685467072578</v>
      </c>
    </row>
    <row r="10" spans="1:4" x14ac:dyDescent="0.35">
      <c r="A10" s="26">
        <v>1975</v>
      </c>
      <c r="B10" s="2">
        <v>21.548640495739129</v>
      </c>
      <c r="C10" s="2">
        <v>24.360244516834541</v>
      </c>
      <c r="D10" s="2">
        <v>22.571041957955643</v>
      </c>
    </row>
    <row r="11" spans="1:4" x14ac:dyDescent="0.35">
      <c r="A11" s="26">
        <v>1976</v>
      </c>
      <c r="B11" s="2">
        <v>24.096299796957126</v>
      </c>
      <c r="C11" s="2">
        <v>25.17591050079713</v>
      </c>
      <c r="D11" s="2">
        <v>24.744066219261121</v>
      </c>
    </row>
    <row r="12" spans="1:4" x14ac:dyDescent="0.35">
      <c r="A12" s="26">
        <v>1977</v>
      </c>
      <c r="B12" s="2"/>
      <c r="C12" s="2">
        <v>20.305174833527424</v>
      </c>
      <c r="D12" s="2">
        <v>20.305174833527424</v>
      </c>
    </row>
    <row r="13" spans="1:4" x14ac:dyDescent="0.35">
      <c r="A13" s="26">
        <v>1978</v>
      </c>
      <c r="B13" s="2">
        <v>21.149963317626941</v>
      </c>
      <c r="C13" s="2"/>
      <c r="D13" s="2">
        <v>21.149963317626941</v>
      </c>
    </row>
    <row r="14" spans="1:4" x14ac:dyDescent="0.35">
      <c r="A14" s="26">
        <v>1979</v>
      </c>
      <c r="B14" s="2"/>
      <c r="C14" s="2">
        <v>26.880934989043094</v>
      </c>
      <c r="D14" s="2">
        <v>26.880934989043094</v>
      </c>
    </row>
    <row r="15" spans="1:4" x14ac:dyDescent="0.35">
      <c r="A15" s="26">
        <v>1980</v>
      </c>
      <c r="B15" s="2">
        <v>20.61925365062196</v>
      </c>
      <c r="C15" s="2">
        <v>19.230182228869694</v>
      </c>
      <c r="D15" s="2">
        <v>19.924717939745825</v>
      </c>
    </row>
    <row r="16" spans="1:4" x14ac:dyDescent="0.35">
      <c r="A16" s="26">
        <v>1981</v>
      </c>
      <c r="B16" s="2">
        <v>25.467451115028041</v>
      </c>
      <c r="C16" s="2">
        <v>20.092333693672742</v>
      </c>
      <c r="D16" s="2">
        <v>21.884039500791175</v>
      </c>
    </row>
    <row r="17" spans="1:4" x14ac:dyDescent="0.35">
      <c r="A17" s="26">
        <v>1982</v>
      </c>
      <c r="B17" s="2">
        <v>23.051754907792983</v>
      </c>
      <c r="C17" s="2">
        <v>22.837370242214536</v>
      </c>
      <c r="D17" s="2">
        <v>22.944562575003758</v>
      </c>
    </row>
    <row r="18" spans="1:4" x14ac:dyDescent="0.35">
      <c r="A18" s="26">
        <v>1984</v>
      </c>
      <c r="B18" s="2">
        <v>20.520847753346381</v>
      </c>
      <c r="C18" s="2">
        <v>27.151089224034749</v>
      </c>
      <c r="D18" s="2">
        <v>23.835968488690565</v>
      </c>
    </row>
    <row r="19" spans="1:4" x14ac:dyDescent="0.35">
      <c r="A19" s="26">
        <v>1985</v>
      </c>
      <c r="B19" s="2">
        <v>22.820581178352441</v>
      </c>
      <c r="C19" s="2">
        <v>25.081241547261847</v>
      </c>
      <c r="D19" s="2">
        <v>24.435338584716302</v>
      </c>
    </row>
    <row r="20" spans="1:4" x14ac:dyDescent="0.35">
      <c r="A20" s="26">
        <v>1986</v>
      </c>
      <c r="B20" s="2">
        <v>20.723375473555016</v>
      </c>
      <c r="C20" s="2"/>
      <c r="D20" s="2">
        <v>20.723375473555016</v>
      </c>
    </row>
    <row r="21" spans="1:4" x14ac:dyDescent="0.35">
      <c r="A21" s="26">
        <v>1987</v>
      </c>
      <c r="B21" s="2"/>
      <c r="C21" s="2">
        <v>22.54595907041276</v>
      </c>
      <c r="D21" s="2">
        <v>22.54595907041276</v>
      </c>
    </row>
    <row r="22" spans="1:4" x14ac:dyDescent="0.35">
      <c r="A22" s="26">
        <v>1988</v>
      </c>
      <c r="B22" s="2"/>
      <c r="C22" s="2">
        <v>24.553523502462376</v>
      </c>
      <c r="D22" s="2">
        <v>24.553523502462376</v>
      </c>
    </row>
    <row r="23" spans="1:4" x14ac:dyDescent="0.35">
      <c r="A23" s="26">
        <v>1989</v>
      </c>
      <c r="B23" s="2">
        <v>19.311513774126343</v>
      </c>
      <c r="C23" s="2">
        <v>25.700727349763437</v>
      </c>
      <c r="D23" s="2">
        <v>21.867199204381183</v>
      </c>
    </row>
    <row r="24" spans="1:4" x14ac:dyDescent="0.35">
      <c r="A24" s="26">
        <v>1990</v>
      </c>
      <c r="B24" s="2">
        <v>18.818924310286427</v>
      </c>
      <c r="C24" s="2">
        <v>26.539730090756546</v>
      </c>
      <c r="D24" s="2">
        <v>24.995568934662522</v>
      </c>
    </row>
    <row r="25" spans="1:4" x14ac:dyDescent="0.35">
      <c r="A25" s="26">
        <v>1991</v>
      </c>
      <c r="B25" s="2">
        <v>24.609374999999996</v>
      </c>
      <c r="C25" s="2">
        <v>27.453018185060706</v>
      </c>
      <c r="D25" s="2">
        <v>26.5051371233738</v>
      </c>
    </row>
    <row r="26" spans="1:4" x14ac:dyDescent="0.35">
      <c r="A26" s="26">
        <v>1992</v>
      </c>
      <c r="B26" s="2">
        <v>21.469150482230148</v>
      </c>
      <c r="C26" s="2">
        <v>21.037253469685901</v>
      </c>
      <c r="D26" s="2">
        <v>21.253201975958024</v>
      </c>
    </row>
    <row r="27" spans="1:4" x14ac:dyDescent="0.35">
      <c r="A27" s="26">
        <v>1993</v>
      </c>
      <c r="B27" s="2">
        <v>15.346938775510203</v>
      </c>
      <c r="C27" s="2">
        <v>23.32665826082226</v>
      </c>
      <c r="D27" s="2">
        <v>20.666751765718242</v>
      </c>
    </row>
    <row r="28" spans="1:4" x14ac:dyDescent="0.35">
      <c r="A28" s="26">
        <v>1994</v>
      </c>
      <c r="B28" s="2"/>
      <c r="C28" s="2">
        <v>26.513223007233048</v>
      </c>
      <c r="D28" s="2">
        <v>26.513223007233048</v>
      </c>
    </row>
    <row r="29" spans="1:4" x14ac:dyDescent="0.35">
      <c r="A29" s="26">
        <v>1995</v>
      </c>
      <c r="B29" s="2">
        <v>22.206330686137981</v>
      </c>
      <c r="C29" s="2">
        <v>29.74977572728438</v>
      </c>
      <c r="D29" s="2">
        <v>27.235294046902244</v>
      </c>
    </row>
    <row r="30" spans="1:4" x14ac:dyDescent="0.35">
      <c r="A30" s="26">
        <v>1996</v>
      </c>
      <c r="B30" s="2">
        <v>21.684679041242486</v>
      </c>
      <c r="C30" s="2">
        <v>25.721736971931261</v>
      </c>
      <c r="D30" s="2">
        <v>24.207840247922967</v>
      </c>
    </row>
    <row r="31" spans="1:4" x14ac:dyDescent="0.35">
      <c r="A31" s="26">
        <v>1997</v>
      </c>
      <c r="B31" s="2">
        <v>26.775934114974238</v>
      </c>
      <c r="C31" s="2">
        <v>24.724628194829013</v>
      </c>
      <c r="D31" s="2">
        <v>25.237454674865319</v>
      </c>
    </row>
    <row r="32" spans="1:4" x14ac:dyDescent="0.35">
      <c r="A32" s="27">
        <v>1983</v>
      </c>
      <c r="B32" s="2">
        <v>22.666823815769391</v>
      </c>
      <c r="C32" s="2">
        <v>29.407787993510009</v>
      </c>
      <c r="D32" s="2">
        <v>24.913811875016265</v>
      </c>
    </row>
    <row r="33" spans="1:4" x14ac:dyDescent="0.35">
      <c r="A33" s="19" t="s">
        <v>76</v>
      </c>
      <c r="B33" s="2">
        <v>21.992762679877174</v>
      </c>
      <c r="C33" s="2">
        <v>24.914989378791162</v>
      </c>
      <c r="D33" s="2">
        <v>23.599987364279865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C83F-54CE-4C19-B8A1-BF30D9C3DF5B}">
  <sheetPr>
    <tabColor theme="4" tint="-0.499984740745262"/>
  </sheetPr>
  <dimension ref="A1:H37"/>
  <sheetViews>
    <sheetView workbookViewId="0">
      <selection activeCell="E11" sqref="E11"/>
    </sheetView>
  </sheetViews>
  <sheetFormatPr defaultRowHeight="14.5" x14ac:dyDescent="0.35"/>
  <cols>
    <col min="2" max="2" width="10.6328125" bestFit="1" customWidth="1"/>
    <col min="3" max="3" width="17.7265625" bestFit="1" customWidth="1"/>
    <col min="6" max="6" width="10.453125" bestFit="1" customWidth="1"/>
    <col min="7" max="7" width="11.7265625" bestFit="1" customWidth="1"/>
    <col min="8" max="8" width="14.7265625" bestFit="1" customWidth="1"/>
  </cols>
  <sheetData>
    <row r="1" spans="1:8" ht="44" thickTop="1" x14ac:dyDescent="0.35">
      <c r="A1" s="29" t="s">
        <v>26</v>
      </c>
      <c r="B1" s="29" t="s">
        <v>27</v>
      </c>
      <c r="C1" s="29" t="s">
        <v>7</v>
      </c>
      <c r="D1" s="29" t="s">
        <v>28</v>
      </c>
      <c r="E1" s="29" t="s">
        <v>97</v>
      </c>
      <c r="F1" s="29" t="s">
        <v>29</v>
      </c>
      <c r="G1" s="29" t="s">
        <v>30</v>
      </c>
      <c r="H1" s="29" t="s">
        <v>31</v>
      </c>
    </row>
    <row r="2" spans="1:8" x14ac:dyDescent="0.35">
      <c r="A2" s="1">
        <v>1</v>
      </c>
      <c r="B2" s="12" t="s">
        <v>32</v>
      </c>
      <c r="C2" s="12" t="s">
        <v>33</v>
      </c>
      <c r="D2" s="1">
        <v>1</v>
      </c>
      <c r="E2" s="1" t="s">
        <v>34</v>
      </c>
      <c r="F2" s="1">
        <v>26</v>
      </c>
      <c r="G2" s="1">
        <v>3</v>
      </c>
      <c r="H2" s="1" t="s">
        <v>35</v>
      </c>
    </row>
    <row r="3" spans="1:8" x14ac:dyDescent="0.35">
      <c r="A3" s="1">
        <v>2</v>
      </c>
      <c r="B3" s="12" t="s">
        <v>36</v>
      </c>
      <c r="C3" s="12" t="s">
        <v>33</v>
      </c>
      <c r="D3" s="1">
        <v>2</v>
      </c>
      <c r="E3" s="1" t="s">
        <v>37</v>
      </c>
      <c r="F3" s="1">
        <v>32</v>
      </c>
      <c r="G3" s="1">
        <v>10</v>
      </c>
      <c r="H3" s="1" t="s">
        <v>38</v>
      </c>
    </row>
    <row r="4" spans="1:8" x14ac:dyDescent="0.35">
      <c r="A4" s="1">
        <v>3</v>
      </c>
      <c r="B4" s="12" t="s">
        <v>36</v>
      </c>
      <c r="C4" s="12" t="s">
        <v>33</v>
      </c>
      <c r="D4" s="1">
        <v>1</v>
      </c>
      <c r="E4" s="1" t="s">
        <v>39</v>
      </c>
      <c r="F4" s="1">
        <v>36</v>
      </c>
      <c r="G4" s="1">
        <v>5</v>
      </c>
      <c r="H4" s="1" t="s">
        <v>38</v>
      </c>
    </row>
    <row r="5" spans="1:8" x14ac:dyDescent="0.35">
      <c r="A5" s="1">
        <v>4</v>
      </c>
      <c r="B5" s="12" t="s">
        <v>32</v>
      </c>
      <c r="C5" s="12" t="s">
        <v>40</v>
      </c>
      <c r="D5" s="1">
        <v>1</v>
      </c>
      <c r="E5" s="1" t="s">
        <v>41</v>
      </c>
      <c r="F5" s="1">
        <v>20</v>
      </c>
      <c r="G5" s="1">
        <v>10</v>
      </c>
      <c r="H5" s="1" t="s">
        <v>42</v>
      </c>
    </row>
    <row r="6" spans="1:8" x14ac:dyDescent="0.35">
      <c r="A6" s="1">
        <v>5</v>
      </c>
      <c r="B6" s="12" t="s">
        <v>32</v>
      </c>
      <c r="C6" s="12" t="s">
        <v>33</v>
      </c>
      <c r="D6" s="1">
        <v>1</v>
      </c>
      <c r="E6" s="1" t="s">
        <v>43</v>
      </c>
      <c r="F6" s="1">
        <v>40</v>
      </c>
      <c r="G6" s="1">
        <v>7</v>
      </c>
      <c r="H6" s="1" t="s">
        <v>42</v>
      </c>
    </row>
    <row r="7" spans="1:8" x14ac:dyDescent="0.35">
      <c r="A7" s="1">
        <v>6</v>
      </c>
      <c r="B7" s="12" t="s">
        <v>36</v>
      </c>
      <c r="C7" s="12" t="s">
        <v>33</v>
      </c>
      <c r="D7" s="1">
        <v>2</v>
      </c>
      <c r="E7" s="1" t="s">
        <v>44</v>
      </c>
      <c r="F7" s="1">
        <v>28</v>
      </c>
      <c r="G7" s="1">
        <v>0</v>
      </c>
      <c r="H7" s="1" t="s">
        <v>35</v>
      </c>
    </row>
    <row r="8" spans="1:8" x14ac:dyDescent="0.35">
      <c r="A8" s="1">
        <v>7</v>
      </c>
      <c r="B8" s="12" t="s">
        <v>32</v>
      </c>
      <c r="C8" s="12" t="s">
        <v>33</v>
      </c>
      <c r="D8" s="1">
        <v>3</v>
      </c>
      <c r="E8" s="1" t="s">
        <v>45</v>
      </c>
      <c r="F8" s="1">
        <v>41</v>
      </c>
      <c r="G8" s="1">
        <v>0</v>
      </c>
      <c r="H8" s="1" t="s">
        <v>35</v>
      </c>
    </row>
    <row r="9" spans="1:8" x14ac:dyDescent="0.35">
      <c r="A9" s="1">
        <v>8</v>
      </c>
      <c r="B9" s="12" t="s">
        <v>32</v>
      </c>
      <c r="C9" s="12" t="s">
        <v>33</v>
      </c>
      <c r="D9" s="1">
        <v>3</v>
      </c>
      <c r="E9" s="1" t="s">
        <v>46</v>
      </c>
      <c r="F9" s="1">
        <v>43</v>
      </c>
      <c r="G9" s="1">
        <v>4</v>
      </c>
      <c r="H9" s="1" t="s">
        <v>38</v>
      </c>
    </row>
    <row r="10" spans="1:8" x14ac:dyDescent="0.35">
      <c r="A10" s="1">
        <v>9</v>
      </c>
      <c r="B10" s="12" t="s">
        <v>36</v>
      </c>
      <c r="C10" s="12" t="s">
        <v>40</v>
      </c>
      <c r="D10" s="1">
        <v>3</v>
      </c>
      <c r="E10" s="1" t="s">
        <v>47</v>
      </c>
      <c r="F10" s="1">
        <v>34</v>
      </c>
      <c r="G10" s="1">
        <v>10</v>
      </c>
      <c r="H10" s="1" t="s">
        <v>38</v>
      </c>
    </row>
    <row r="11" spans="1:8" x14ac:dyDescent="0.35">
      <c r="A11" s="1">
        <v>10</v>
      </c>
      <c r="B11" s="12" t="s">
        <v>32</v>
      </c>
      <c r="C11" s="12" t="s">
        <v>40</v>
      </c>
      <c r="D11" s="1">
        <v>1</v>
      </c>
      <c r="E11" s="1" t="s">
        <v>48</v>
      </c>
      <c r="F11" s="1">
        <v>23</v>
      </c>
      <c r="G11" s="1">
        <v>6</v>
      </c>
      <c r="H11" s="1" t="s">
        <v>42</v>
      </c>
    </row>
    <row r="12" spans="1:8" x14ac:dyDescent="0.35">
      <c r="A12" s="1">
        <v>11</v>
      </c>
      <c r="B12" s="12" t="s">
        <v>36</v>
      </c>
      <c r="C12" s="12" t="s">
        <v>40</v>
      </c>
      <c r="D12" s="1">
        <v>2</v>
      </c>
      <c r="E12" s="1" t="s">
        <v>49</v>
      </c>
      <c r="F12" s="1">
        <v>33</v>
      </c>
      <c r="G12" s="1">
        <v>6</v>
      </c>
      <c r="H12" s="1" t="s">
        <v>35</v>
      </c>
    </row>
    <row r="13" spans="1:8" x14ac:dyDescent="0.35">
      <c r="A13" s="1">
        <v>12</v>
      </c>
      <c r="B13" s="12" t="s">
        <v>32</v>
      </c>
      <c r="C13" s="12" t="s">
        <v>33</v>
      </c>
      <c r="D13" s="1">
        <v>3</v>
      </c>
      <c r="E13" s="1" t="s">
        <v>50</v>
      </c>
      <c r="F13" s="1">
        <v>27</v>
      </c>
      <c r="G13" s="1">
        <v>11</v>
      </c>
      <c r="H13" s="1" t="s">
        <v>38</v>
      </c>
    </row>
    <row r="14" spans="1:8" x14ac:dyDescent="0.35">
      <c r="A14" s="1">
        <v>13</v>
      </c>
      <c r="B14" s="12" t="s">
        <v>32</v>
      </c>
      <c r="C14" s="12" t="s">
        <v>40</v>
      </c>
      <c r="D14" s="1">
        <v>3</v>
      </c>
      <c r="E14" s="1" t="s">
        <v>51</v>
      </c>
      <c r="F14" s="1">
        <v>37</v>
      </c>
      <c r="G14" s="1">
        <v>5</v>
      </c>
      <c r="H14" s="1" t="s">
        <v>42</v>
      </c>
    </row>
    <row r="15" spans="1:8" x14ac:dyDescent="0.35">
      <c r="A15" s="1">
        <v>14</v>
      </c>
      <c r="B15" s="12" t="s">
        <v>36</v>
      </c>
      <c r="C15" s="12" t="s">
        <v>33</v>
      </c>
      <c r="D15" s="1">
        <v>3</v>
      </c>
      <c r="E15" s="1" t="s">
        <v>52</v>
      </c>
      <c r="F15" s="1">
        <v>44</v>
      </c>
      <c r="G15" s="1">
        <v>2</v>
      </c>
      <c r="H15" s="1" t="s">
        <v>42</v>
      </c>
    </row>
    <row r="16" spans="1:8" x14ac:dyDescent="0.35">
      <c r="A16" s="1">
        <v>15</v>
      </c>
      <c r="B16" s="12" t="s">
        <v>36</v>
      </c>
      <c r="C16" s="12" t="s">
        <v>40</v>
      </c>
      <c r="D16" s="1">
        <v>3</v>
      </c>
      <c r="E16" s="1" t="s">
        <v>53</v>
      </c>
      <c r="F16" s="1">
        <v>30</v>
      </c>
      <c r="G16" s="1">
        <v>5</v>
      </c>
      <c r="H16" s="1" t="s">
        <v>35</v>
      </c>
    </row>
    <row r="17" spans="1:8" x14ac:dyDescent="0.35">
      <c r="A17" s="1">
        <v>16</v>
      </c>
      <c r="B17" s="12" t="s">
        <v>32</v>
      </c>
      <c r="C17" s="12" t="s">
        <v>40</v>
      </c>
      <c r="D17" s="1">
        <v>2</v>
      </c>
      <c r="E17" s="1" t="s">
        <v>54</v>
      </c>
      <c r="F17" s="1">
        <v>38</v>
      </c>
      <c r="G17" s="1">
        <v>8</v>
      </c>
      <c r="H17" s="1" t="s">
        <v>42</v>
      </c>
    </row>
    <row r="18" spans="1:8" x14ac:dyDescent="0.35">
      <c r="A18" s="1">
        <v>17</v>
      </c>
      <c r="B18" s="12" t="s">
        <v>36</v>
      </c>
      <c r="C18" s="12" t="s">
        <v>40</v>
      </c>
      <c r="D18" s="1">
        <v>3</v>
      </c>
      <c r="E18" s="1" t="s">
        <v>55</v>
      </c>
      <c r="F18" s="1">
        <v>31</v>
      </c>
      <c r="G18" s="1">
        <v>7</v>
      </c>
      <c r="H18" s="1" t="s">
        <v>38</v>
      </c>
    </row>
    <row r="19" spans="1:8" x14ac:dyDescent="0.35">
      <c r="A19" s="1">
        <v>18</v>
      </c>
      <c r="B19" s="12" t="s">
        <v>36</v>
      </c>
      <c r="C19" s="12" t="s">
        <v>33</v>
      </c>
      <c r="D19" s="1">
        <v>2</v>
      </c>
      <c r="E19" s="1" t="s">
        <v>56</v>
      </c>
      <c r="F19" s="1">
        <v>39</v>
      </c>
      <c r="G19" s="1">
        <v>7</v>
      </c>
      <c r="H19" s="1" t="s">
        <v>42</v>
      </c>
    </row>
    <row r="20" spans="1:8" x14ac:dyDescent="0.35">
      <c r="A20" s="1">
        <v>19</v>
      </c>
      <c r="B20" s="12" t="s">
        <v>32</v>
      </c>
      <c r="C20" s="12" t="s">
        <v>57</v>
      </c>
      <c r="D20" s="1">
        <v>1</v>
      </c>
      <c r="E20" s="1" t="s">
        <v>58</v>
      </c>
      <c r="F20" s="1">
        <v>25</v>
      </c>
      <c r="G20" s="1">
        <v>8</v>
      </c>
      <c r="H20" s="1" t="s">
        <v>35</v>
      </c>
    </row>
    <row r="21" spans="1:8" x14ac:dyDescent="0.35">
      <c r="A21" s="1">
        <v>20</v>
      </c>
      <c r="B21" s="12" t="s">
        <v>32</v>
      </c>
      <c r="C21" s="12" t="s">
        <v>40</v>
      </c>
      <c r="D21" s="1">
        <v>2</v>
      </c>
      <c r="E21" s="1" t="s">
        <v>59</v>
      </c>
      <c r="F21" s="1">
        <v>37</v>
      </c>
      <c r="G21" s="1">
        <v>4</v>
      </c>
      <c r="H21" s="1" t="s">
        <v>35</v>
      </c>
    </row>
    <row r="22" spans="1:8" x14ac:dyDescent="0.35">
      <c r="A22" s="1">
        <v>21</v>
      </c>
      <c r="B22" s="12" t="s">
        <v>36</v>
      </c>
      <c r="C22" s="12" t="s">
        <v>40</v>
      </c>
      <c r="D22" s="1">
        <v>2</v>
      </c>
      <c r="E22" s="1" t="s">
        <v>60</v>
      </c>
      <c r="F22" s="1">
        <v>30</v>
      </c>
      <c r="G22" s="1">
        <v>9</v>
      </c>
      <c r="H22" s="1" t="s">
        <v>42</v>
      </c>
    </row>
    <row r="23" spans="1:8" x14ac:dyDescent="0.35">
      <c r="A23" s="1">
        <v>22</v>
      </c>
      <c r="B23" s="12" t="s">
        <v>32</v>
      </c>
      <c r="C23" s="12" t="s">
        <v>40</v>
      </c>
      <c r="D23" s="1">
        <v>1</v>
      </c>
      <c r="E23" s="1" t="s">
        <v>61</v>
      </c>
      <c r="F23" s="1">
        <v>34</v>
      </c>
      <c r="G23" s="1">
        <v>2</v>
      </c>
      <c r="H23" s="1" t="s">
        <v>38</v>
      </c>
    </row>
    <row r="24" spans="1:8" x14ac:dyDescent="0.35">
      <c r="A24" s="1">
        <v>23</v>
      </c>
      <c r="B24" s="12" t="s">
        <v>32</v>
      </c>
      <c r="C24" s="12" t="s">
        <v>33</v>
      </c>
      <c r="D24" s="1">
        <v>1</v>
      </c>
      <c r="E24" s="1" t="s">
        <v>62</v>
      </c>
      <c r="F24" s="1">
        <v>41</v>
      </c>
      <c r="G24" s="1">
        <v>0</v>
      </c>
      <c r="H24" s="1" t="s">
        <v>42</v>
      </c>
    </row>
    <row r="25" spans="1:8" x14ac:dyDescent="0.35">
      <c r="A25" s="1">
        <v>24</v>
      </c>
      <c r="B25" s="12" t="s">
        <v>36</v>
      </c>
      <c r="C25" s="12" t="s">
        <v>57</v>
      </c>
      <c r="D25" s="1">
        <v>2</v>
      </c>
      <c r="E25" s="1" t="s">
        <v>63</v>
      </c>
      <c r="F25" s="1">
        <v>26</v>
      </c>
      <c r="G25" s="1">
        <v>1</v>
      </c>
      <c r="H25" s="1" t="s">
        <v>42</v>
      </c>
    </row>
    <row r="26" spans="1:8" x14ac:dyDescent="0.35">
      <c r="A26" s="1">
        <v>25</v>
      </c>
      <c r="B26" s="12" t="s">
        <v>36</v>
      </c>
      <c r="C26" s="12" t="s">
        <v>40</v>
      </c>
      <c r="D26" s="1">
        <v>3</v>
      </c>
      <c r="E26" s="1" t="s">
        <v>64</v>
      </c>
      <c r="F26" s="1">
        <v>32</v>
      </c>
      <c r="G26" s="1">
        <v>5</v>
      </c>
      <c r="H26" s="1" t="s">
        <v>35</v>
      </c>
    </row>
    <row r="27" spans="1:8" x14ac:dyDescent="0.35">
      <c r="A27" s="1">
        <v>26</v>
      </c>
      <c r="B27" s="12" t="s">
        <v>36</v>
      </c>
      <c r="C27" s="12" t="s">
        <v>40</v>
      </c>
      <c r="D27" s="1">
        <v>2</v>
      </c>
      <c r="E27" s="1" t="s">
        <v>65</v>
      </c>
      <c r="F27" s="1">
        <v>35</v>
      </c>
      <c r="G27" s="1">
        <v>0</v>
      </c>
      <c r="H27" s="1" t="s">
        <v>42</v>
      </c>
    </row>
    <row r="28" spans="1:8" x14ac:dyDescent="0.35">
      <c r="A28" s="1">
        <v>27</v>
      </c>
      <c r="B28" s="12" t="s">
        <v>32</v>
      </c>
      <c r="C28" s="12" t="s">
        <v>33</v>
      </c>
      <c r="D28" s="1">
        <v>3</v>
      </c>
      <c r="E28" s="1" t="s">
        <v>66</v>
      </c>
      <c r="F28" s="1">
        <v>46</v>
      </c>
      <c r="G28" s="1">
        <v>7</v>
      </c>
      <c r="H28" s="1" t="s">
        <v>42</v>
      </c>
    </row>
    <row r="29" spans="1:8" x14ac:dyDescent="0.35">
      <c r="A29" s="1">
        <v>28</v>
      </c>
      <c r="B29" s="12" t="s">
        <v>36</v>
      </c>
      <c r="C29" s="12" t="s">
        <v>40</v>
      </c>
      <c r="D29" s="1">
        <v>3</v>
      </c>
      <c r="E29" s="1" t="s">
        <v>67</v>
      </c>
      <c r="F29" s="1">
        <v>29</v>
      </c>
      <c r="G29" s="1">
        <v>8</v>
      </c>
      <c r="H29" s="1" t="s">
        <v>35</v>
      </c>
    </row>
    <row r="30" spans="1:8" x14ac:dyDescent="0.35">
      <c r="A30" s="1">
        <v>29</v>
      </c>
      <c r="B30" s="12" t="s">
        <v>36</v>
      </c>
      <c r="C30" s="12" t="s">
        <v>40</v>
      </c>
      <c r="D30" s="1">
        <v>3</v>
      </c>
      <c r="E30" s="1" t="s">
        <v>68</v>
      </c>
      <c r="F30" s="1">
        <v>40</v>
      </c>
      <c r="G30" s="1">
        <v>6</v>
      </c>
      <c r="H30" s="1" t="s">
        <v>35</v>
      </c>
    </row>
    <row r="31" spans="1:8" x14ac:dyDescent="0.35">
      <c r="A31" s="1">
        <v>30</v>
      </c>
      <c r="B31" s="12" t="s">
        <v>36</v>
      </c>
      <c r="C31" s="12" t="s">
        <v>40</v>
      </c>
      <c r="D31" s="1">
        <v>1</v>
      </c>
      <c r="E31" s="1" t="s">
        <v>69</v>
      </c>
      <c r="F31" s="1">
        <v>35</v>
      </c>
      <c r="G31" s="1">
        <v>10</v>
      </c>
      <c r="H31" s="1" t="s">
        <v>38</v>
      </c>
    </row>
    <row r="32" spans="1:8" x14ac:dyDescent="0.35">
      <c r="A32" s="1">
        <v>31</v>
      </c>
      <c r="B32" s="12" t="s">
        <v>32</v>
      </c>
      <c r="C32" s="12" t="s">
        <v>57</v>
      </c>
      <c r="D32" s="1">
        <v>3</v>
      </c>
      <c r="E32" s="1" t="s">
        <v>70</v>
      </c>
      <c r="F32" s="1">
        <v>31</v>
      </c>
      <c r="G32" s="1">
        <v>5</v>
      </c>
      <c r="H32" s="1" t="s">
        <v>42</v>
      </c>
    </row>
    <row r="33" spans="1:8" x14ac:dyDescent="0.35">
      <c r="A33" s="1">
        <v>32</v>
      </c>
      <c r="B33" s="12" t="s">
        <v>36</v>
      </c>
      <c r="C33" s="12" t="s">
        <v>40</v>
      </c>
      <c r="D33" s="1">
        <v>1</v>
      </c>
      <c r="E33" s="1" t="s">
        <v>71</v>
      </c>
      <c r="F33" s="1">
        <v>36</v>
      </c>
      <c r="G33" s="1">
        <v>4</v>
      </c>
      <c r="H33" s="1" t="s">
        <v>35</v>
      </c>
    </row>
    <row r="34" spans="1:8" x14ac:dyDescent="0.35">
      <c r="A34" s="1">
        <v>33</v>
      </c>
      <c r="B34" s="12" t="s">
        <v>36</v>
      </c>
      <c r="C34" s="12" t="s">
        <v>57</v>
      </c>
      <c r="D34" s="1">
        <v>3</v>
      </c>
      <c r="E34" s="1" t="s">
        <v>72</v>
      </c>
      <c r="F34" s="1">
        <v>43</v>
      </c>
      <c r="G34" s="1">
        <v>7</v>
      </c>
      <c r="H34" s="1" t="s">
        <v>38</v>
      </c>
    </row>
    <row r="35" spans="1:8" x14ac:dyDescent="0.35">
      <c r="A35" s="1">
        <v>34</v>
      </c>
      <c r="B35" s="12" t="s">
        <v>32</v>
      </c>
      <c r="C35" s="12" t="s">
        <v>57</v>
      </c>
      <c r="D35" s="1">
        <v>1</v>
      </c>
      <c r="E35" s="1" t="s">
        <v>73</v>
      </c>
      <c r="F35" s="1">
        <v>33</v>
      </c>
      <c r="G35" s="1">
        <v>7</v>
      </c>
      <c r="H35" s="1" t="s">
        <v>38</v>
      </c>
    </row>
    <row r="36" spans="1:8" x14ac:dyDescent="0.35">
      <c r="A36" s="1">
        <v>35</v>
      </c>
      <c r="B36" s="12" t="s">
        <v>36</v>
      </c>
      <c r="C36" s="12" t="s">
        <v>40</v>
      </c>
      <c r="D36" s="1">
        <v>3</v>
      </c>
      <c r="E36" s="1" t="s">
        <v>74</v>
      </c>
      <c r="F36" s="1">
        <v>48</v>
      </c>
      <c r="G36" s="1">
        <v>11</v>
      </c>
      <c r="H36" s="1" t="s">
        <v>38</v>
      </c>
    </row>
    <row r="37" spans="1:8" x14ac:dyDescent="0.35">
      <c r="A37" s="1">
        <v>36</v>
      </c>
      <c r="B37" s="12" t="s">
        <v>36</v>
      </c>
      <c r="C37" s="12" t="s">
        <v>57</v>
      </c>
      <c r="D37" s="1">
        <v>2</v>
      </c>
      <c r="E37" s="1" t="s">
        <v>75</v>
      </c>
      <c r="F37" s="1">
        <v>42</v>
      </c>
      <c r="G37" s="1">
        <v>2</v>
      </c>
      <c r="H37" s="1" t="s">
        <v>35</v>
      </c>
    </row>
  </sheetData>
  <pageMargins left="0.511811024" right="0.511811024" top="0.78740157499999996" bottom="0.78740157499999996" header="0.31496062000000002" footer="0.31496062000000002"/>
  <ignoredErrors>
    <ignoredError sqref="E2:E37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52443-724D-4C51-B2C9-0079338D2EE8}">
  <sheetPr>
    <tabColor theme="4" tint="-0.499984740745262"/>
  </sheetPr>
  <dimension ref="A1:F13"/>
  <sheetViews>
    <sheetView workbookViewId="0">
      <selection activeCell="H17" sqref="H17"/>
    </sheetView>
  </sheetViews>
  <sheetFormatPr defaultRowHeight="14.5" x14ac:dyDescent="0.35"/>
  <cols>
    <col min="1" max="1" width="15.1796875" bestFit="1" customWidth="1"/>
    <col min="2" max="2" width="17.7265625" bestFit="1" customWidth="1"/>
    <col min="3" max="6" width="12.81640625" customWidth="1"/>
  </cols>
  <sheetData>
    <row r="1" spans="1:6" x14ac:dyDescent="0.35">
      <c r="A1" s="14" t="s">
        <v>29</v>
      </c>
      <c r="B1" t="s">
        <v>78</v>
      </c>
    </row>
    <row r="3" spans="1:6" x14ac:dyDescent="0.35">
      <c r="A3" s="14" t="s">
        <v>88</v>
      </c>
      <c r="C3" s="14" t="s">
        <v>31</v>
      </c>
    </row>
    <row r="4" spans="1:6" x14ac:dyDescent="0.35">
      <c r="A4" s="17" t="s">
        <v>27</v>
      </c>
      <c r="B4" s="17" t="s">
        <v>7</v>
      </c>
      <c r="C4" s="15" t="s">
        <v>38</v>
      </c>
      <c r="D4" s="15" t="s">
        <v>35</v>
      </c>
      <c r="E4" s="15" t="s">
        <v>42</v>
      </c>
      <c r="F4" s="15" t="s">
        <v>76</v>
      </c>
    </row>
    <row r="5" spans="1:6" x14ac:dyDescent="0.35">
      <c r="A5" s="18" t="s">
        <v>36</v>
      </c>
      <c r="B5" s="18" t="s">
        <v>33</v>
      </c>
      <c r="C5" s="3">
        <v>1.5</v>
      </c>
      <c r="D5" s="3">
        <v>2</v>
      </c>
      <c r="E5" s="3">
        <v>2.5</v>
      </c>
      <c r="F5" s="3">
        <v>2</v>
      </c>
    </row>
    <row r="6" spans="1:6" x14ac:dyDescent="0.35">
      <c r="A6" s="18"/>
      <c r="B6" s="18" t="s">
        <v>40</v>
      </c>
      <c r="C6" s="3">
        <v>2.5</v>
      </c>
      <c r="D6" s="3">
        <v>2.5</v>
      </c>
      <c r="E6" s="3">
        <v>2</v>
      </c>
      <c r="F6" s="3">
        <v>2.4166666666666665</v>
      </c>
    </row>
    <row r="7" spans="1:6" x14ac:dyDescent="0.35">
      <c r="A7" s="18"/>
      <c r="B7" s="18" t="s">
        <v>57</v>
      </c>
      <c r="C7" s="3">
        <v>3</v>
      </c>
      <c r="D7" s="3">
        <v>2</v>
      </c>
      <c r="E7" s="3">
        <v>2</v>
      </c>
      <c r="F7" s="3">
        <v>2.3333333333333335</v>
      </c>
    </row>
    <row r="8" spans="1:6" x14ac:dyDescent="0.35">
      <c r="A8" s="18" t="s">
        <v>86</v>
      </c>
      <c r="B8" s="18"/>
      <c r="C8" s="3">
        <v>2.2857142857142856</v>
      </c>
      <c r="D8" s="3">
        <v>2.375</v>
      </c>
      <c r="E8" s="3">
        <v>2.2000000000000002</v>
      </c>
      <c r="F8" s="3">
        <v>2.2999999999999998</v>
      </c>
    </row>
    <row r="9" spans="1:6" x14ac:dyDescent="0.35">
      <c r="A9" s="18" t="s">
        <v>32</v>
      </c>
      <c r="B9" s="18" t="s">
        <v>33</v>
      </c>
      <c r="C9" s="3">
        <v>3</v>
      </c>
      <c r="D9" s="3">
        <v>2</v>
      </c>
      <c r="E9" s="3">
        <v>1.6666666666666667</v>
      </c>
      <c r="F9" s="3">
        <v>2.1428571428571428</v>
      </c>
    </row>
    <row r="10" spans="1:6" x14ac:dyDescent="0.35">
      <c r="A10" s="18"/>
      <c r="B10" s="18" t="s">
        <v>40</v>
      </c>
      <c r="C10" s="3">
        <v>1</v>
      </c>
      <c r="D10" s="3">
        <v>2</v>
      </c>
      <c r="E10" s="3">
        <v>1.75</v>
      </c>
      <c r="F10" s="3">
        <v>1.6666666666666667</v>
      </c>
    </row>
    <row r="11" spans="1:6" x14ac:dyDescent="0.35">
      <c r="A11" s="18"/>
      <c r="B11" s="18" t="s">
        <v>57</v>
      </c>
      <c r="C11" s="3">
        <v>1</v>
      </c>
      <c r="D11" s="3">
        <v>1</v>
      </c>
      <c r="E11" s="3">
        <v>3</v>
      </c>
      <c r="F11" s="3">
        <v>1.6666666666666667</v>
      </c>
    </row>
    <row r="12" spans="1:6" x14ac:dyDescent="0.35">
      <c r="A12" s="18" t="s">
        <v>87</v>
      </c>
      <c r="B12" s="18"/>
      <c r="C12" s="3">
        <v>2</v>
      </c>
      <c r="D12" s="3">
        <v>1.75</v>
      </c>
      <c r="E12" s="3">
        <v>1.875</v>
      </c>
      <c r="F12" s="3">
        <v>1.875</v>
      </c>
    </row>
    <row r="13" spans="1:6" x14ac:dyDescent="0.35">
      <c r="A13" s="18" t="s">
        <v>76</v>
      </c>
      <c r="B13" s="18"/>
      <c r="C13" s="3">
        <v>2.1818181818181817</v>
      </c>
      <c r="D13" s="3">
        <v>2.1666666666666665</v>
      </c>
      <c r="E13" s="3">
        <v>2</v>
      </c>
      <c r="F13" s="3">
        <v>2.1111111111111112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434C-76C1-4C8A-9EEF-F7A8C676505E}">
  <sheetPr>
    <tabColor theme="5"/>
  </sheetPr>
  <dimension ref="A1:C102"/>
  <sheetViews>
    <sheetView workbookViewId="0">
      <selection activeCell="B3" sqref="B3"/>
    </sheetView>
  </sheetViews>
  <sheetFormatPr defaultRowHeight="14.5" x14ac:dyDescent="0.35"/>
  <cols>
    <col min="2" max="4" width="50.6328125" customWidth="1"/>
  </cols>
  <sheetData>
    <row r="1" spans="1:3" ht="205" customHeight="1" thickBot="1" x14ac:dyDescent="0.4"/>
    <row r="2" spans="1:3" ht="15" thickTop="1" x14ac:dyDescent="0.35">
      <c r="A2" s="11" t="s">
        <v>2</v>
      </c>
      <c r="B2" s="11" t="s">
        <v>10</v>
      </c>
      <c r="C2" s="11" t="s">
        <v>11</v>
      </c>
    </row>
    <row r="3" spans="1:3" x14ac:dyDescent="0.35">
      <c r="A3" s="1">
        <v>1</v>
      </c>
      <c r="B3" s="1">
        <v>52.1</v>
      </c>
      <c r="C3" s="1">
        <v>18.2</v>
      </c>
    </row>
    <row r="4" spans="1:3" x14ac:dyDescent="0.35">
      <c r="A4" s="1">
        <v>2</v>
      </c>
      <c r="B4" s="1">
        <v>41.5</v>
      </c>
      <c r="C4" s="1">
        <v>886.7</v>
      </c>
    </row>
    <row r="5" spans="1:3" x14ac:dyDescent="0.35">
      <c r="A5" s="1">
        <v>3</v>
      </c>
      <c r="B5" s="1">
        <v>55.2</v>
      </c>
      <c r="C5" s="1">
        <v>563.70000000000005</v>
      </c>
    </row>
    <row r="6" spans="1:3" x14ac:dyDescent="0.35">
      <c r="A6" s="1">
        <v>4</v>
      </c>
      <c r="B6" s="1">
        <v>85.4</v>
      </c>
      <c r="C6" s="1">
        <v>884.2</v>
      </c>
    </row>
    <row r="7" spans="1:3" x14ac:dyDescent="0.35">
      <c r="A7" s="1">
        <v>5</v>
      </c>
      <c r="B7" s="1">
        <v>77.599999999999994</v>
      </c>
      <c r="C7" s="1">
        <v>859</v>
      </c>
    </row>
    <row r="8" spans="1:3" x14ac:dyDescent="0.35">
      <c r="A8" s="1">
        <v>6</v>
      </c>
      <c r="B8" s="1">
        <v>90.3</v>
      </c>
      <c r="C8" s="1">
        <v>956.6</v>
      </c>
    </row>
    <row r="9" spans="1:3" x14ac:dyDescent="0.35">
      <c r="A9" s="1">
        <v>7</v>
      </c>
      <c r="B9" s="1">
        <v>52.1</v>
      </c>
      <c r="C9" s="1">
        <v>212.9</v>
      </c>
    </row>
    <row r="10" spans="1:3" x14ac:dyDescent="0.35">
      <c r="A10" s="1">
        <v>8</v>
      </c>
      <c r="B10" s="1">
        <v>89.6</v>
      </c>
      <c r="C10" s="1">
        <v>353.7</v>
      </c>
    </row>
    <row r="11" spans="1:3" x14ac:dyDescent="0.35">
      <c r="A11" s="1">
        <v>9</v>
      </c>
      <c r="B11" s="1">
        <v>2.4</v>
      </c>
      <c r="C11" s="1">
        <v>574.70000000000005</v>
      </c>
    </row>
    <row r="12" spans="1:3" x14ac:dyDescent="0.35">
      <c r="A12" s="1">
        <v>10</v>
      </c>
      <c r="B12" s="1">
        <v>94.9</v>
      </c>
      <c r="C12" s="1">
        <v>619.6</v>
      </c>
    </row>
    <row r="13" spans="1:3" x14ac:dyDescent="0.35">
      <c r="A13" s="1">
        <v>11</v>
      </c>
      <c r="B13" s="1">
        <v>56.6</v>
      </c>
      <c r="C13" s="1">
        <v>453.4</v>
      </c>
    </row>
    <row r="14" spans="1:3" x14ac:dyDescent="0.35">
      <c r="A14" s="1">
        <v>12</v>
      </c>
      <c r="B14" s="1">
        <v>42.3</v>
      </c>
      <c r="C14" s="1">
        <v>250.2</v>
      </c>
    </row>
    <row r="15" spans="1:3" x14ac:dyDescent="0.35">
      <c r="A15" s="1">
        <v>13</v>
      </c>
      <c r="B15" s="1">
        <v>15.9</v>
      </c>
      <c r="C15" s="1">
        <v>634.29999999999995</v>
      </c>
    </row>
    <row r="16" spans="1:3" x14ac:dyDescent="0.35">
      <c r="A16" s="1">
        <v>14</v>
      </c>
      <c r="B16" s="1">
        <v>62.3</v>
      </c>
      <c r="C16" s="1">
        <v>65.7</v>
      </c>
    </row>
    <row r="17" spans="1:3" x14ac:dyDescent="0.35">
      <c r="A17" s="1">
        <v>15</v>
      </c>
      <c r="B17" s="1">
        <v>70.900000000000006</v>
      </c>
      <c r="C17" s="1">
        <v>136.19999999999999</v>
      </c>
    </row>
    <row r="18" spans="1:3" x14ac:dyDescent="0.35">
      <c r="A18" s="1">
        <v>16</v>
      </c>
      <c r="B18" s="1">
        <v>88.6</v>
      </c>
      <c r="C18" s="1">
        <v>319.7</v>
      </c>
    </row>
    <row r="19" spans="1:3" x14ac:dyDescent="0.35">
      <c r="A19" s="1">
        <v>17</v>
      </c>
      <c r="B19" s="1">
        <v>5.4</v>
      </c>
      <c r="C19" s="1">
        <v>320.89999999999998</v>
      </c>
    </row>
    <row r="20" spans="1:3" x14ac:dyDescent="0.35">
      <c r="A20" s="1">
        <v>18</v>
      </c>
      <c r="B20" s="1">
        <v>44.9</v>
      </c>
      <c r="C20" s="1">
        <v>887.1</v>
      </c>
    </row>
    <row r="21" spans="1:3" x14ac:dyDescent="0.35">
      <c r="A21" s="1">
        <v>19</v>
      </c>
      <c r="B21" s="1">
        <v>71.5</v>
      </c>
      <c r="C21" s="1">
        <v>162.5</v>
      </c>
    </row>
    <row r="22" spans="1:3" x14ac:dyDescent="0.35">
      <c r="A22" s="1">
        <v>20</v>
      </c>
      <c r="B22" s="1">
        <v>24.1</v>
      </c>
      <c r="C22" s="1">
        <v>835.3</v>
      </c>
    </row>
    <row r="23" spans="1:3" x14ac:dyDescent="0.35">
      <c r="A23" s="1">
        <v>21</v>
      </c>
      <c r="B23" s="1">
        <v>55.8</v>
      </c>
      <c r="C23" s="1">
        <v>62.8</v>
      </c>
    </row>
    <row r="24" spans="1:3" x14ac:dyDescent="0.35">
      <c r="A24" s="1">
        <v>22</v>
      </c>
      <c r="B24" s="1">
        <v>6.4</v>
      </c>
      <c r="C24" s="1">
        <v>641.4</v>
      </c>
    </row>
    <row r="25" spans="1:3" x14ac:dyDescent="0.35">
      <c r="A25" s="1">
        <v>23</v>
      </c>
      <c r="B25" s="1">
        <v>13.2</v>
      </c>
      <c r="C25" s="1">
        <v>601.6</v>
      </c>
    </row>
    <row r="26" spans="1:3" x14ac:dyDescent="0.35">
      <c r="A26" s="1">
        <v>24</v>
      </c>
      <c r="B26" s="1">
        <v>78.900000000000006</v>
      </c>
      <c r="C26" s="1">
        <v>464.1</v>
      </c>
    </row>
    <row r="27" spans="1:3" x14ac:dyDescent="0.35">
      <c r="A27" s="1">
        <v>25</v>
      </c>
      <c r="B27" s="1">
        <v>72.599999999999994</v>
      </c>
      <c r="C27" s="1">
        <v>429.2</v>
      </c>
    </row>
    <row r="28" spans="1:3" x14ac:dyDescent="0.35">
      <c r="A28" s="1">
        <v>26</v>
      </c>
      <c r="B28" s="1">
        <v>86.8</v>
      </c>
      <c r="C28" s="1">
        <v>200.9</v>
      </c>
    </row>
    <row r="29" spans="1:3" x14ac:dyDescent="0.35">
      <c r="A29" s="1">
        <v>27</v>
      </c>
      <c r="B29" s="1">
        <v>5.0999999999999996</v>
      </c>
      <c r="C29" s="1">
        <v>865.5</v>
      </c>
    </row>
    <row r="30" spans="1:3" x14ac:dyDescent="0.35">
      <c r="A30" s="1">
        <v>28</v>
      </c>
      <c r="B30" s="1">
        <v>79.3</v>
      </c>
      <c r="C30" s="1">
        <v>115</v>
      </c>
    </row>
    <row r="31" spans="1:3" x14ac:dyDescent="0.35">
      <c r="A31" s="1">
        <v>29</v>
      </c>
      <c r="B31" s="1">
        <v>7</v>
      </c>
      <c r="C31" s="1">
        <v>651.6</v>
      </c>
    </row>
    <row r="32" spans="1:3" x14ac:dyDescent="0.35">
      <c r="A32" s="1">
        <v>30</v>
      </c>
      <c r="B32" s="1">
        <v>55.3</v>
      </c>
      <c r="C32" s="1">
        <v>93.7</v>
      </c>
    </row>
    <row r="33" spans="1:3" x14ac:dyDescent="0.35">
      <c r="A33" s="1">
        <v>31</v>
      </c>
      <c r="B33" s="1">
        <v>57.8</v>
      </c>
      <c r="C33" s="1">
        <v>274.60000000000002</v>
      </c>
    </row>
    <row r="34" spans="1:3" x14ac:dyDescent="0.35">
      <c r="A34" s="1">
        <v>32</v>
      </c>
      <c r="B34" s="1">
        <v>25.1</v>
      </c>
      <c r="C34" s="1">
        <v>232.1</v>
      </c>
    </row>
    <row r="35" spans="1:3" x14ac:dyDescent="0.35">
      <c r="A35" s="1">
        <v>33</v>
      </c>
      <c r="B35" s="1">
        <v>26.5</v>
      </c>
      <c r="C35" s="1">
        <v>504.2</v>
      </c>
    </row>
    <row r="36" spans="1:3" x14ac:dyDescent="0.35">
      <c r="A36" s="1">
        <v>34</v>
      </c>
      <c r="B36" s="1">
        <v>97.4</v>
      </c>
      <c r="C36" s="1">
        <v>718.2</v>
      </c>
    </row>
    <row r="37" spans="1:3" x14ac:dyDescent="0.35">
      <c r="A37" s="1">
        <v>35</v>
      </c>
      <c r="B37" s="1">
        <v>25.1</v>
      </c>
      <c r="C37" s="1">
        <v>497.8</v>
      </c>
    </row>
    <row r="38" spans="1:3" x14ac:dyDescent="0.35">
      <c r="A38" s="1">
        <v>36</v>
      </c>
      <c r="B38" s="1">
        <v>36.1</v>
      </c>
      <c r="C38" s="1">
        <v>466</v>
      </c>
    </row>
    <row r="39" spans="1:3" x14ac:dyDescent="0.35">
      <c r="A39" s="1">
        <v>37</v>
      </c>
      <c r="B39" s="1">
        <v>18.8</v>
      </c>
      <c r="C39" s="1">
        <v>934</v>
      </c>
    </row>
    <row r="40" spans="1:3" x14ac:dyDescent="0.35">
      <c r="A40" s="1">
        <v>38</v>
      </c>
      <c r="B40" s="1">
        <v>81.900000000000006</v>
      </c>
      <c r="C40" s="1">
        <v>43.5</v>
      </c>
    </row>
    <row r="41" spans="1:3" x14ac:dyDescent="0.35">
      <c r="A41" s="1">
        <v>39</v>
      </c>
      <c r="B41" s="1">
        <v>13.5</v>
      </c>
      <c r="C41" s="1">
        <v>966.7</v>
      </c>
    </row>
    <row r="42" spans="1:3" x14ac:dyDescent="0.35">
      <c r="A42" s="1">
        <v>40</v>
      </c>
      <c r="B42" s="1">
        <v>25.4</v>
      </c>
      <c r="C42" s="1">
        <v>60.5</v>
      </c>
    </row>
    <row r="43" spans="1:3" x14ac:dyDescent="0.35">
      <c r="A43" s="1">
        <v>41</v>
      </c>
      <c r="B43" s="1">
        <v>94.7</v>
      </c>
      <c r="C43" s="1">
        <v>980.9</v>
      </c>
    </row>
    <row r="44" spans="1:3" x14ac:dyDescent="0.35">
      <c r="A44" s="1">
        <v>42</v>
      </c>
      <c r="B44" s="1">
        <v>75.7</v>
      </c>
      <c r="C44" s="1">
        <v>249.4</v>
      </c>
    </row>
    <row r="45" spans="1:3" x14ac:dyDescent="0.35">
      <c r="A45" s="1">
        <v>43</v>
      </c>
      <c r="B45" s="1">
        <v>69.7</v>
      </c>
      <c r="C45" s="1">
        <v>580.4</v>
      </c>
    </row>
    <row r="46" spans="1:3" x14ac:dyDescent="0.35">
      <c r="A46" s="1">
        <v>44</v>
      </c>
      <c r="B46" s="1">
        <v>14.9</v>
      </c>
      <c r="C46" s="1">
        <v>591.4</v>
      </c>
    </row>
    <row r="47" spans="1:3" x14ac:dyDescent="0.35">
      <c r="A47" s="1">
        <v>45</v>
      </c>
      <c r="B47" s="1">
        <v>74.400000000000006</v>
      </c>
      <c r="C47" s="1">
        <v>134.19999999999999</v>
      </c>
    </row>
    <row r="48" spans="1:3" x14ac:dyDescent="0.35">
      <c r="A48" s="1">
        <v>46</v>
      </c>
      <c r="B48" s="1">
        <v>77.400000000000006</v>
      </c>
      <c r="C48" s="1">
        <v>935.7</v>
      </c>
    </row>
    <row r="49" spans="1:3" x14ac:dyDescent="0.35">
      <c r="A49" s="1">
        <v>47</v>
      </c>
      <c r="B49" s="1">
        <v>95.2</v>
      </c>
      <c r="C49" s="1">
        <v>559.70000000000005</v>
      </c>
    </row>
    <row r="50" spans="1:3" x14ac:dyDescent="0.35">
      <c r="A50" s="1">
        <v>48</v>
      </c>
      <c r="B50" s="1">
        <v>36.200000000000003</v>
      </c>
      <c r="C50" s="1">
        <v>4.5999999999999996</v>
      </c>
    </row>
    <row r="51" spans="1:3" x14ac:dyDescent="0.35">
      <c r="A51" s="1">
        <v>49</v>
      </c>
      <c r="B51" s="1">
        <v>31.7</v>
      </c>
      <c r="C51" s="1">
        <v>524.6</v>
      </c>
    </row>
    <row r="52" spans="1:3" x14ac:dyDescent="0.35">
      <c r="A52" s="1">
        <v>50</v>
      </c>
      <c r="B52" s="1">
        <v>81</v>
      </c>
      <c r="C52" s="1">
        <v>162</v>
      </c>
    </row>
    <row r="53" spans="1:3" x14ac:dyDescent="0.35">
      <c r="A53" s="1">
        <v>51</v>
      </c>
      <c r="B53" s="1">
        <v>43.5</v>
      </c>
      <c r="C53" s="1">
        <v>457.9</v>
      </c>
    </row>
    <row r="54" spans="1:3" x14ac:dyDescent="0.35">
      <c r="A54" s="1">
        <v>52</v>
      </c>
      <c r="B54" s="1">
        <v>66.900000000000006</v>
      </c>
      <c r="C54" s="1">
        <v>506.3</v>
      </c>
    </row>
    <row r="55" spans="1:3" x14ac:dyDescent="0.35">
      <c r="A55" s="1">
        <v>53</v>
      </c>
      <c r="B55" s="1">
        <v>74.3</v>
      </c>
      <c r="C55" s="1">
        <v>319.5</v>
      </c>
    </row>
    <row r="56" spans="1:3" x14ac:dyDescent="0.35">
      <c r="A56" s="1">
        <v>54</v>
      </c>
      <c r="B56" s="1">
        <v>91.3</v>
      </c>
      <c r="C56" s="1">
        <v>157</v>
      </c>
    </row>
    <row r="57" spans="1:3" x14ac:dyDescent="0.35">
      <c r="A57" s="1">
        <v>55</v>
      </c>
      <c r="B57" s="1">
        <v>93.3</v>
      </c>
      <c r="C57" s="1">
        <v>551</v>
      </c>
    </row>
    <row r="58" spans="1:3" x14ac:dyDescent="0.35">
      <c r="A58" s="1">
        <v>56</v>
      </c>
      <c r="B58" s="1">
        <v>17.5</v>
      </c>
      <c r="C58" s="1">
        <v>377.7</v>
      </c>
    </row>
    <row r="59" spans="1:3" x14ac:dyDescent="0.35">
      <c r="A59" s="1">
        <v>57</v>
      </c>
      <c r="B59" s="1">
        <v>75.5</v>
      </c>
      <c r="C59" s="1">
        <v>232.6</v>
      </c>
    </row>
    <row r="60" spans="1:3" x14ac:dyDescent="0.35">
      <c r="A60" s="1">
        <v>58</v>
      </c>
      <c r="B60" s="1">
        <v>16.2</v>
      </c>
      <c r="C60" s="1">
        <v>670.9</v>
      </c>
    </row>
    <row r="61" spans="1:3" x14ac:dyDescent="0.35">
      <c r="A61" s="1">
        <v>59</v>
      </c>
      <c r="B61" s="1">
        <v>5.5</v>
      </c>
      <c r="C61" s="1">
        <v>399.6</v>
      </c>
    </row>
    <row r="62" spans="1:3" x14ac:dyDescent="0.35">
      <c r="A62" s="1">
        <v>60</v>
      </c>
      <c r="B62" s="1">
        <v>2.7</v>
      </c>
      <c r="C62" s="1">
        <v>630.4</v>
      </c>
    </row>
    <row r="63" spans="1:3" x14ac:dyDescent="0.35">
      <c r="A63" s="1">
        <v>61</v>
      </c>
      <c r="B63" s="1">
        <v>12.4</v>
      </c>
      <c r="C63" s="1">
        <v>969.1</v>
      </c>
    </row>
    <row r="64" spans="1:3" x14ac:dyDescent="0.35">
      <c r="A64" s="1">
        <v>62</v>
      </c>
      <c r="B64" s="1">
        <v>17.399999999999999</v>
      </c>
      <c r="C64" s="1">
        <v>754.8</v>
      </c>
    </row>
    <row r="65" spans="1:3" x14ac:dyDescent="0.35">
      <c r="A65" s="1">
        <v>63</v>
      </c>
      <c r="B65" s="1">
        <v>76.2</v>
      </c>
      <c r="C65" s="1">
        <v>537.70000000000005</v>
      </c>
    </row>
    <row r="66" spans="1:3" x14ac:dyDescent="0.35">
      <c r="A66" s="1">
        <v>64</v>
      </c>
      <c r="B66" s="1">
        <v>57.1</v>
      </c>
      <c r="C66" s="1">
        <v>159.80000000000001</v>
      </c>
    </row>
    <row r="67" spans="1:3" x14ac:dyDescent="0.35">
      <c r="A67" s="1">
        <v>65</v>
      </c>
      <c r="B67" s="1">
        <v>58.5</v>
      </c>
      <c r="C67" s="1">
        <v>753.4</v>
      </c>
    </row>
    <row r="68" spans="1:3" x14ac:dyDescent="0.35">
      <c r="A68" s="1">
        <v>66</v>
      </c>
      <c r="B68" s="1">
        <v>4.9000000000000004</v>
      </c>
      <c r="C68" s="1">
        <v>199.3</v>
      </c>
    </row>
    <row r="69" spans="1:3" x14ac:dyDescent="0.35">
      <c r="A69" s="1">
        <v>67</v>
      </c>
      <c r="B69" s="1">
        <v>56.9</v>
      </c>
      <c r="C69" s="1">
        <v>874.5</v>
      </c>
    </row>
    <row r="70" spans="1:3" x14ac:dyDescent="0.35">
      <c r="A70" s="1">
        <v>68</v>
      </c>
      <c r="B70" s="1">
        <v>20.6</v>
      </c>
      <c r="C70" s="1">
        <v>708.5</v>
      </c>
    </row>
    <row r="71" spans="1:3" x14ac:dyDescent="0.35">
      <c r="A71" s="1">
        <v>69</v>
      </c>
      <c r="B71" s="1">
        <v>97.1</v>
      </c>
      <c r="C71" s="1">
        <v>911.7</v>
      </c>
    </row>
    <row r="72" spans="1:3" x14ac:dyDescent="0.35">
      <c r="A72" s="1">
        <v>70</v>
      </c>
      <c r="B72" s="1">
        <v>7.7</v>
      </c>
      <c r="C72" s="1">
        <v>503.3</v>
      </c>
    </row>
    <row r="73" spans="1:3" x14ac:dyDescent="0.35">
      <c r="A73" s="1">
        <v>71</v>
      </c>
      <c r="B73" s="1">
        <v>55.8</v>
      </c>
      <c r="C73" s="1">
        <v>19</v>
      </c>
    </row>
    <row r="74" spans="1:3" x14ac:dyDescent="0.35">
      <c r="A74" s="1">
        <v>72</v>
      </c>
      <c r="B74" s="1">
        <v>58.2</v>
      </c>
      <c r="C74" s="1">
        <v>953.1</v>
      </c>
    </row>
    <row r="75" spans="1:3" x14ac:dyDescent="0.35">
      <c r="A75" s="1">
        <v>73</v>
      </c>
      <c r="B75" s="1">
        <v>96.7</v>
      </c>
      <c r="C75" s="1">
        <v>969.7</v>
      </c>
    </row>
    <row r="76" spans="1:3" x14ac:dyDescent="0.35">
      <c r="A76" s="1">
        <v>74</v>
      </c>
      <c r="B76" s="1">
        <v>55.4</v>
      </c>
      <c r="C76" s="1">
        <v>431.6</v>
      </c>
    </row>
    <row r="77" spans="1:3" x14ac:dyDescent="0.35">
      <c r="A77" s="1">
        <v>75</v>
      </c>
      <c r="B77" s="1">
        <v>33.799999999999997</v>
      </c>
      <c r="C77" s="1">
        <v>20.2</v>
      </c>
    </row>
    <row r="78" spans="1:3" x14ac:dyDescent="0.35">
      <c r="A78" s="1">
        <v>76</v>
      </c>
      <c r="B78" s="1">
        <v>32.799999999999997</v>
      </c>
      <c r="C78" s="1">
        <v>536</v>
      </c>
    </row>
    <row r="79" spans="1:3" x14ac:dyDescent="0.35">
      <c r="A79" s="1">
        <v>77</v>
      </c>
      <c r="B79" s="1">
        <v>4.5999999999999996</v>
      </c>
      <c r="C79" s="1">
        <v>941.4</v>
      </c>
    </row>
    <row r="80" spans="1:3" x14ac:dyDescent="0.35">
      <c r="A80" s="1">
        <v>78</v>
      </c>
      <c r="B80" s="1">
        <v>27.2</v>
      </c>
      <c r="C80" s="1">
        <v>208.9</v>
      </c>
    </row>
    <row r="81" spans="1:3" x14ac:dyDescent="0.35">
      <c r="A81" s="1">
        <v>79</v>
      </c>
      <c r="B81" s="1">
        <v>50.1</v>
      </c>
      <c r="C81" s="1">
        <v>561.6</v>
      </c>
    </row>
    <row r="82" spans="1:3" x14ac:dyDescent="0.35">
      <c r="A82" s="1">
        <v>80</v>
      </c>
      <c r="B82" s="1">
        <v>69.8</v>
      </c>
      <c r="C82" s="1">
        <v>709.8</v>
      </c>
    </row>
    <row r="83" spans="1:3" x14ac:dyDescent="0.35">
      <c r="A83" s="1">
        <v>81</v>
      </c>
      <c r="B83" s="1">
        <v>36.700000000000003</v>
      </c>
      <c r="C83" s="1">
        <v>177.6</v>
      </c>
    </row>
    <row r="84" spans="1:3" x14ac:dyDescent="0.35">
      <c r="A84" s="1">
        <v>82</v>
      </c>
      <c r="B84" s="1">
        <v>30.6</v>
      </c>
      <c r="C84" s="1">
        <v>958.3</v>
      </c>
    </row>
    <row r="85" spans="1:3" x14ac:dyDescent="0.35">
      <c r="A85" s="1">
        <v>83</v>
      </c>
      <c r="B85" s="1">
        <v>54.1</v>
      </c>
      <c r="C85" s="1">
        <v>779.6</v>
      </c>
    </row>
    <row r="86" spans="1:3" x14ac:dyDescent="0.35">
      <c r="A86" s="1">
        <v>84</v>
      </c>
      <c r="B86" s="1">
        <v>8.8000000000000007</v>
      </c>
      <c r="C86" s="1">
        <v>664.1</v>
      </c>
    </row>
    <row r="87" spans="1:3" x14ac:dyDescent="0.35">
      <c r="A87" s="1">
        <v>85</v>
      </c>
      <c r="B87" s="1">
        <v>90.4</v>
      </c>
      <c r="C87" s="1">
        <v>22.1</v>
      </c>
    </row>
    <row r="88" spans="1:3" x14ac:dyDescent="0.35">
      <c r="A88" s="1">
        <v>86</v>
      </c>
      <c r="B88" s="1">
        <v>79.2</v>
      </c>
      <c r="C88" s="1">
        <v>797</v>
      </c>
    </row>
    <row r="89" spans="1:3" x14ac:dyDescent="0.35">
      <c r="A89" s="1">
        <v>87</v>
      </c>
      <c r="B89" s="1">
        <v>73.3</v>
      </c>
      <c r="C89" s="1">
        <v>331.7</v>
      </c>
    </row>
    <row r="90" spans="1:3" x14ac:dyDescent="0.35">
      <c r="A90" s="1">
        <v>88</v>
      </c>
      <c r="B90" s="1">
        <v>34.6</v>
      </c>
      <c r="C90" s="1">
        <v>404.9</v>
      </c>
    </row>
    <row r="91" spans="1:3" x14ac:dyDescent="0.35">
      <c r="A91" s="1">
        <v>89</v>
      </c>
      <c r="B91" s="1">
        <v>6.2</v>
      </c>
      <c r="C91" s="1">
        <v>302.8</v>
      </c>
    </row>
    <row r="92" spans="1:3" x14ac:dyDescent="0.35">
      <c r="A92" s="1">
        <v>90</v>
      </c>
      <c r="B92" s="1">
        <v>86.8</v>
      </c>
      <c r="C92" s="1">
        <v>397</v>
      </c>
    </row>
    <row r="93" spans="1:3" x14ac:dyDescent="0.35">
      <c r="A93" s="1">
        <v>91</v>
      </c>
      <c r="B93" s="1">
        <v>89.8</v>
      </c>
      <c r="C93" s="1">
        <v>301.89999999999998</v>
      </c>
    </row>
    <row r="94" spans="1:3" x14ac:dyDescent="0.35">
      <c r="A94" s="1">
        <v>92</v>
      </c>
      <c r="B94" s="1">
        <v>42.2</v>
      </c>
      <c r="C94" s="1">
        <v>382.1</v>
      </c>
    </row>
    <row r="95" spans="1:3" x14ac:dyDescent="0.35">
      <c r="A95" s="1">
        <v>93</v>
      </c>
      <c r="B95" s="1">
        <v>67.8</v>
      </c>
      <c r="C95" s="1">
        <v>854.7</v>
      </c>
    </row>
    <row r="96" spans="1:3" x14ac:dyDescent="0.35">
      <c r="A96" s="1">
        <v>94</v>
      </c>
      <c r="B96" s="1">
        <v>23.9</v>
      </c>
      <c r="C96" s="1">
        <v>77.5</v>
      </c>
    </row>
    <row r="97" spans="1:3" x14ac:dyDescent="0.35">
      <c r="A97" s="1">
        <v>95</v>
      </c>
      <c r="B97" s="1">
        <v>36.4</v>
      </c>
      <c r="C97" s="1">
        <v>547.20000000000005</v>
      </c>
    </row>
    <row r="98" spans="1:3" x14ac:dyDescent="0.35">
      <c r="A98" s="1">
        <v>96</v>
      </c>
      <c r="B98" s="1">
        <v>39.799999999999997</v>
      </c>
      <c r="C98" s="1">
        <v>302.2</v>
      </c>
    </row>
    <row r="99" spans="1:3" x14ac:dyDescent="0.35">
      <c r="A99" s="1">
        <v>97</v>
      </c>
      <c r="B99" s="1">
        <v>65.099999999999994</v>
      </c>
      <c r="C99" s="1">
        <v>158.80000000000001</v>
      </c>
    </row>
    <row r="100" spans="1:3" x14ac:dyDescent="0.35">
      <c r="A100" s="1">
        <v>98</v>
      </c>
      <c r="B100" s="1">
        <v>71.5</v>
      </c>
      <c r="C100" s="1">
        <v>774.6</v>
      </c>
    </row>
    <row r="101" spans="1:3" x14ac:dyDescent="0.35">
      <c r="A101" s="1">
        <v>99</v>
      </c>
      <c r="B101" s="1">
        <v>44.7</v>
      </c>
      <c r="C101" s="1">
        <v>981.8</v>
      </c>
    </row>
    <row r="102" spans="1:3" x14ac:dyDescent="0.35">
      <c r="A102" s="1">
        <v>100</v>
      </c>
      <c r="B102" s="1">
        <v>52.9</v>
      </c>
      <c r="C102" s="1">
        <v>688.8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D054-0F08-45A9-B063-15E98EDAD799}">
  <sheetPr>
    <tabColor theme="5"/>
  </sheetPr>
  <dimension ref="A1:F10"/>
  <sheetViews>
    <sheetView workbookViewId="0">
      <selection activeCell="A3" sqref="A3"/>
    </sheetView>
  </sheetViews>
  <sheetFormatPr defaultRowHeight="14.5" x14ac:dyDescent="0.35"/>
  <cols>
    <col min="1" max="1" width="11.90625" bestFit="1" customWidth="1"/>
    <col min="3" max="8" width="10.6328125" customWidth="1"/>
  </cols>
  <sheetData>
    <row r="1" spans="1:6" x14ac:dyDescent="0.35">
      <c r="A1" s="14" t="s">
        <v>9</v>
      </c>
      <c r="B1" t="s">
        <v>78</v>
      </c>
    </row>
    <row r="3" spans="1:6" x14ac:dyDescent="0.35">
      <c r="B3" s="14" t="s">
        <v>81</v>
      </c>
    </row>
    <row r="4" spans="1:6" ht="43.5" x14ac:dyDescent="0.35">
      <c r="A4" s="16" t="s">
        <v>8</v>
      </c>
      <c r="B4" s="15" t="s">
        <v>77</v>
      </c>
      <c r="C4" s="15" t="s">
        <v>89</v>
      </c>
      <c r="D4" s="15" t="s">
        <v>90</v>
      </c>
      <c r="E4" s="15" t="s">
        <v>91</v>
      </c>
      <c r="F4" s="15" t="s">
        <v>92</v>
      </c>
    </row>
    <row r="5" spans="1:6" x14ac:dyDescent="0.35">
      <c r="A5" s="20" t="s">
        <v>23</v>
      </c>
      <c r="B5" s="20">
        <v>25</v>
      </c>
      <c r="C5" s="20">
        <v>47.116000000000014</v>
      </c>
      <c r="D5" s="20">
        <v>501.096</v>
      </c>
      <c r="E5" s="20">
        <v>4.5599999999999996</v>
      </c>
      <c r="F5" s="20">
        <v>78.36</v>
      </c>
    </row>
    <row r="6" spans="1:6" x14ac:dyDescent="0.35">
      <c r="A6" s="19" t="s">
        <v>22</v>
      </c>
      <c r="B6" s="19">
        <v>13</v>
      </c>
      <c r="C6" s="19">
        <v>53.253846153846162</v>
      </c>
      <c r="D6" s="19">
        <v>501.82307692307705</v>
      </c>
      <c r="E6" s="19">
        <v>4.7692307692307692</v>
      </c>
      <c r="F6" s="19">
        <v>72.538461538461533</v>
      </c>
    </row>
    <row r="7" spans="1:6" x14ac:dyDescent="0.35">
      <c r="A7" s="19" t="s">
        <v>18</v>
      </c>
      <c r="B7" s="19">
        <v>23</v>
      </c>
      <c r="C7" s="19">
        <v>56.430434782608693</v>
      </c>
      <c r="D7" s="19">
        <v>464.31304347826091</v>
      </c>
      <c r="E7" s="19">
        <v>5.4782608695652177</v>
      </c>
      <c r="F7" s="19">
        <v>66</v>
      </c>
    </row>
    <row r="8" spans="1:6" x14ac:dyDescent="0.35">
      <c r="A8" s="19" t="s">
        <v>21</v>
      </c>
      <c r="B8" s="19">
        <v>19</v>
      </c>
      <c r="C8" s="19">
        <v>47.773684210526305</v>
      </c>
      <c r="D8" s="19">
        <v>425.35789473684207</v>
      </c>
      <c r="E8" s="19">
        <v>6</v>
      </c>
      <c r="F8" s="19">
        <v>66.10526315789474</v>
      </c>
    </row>
    <row r="9" spans="1:6" x14ac:dyDescent="0.35">
      <c r="A9" s="19" t="s">
        <v>25</v>
      </c>
      <c r="B9" s="19">
        <v>20</v>
      </c>
      <c r="C9" s="19">
        <v>49.07</v>
      </c>
      <c r="D9" s="19">
        <v>582.99</v>
      </c>
      <c r="E9" s="19">
        <v>4.5999999999999996</v>
      </c>
      <c r="F9" s="19">
        <v>69.25</v>
      </c>
    </row>
    <row r="10" spans="1:6" x14ac:dyDescent="0.35">
      <c r="A10" s="20" t="s">
        <v>76</v>
      </c>
      <c r="B10" s="19">
        <v>100</v>
      </c>
      <c r="C10" s="19">
        <v>50.57200000000001</v>
      </c>
      <c r="D10" s="19">
        <v>494.71899999999994</v>
      </c>
      <c r="E10" s="19">
        <v>5.08</v>
      </c>
      <c r="F10" s="19">
        <v>70.61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E2-D19F-44BD-BBF7-2E92646CC642}">
  <sheetPr>
    <tabColor theme="5"/>
  </sheetPr>
  <dimension ref="A1:G15"/>
  <sheetViews>
    <sheetView workbookViewId="0">
      <selection activeCell="B7" sqref="B7"/>
    </sheetView>
  </sheetViews>
  <sheetFormatPr defaultRowHeight="14.5" x14ac:dyDescent="0.35"/>
  <cols>
    <col min="1" max="1" width="11.90625" bestFit="1" customWidth="1"/>
    <col min="3" max="8" width="10.6328125" customWidth="1"/>
  </cols>
  <sheetData>
    <row r="1" spans="1:7" x14ac:dyDescent="0.35">
      <c r="A1" s="14" t="s">
        <v>9</v>
      </c>
      <c r="B1" t="s">
        <v>78</v>
      </c>
    </row>
    <row r="3" spans="1:7" x14ac:dyDescent="0.35">
      <c r="C3" s="14" t="s">
        <v>81</v>
      </c>
    </row>
    <row r="4" spans="1:7" ht="43.5" x14ac:dyDescent="0.35">
      <c r="A4" s="16" t="s">
        <v>8</v>
      </c>
      <c r="B4" s="16" t="s">
        <v>14</v>
      </c>
      <c r="C4" s="15" t="s">
        <v>77</v>
      </c>
      <c r="D4" s="15" t="s">
        <v>89</v>
      </c>
      <c r="E4" s="15" t="s">
        <v>90</v>
      </c>
      <c r="F4" s="15" t="s">
        <v>91</v>
      </c>
      <c r="G4" s="15" t="s">
        <v>92</v>
      </c>
    </row>
    <row r="5" spans="1:7" x14ac:dyDescent="0.35">
      <c r="A5" s="20" t="s">
        <v>23</v>
      </c>
      <c r="B5" s="20">
        <v>0</v>
      </c>
      <c r="C5" s="20">
        <v>14</v>
      </c>
      <c r="D5" s="20">
        <v>52.45</v>
      </c>
      <c r="E5" s="20">
        <v>475.42142857142852</v>
      </c>
      <c r="F5" s="20">
        <v>3.8571428571428572</v>
      </c>
      <c r="G5" s="20">
        <v>82.071428571428569</v>
      </c>
    </row>
    <row r="6" spans="1:7" x14ac:dyDescent="0.35">
      <c r="A6" s="19"/>
      <c r="B6" s="19">
        <v>1</v>
      </c>
      <c r="C6" s="19">
        <v>11</v>
      </c>
      <c r="D6" s="19">
        <v>40.327272727272728</v>
      </c>
      <c r="E6" s="19">
        <v>533.77272727272725</v>
      </c>
      <c r="F6" s="19">
        <v>5.4545454545454541</v>
      </c>
      <c r="G6" s="19">
        <v>73.63636363636364</v>
      </c>
    </row>
    <row r="7" spans="1:7" x14ac:dyDescent="0.35">
      <c r="A7" s="19" t="s">
        <v>22</v>
      </c>
      <c r="B7" s="20">
        <v>0</v>
      </c>
      <c r="C7" s="19">
        <v>5</v>
      </c>
      <c r="D7" s="19">
        <v>60.340000000000011</v>
      </c>
      <c r="E7" s="19">
        <v>477.9</v>
      </c>
      <c r="F7" s="19">
        <v>4.2</v>
      </c>
      <c r="G7" s="19">
        <v>67.2</v>
      </c>
    </row>
    <row r="8" spans="1:7" x14ac:dyDescent="0.35">
      <c r="A8" s="19"/>
      <c r="B8" s="19">
        <v>1</v>
      </c>
      <c r="C8" s="19">
        <v>8</v>
      </c>
      <c r="D8" s="19">
        <v>48.824999999999996</v>
      </c>
      <c r="E8" s="19">
        <v>516.77499999999998</v>
      </c>
      <c r="F8" s="19">
        <v>5.125</v>
      </c>
      <c r="G8" s="19">
        <v>75.875</v>
      </c>
    </row>
    <row r="9" spans="1:7" x14ac:dyDescent="0.35">
      <c r="A9" s="19" t="s">
        <v>18</v>
      </c>
      <c r="B9" s="20">
        <v>0</v>
      </c>
      <c r="C9" s="19">
        <v>12</v>
      </c>
      <c r="D9" s="19">
        <v>57.316666666666663</v>
      </c>
      <c r="E9" s="19">
        <v>426.76666666666665</v>
      </c>
      <c r="F9" s="19">
        <v>6.25</v>
      </c>
      <c r="G9" s="19">
        <v>64.75</v>
      </c>
    </row>
    <row r="10" spans="1:7" x14ac:dyDescent="0.35">
      <c r="A10" s="19"/>
      <c r="B10" s="19">
        <v>1</v>
      </c>
      <c r="C10" s="19">
        <v>11</v>
      </c>
      <c r="D10" s="19">
        <v>55.463636363636354</v>
      </c>
      <c r="E10" s="19">
        <v>505.27272727272725</v>
      </c>
      <c r="F10" s="19">
        <v>4.6363636363636367</v>
      </c>
      <c r="G10" s="19">
        <v>67.36363636363636</v>
      </c>
    </row>
    <row r="11" spans="1:7" x14ac:dyDescent="0.35">
      <c r="A11" s="19" t="s">
        <v>21</v>
      </c>
      <c r="B11" s="20">
        <v>0</v>
      </c>
      <c r="C11" s="19">
        <v>8</v>
      </c>
      <c r="D11" s="19">
        <v>50.5625</v>
      </c>
      <c r="E11" s="19">
        <v>369.3125</v>
      </c>
      <c r="F11" s="19">
        <v>5.5</v>
      </c>
      <c r="G11" s="19">
        <v>58.375</v>
      </c>
    </row>
    <row r="12" spans="1:7" x14ac:dyDescent="0.35">
      <c r="A12" s="19"/>
      <c r="B12" s="19">
        <v>1</v>
      </c>
      <c r="C12" s="19">
        <v>11</v>
      </c>
      <c r="D12" s="19">
        <v>45.74545454545455</v>
      </c>
      <c r="E12" s="19">
        <v>466.11818181818182</v>
      </c>
      <c r="F12" s="19">
        <v>6.3636363636363633</v>
      </c>
      <c r="G12" s="19">
        <v>71.727272727272734</v>
      </c>
    </row>
    <row r="13" spans="1:7" x14ac:dyDescent="0.35">
      <c r="A13" s="19" t="s">
        <v>25</v>
      </c>
      <c r="B13" s="20">
        <v>0</v>
      </c>
      <c r="C13" s="19">
        <v>13</v>
      </c>
      <c r="D13" s="19">
        <v>44.061538461538468</v>
      </c>
      <c r="E13" s="19">
        <v>603.66923076923092</v>
      </c>
      <c r="F13" s="19">
        <v>5.0769230769230766</v>
      </c>
      <c r="G13" s="19">
        <v>69.615384615384613</v>
      </c>
    </row>
    <row r="14" spans="1:7" x14ac:dyDescent="0.35">
      <c r="A14" s="19"/>
      <c r="B14" s="19">
        <v>1</v>
      </c>
      <c r="C14" s="19">
        <v>7</v>
      </c>
      <c r="D14" s="19">
        <v>58.371428571428574</v>
      </c>
      <c r="E14" s="19">
        <v>544.58571428571429</v>
      </c>
      <c r="F14" s="19">
        <v>3.7142857142857144</v>
      </c>
      <c r="G14" s="19">
        <v>68.571428571428569</v>
      </c>
    </row>
    <row r="15" spans="1:7" x14ac:dyDescent="0.35">
      <c r="A15" s="20" t="s">
        <v>76</v>
      </c>
      <c r="B15" s="20"/>
      <c r="C15" s="19">
        <v>100</v>
      </c>
      <c r="D15" s="19">
        <v>50.57200000000001</v>
      </c>
      <c r="E15" s="19">
        <v>494.71899999999988</v>
      </c>
      <c r="F15" s="19">
        <v>5.08</v>
      </c>
      <c r="G15" s="19">
        <v>70.61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6376-2B11-4E3F-83CD-8FD9610E00D3}">
  <sheetPr>
    <tabColor theme="5"/>
  </sheetPr>
  <dimension ref="A1:G30"/>
  <sheetViews>
    <sheetView workbookViewId="0">
      <selection activeCell="B5" sqref="B5:B30"/>
    </sheetView>
  </sheetViews>
  <sheetFormatPr defaultRowHeight="14.5" x14ac:dyDescent="0.35"/>
  <cols>
    <col min="1" max="1" width="11.90625" bestFit="1" customWidth="1"/>
    <col min="3" max="8" width="10.6328125" customWidth="1"/>
  </cols>
  <sheetData>
    <row r="1" spans="1:7" x14ac:dyDescent="0.35">
      <c r="A1" s="14" t="s">
        <v>9</v>
      </c>
      <c r="B1" t="s">
        <v>78</v>
      </c>
    </row>
    <row r="3" spans="1:7" x14ac:dyDescent="0.35">
      <c r="C3" s="14" t="s">
        <v>81</v>
      </c>
    </row>
    <row r="4" spans="1:7" ht="43.5" x14ac:dyDescent="0.35">
      <c r="A4" s="16" t="s">
        <v>8</v>
      </c>
      <c r="B4" s="21" t="s">
        <v>15</v>
      </c>
      <c r="C4" s="15" t="s">
        <v>77</v>
      </c>
      <c r="D4" s="15" t="s">
        <v>89</v>
      </c>
      <c r="E4" s="15" t="s">
        <v>90</v>
      </c>
      <c r="F4" s="15" t="s">
        <v>91</v>
      </c>
      <c r="G4" s="15" t="s">
        <v>92</v>
      </c>
    </row>
    <row r="5" spans="1:7" x14ac:dyDescent="0.35">
      <c r="A5" s="20" t="s">
        <v>23</v>
      </c>
      <c r="B5" s="1">
        <v>1</v>
      </c>
      <c r="C5" s="20">
        <v>7</v>
      </c>
      <c r="D5" s="20">
        <v>34.414285714285711</v>
      </c>
      <c r="E5" s="20">
        <v>599.68571428571431</v>
      </c>
      <c r="F5" s="20">
        <v>4.7142857142857144</v>
      </c>
      <c r="G5" s="20">
        <v>83.857142857142861</v>
      </c>
    </row>
    <row r="6" spans="1:7" x14ac:dyDescent="0.35">
      <c r="A6" s="19"/>
      <c r="B6" s="1">
        <v>2</v>
      </c>
      <c r="C6" s="19">
        <v>6</v>
      </c>
      <c r="D6" s="19">
        <v>51.81666666666667</v>
      </c>
      <c r="E6" s="19">
        <v>242.5</v>
      </c>
      <c r="F6" s="19">
        <v>3.3333333333333335</v>
      </c>
      <c r="G6" s="19">
        <v>73.333333333333329</v>
      </c>
    </row>
    <row r="7" spans="1:7" x14ac:dyDescent="0.35">
      <c r="A7" s="19"/>
      <c r="B7" s="1">
        <v>3</v>
      </c>
      <c r="C7" s="19">
        <v>5</v>
      </c>
      <c r="D7" s="19">
        <v>52.620000000000005</v>
      </c>
      <c r="E7" s="19">
        <v>574.43999999999994</v>
      </c>
      <c r="F7" s="19">
        <v>4.5999999999999996</v>
      </c>
      <c r="G7" s="19">
        <v>79.2</v>
      </c>
    </row>
    <row r="8" spans="1:7" x14ac:dyDescent="0.35">
      <c r="A8" s="19"/>
      <c r="B8" s="1">
        <v>4</v>
      </c>
      <c r="C8" s="19">
        <v>6</v>
      </c>
      <c r="D8" s="19">
        <v>50.79999999999999</v>
      </c>
      <c r="E8" s="19">
        <v>508.2166666666667</v>
      </c>
      <c r="F8" s="19">
        <v>6</v>
      </c>
      <c r="G8" s="19">
        <v>76.666666666666671</v>
      </c>
    </row>
    <row r="9" spans="1:7" x14ac:dyDescent="0.35">
      <c r="A9" s="19"/>
      <c r="B9" s="1">
        <v>5</v>
      </c>
      <c r="C9" s="19">
        <v>1</v>
      </c>
      <c r="D9" s="19">
        <v>58.2</v>
      </c>
      <c r="E9" s="19">
        <v>953.1</v>
      </c>
      <c r="F9" s="19">
        <v>2</v>
      </c>
      <c r="G9" s="19">
        <v>76</v>
      </c>
    </row>
    <row r="10" spans="1:7" x14ac:dyDescent="0.35">
      <c r="A10" s="19" t="s">
        <v>22</v>
      </c>
      <c r="B10" s="1">
        <v>1</v>
      </c>
      <c r="C10" s="19">
        <v>2</v>
      </c>
      <c r="D10" s="19">
        <v>71.050000000000011</v>
      </c>
      <c r="E10" s="19">
        <v>850</v>
      </c>
      <c r="F10" s="19">
        <v>6</v>
      </c>
      <c r="G10" s="19">
        <v>65</v>
      </c>
    </row>
    <row r="11" spans="1:7" x14ac:dyDescent="0.35">
      <c r="A11" s="19"/>
      <c r="B11" s="1">
        <v>2</v>
      </c>
      <c r="C11" s="19">
        <v>4</v>
      </c>
      <c r="D11" s="19">
        <v>44.474999999999994</v>
      </c>
      <c r="E11" s="19">
        <v>508.4</v>
      </c>
      <c r="F11" s="19">
        <v>6.25</v>
      </c>
      <c r="G11" s="19">
        <v>76.25</v>
      </c>
    </row>
    <row r="12" spans="1:7" x14ac:dyDescent="0.35">
      <c r="A12" s="19"/>
      <c r="B12" s="1">
        <v>3</v>
      </c>
      <c r="C12" s="19">
        <v>3</v>
      </c>
      <c r="D12" s="19">
        <v>54.733333333333327</v>
      </c>
      <c r="E12" s="19">
        <v>538.73333333333335</v>
      </c>
      <c r="F12" s="19">
        <v>4.666666666666667</v>
      </c>
      <c r="G12" s="19">
        <v>53.333333333333336</v>
      </c>
    </row>
    <row r="13" spans="1:7" x14ac:dyDescent="0.35">
      <c r="A13" s="19"/>
      <c r="B13" s="1">
        <v>4</v>
      </c>
      <c r="C13" s="19">
        <v>1</v>
      </c>
      <c r="D13" s="19">
        <v>33.799999999999997</v>
      </c>
      <c r="E13" s="19">
        <v>20.2</v>
      </c>
      <c r="F13" s="19">
        <v>2</v>
      </c>
      <c r="G13" s="19">
        <v>77</v>
      </c>
    </row>
    <row r="14" spans="1:7" x14ac:dyDescent="0.35">
      <c r="A14" s="19"/>
      <c r="B14" s="1">
        <v>5</v>
      </c>
      <c r="C14" s="19">
        <v>3</v>
      </c>
      <c r="D14" s="19">
        <v>58.1</v>
      </c>
      <c r="E14" s="19">
        <v>384.56666666666661</v>
      </c>
      <c r="F14" s="19">
        <v>3</v>
      </c>
      <c r="G14" s="19">
        <v>90.333333333333329</v>
      </c>
    </row>
    <row r="15" spans="1:7" x14ac:dyDescent="0.35">
      <c r="A15" s="19" t="s">
        <v>18</v>
      </c>
      <c r="B15" s="1">
        <v>1</v>
      </c>
      <c r="C15" s="19">
        <v>5</v>
      </c>
      <c r="D15" s="19">
        <v>49.7</v>
      </c>
      <c r="E15" s="19">
        <v>346.02000000000004</v>
      </c>
      <c r="F15" s="19">
        <v>5</v>
      </c>
      <c r="G15" s="19">
        <v>70</v>
      </c>
    </row>
    <row r="16" spans="1:7" x14ac:dyDescent="0.35">
      <c r="A16" s="19"/>
      <c r="B16" s="1">
        <v>2</v>
      </c>
      <c r="C16" s="19">
        <v>4</v>
      </c>
      <c r="D16" s="19">
        <v>49.6</v>
      </c>
      <c r="E16" s="19">
        <v>519.80000000000007</v>
      </c>
      <c r="F16" s="19">
        <v>6.5</v>
      </c>
      <c r="G16" s="19">
        <v>57.25</v>
      </c>
    </row>
    <row r="17" spans="1:7" x14ac:dyDescent="0.35">
      <c r="A17" s="19"/>
      <c r="B17" s="1">
        <v>3</v>
      </c>
      <c r="C17" s="19">
        <v>1</v>
      </c>
      <c r="D17" s="19">
        <v>17.399999999999999</v>
      </c>
      <c r="E17" s="19">
        <v>754.8</v>
      </c>
      <c r="F17" s="19">
        <v>7</v>
      </c>
      <c r="G17" s="19">
        <v>47</v>
      </c>
    </row>
    <row r="18" spans="1:7" x14ac:dyDescent="0.35">
      <c r="A18" s="19"/>
      <c r="B18" s="1">
        <v>4</v>
      </c>
      <c r="C18" s="19">
        <v>5</v>
      </c>
      <c r="D18" s="19">
        <v>65.679999999999993</v>
      </c>
      <c r="E18" s="19">
        <v>596.83999999999992</v>
      </c>
      <c r="F18" s="19">
        <v>3.8</v>
      </c>
      <c r="G18" s="19">
        <v>81.2</v>
      </c>
    </row>
    <row r="19" spans="1:7" x14ac:dyDescent="0.35">
      <c r="A19" s="19"/>
      <c r="B19" s="1">
        <v>5</v>
      </c>
      <c r="C19" s="19">
        <v>8</v>
      </c>
      <c r="D19" s="19">
        <v>63.150000000000006</v>
      </c>
      <c r="E19" s="19">
        <v>391.36250000000001</v>
      </c>
      <c r="F19" s="19">
        <v>6.125</v>
      </c>
      <c r="G19" s="19">
        <v>60.75</v>
      </c>
    </row>
    <row r="20" spans="1:7" x14ac:dyDescent="0.35">
      <c r="A20" s="19" t="s">
        <v>21</v>
      </c>
      <c r="B20" s="1">
        <v>1</v>
      </c>
      <c r="C20" s="19">
        <v>3</v>
      </c>
      <c r="D20" s="19">
        <v>52.266666666666673</v>
      </c>
      <c r="E20" s="19">
        <v>539.6</v>
      </c>
      <c r="F20" s="19">
        <v>6.666666666666667</v>
      </c>
      <c r="G20" s="19">
        <v>57.666666666666664</v>
      </c>
    </row>
    <row r="21" spans="1:7" x14ac:dyDescent="0.35">
      <c r="A21" s="19"/>
      <c r="B21" s="1">
        <v>2</v>
      </c>
      <c r="C21" s="19">
        <v>4</v>
      </c>
      <c r="D21" s="19">
        <v>40.174999999999997</v>
      </c>
      <c r="E21" s="19">
        <v>386.35</v>
      </c>
      <c r="F21" s="19">
        <v>6</v>
      </c>
      <c r="G21" s="19">
        <v>65.5</v>
      </c>
    </row>
    <row r="22" spans="1:7" x14ac:dyDescent="0.35">
      <c r="A22" s="19"/>
      <c r="B22" s="1">
        <v>3</v>
      </c>
      <c r="C22" s="19">
        <v>4</v>
      </c>
      <c r="D22" s="19">
        <v>40.4</v>
      </c>
      <c r="E22" s="19">
        <v>355.65</v>
      </c>
      <c r="F22" s="19">
        <v>5.5</v>
      </c>
      <c r="G22" s="19">
        <v>59.5</v>
      </c>
    </row>
    <row r="23" spans="1:7" x14ac:dyDescent="0.35">
      <c r="A23" s="19"/>
      <c r="B23" s="1">
        <v>4</v>
      </c>
      <c r="C23" s="19">
        <v>4</v>
      </c>
      <c r="D23" s="19">
        <v>32.049999999999997</v>
      </c>
      <c r="E23" s="19">
        <v>456.125</v>
      </c>
      <c r="F23" s="19">
        <v>4.75</v>
      </c>
      <c r="G23" s="19">
        <v>59.25</v>
      </c>
    </row>
    <row r="24" spans="1:7" x14ac:dyDescent="0.35">
      <c r="A24" s="19"/>
      <c r="B24" s="1">
        <v>5</v>
      </c>
      <c r="C24" s="19">
        <v>4</v>
      </c>
      <c r="D24" s="19">
        <v>75.099999999999994</v>
      </c>
      <c r="E24" s="19">
        <v>417.625</v>
      </c>
      <c r="F24" s="19">
        <v>7.25</v>
      </c>
      <c r="G24" s="19">
        <v>86.5</v>
      </c>
    </row>
    <row r="25" spans="1:7" x14ac:dyDescent="0.35">
      <c r="A25" s="19" t="s">
        <v>25</v>
      </c>
      <c r="B25" s="1">
        <v>1</v>
      </c>
      <c r="C25" s="19">
        <v>4</v>
      </c>
      <c r="D25" s="19">
        <v>57.75</v>
      </c>
      <c r="E25" s="19">
        <v>373.97499999999997</v>
      </c>
      <c r="F25" s="19">
        <v>3.25</v>
      </c>
      <c r="G25" s="19">
        <v>69.75</v>
      </c>
    </row>
    <row r="26" spans="1:7" x14ac:dyDescent="0.35">
      <c r="A26" s="19"/>
      <c r="B26" s="1">
        <v>2</v>
      </c>
      <c r="C26" s="19">
        <v>4</v>
      </c>
      <c r="D26" s="19">
        <v>34.375</v>
      </c>
      <c r="E26" s="19">
        <v>766.02499999999998</v>
      </c>
      <c r="F26" s="19">
        <v>5.75</v>
      </c>
      <c r="G26" s="19">
        <v>55.25</v>
      </c>
    </row>
    <row r="27" spans="1:7" x14ac:dyDescent="0.35">
      <c r="A27" s="19"/>
      <c r="B27" s="1">
        <v>3</v>
      </c>
      <c r="C27" s="19">
        <v>2</v>
      </c>
      <c r="D27" s="19">
        <v>48.699999999999996</v>
      </c>
      <c r="E27" s="19">
        <v>491.9</v>
      </c>
      <c r="F27" s="19">
        <v>6</v>
      </c>
      <c r="G27" s="19">
        <v>90</v>
      </c>
    </row>
    <row r="28" spans="1:7" x14ac:dyDescent="0.35">
      <c r="A28" s="19"/>
      <c r="B28" s="1">
        <v>4</v>
      </c>
      <c r="C28" s="19">
        <v>2</v>
      </c>
      <c r="D28" s="19">
        <v>22.75</v>
      </c>
      <c r="E28" s="19">
        <v>774.84999999999991</v>
      </c>
      <c r="F28" s="19">
        <v>5</v>
      </c>
      <c r="G28" s="19">
        <v>82</v>
      </c>
    </row>
    <row r="29" spans="1:7" x14ac:dyDescent="0.35">
      <c r="A29" s="19"/>
      <c r="B29" s="1">
        <v>5</v>
      </c>
      <c r="C29" s="19">
        <v>8</v>
      </c>
      <c r="D29" s="19">
        <v>58.75</v>
      </c>
      <c r="E29" s="19">
        <v>570.78750000000002</v>
      </c>
      <c r="F29" s="19">
        <v>4.25</v>
      </c>
      <c r="G29" s="19">
        <v>67.625</v>
      </c>
    </row>
    <row r="30" spans="1:7" x14ac:dyDescent="0.35">
      <c r="A30" s="20" t="s">
        <v>76</v>
      </c>
      <c r="B30" s="19"/>
      <c r="C30" s="19">
        <v>100</v>
      </c>
      <c r="D30" s="19">
        <v>50.572000000000017</v>
      </c>
      <c r="E30" s="19">
        <v>494.71899999999994</v>
      </c>
      <c r="F30" s="19">
        <v>5.08</v>
      </c>
      <c r="G30" s="19">
        <v>70.61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B65C-E25D-4FA6-B3EF-6A464724F69D}">
  <sheetPr>
    <tabColor theme="5"/>
  </sheetPr>
  <dimension ref="A1:H47"/>
  <sheetViews>
    <sheetView workbookViewId="0">
      <selection activeCell="J13" sqref="J13"/>
    </sheetView>
  </sheetViews>
  <sheetFormatPr defaultRowHeight="14.5" x14ac:dyDescent="0.35"/>
  <cols>
    <col min="1" max="1" width="11.90625" bestFit="1" customWidth="1"/>
    <col min="3" max="8" width="10.6328125" customWidth="1"/>
  </cols>
  <sheetData>
    <row r="1" spans="1:8" x14ac:dyDescent="0.35">
      <c r="A1" t="s">
        <v>9</v>
      </c>
      <c r="B1" t="s">
        <v>78</v>
      </c>
    </row>
    <row r="3" spans="1:8" x14ac:dyDescent="0.35">
      <c r="D3" t="s">
        <v>81</v>
      </c>
    </row>
    <row r="4" spans="1:8" ht="43.5" x14ac:dyDescent="0.35">
      <c r="A4" s="1" t="s">
        <v>8</v>
      </c>
      <c r="B4" s="1" t="s">
        <v>14</v>
      </c>
      <c r="C4" s="22" t="s">
        <v>15</v>
      </c>
      <c r="D4" s="15" t="s">
        <v>77</v>
      </c>
      <c r="E4" s="15" t="s">
        <v>89</v>
      </c>
      <c r="F4" s="15" t="s">
        <v>90</v>
      </c>
      <c r="G4" s="15" t="s">
        <v>91</v>
      </c>
      <c r="H4" s="15" t="s">
        <v>92</v>
      </c>
    </row>
    <row r="5" spans="1:8" x14ac:dyDescent="0.35">
      <c r="A5" s="20" t="s">
        <v>23</v>
      </c>
      <c r="B5" s="20">
        <v>0</v>
      </c>
      <c r="C5" s="1">
        <v>1</v>
      </c>
      <c r="D5" s="20">
        <v>4</v>
      </c>
      <c r="E5" s="20">
        <v>45.999999999999993</v>
      </c>
      <c r="F5" s="20">
        <v>637.42500000000007</v>
      </c>
      <c r="G5" s="20">
        <v>4</v>
      </c>
      <c r="H5" s="20">
        <v>90.25</v>
      </c>
    </row>
    <row r="6" spans="1:8" x14ac:dyDescent="0.35">
      <c r="A6" s="19"/>
      <c r="B6" s="19"/>
      <c r="C6" s="1">
        <v>2</v>
      </c>
      <c r="D6" s="19">
        <v>5</v>
      </c>
      <c r="E6" s="19">
        <v>57.1</v>
      </c>
      <c r="F6" s="19">
        <v>278.89999999999998</v>
      </c>
      <c r="G6" s="19">
        <v>2.6</v>
      </c>
      <c r="H6" s="19">
        <v>75.400000000000006</v>
      </c>
    </row>
    <row r="7" spans="1:8" x14ac:dyDescent="0.35">
      <c r="A7" s="19"/>
      <c r="B7" s="19"/>
      <c r="C7" s="1">
        <v>3</v>
      </c>
      <c r="D7" s="19">
        <v>3</v>
      </c>
      <c r="E7" s="19">
        <v>60.933333333333337</v>
      </c>
      <c r="F7" s="19">
        <v>629.63333333333333</v>
      </c>
      <c r="G7" s="19">
        <v>4.333333333333333</v>
      </c>
      <c r="H7" s="19">
        <v>82.333333333333329</v>
      </c>
    </row>
    <row r="8" spans="1:8" x14ac:dyDescent="0.35">
      <c r="A8" s="19"/>
      <c r="B8" s="19"/>
      <c r="C8" s="1">
        <v>4</v>
      </c>
      <c r="D8" s="19">
        <v>2</v>
      </c>
      <c r="E8" s="19">
        <v>41</v>
      </c>
      <c r="F8" s="19">
        <v>411.4</v>
      </c>
      <c r="G8" s="19">
        <v>6</v>
      </c>
      <c r="H8" s="19">
        <v>82</v>
      </c>
    </row>
    <row r="9" spans="1:8" x14ac:dyDescent="0.35">
      <c r="A9" s="19"/>
      <c r="B9" s="19">
        <v>1</v>
      </c>
      <c r="C9" s="1">
        <v>1</v>
      </c>
      <c r="D9" s="19">
        <v>3</v>
      </c>
      <c r="E9" s="19">
        <v>18.966666666666669</v>
      </c>
      <c r="F9" s="19">
        <v>549.36666666666667</v>
      </c>
      <c r="G9" s="19">
        <v>5.666666666666667</v>
      </c>
      <c r="H9" s="19">
        <v>75.333333333333329</v>
      </c>
    </row>
    <row r="10" spans="1:8" x14ac:dyDescent="0.35">
      <c r="A10" s="19"/>
      <c r="B10" s="19"/>
      <c r="C10" s="1">
        <v>2</v>
      </c>
      <c r="D10" s="19">
        <v>1</v>
      </c>
      <c r="E10" s="19">
        <v>25.4</v>
      </c>
      <c r="F10" s="19">
        <v>60.5</v>
      </c>
      <c r="G10" s="19">
        <v>7</v>
      </c>
      <c r="H10" s="19">
        <v>63</v>
      </c>
    </row>
    <row r="11" spans="1:8" x14ac:dyDescent="0.35">
      <c r="A11" s="19"/>
      <c r="B11" s="19"/>
      <c r="C11" s="1">
        <v>3</v>
      </c>
      <c r="D11" s="19">
        <v>2</v>
      </c>
      <c r="E11" s="19">
        <v>40.15</v>
      </c>
      <c r="F11" s="19">
        <v>491.65</v>
      </c>
      <c r="G11" s="19">
        <v>5</v>
      </c>
      <c r="H11" s="19">
        <v>74.5</v>
      </c>
    </row>
    <row r="12" spans="1:8" x14ac:dyDescent="0.35">
      <c r="A12" s="19"/>
      <c r="B12" s="19"/>
      <c r="C12" s="1">
        <v>4</v>
      </c>
      <c r="D12" s="19">
        <v>4</v>
      </c>
      <c r="E12" s="19">
        <v>55.7</v>
      </c>
      <c r="F12" s="19">
        <v>556.625</v>
      </c>
      <c r="G12" s="19">
        <v>6</v>
      </c>
      <c r="H12" s="19">
        <v>74</v>
      </c>
    </row>
    <row r="13" spans="1:8" x14ac:dyDescent="0.35">
      <c r="A13" s="19"/>
      <c r="B13" s="19"/>
      <c r="C13" s="1">
        <v>5</v>
      </c>
      <c r="D13" s="19">
        <v>1</v>
      </c>
      <c r="E13" s="19">
        <v>58.2</v>
      </c>
      <c r="F13" s="19">
        <v>953.1</v>
      </c>
      <c r="G13" s="19">
        <v>2</v>
      </c>
      <c r="H13" s="19">
        <v>76</v>
      </c>
    </row>
    <row r="14" spans="1:8" x14ac:dyDescent="0.35">
      <c r="A14" s="19" t="s">
        <v>22</v>
      </c>
      <c r="B14" s="20">
        <v>0</v>
      </c>
      <c r="C14" s="1">
        <v>1</v>
      </c>
      <c r="D14" s="19">
        <v>1</v>
      </c>
      <c r="E14" s="19">
        <v>97.4</v>
      </c>
      <c r="F14" s="19">
        <v>718.2</v>
      </c>
      <c r="G14" s="19">
        <v>10</v>
      </c>
      <c r="H14" s="19">
        <v>82</v>
      </c>
    </row>
    <row r="15" spans="1:8" x14ac:dyDescent="0.35">
      <c r="A15" s="19"/>
      <c r="B15" s="19"/>
      <c r="C15" s="1">
        <v>2</v>
      </c>
      <c r="D15" s="19">
        <v>1</v>
      </c>
      <c r="E15" s="19">
        <v>78.900000000000006</v>
      </c>
      <c r="F15" s="19">
        <v>464.1</v>
      </c>
      <c r="G15" s="19">
        <v>5</v>
      </c>
      <c r="H15" s="19">
        <v>89</v>
      </c>
    </row>
    <row r="16" spans="1:8" x14ac:dyDescent="0.35">
      <c r="A16" s="19"/>
      <c r="B16" s="19"/>
      <c r="C16" s="1">
        <v>3</v>
      </c>
      <c r="D16" s="19">
        <v>2</v>
      </c>
      <c r="E16" s="19">
        <v>45.800000000000004</v>
      </c>
      <c r="F16" s="19">
        <v>593.5</v>
      </c>
      <c r="G16" s="19">
        <v>2</v>
      </c>
      <c r="H16" s="19">
        <v>44</v>
      </c>
    </row>
    <row r="17" spans="1:8" x14ac:dyDescent="0.35">
      <c r="A17" s="19"/>
      <c r="B17" s="19"/>
      <c r="C17" s="1">
        <v>4</v>
      </c>
      <c r="D17" s="19">
        <v>1</v>
      </c>
      <c r="E17" s="19">
        <v>33.799999999999997</v>
      </c>
      <c r="F17" s="19">
        <v>20.2</v>
      </c>
      <c r="G17" s="19">
        <v>2</v>
      </c>
      <c r="H17" s="19">
        <v>77</v>
      </c>
    </row>
    <row r="18" spans="1:8" x14ac:dyDescent="0.35">
      <c r="A18" s="19"/>
      <c r="B18" s="19">
        <v>1</v>
      </c>
      <c r="C18" s="1">
        <v>1</v>
      </c>
      <c r="D18" s="19">
        <v>1</v>
      </c>
      <c r="E18" s="19">
        <v>44.7</v>
      </c>
      <c r="F18" s="19">
        <v>981.8</v>
      </c>
      <c r="G18" s="19">
        <v>2</v>
      </c>
      <c r="H18" s="19">
        <v>48</v>
      </c>
    </row>
    <row r="19" spans="1:8" x14ac:dyDescent="0.35">
      <c r="A19" s="19"/>
      <c r="B19" s="19"/>
      <c r="C19" s="1">
        <v>2</v>
      </c>
      <c r="D19" s="19">
        <v>3</v>
      </c>
      <c r="E19" s="19">
        <v>33</v>
      </c>
      <c r="F19" s="19">
        <v>523.16666666666663</v>
      </c>
      <c r="G19" s="19">
        <v>6.666666666666667</v>
      </c>
      <c r="H19" s="19">
        <v>72</v>
      </c>
    </row>
    <row r="20" spans="1:8" x14ac:dyDescent="0.35">
      <c r="A20" s="19"/>
      <c r="B20" s="19"/>
      <c r="C20" s="1">
        <v>3</v>
      </c>
      <c r="D20" s="19">
        <v>1</v>
      </c>
      <c r="E20" s="19">
        <v>72.599999999999994</v>
      </c>
      <c r="F20" s="19">
        <v>429.2</v>
      </c>
      <c r="G20" s="19">
        <v>10</v>
      </c>
      <c r="H20" s="19">
        <v>72</v>
      </c>
    </row>
    <row r="21" spans="1:8" x14ac:dyDescent="0.35">
      <c r="A21" s="19"/>
      <c r="B21" s="19"/>
      <c r="C21" s="1">
        <v>5</v>
      </c>
      <c r="D21" s="19">
        <v>3</v>
      </c>
      <c r="E21" s="19">
        <v>58.1</v>
      </c>
      <c r="F21" s="19">
        <v>384.56666666666661</v>
      </c>
      <c r="G21" s="19">
        <v>3</v>
      </c>
      <c r="H21" s="19">
        <v>90.333333333333329</v>
      </c>
    </row>
    <row r="22" spans="1:8" x14ac:dyDescent="0.35">
      <c r="A22" s="19" t="s">
        <v>18</v>
      </c>
      <c r="B22" s="20">
        <v>0</v>
      </c>
      <c r="C22" s="1">
        <v>1</v>
      </c>
      <c r="D22" s="19">
        <v>3</v>
      </c>
      <c r="E22" s="19">
        <v>51.433333333333337</v>
      </c>
      <c r="F22" s="19">
        <v>322.16666666666669</v>
      </c>
      <c r="G22" s="19">
        <v>5.333333333333333</v>
      </c>
      <c r="H22" s="19">
        <v>71.333333333333329</v>
      </c>
    </row>
    <row r="23" spans="1:8" x14ac:dyDescent="0.35">
      <c r="A23" s="19"/>
      <c r="B23" s="19"/>
      <c r="C23" s="1">
        <v>2</v>
      </c>
      <c r="D23" s="19">
        <v>1</v>
      </c>
      <c r="E23" s="19">
        <v>74.400000000000006</v>
      </c>
      <c r="F23" s="19">
        <v>134.19999999999999</v>
      </c>
      <c r="G23" s="19">
        <v>6</v>
      </c>
      <c r="H23" s="19">
        <v>42</v>
      </c>
    </row>
    <row r="24" spans="1:8" x14ac:dyDescent="0.35">
      <c r="A24" s="19"/>
      <c r="B24" s="19"/>
      <c r="C24" s="1">
        <v>3</v>
      </c>
      <c r="D24" s="19">
        <v>1</v>
      </c>
      <c r="E24" s="19">
        <v>17.399999999999999</v>
      </c>
      <c r="F24" s="19">
        <v>754.8</v>
      </c>
      <c r="G24" s="19">
        <v>7</v>
      </c>
      <c r="H24" s="19">
        <v>47</v>
      </c>
    </row>
    <row r="25" spans="1:8" x14ac:dyDescent="0.35">
      <c r="A25" s="19"/>
      <c r="B25" s="19"/>
      <c r="C25" s="1">
        <v>4</v>
      </c>
      <c r="D25" s="19">
        <v>3</v>
      </c>
      <c r="E25" s="19">
        <v>67.466666666666654</v>
      </c>
      <c r="F25" s="19">
        <v>694.43333333333339</v>
      </c>
      <c r="G25" s="19">
        <v>5.333333333333333</v>
      </c>
      <c r="H25" s="19">
        <v>79.333333333333329</v>
      </c>
    </row>
    <row r="26" spans="1:8" x14ac:dyDescent="0.35">
      <c r="A26" s="19"/>
      <c r="B26" s="19"/>
      <c r="C26" s="1">
        <v>5</v>
      </c>
      <c r="D26" s="19">
        <v>4</v>
      </c>
      <c r="E26" s="19">
        <v>59.825000000000003</v>
      </c>
      <c r="F26" s="19">
        <v>295.60000000000002</v>
      </c>
      <c r="G26" s="19">
        <v>7.5</v>
      </c>
      <c r="H26" s="19">
        <v>59</v>
      </c>
    </row>
    <row r="27" spans="1:8" x14ac:dyDescent="0.35">
      <c r="A27" s="19"/>
      <c r="B27" s="19">
        <v>1</v>
      </c>
      <c r="C27" s="1">
        <v>1</v>
      </c>
      <c r="D27" s="19">
        <v>2</v>
      </c>
      <c r="E27" s="19">
        <v>47.1</v>
      </c>
      <c r="F27" s="19">
        <v>381.8</v>
      </c>
      <c r="G27" s="19">
        <v>4.5</v>
      </c>
      <c r="H27" s="19">
        <v>68</v>
      </c>
    </row>
    <row r="28" spans="1:8" x14ac:dyDescent="0.35">
      <c r="A28" s="19"/>
      <c r="B28" s="19"/>
      <c r="C28" s="1">
        <v>2</v>
      </c>
      <c r="D28" s="19">
        <v>3</v>
      </c>
      <c r="E28" s="19">
        <v>41.333333333333336</v>
      </c>
      <c r="F28" s="19">
        <v>648.33333333333337</v>
      </c>
      <c r="G28" s="19">
        <v>6.666666666666667</v>
      </c>
      <c r="H28" s="19">
        <v>62.333333333333336</v>
      </c>
    </row>
    <row r="29" spans="1:8" x14ac:dyDescent="0.35">
      <c r="A29" s="19"/>
      <c r="B29" s="19"/>
      <c r="C29" s="1">
        <v>4</v>
      </c>
      <c r="D29" s="19">
        <v>2</v>
      </c>
      <c r="E29" s="19">
        <v>63</v>
      </c>
      <c r="F29" s="19">
        <v>450.45000000000005</v>
      </c>
      <c r="G29" s="19">
        <v>1.5</v>
      </c>
      <c r="H29" s="19">
        <v>84</v>
      </c>
    </row>
    <row r="30" spans="1:8" x14ac:dyDescent="0.35">
      <c r="A30" s="19"/>
      <c r="B30" s="19"/>
      <c r="C30" s="1">
        <v>5</v>
      </c>
      <c r="D30" s="19">
        <v>4</v>
      </c>
      <c r="E30" s="19">
        <v>66.474999999999994</v>
      </c>
      <c r="F30" s="19">
        <v>487.12500000000006</v>
      </c>
      <c r="G30" s="19">
        <v>4.75</v>
      </c>
      <c r="H30" s="19">
        <v>62.5</v>
      </c>
    </row>
    <row r="31" spans="1:8" x14ac:dyDescent="0.35">
      <c r="A31" s="19" t="s">
        <v>21</v>
      </c>
      <c r="B31" s="20">
        <v>0</v>
      </c>
      <c r="C31" s="1">
        <v>1</v>
      </c>
      <c r="D31" s="19">
        <v>1</v>
      </c>
      <c r="E31" s="19">
        <v>69.8</v>
      </c>
      <c r="F31" s="19">
        <v>709.8</v>
      </c>
      <c r="G31" s="19">
        <v>9</v>
      </c>
      <c r="H31" s="19">
        <v>47</v>
      </c>
    </row>
    <row r="32" spans="1:8" x14ac:dyDescent="0.35">
      <c r="A32" s="19"/>
      <c r="B32" s="19"/>
      <c r="C32" s="1">
        <v>2</v>
      </c>
      <c r="D32" s="19">
        <v>1</v>
      </c>
      <c r="E32" s="19">
        <v>55.8</v>
      </c>
      <c r="F32" s="19">
        <v>19</v>
      </c>
      <c r="G32" s="19">
        <v>1</v>
      </c>
      <c r="H32" s="19">
        <v>53</v>
      </c>
    </row>
    <row r="33" spans="1:8" x14ac:dyDescent="0.35">
      <c r="A33" s="19"/>
      <c r="B33" s="19"/>
      <c r="C33" s="1">
        <v>3</v>
      </c>
      <c r="D33" s="19">
        <v>1</v>
      </c>
      <c r="E33" s="19">
        <v>23.9</v>
      </c>
      <c r="F33" s="19">
        <v>77.5</v>
      </c>
      <c r="G33" s="19">
        <v>8</v>
      </c>
      <c r="H33" s="19">
        <v>53</v>
      </c>
    </row>
    <row r="34" spans="1:8" x14ac:dyDescent="0.35">
      <c r="A34" s="19"/>
      <c r="B34" s="19"/>
      <c r="C34" s="1">
        <v>4</v>
      </c>
      <c r="D34" s="19">
        <v>3</v>
      </c>
      <c r="E34" s="19">
        <v>34.366666666666667</v>
      </c>
      <c r="F34" s="19">
        <v>530.79999999999995</v>
      </c>
      <c r="G34" s="19">
        <v>3.6666666666666665</v>
      </c>
      <c r="H34" s="19">
        <v>48</v>
      </c>
    </row>
    <row r="35" spans="1:8" x14ac:dyDescent="0.35">
      <c r="A35" s="19"/>
      <c r="B35" s="19"/>
      <c r="C35" s="1">
        <v>5</v>
      </c>
      <c r="D35" s="19">
        <v>2</v>
      </c>
      <c r="E35" s="19">
        <v>75.949999999999989</v>
      </c>
      <c r="F35" s="19">
        <v>277.89999999999998</v>
      </c>
      <c r="G35" s="19">
        <v>7.5</v>
      </c>
      <c r="H35" s="19">
        <v>85</v>
      </c>
    </row>
    <row r="36" spans="1:8" x14ac:dyDescent="0.35">
      <c r="A36" s="19"/>
      <c r="B36" s="19">
        <v>1</v>
      </c>
      <c r="C36" s="1">
        <v>1</v>
      </c>
      <c r="D36" s="19">
        <v>2</v>
      </c>
      <c r="E36" s="19">
        <v>43.5</v>
      </c>
      <c r="F36" s="19">
        <v>454.5</v>
      </c>
      <c r="G36" s="19">
        <v>5.5</v>
      </c>
      <c r="H36" s="19">
        <v>63</v>
      </c>
    </row>
    <row r="37" spans="1:8" x14ac:dyDescent="0.35">
      <c r="A37" s="19"/>
      <c r="B37" s="19"/>
      <c r="C37" s="1">
        <v>2</v>
      </c>
      <c r="D37" s="19">
        <v>3</v>
      </c>
      <c r="E37" s="19">
        <v>34.966666666666669</v>
      </c>
      <c r="F37" s="19">
        <v>508.8</v>
      </c>
      <c r="G37" s="19">
        <v>7.666666666666667</v>
      </c>
      <c r="H37" s="19">
        <v>69.666666666666671</v>
      </c>
    </row>
    <row r="38" spans="1:8" x14ac:dyDescent="0.35">
      <c r="A38" s="19"/>
      <c r="B38" s="19"/>
      <c r="C38" s="1">
        <v>3</v>
      </c>
      <c r="D38" s="19">
        <v>3</v>
      </c>
      <c r="E38" s="19">
        <v>45.9</v>
      </c>
      <c r="F38" s="19">
        <v>448.36666666666662</v>
      </c>
      <c r="G38" s="19">
        <v>4.666666666666667</v>
      </c>
      <c r="H38" s="19">
        <v>61.666666666666664</v>
      </c>
    </row>
    <row r="39" spans="1:8" x14ac:dyDescent="0.35">
      <c r="A39" s="19"/>
      <c r="B39" s="19"/>
      <c r="C39" s="1">
        <v>4</v>
      </c>
      <c r="D39" s="19">
        <v>1</v>
      </c>
      <c r="E39" s="19">
        <v>25.1</v>
      </c>
      <c r="F39" s="19">
        <v>232.1</v>
      </c>
      <c r="G39" s="19">
        <v>8</v>
      </c>
      <c r="H39" s="19">
        <v>93</v>
      </c>
    </row>
    <row r="40" spans="1:8" x14ac:dyDescent="0.35">
      <c r="A40" s="19"/>
      <c r="B40" s="19"/>
      <c r="C40" s="1">
        <v>5</v>
      </c>
      <c r="D40" s="19">
        <v>2</v>
      </c>
      <c r="E40" s="19">
        <v>74.25</v>
      </c>
      <c r="F40" s="19">
        <v>557.35</v>
      </c>
      <c r="G40" s="19">
        <v>7</v>
      </c>
      <c r="H40" s="19">
        <v>88</v>
      </c>
    </row>
    <row r="41" spans="1:8" x14ac:dyDescent="0.35">
      <c r="A41" s="19" t="s">
        <v>25</v>
      </c>
      <c r="B41" s="20">
        <v>0</v>
      </c>
      <c r="C41" s="1">
        <v>2</v>
      </c>
      <c r="D41" s="19">
        <v>4</v>
      </c>
      <c r="E41" s="19">
        <v>34.375</v>
      </c>
      <c r="F41" s="19">
        <v>766.02499999999998</v>
      </c>
      <c r="G41" s="19">
        <v>5.75</v>
      </c>
      <c r="H41" s="19">
        <v>55.25</v>
      </c>
    </row>
    <row r="42" spans="1:8" x14ac:dyDescent="0.35">
      <c r="A42" s="19"/>
      <c r="B42" s="19"/>
      <c r="C42" s="1">
        <v>3</v>
      </c>
      <c r="D42" s="19">
        <v>2</v>
      </c>
      <c r="E42" s="19">
        <v>48.699999999999996</v>
      </c>
      <c r="F42" s="19">
        <v>491.9</v>
      </c>
      <c r="G42" s="19">
        <v>6</v>
      </c>
      <c r="H42" s="19">
        <v>90</v>
      </c>
    </row>
    <row r="43" spans="1:8" x14ac:dyDescent="0.35">
      <c r="A43" s="19"/>
      <c r="B43" s="19"/>
      <c r="C43" s="1">
        <v>4</v>
      </c>
      <c r="D43" s="19">
        <v>2</v>
      </c>
      <c r="E43" s="19">
        <v>22.75</v>
      </c>
      <c r="F43" s="19">
        <v>774.84999999999991</v>
      </c>
      <c r="G43" s="19">
        <v>5</v>
      </c>
      <c r="H43" s="19">
        <v>82</v>
      </c>
    </row>
    <row r="44" spans="1:8" x14ac:dyDescent="0.35">
      <c r="A44" s="19"/>
      <c r="B44" s="19"/>
      <c r="C44" s="1">
        <v>5</v>
      </c>
      <c r="D44" s="19">
        <v>5</v>
      </c>
      <c r="E44" s="19">
        <v>58.48</v>
      </c>
      <c r="F44" s="19">
        <v>450.02</v>
      </c>
      <c r="G44" s="19">
        <v>4.2</v>
      </c>
      <c r="H44" s="19">
        <v>68</v>
      </c>
    </row>
    <row r="45" spans="1:8" x14ac:dyDescent="0.35">
      <c r="A45" s="19"/>
      <c r="B45" s="19">
        <v>1</v>
      </c>
      <c r="C45" s="1">
        <v>1</v>
      </c>
      <c r="D45" s="19">
        <v>4</v>
      </c>
      <c r="E45" s="19">
        <v>57.75</v>
      </c>
      <c r="F45" s="19">
        <v>373.97499999999997</v>
      </c>
      <c r="G45" s="19">
        <v>3.25</v>
      </c>
      <c r="H45" s="19">
        <v>69.75</v>
      </c>
    </row>
    <row r="46" spans="1:8" x14ac:dyDescent="0.35">
      <c r="A46" s="19"/>
      <c r="B46" s="19"/>
      <c r="C46" s="1">
        <v>5</v>
      </c>
      <c r="D46" s="19">
        <v>3</v>
      </c>
      <c r="E46" s="19">
        <v>59.20000000000001</v>
      </c>
      <c r="F46" s="19">
        <v>772.06666666666661</v>
      </c>
      <c r="G46" s="19">
        <v>4.333333333333333</v>
      </c>
      <c r="H46" s="19">
        <v>67</v>
      </c>
    </row>
    <row r="47" spans="1:8" x14ac:dyDescent="0.35">
      <c r="A47" s="20" t="s">
        <v>76</v>
      </c>
      <c r="B47" s="20"/>
      <c r="C47" s="19"/>
      <c r="D47" s="19">
        <v>100</v>
      </c>
      <c r="E47" s="19">
        <v>50.57200000000001</v>
      </c>
      <c r="F47" s="19">
        <v>494.71899999999988</v>
      </c>
      <c r="G47" s="19">
        <v>5.08</v>
      </c>
      <c r="H47" s="19">
        <v>70.61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H102"/>
  <sheetViews>
    <sheetView workbookViewId="0">
      <selection activeCell="H3" sqref="H3:H102"/>
    </sheetView>
  </sheetViews>
  <sheetFormatPr defaultRowHeight="14.5" x14ac:dyDescent="0.35"/>
  <cols>
    <col min="1" max="1" width="3" customWidth="1"/>
    <col min="2" max="5" width="13.1796875" customWidth="1"/>
    <col min="6" max="6" width="15.453125" bestFit="1" customWidth="1"/>
    <col min="7" max="8" width="13.1796875" customWidth="1"/>
  </cols>
  <sheetData>
    <row r="1" spans="2:8" ht="15" thickBot="1" x14ac:dyDescent="0.4"/>
    <row r="2" spans="2:8" ht="15.5" thickTop="1" thickBot="1" x14ac:dyDescent="0.4">
      <c r="B2" s="9" t="s">
        <v>2</v>
      </c>
      <c r="C2" s="9" t="s">
        <v>0</v>
      </c>
      <c r="D2" s="9" t="s">
        <v>4</v>
      </c>
      <c r="E2" s="9" t="s">
        <v>3</v>
      </c>
      <c r="F2" s="9" t="s">
        <v>1</v>
      </c>
      <c r="G2" s="10" t="s">
        <v>5</v>
      </c>
      <c r="H2" s="10" t="s">
        <v>6</v>
      </c>
    </row>
    <row r="3" spans="2:8" ht="15" thickTop="1" x14ac:dyDescent="0.35">
      <c r="B3" s="5">
        <v>1</v>
      </c>
      <c r="C3" s="5" t="s">
        <v>80</v>
      </c>
      <c r="D3" s="6">
        <v>1.74</v>
      </c>
      <c r="E3" s="7">
        <v>91</v>
      </c>
      <c r="F3" s="8">
        <v>32078</v>
      </c>
      <c r="G3" s="7">
        <f>E3/D3^2</f>
        <v>30.056810675122207</v>
      </c>
      <c r="H3" s="20">
        <f ca="1">(TODAY()-F3)/365.25</f>
        <v>33.377138945927449</v>
      </c>
    </row>
    <row r="4" spans="2:8" x14ac:dyDescent="0.35">
      <c r="B4" s="1">
        <v>2</v>
      </c>
      <c r="C4" s="1" t="s">
        <v>79</v>
      </c>
      <c r="D4" s="2">
        <v>1.63</v>
      </c>
      <c r="E4" s="3">
        <v>63</v>
      </c>
      <c r="F4" s="4">
        <v>28106</v>
      </c>
      <c r="G4" s="7">
        <f t="shared" ref="G4:G67" si="0">E4/D4^2</f>
        <v>23.711844630960897</v>
      </c>
      <c r="H4" s="20">
        <f ca="1">(TODAY()-F4)/365.25</f>
        <v>44.251882272416154</v>
      </c>
    </row>
    <row r="5" spans="2:8" x14ac:dyDescent="0.35">
      <c r="B5" s="1">
        <v>3</v>
      </c>
      <c r="C5" s="1" t="s">
        <v>79</v>
      </c>
      <c r="D5" s="2">
        <v>1.59</v>
      </c>
      <c r="E5" s="3">
        <v>69</v>
      </c>
      <c r="F5" s="4">
        <v>33486</v>
      </c>
      <c r="G5" s="7">
        <f t="shared" si="0"/>
        <v>27.29322416043669</v>
      </c>
      <c r="H5" s="20">
        <f ca="1">(TODAY()-F5)/365.25</f>
        <v>29.522245037645447</v>
      </c>
    </row>
    <row r="6" spans="2:8" x14ac:dyDescent="0.35">
      <c r="B6" s="1">
        <v>4</v>
      </c>
      <c r="C6" s="1" t="s">
        <v>79</v>
      </c>
      <c r="D6" s="2">
        <v>1.66</v>
      </c>
      <c r="E6" s="3">
        <v>50</v>
      </c>
      <c r="F6" s="4">
        <v>36104</v>
      </c>
      <c r="G6" s="7">
        <f t="shared" si="0"/>
        <v>18.144868631151112</v>
      </c>
      <c r="H6" s="20">
        <f t="shared" ref="H6:H69" ca="1" si="1">(TODAY()-F6)/365.25</f>
        <v>22.354551676933607</v>
      </c>
    </row>
    <row r="7" spans="2:8" x14ac:dyDescent="0.35">
      <c r="B7" s="1">
        <v>5</v>
      </c>
      <c r="C7" s="1" t="s">
        <v>79</v>
      </c>
      <c r="D7" s="2">
        <v>1.59</v>
      </c>
      <c r="E7" s="3">
        <v>69</v>
      </c>
      <c r="F7" s="4">
        <v>29987</v>
      </c>
      <c r="G7" s="7">
        <f t="shared" si="0"/>
        <v>27.29322416043669</v>
      </c>
      <c r="H7" s="20">
        <f t="shared" ca="1" si="1"/>
        <v>39.101984941820668</v>
      </c>
    </row>
    <row r="8" spans="2:8" x14ac:dyDescent="0.35">
      <c r="B8" s="1">
        <v>6</v>
      </c>
      <c r="C8" s="1" t="s">
        <v>79</v>
      </c>
      <c r="D8" s="2">
        <v>1.68</v>
      </c>
      <c r="E8" s="3">
        <v>58</v>
      </c>
      <c r="F8" s="4">
        <v>35069</v>
      </c>
      <c r="G8" s="7">
        <f t="shared" si="0"/>
        <v>20.549886621315196</v>
      </c>
      <c r="H8" s="20">
        <f t="shared" ca="1" si="1"/>
        <v>25.188227241615333</v>
      </c>
    </row>
    <row r="9" spans="2:8" x14ac:dyDescent="0.35">
      <c r="B9" s="1">
        <v>7</v>
      </c>
      <c r="C9" s="1" t="s">
        <v>80</v>
      </c>
      <c r="D9" s="2">
        <v>1.78</v>
      </c>
      <c r="E9" s="3">
        <v>71</v>
      </c>
      <c r="F9" s="4">
        <v>29246</v>
      </c>
      <c r="G9" s="7">
        <f t="shared" si="0"/>
        <v>22.408786769347305</v>
      </c>
      <c r="H9" s="20">
        <f t="shared" ca="1" si="1"/>
        <v>41.130732375085557</v>
      </c>
    </row>
    <row r="10" spans="2:8" x14ac:dyDescent="0.35">
      <c r="B10" s="1">
        <v>8</v>
      </c>
      <c r="C10" s="1" t="s">
        <v>79</v>
      </c>
      <c r="D10" s="2">
        <v>1.68</v>
      </c>
      <c r="E10" s="3">
        <v>49</v>
      </c>
      <c r="F10" s="4">
        <v>32748</v>
      </c>
      <c r="G10" s="7">
        <f t="shared" si="0"/>
        <v>17.361111111111114</v>
      </c>
      <c r="H10" s="20">
        <f t="shared" ca="1" si="1"/>
        <v>31.54277891854894</v>
      </c>
    </row>
    <row r="11" spans="2:8" x14ac:dyDescent="0.35">
      <c r="B11" s="1">
        <v>9</v>
      </c>
      <c r="C11" s="1" t="s">
        <v>79</v>
      </c>
      <c r="D11" s="2">
        <v>1.71</v>
      </c>
      <c r="E11" s="3">
        <v>49</v>
      </c>
      <c r="F11" s="4">
        <v>32892</v>
      </c>
      <c r="G11" s="7">
        <f t="shared" si="0"/>
        <v>16.757292842242059</v>
      </c>
      <c r="H11" s="20">
        <f t="shared" ca="1" si="1"/>
        <v>31.148528405201915</v>
      </c>
    </row>
    <row r="12" spans="2:8" x14ac:dyDescent="0.35">
      <c r="B12" s="1">
        <v>10</v>
      </c>
      <c r="C12" s="1" t="s">
        <v>79</v>
      </c>
      <c r="D12" s="2">
        <v>1.62</v>
      </c>
      <c r="E12" s="3">
        <v>59</v>
      </c>
      <c r="F12" s="4">
        <v>34253</v>
      </c>
      <c r="G12" s="7">
        <f t="shared" si="0"/>
        <v>22.481329065691202</v>
      </c>
      <c r="H12" s="20">
        <f t="shared" ca="1" si="1"/>
        <v>27.422313483915126</v>
      </c>
    </row>
    <row r="13" spans="2:8" x14ac:dyDescent="0.35">
      <c r="B13" s="1">
        <v>11</v>
      </c>
      <c r="C13" s="1" t="s">
        <v>79</v>
      </c>
      <c r="D13" s="2">
        <v>1.67</v>
      </c>
      <c r="E13" s="3">
        <v>64</v>
      </c>
      <c r="F13" s="4">
        <v>34573</v>
      </c>
      <c r="G13" s="7">
        <f t="shared" si="0"/>
        <v>22.948115744558788</v>
      </c>
      <c r="H13" s="20">
        <f t="shared" ca="1" si="1"/>
        <v>26.546201232032853</v>
      </c>
    </row>
    <row r="14" spans="2:8" x14ac:dyDescent="0.35">
      <c r="B14" s="1">
        <v>12</v>
      </c>
      <c r="C14" s="1" t="s">
        <v>79</v>
      </c>
      <c r="D14" s="2">
        <v>1.55</v>
      </c>
      <c r="E14" s="3">
        <v>73</v>
      </c>
      <c r="F14" s="4">
        <v>32708</v>
      </c>
      <c r="G14" s="7">
        <f t="shared" si="0"/>
        <v>30.38501560874089</v>
      </c>
      <c r="H14" s="20">
        <f t="shared" ca="1" si="1"/>
        <v>31.652292950034223</v>
      </c>
    </row>
    <row r="15" spans="2:8" x14ac:dyDescent="0.35">
      <c r="B15" s="1">
        <v>13</v>
      </c>
      <c r="C15" s="1" t="s">
        <v>80</v>
      </c>
      <c r="D15" s="2">
        <v>1.93</v>
      </c>
      <c r="E15" s="3">
        <v>61</v>
      </c>
      <c r="F15" s="4">
        <v>34559</v>
      </c>
      <c r="G15" s="7">
        <f t="shared" si="0"/>
        <v>16.376278557813635</v>
      </c>
      <c r="H15" s="20">
        <f t="shared" ca="1" si="1"/>
        <v>26.584531143052704</v>
      </c>
    </row>
    <row r="16" spans="2:8" x14ac:dyDescent="0.35">
      <c r="B16" s="1">
        <v>14</v>
      </c>
      <c r="C16" s="1" t="s">
        <v>80</v>
      </c>
      <c r="D16" s="2">
        <v>1.77</v>
      </c>
      <c r="E16" s="3">
        <v>62</v>
      </c>
      <c r="F16" s="4">
        <v>29637</v>
      </c>
      <c r="G16" s="7">
        <f t="shared" si="0"/>
        <v>19.789970953429727</v>
      </c>
      <c r="H16" s="20">
        <f t="shared" ca="1" si="1"/>
        <v>40.060232717316907</v>
      </c>
    </row>
    <row r="17" spans="2:8" x14ac:dyDescent="0.35">
      <c r="B17" s="1">
        <v>15</v>
      </c>
      <c r="C17" s="1" t="s">
        <v>80</v>
      </c>
      <c r="D17" s="2">
        <v>1.7</v>
      </c>
      <c r="E17" s="3">
        <v>83</v>
      </c>
      <c r="F17" s="4">
        <v>26173</v>
      </c>
      <c r="G17" s="7">
        <f t="shared" si="0"/>
        <v>28.719723183391007</v>
      </c>
      <c r="H17" s="20">
        <f t="shared" ca="1" si="1"/>
        <v>49.544147843942504</v>
      </c>
    </row>
    <row r="18" spans="2:8" x14ac:dyDescent="0.35">
      <c r="B18" s="1">
        <v>16</v>
      </c>
      <c r="C18" s="1" t="s">
        <v>79</v>
      </c>
      <c r="D18" s="2">
        <v>1.6</v>
      </c>
      <c r="E18" s="3">
        <v>68</v>
      </c>
      <c r="F18" s="4">
        <v>30879</v>
      </c>
      <c r="G18" s="7">
        <f t="shared" si="0"/>
        <v>26.562499999999996</v>
      </c>
      <c r="H18" s="20">
        <f t="shared" ca="1" si="1"/>
        <v>36.659822039698838</v>
      </c>
    </row>
    <row r="19" spans="2:8" x14ac:dyDescent="0.35">
      <c r="B19" s="1">
        <v>17</v>
      </c>
      <c r="C19" s="1" t="s">
        <v>79</v>
      </c>
      <c r="D19" s="2">
        <v>1.6</v>
      </c>
      <c r="E19" s="3">
        <v>73</v>
      </c>
      <c r="F19" s="4">
        <v>35355</v>
      </c>
      <c r="G19" s="7">
        <f t="shared" si="0"/>
        <v>28.515624999999993</v>
      </c>
      <c r="H19" s="20">
        <f t="shared" ca="1" si="1"/>
        <v>24.40520191649555</v>
      </c>
    </row>
    <row r="20" spans="2:8" x14ac:dyDescent="0.35">
      <c r="B20" s="1">
        <v>18</v>
      </c>
      <c r="C20" s="1" t="s">
        <v>79</v>
      </c>
      <c r="D20" s="2">
        <v>1.73</v>
      </c>
      <c r="E20" s="3">
        <v>53</v>
      </c>
      <c r="F20" s="4">
        <v>35596</v>
      </c>
      <c r="G20" s="7">
        <f t="shared" si="0"/>
        <v>17.70857696548498</v>
      </c>
      <c r="H20" s="20">
        <f t="shared" ca="1" si="1"/>
        <v>23.745379876796715</v>
      </c>
    </row>
    <row r="21" spans="2:8" x14ac:dyDescent="0.35">
      <c r="B21" s="1">
        <v>19</v>
      </c>
      <c r="C21" s="1" t="s">
        <v>80</v>
      </c>
      <c r="D21" s="2">
        <v>1.71</v>
      </c>
      <c r="E21" s="3">
        <v>91</v>
      </c>
      <c r="F21" s="4">
        <v>32167</v>
      </c>
      <c r="G21" s="7">
        <f t="shared" si="0"/>
        <v>31.120686707020965</v>
      </c>
      <c r="H21" s="20">
        <f t="shared" ca="1" si="1"/>
        <v>33.133470225872692</v>
      </c>
    </row>
    <row r="22" spans="2:8" x14ac:dyDescent="0.35">
      <c r="B22" s="1">
        <v>20</v>
      </c>
      <c r="C22" s="1" t="s">
        <v>80</v>
      </c>
      <c r="D22" s="2">
        <v>1.74</v>
      </c>
      <c r="E22" s="3">
        <v>78</v>
      </c>
      <c r="F22" s="4">
        <v>34842</v>
      </c>
      <c r="G22" s="7">
        <f t="shared" si="0"/>
        <v>25.762980578676178</v>
      </c>
      <c r="H22" s="20">
        <f t="shared" ca="1" si="1"/>
        <v>25.809719370294317</v>
      </c>
    </row>
    <row r="23" spans="2:8" x14ac:dyDescent="0.35">
      <c r="B23" s="1">
        <v>21</v>
      </c>
      <c r="C23" s="1" t="s">
        <v>79</v>
      </c>
      <c r="D23" s="2">
        <v>1.57</v>
      </c>
      <c r="E23" s="3">
        <v>63</v>
      </c>
      <c r="F23" s="4">
        <v>29046</v>
      </c>
      <c r="G23" s="7">
        <f t="shared" si="0"/>
        <v>25.558846200657225</v>
      </c>
      <c r="H23" s="20">
        <f t="shared" ca="1" si="1"/>
        <v>41.678302532511978</v>
      </c>
    </row>
    <row r="24" spans="2:8" x14ac:dyDescent="0.35">
      <c r="B24" s="1">
        <v>22</v>
      </c>
      <c r="C24" s="1" t="s">
        <v>80</v>
      </c>
      <c r="D24" s="2">
        <v>1.87</v>
      </c>
      <c r="E24" s="3">
        <v>84</v>
      </c>
      <c r="F24" s="4">
        <v>29336</v>
      </c>
      <c r="G24" s="7">
        <f t="shared" si="0"/>
        <v>24.021275987303035</v>
      </c>
      <c r="H24" s="20">
        <f t="shared" ca="1" si="1"/>
        <v>40.884325804243666</v>
      </c>
    </row>
    <row r="25" spans="2:8" x14ac:dyDescent="0.35">
      <c r="B25" s="1">
        <v>23</v>
      </c>
      <c r="C25" s="1" t="s">
        <v>80</v>
      </c>
      <c r="D25" s="2">
        <v>1.91</v>
      </c>
      <c r="E25" s="3">
        <v>88</v>
      </c>
      <c r="F25" s="4">
        <v>31337</v>
      </c>
      <c r="G25" s="7">
        <f t="shared" si="0"/>
        <v>24.122145774512759</v>
      </c>
      <c r="H25" s="20">
        <f t="shared" ca="1" si="1"/>
        <v>35.405886379192332</v>
      </c>
    </row>
    <row r="26" spans="2:8" x14ac:dyDescent="0.35">
      <c r="B26" s="1">
        <v>24</v>
      </c>
      <c r="C26" s="1" t="s">
        <v>79</v>
      </c>
      <c r="D26" s="2">
        <v>1.61</v>
      </c>
      <c r="E26" s="3">
        <v>69</v>
      </c>
      <c r="F26" s="4">
        <v>29761</v>
      </c>
      <c r="G26" s="7">
        <f t="shared" si="0"/>
        <v>26.619343389529721</v>
      </c>
      <c r="H26" s="20">
        <f t="shared" ca="1" si="1"/>
        <v>39.720739219712527</v>
      </c>
    </row>
    <row r="27" spans="2:8" x14ac:dyDescent="0.35">
      <c r="B27" s="1">
        <v>25</v>
      </c>
      <c r="C27" s="1" t="s">
        <v>80</v>
      </c>
      <c r="D27" s="2">
        <v>1.78</v>
      </c>
      <c r="E27" s="3">
        <v>73</v>
      </c>
      <c r="F27" s="4">
        <v>26163</v>
      </c>
      <c r="G27" s="7">
        <f t="shared" si="0"/>
        <v>23.040020199469762</v>
      </c>
      <c r="H27" s="20">
        <f t="shared" ca="1" si="1"/>
        <v>49.571526351813823</v>
      </c>
    </row>
    <row r="28" spans="2:8" x14ac:dyDescent="0.35">
      <c r="B28" s="1">
        <v>26</v>
      </c>
      <c r="C28" s="1" t="s">
        <v>80</v>
      </c>
      <c r="D28" s="2">
        <v>1.94</v>
      </c>
      <c r="E28" s="3">
        <v>61</v>
      </c>
      <c r="F28" s="4">
        <v>30846</v>
      </c>
      <c r="G28" s="7">
        <f t="shared" si="0"/>
        <v>16.207886066532044</v>
      </c>
      <c r="H28" s="20">
        <f t="shared" ca="1" si="1"/>
        <v>36.750171115674199</v>
      </c>
    </row>
    <row r="29" spans="2:8" x14ac:dyDescent="0.35">
      <c r="B29" s="1">
        <v>27</v>
      </c>
      <c r="C29" s="1" t="s">
        <v>80</v>
      </c>
      <c r="D29" s="2">
        <v>1.66</v>
      </c>
      <c r="E29" s="3">
        <v>94</v>
      </c>
      <c r="F29" s="4">
        <v>33259</v>
      </c>
      <c r="G29" s="7">
        <f t="shared" si="0"/>
        <v>34.112353026564087</v>
      </c>
      <c r="H29" s="20">
        <f t="shared" ca="1" si="1"/>
        <v>30.143737166324435</v>
      </c>
    </row>
    <row r="30" spans="2:8" x14ac:dyDescent="0.35">
      <c r="B30" s="1">
        <v>28</v>
      </c>
      <c r="C30" s="1" t="s">
        <v>80</v>
      </c>
      <c r="D30" s="2">
        <v>1.68</v>
      </c>
      <c r="E30" s="3">
        <v>82</v>
      </c>
      <c r="F30" s="4">
        <v>27055</v>
      </c>
      <c r="G30" s="7">
        <f t="shared" si="0"/>
        <v>29.053287981859416</v>
      </c>
      <c r="H30" s="20">
        <f t="shared" ca="1" si="1"/>
        <v>47.129363449691994</v>
      </c>
    </row>
    <row r="31" spans="2:8" x14ac:dyDescent="0.35">
      <c r="B31" s="1">
        <v>29</v>
      </c>
      <c r="C31" s="1" t="s">
        <v>79</v>
      </c>
      <c r="D31" s="2">
        <v>1.55</v>
      </c>
      <c r="E31" s="3">
        <v>62</v>
      </c>
      <c r="F31" s="4">
        <v>30391</v>
      </c>
      <c r="G31" s="7">
        <f t="shared" si="0"/>
        <v>25.806451612903224</v>
      </c>
      <c r="H31" s="20">
        <f t="shared" ca="1" si="1"/>
        <v>37.995893223819301</v>
      </c>
    </row>
    <row r="32" spans="2:8" x14ac:dyDescent="0.35">
      <c r="B32" s="1">
        <v>30</v>
      </c>
      <c r="C32" s="1" t="s">
        <v>79</v>
      </c>
      <c r="D32" s="2">
        <v>1.63</v>
      </c>
      <c r="E32" s="3">
        <v>53</v>
      </c>
      <c r="F32" s="4">
        <v>33766</v>
      </c>
      <c r="G32" s="7">
        <f t="shared" si="0"/>
        <v>19.948059768903612</v>
      </c>
      <c r="H32" s="20">
        <f t="shared" ca="1" si="1"/>
        <v>28.755646817248461</v>
      </c>
    </row>
    <row r="33" spans="2:8" x14ac:dyDescent="0.35">
      <c r="B33" s="1">
        <v>31</v>
      </c>
      <c r="C33" s="1" t="s">
        <v>80</v>
      </c>
      <c r="D33" s="2">
        <v>1.74</v>
      </c>
      <c r="E33" s="3">
        <v>69</v>
      </c>
      <c r="F33" s="4">
        <v>25924</v>
      </c>
      <c r="G33" s="7">
        <f t="shared" si="0"/>
        <v>22.790328973444311</v>
      </c>
      <c r="H33" s="20">
        <f t="shared" ca="1" si="1"/>
        <v>50.225872689938399</v>
      </c>
    </row>
    <row r="34" spans="2:8" x14ac:dyDescent="0.35">
      <c r="B34" s="1">
        <v>32</v>
      </c>
      <c r="C34" s="1" t="s">
        <v>79</v>
      </c>
      <c r="D34" s="2">
        <v>1.73</v>
      </c>
      <c r="E34" s="3">
        <v>70</v>
      </c>
      <c r="F34" s="4">
        <v>35167</v>
      </c>
      <c r="G34" s="7">
        <f t="shared" si="0"/>
        <v>23.388686558187711</v>
      </c>
      <c r="H34" s="20">
        <f t="shared" ca="1" si="1"/>
        <v>24.919917864476385</v>
      </c>
    </row>
    <row r="35" spans="2:8" x14ac:dyDescent="0.35">
      <c r="B35" s="1">
        <v>33</v>
      </c>
      <c r="C35" s="1" t="s">
        <v>80</v>
      </c>
      <c r="D35" s="2">
        <v>1.92</v>
      </c>
      <c r="E35" s="3">
        <v>64</v>
      </c>
      <c r="F35" s="4">
        <v>27762</v>
      </c>
      <c r="G35" s="7">
        <f t="shared" si="0"/>
        <v>17.361111111111111</v>
      </c>
      <c r="H35" s="20">
        <f t="shared" ca="1" si="1"/>
        <v>45.193702943189599</v>
      </c>
    </row>
    <row r="36" spans="2:8" x14ac:dyDescent="0.35">
      <c r="B36" s="1">
        <v>34</v>
      </c>
      <c r="C36" s="1" t="s">
        <v>80</v>
      </c>
      <c r="D36" s="2">
        <v>1.82</v>
      </c>
      <c r="E36" s="3">
        <v>94</v>
      </c>
      <c r="F36" s="4">
        <v>33340</v>
      </c>
      <c r="G36" s="7">
        <f t="shared" si="0"/>
        <v>28.378215191402003</v>
      </c>
      <c r="H36" s="20">
        <f t="shared" ca="1" si="1"/>
        <v>29.921971252566735</v>
      </c>
    </row>
    <row r="37" spans="2:8" x14ac:dyDescent="0.35">
      <c r="B37" s="1">
        <v>35</v>
      </c>
      <c r="C37" s="1" t="s">
        <v>80</v>
      </c>
      <c r="D37" s="2">
        <v>1.9</v>
      </c>
      <c r="E37" s="3">
        <v>74</v>
      </c>
      <c r="F37" s="4">
        <v>35367</v>
      </c>
      <c r="G37" s="7">
        <f t="shared" si="0"/>
        <v>20.498614958448755</v>
      </c>
      <c r="H37" s="20">
        <f t="shared" ca="1" si="1"/>
        <v>24.372347707049965</v>
      </c>
    </row>
    <row r="38" spans="2:8" x14ac:dyDescent="0.35">
      <c r="B38" s="1">
        <v>36</v>
      </c>
      <c r="C38" s="1" t="s">
        <v>79</v>
      </c>
      <c r="D38" s="2">
        <v>1.62</v>
      </c>
      <c r="E38" s="3">
        <v>61</v>
      </c>
      <c r="F38" s="4">
        <v>31051</v>
      </c>
      <c r="G38" s="7">
        <f t="shared" si="0"/>
        <v>23.243408017070564</v>
      </c>
      <c r="H38" s="20">
        <f t="shared" ca="1" si="1"/>
        <v>36.188911704312112</v>
      </c>
    </row>
    <row r="39" spans="2:8" x14ac:dyDescent="0.35">
      <c r="B39" s="1">
        <v>37</v>
      </c>
      <c r="C39" s="1" t="s">
        <v>79</v>
      </c>
      <c r="D39" s="2">
        <v>1.74</v>
      </c>
      <c r="E39" s="3">
        <v>73</v>
      </c>
      <c r="F39" s="4">
        <v>36091</v>
      </c>
      <c r="G39" s="7">
        <f t="shared" si="0"/>
        <v>24.111507464658473</v>
      </c>
      <c r="H39" s="20">
        <f t="shared" ca="1" si="1"/>
        <v>22.390143737166323</v>
      </c>
    </row>
    <row r="40" spans="2:8" x14ac:dyDescent="0.35">
      <c r="B40" s="1">
        <v>38</v>
      </c>
      <c r="C40" s="1" t="s">
        <v>80</v>
      </c>
      <c r="D40" s="2">
        <v>1.93</v>
      </c>
      <c r="E40" s="3">
        <v>85</v>
      </c>
      <c r="F40" s="4">
        <v>28158</v>
      </c>
      <c r="G40" s="7">
        <f t="shared" si="0"/>
        <v>22.819404547773097</v>
      </c>
      <c r="H40" s="20">
        <f t="shared" ca="1" si="1"/>
        <v>44.109514031485283</v>
      </c>
    </row>
    <row r="41" spans="2:8" x14ac:dyDescent="0.35">
      <c r="B41" s="1">
        <v>39</v>
      </c>
      <c r="C41" s="1" t="s">
        <v>80</v>
      </c>
      <c r="D41" s="2">
        <v>1.81</v>
      </c>
      <c r="E41" s="3">
        <v>73</v>
      </c>
      <c r="F41" s="4">
        <v>35278</v>
      </c>
      <c r="G41" s="7">
        <f t="shared" si="0"/>
        <v>22.282592106468055</v>
      </c>
      <c r="H41" s="20">
        <f t="shared" ca="1" si="1"/>
        <v>24.616016427104721</v>
      </c>
    </row>
    <row r="42" spans="2:8" x14ac:dyDescent="0.35">
      <c r="B42" s="1">
        <v>40</v>
      </c>
      <c r="C42" s="1" t="s">
        <v>80</v>
      </c>
      <c r="D42" s="2">
        <v>1.86</v>
      </c>
      <c r="E42" s="3">
        <v>84</v>
      </c>
      <c r="F42" s="4">
        <v>25821</v>
      </c>
      <c r="G42" s="7">
        <f t="shared" si="0"/>
        <v>24.280263614290668</v>
      </c>
      <c r="H42" s="20">
        <f t="shared" ca="1" si="1"/>
        <v>50.507871321013006</v>
      </c>
    </row>
    <row r="43" spans="2:8" x14ac:dyDescent="0.35">
      <c r="B43" s="1">
        <v>41</v>
      </c>
      <c r="C43" s="1" t="s">
        <v>79</v>
      </c>
      <c r="D43" s="2">
        <v>1.73</v>
      </c>
      <c r="E43" s="3">
        <v>48</v>
      </c>
      <c r="F43" s="4">
        <v>34580</v>
      </c>
      <c r="G43" s="7">
        <f t="shared" si="0"/>
        <v>16.037956497043002</v>
      </c>
      <c r="H43" s="20">
        <f t="shared" ca="1" si="1"/>
        <v>26.527036276522928</v>
      </c>
    </row>
    <row r="44" spans="2:8" x14ac:dyDescent="0.35">
      <c r="B44" s="1">
        <v>42</v>
      </c>
      <c r="C44" s="1" t="s">
        <v>80</v>
      </c>
      <c r="D44" s="2">
        <v>1.92</v>
      </c>
      <c r="E44" s="3">
        <v>94</v>
      </c>
      <c r="F44" s="4">
        <v>27873</v>
      </c>
      <c r="G44" s="7">
        <f t="shared" si="0"/>
        <v>25.499131944444446</v>
      </c>
      <c r="H44" s="20">
        <f t="shared" ca="1" si="1"/>
        <v>44.889801505817935</v>
      </c>
    </row>
    <row r="45" spans="2:8" x14ac:dyDescent="0.35">
      <c r="B45" s="1">
        <v>43</v>
      </c>
      <c r="C45" s="1" t="s">
        <v>80</v>
      </c>
      <c r="D45" s="2">
        <v>1.91</v>
      </c>
      <c r="E45" s="3">
        <v>85</v>
      </c>
      <c r="F45" s="4">
        <v>29873</v>
      </c>
      <c r="G45" s="7">
        <f t="shared" si="0"/>
        <v>23.299799895836188</v>
      </c>
      <c r="H45" s="20">
        <f t="shared" ca="1" si="1"/>
        <v>39.414099931553729</v>
      </c>
    </row>
    <row r="46" spans="2:8" x14ac:dyDescent="0.35">
      <c r="B46" s="1">
        <v>44</v>
      </c>
      <c r="C46" s="1" t="s">
        <v>79</v>
      </c>
      <c r="D46" s="2">
        <v>1.69</v>
      </c>
      <c r="E46" s="3">
        <v>75</v>
      </c>
      <c r="F46" s="4">
        <v>27087</v>
      </c>
      <c r="G46" s="7">
        <f t="shared" si="0"/>
        <v>26.259584748433181</v>
      </c>
      <c r="H46" s="20">
        <f t="shared" ca="1" si="1"/>
        <v>47.041752224503767</v>
      </c>
    </row>
    <row r="47" spans="2:8" x14ac:dyDescent="0.35">
      <c r="B47" s="1">
        <v>45</v>
      </c>
      <c r="C47" s="1" t="s">
        <v>79</v>
      </c>
      <c r="D47" s="2">
        <v>1.66</v>
      </c>
      <c r="E47" s="3">
        <v>74</v>
      </c>
      <c r="F47" s="4">
        <v>31686</v>
      </c>
      <c r="G47" s="7">
        <f t="shared" si="0"/>
        <v>26.854405574103644</v>
      </c>
      <c r="H47" s="20">
        <f t="shared" ca="1" si="1"/>
        <v>34.450376454483234</v>
      </c>
    </row>
    <row r="48" spans="2:8" x14ac:dyDescent="0.35">
      <c r="B48" s="1">
        <v>46</v>
      </c>
      <c r="C48" s="1" t="s">
        <v>80</v>
      </c>
      <c r="D48" s="2">
        <v>1.79</v>
      </c>
      <c r="E48" s="3">
        <v>61</v>
      </c>
      <c r="F48" s="4">
        <v>26251</v>
      </c>
      <c r="G48" s="7">
        <f t="shared" si="0"/>
        <v>19.038107424861895</v>
      </c>
      <c r="H48" s="20">
        <f t="shared" ca="1" si="1"/>
        <v>49.330595482546201</v>
      </c>
    </row>
    <row r="49" spans="2:8" x14ac:dyDescent="0.35">
      <c r="B49" s="1">
        <v>47</v>
      </c>
      <c r="C49" s="1" t="s">
        <v>79</v>
      </c>
      <c r="D49" s="2">
        <v>1.67</v>
      </c>
      <c r="E49" s="3">
        <v>66</v>
      </c>
      <c r="F49" s="4">
        <v>28264</v>
      </c>
      <c r="G49" s="7">
        <f t="shared" si="0"/>
        <v>23.665244361576249</v>
      </c>
      <c r="H49" s="20">
        <f t="shared" ca="1" si="1"/>
        <v>43.819301848049278</v>
      </c>
    </row>
    <row r="50" spans="2:8" x14ac:dyDescent="0.35">
      <c r="B50" s="1">
        <v>48</v>
      </c>
      <c r="C50" s="1" t="s">
        <v>80</v>
      </c>
      <c r="D50" s="2">
        <v>1.91</v>
      </c>
      <c r="E50" s="3">
        <v>63</v>
      </c>
      <c r="F50" s="4">
        <v>32968</v>
      </c>
      <c r="G50" s="7">
        <f t="shared" si="0"/>
        <v>17.269263452207998</v>
      </c>
      <c r="H50" s="20">
        <f t="shared" ca="1" si="1"/>
        <v>30.940451745379878</v>
      </c>
    </row>
    <row r="51" spans="2:8" x14ac:dyDescent="0.35">
      <c r="B51" s="1">
        <v>49</v>
      </c>
      <c r="C51" s="1" t="s">
        <v>80</v>
      </c>
      <c r="D51" s="2">
        <v>1.76</v>
      </c>
      <c r="E51" s="3">
        <v>63</v>
      </c>
      <c r="F51" s="4">
        <v>34814</v>
      </c>
      <c r="G51" s="7">
        <f t="shared" si="0"/>
        <v>20.338326446280991</v>
      </c>
      <c r="H51" s="20">
        <f t="shared" ca="1" si="1"/>
        <v>25.886379192334019</v>
      </c>
    </row>
    <row r="52" spans="2:8" x14ac:dyDescent="0.35">
      <c r="B52" s="1">
        <v>50</v>
      </c>
      <c r="C52" s="1" t="s">
        <v>79</v>
      </c>
      <c r="D52" s="2">
        <v>1.69</v>
      </c>
      <c r="E52" s="3">
        <v>61</v>
      </c>
      <c r="F52" s="4">
        <v>28316</v>
      </c>
      <c r="G52" s="7">
        <f t="shared" si="0"/>
        <v>21.357795595392322</v>
      </c>
      <c r="H52" s="20">
        <f t="shared" ca="1" si="1"/>
        <v>43.676933607118414</v>
      </c>
    </row>
    <row r="53" spans="2:8" x14ac:dyDescent="0.35">
      <c r="B53" s="1">
        <v>51</v>
      </c>
      <c r="C53" s="1" t="s">
        <v>80</v>
      </c>
      <c r="D53" s="2">
        <v>1.83</v>
      </c>
      <c r="E53" s="3">
        <v>89</v>
      </c>
      <c r="F53" s="4">
        <v>30892</v>
      </c>
      <c r="G53" s="7">
        <f t="shared" si="0"/>
        <v>26.575890590940304</v>
      </c>
      <c r="H53" s="20">
        <f t="shared" ca="1" si="1"/>
        <v>36.624229979466122</v>
      </c>
    </row>
    <row r="54" spans="2:8" x14ac:dyDescent="0.35">
      <c r="B54" s="1">
        <v>52</v>
      </c>
      <c r="C54" s="1" t="s">
        <v>80</v>
      </c>
      <c r="D54" s="2">
        <v>1.83</v>
      </c>
      <c r="E54" s="3">
        <v>83</v>
      </c>
      <c r="F54" s="4">
        <v>35477</v>
      </c>
      <c r="G54" s="7">
        <f t="shared" si="0"/>
        <v>24.784257517393769</v>
      </c>
      <c r="H54" s="20">
        <f t="shared" ca="1" si="1"/>
        <v>24.071184120465436</v>
      </c>
    </row>
    <row r="55" spans="2:8" x14ac:dyDescent="0.35">
      <c r="B55" s="1">
        <v>53</v>
      </c>
      <c r="C55" s="1" t="s">
        <v>79</v>
      </c>
      <c r="D55" s="2">
        <v>1.57</v>
      </c>
      <c r="E55" s="3">
        <v>69</v>
      </c>
      <c r="F55" s="4">
        <v>32014</v>
      </c>
      <c r="G55" s="7">
        <f t="shared" si="0"/>
        <v>27.993022029291247</v>
      </c>
      <c r="H55" s="20">
        <f t="shared" ca="1" si="1"/>
        <v>33.552361396303901</v>
      </c>
    </row>
    <row r="56" spans="2:8" x14ac:dyDescent="0.35">
      <c r="B56" s="1">
        <v>54</v>
      </c>
      <c r="C56" s="1" t="s">
        <v>79</v>
      </c>
      <c r="D56" s="2">
        <v>1.72</v>
      </c>
      <c r="E56" s="3">
        <v>72</v>
      </c>
      <c r="F56" s="4">
        <v>25916</v>
      </c>
      <c r="G56" s="7">
        <f t="shared" si="0"/>
        <v>24.337479718766904</v>
      </c>
      <c r="H56" s="20">
        <f t="shared" ca="1" si="1"/>
        <v>50.247775496235455</v>
      </c>
    </row>
    <row r="57" spans="2:8" x14ac:dyDescent="0.35">
      <c r="B57" s="1">
        <v>55</v>
      </c>
      <c r="C57" s="1" t="s">
        <v>79</v>
      </c>
      <c r="D57" s="2">
        <v>1.72</v>
      </c>
      <c r="E57" s="3">
        <v>58</v>
      </c>
      <c r="F57" s="4">
        <v>33025</v>
      </c>
      <c r="G57" s="7">
        <f t="shared" si="0"/>
        <v>19.605191995673341</v>
      </c>
      <c r="H57" s="20">
        <f t="shared" ca="1" si="1"/>
        <v>30.784394250513348</v>
      </c>
    </row>
    <row r="58" spans="2:8" x14ac:dyDescent="0.35">
      <c r="B58" s="1">
        <v>56</v>
      </c>
      <c r="C58" s="1" t="s">
        <v>79</v>
      </c>
      <c r="D58" s="2">
        <v>1.72</v>
      </c>
      <c r="E58" s="3">
        <v>63</v>
      </c>
      <c r="F58" s="4">
        <v>35532</v>
      </c>
      <c r="G58" s="7">
        <f t="shared" si="0"/>
        <v>21.295294753921041</v>
      </c>
      <c r="H58" s="20">
        <f t="shared" ca="1" si="1"/>
        <v>23.920602327173167</v>
      </c>
    </row>
    <row r="59" spans="2:8" x14ac:dyDescent="0.35">
      <c r="B59" s="1">
        <v>57</v>
      </c>
      <c r="C59" s="1" t="s">
        <v>79</v>
      </c>
      <c r="D59" s="2">
        <v>1.65</v>
      </c>
      <c r="E59" s="3">
        <v>58</v>
      </c>
      <c r="F59" s="4">
        <v>34918</v>
      </c>
      <c r="G59" s="7">
        <f t="shared" si="0"/>
        <v>21.30394857667585</v>
      </c>
      <c r="H59" s="20">
        <f t="shared" ca="1" si="1"/>
        <v>25.60164271047228</v>
      </c>
    </row>
    <row r="60" spans="2:8" x14ac:dyDescent="0.35">
      <c r="B60" s="1">
        <v>58</v>
      </c>
      <c r="C60" s="1" t="s">
        <v>79</v>
      </c>
      <c r="D60" s="2">
        <v>1.71</v>
      </c>
      <c r="E60" s="3">
        <v>72</v>
      </c>
      <c r="F60" s="4">
        <v>36105</v>
      </c>
      <c r="G60" s="7">
        <f t="shared" si="0"/>
        <v>24.622960911049557</v>
      </c>
      <c r="H60" s="20">
        <f t="shared" ca="1" si="1"/>
        <v>22.351813826146476</v>
      </c>
    </row>
    <row r="61" spans="2:8" x14ac:dyDescent="0.35">
      <c r="B61" s="1">
        <v>59</v>
      </c>
      <c r="C61" s="1" t="s">
        <v>80</v>
      </c>
      <c r="D61" s="2">
        <v>1.91</v>
      </c>
      <c r="E61" s="3">
        <v>60</v>
      </c>
      <c r="F61" s="4">
        <v>34499</v>
      </c>
      <c r="G61" s="7">
        <f t="shared" si="0"/>
        <v>16.446917573531429</v>
      </c>
      <c r="H61" s="20">
        <f t="shared" ca="1" si="1"/>
        <v>26.748802190280628</v>
      </c>
    </row>
    <row r="62" spans="2:8" x14ac:dyDescent="0.35">
      <c r="B62" s="1">
        <v>60</v>
      </c>
      <c r="C62" s="1" t="s">
        <v>80</v>
      </c>
      <c r="D62" s="2">
        <v>1.81</v>
      </c>
      <c r="E62" s="3">
        <v>90</v>
      </c>
      <c r="F62" s="4">
        <v>34012</v>
      </c>
      <c r="G62" s="7">
        <f t="shared" si="0"/>
        <v>27.471688898385274</v>
      </c>
      <c r="H62" s="20">
        <f t="shared" ca="1" si="1"/>
        <v>28.082135523613964</v>
      </c>
    </row>
    <row r="63" spans="2:8" x14ac:dyDescent="0.35">
      <c r="B63" s="1">
        <v>61</v>
      </c>
      <c r="C63" s="1" t="s">
        <v>79</v>
      </c>
      <c r="D63" s="2">
        <v>1.72</v>
      </c>
      <c r="E63" s="3">
        <v>54</v>
      </c>
      <c r="F63" s="4">
        <v>26954</v>
      </c>
      <c r="G63" s="7">
        <f t="shared" si="0"/>
        <v>18.253109789075179</v>
      </c>
      <c r="H63" s="20">
        <f t="shared" ca="1" si="1"/>
        <v>47.405886379192332</v>
      </c>
    </row>
    <row r="64" spans="2:8" x14ac:dyDescent="0.35">
      <c r="B64" s="1">
        <v>62</v>
      </c>
      <c r="C64" s="1" t="s">
        <v>80</v>
      </c>
      <c r="D64" s="2">
        <v>1.91</v>
      </c>
      <c r="E64" s="3">
        <v>90</v>
      </c>
      <c r="F64" s="4">
        <v>25999</v>
      </c>
      <c r="G64" s="7">
        <f t="shared" si="0"/>
        <v>24.670376360297141</v>
      </c>
      <c r="H64" s="20">
        <f t="shared" ca="1" si="1"/>
        <v>50.020533880903493</v>
      </c>
    </row>
    <row r="65" spans="2:8" x14ac:dyDescent="0.35">
      <c r="B65" s="1">
        <v>63</v>
      </c>
      <c r="C65" s="1" t="s">
        <v>79</v>
      </c>
      <c r="D65" s="2">
        <v>1.65</v>
      </c>
      <c r="E65" s="3">
        <v>62</v>
      </c>
      <c r="F65" s="4">
        <v>27690</v>
      </c>
      <c r="G65" s="7">
        <f t="shared" si="0"/>
        <v>22.77318640955005</v>
      </c>
      <c r="H65" s="20">
        <f t="shared" ca="1" si="1"/>
        <v>45.390828199863108</v>
      </c>
    </row>
    <row r="66" spans="2:8" x14ac:dyDescent="0.35">
      <c r="B66" s="1">
        <v>64</v>
      </c>
      <c r="C66" s="1" t="s">
        <v>79</v>
      </c>
      <c r="D66" s="2">
        <v>1.71</v>
      </c>
      <c r="E66" s="3">
        <v>47</v>
      </c>
      <c r="F66" s="4">
        <v>33082</v>
      </c>
      <c r="G66" s="7">
        <f t="shared" si="0"/>
        <v>16.073321705824014</v>
      </c>
      <c r="H66" s="20">
        <f t="shared" ca="1" si="1"/>
        <v>30.628336755646817</v>
      </c>
    </row>
    <row r="67" spans="2:8" x14ac:dyDescent="0.35">
      <c r="B67" s="1">
        <v>65</v>
      </c>
      <c r="C67" s="1" t="s">
        <v>80</v>
      </c>
      <c r="D67" s="2">
        <v>1.89</v>
      </c>
      <c r="E67" s="3">
        <v>93</v>
      </c>
      <c r="F67" s="4">
        <v>26988</v>
      </c>
      <c r="G67" s="7">
        <f t="shared" si="0"/>
        <v>26.035105400184765</v>
      </c>
      <c r="H67" s="20">
        <f t="shared" ca="1" si="1"/>
        <v>47.312799452429843</v>
      </c>
    </row>
    <row r="68" spans="2:8" x14ac:dyDescent="0.35">
      <c r="B68" s="1">
        <v>66</v>
      </c>
      <c r="C68" s="1" t="s">
        <v>80</v>
      </c>
      <c r="D68" s="2">
        <v>1.85</v>
      </c>
      <c r="E68" s="3">
        <v>83</v>
      </c>
      <c r="F68" s="4">
        <v>34004</v>
      </c>
      <c r="G68" s="7">
        <f t="shared" ref="G68:G102" si="2">E68/D68^2</f>
        <v>24.251278305332356</v>
      </c>
      <c r="H68" s="20">
        <f t="shared" ca="1" si="1"/>
        <v>28.10403832991102</v>
      </c>
    </row>
    <row r="69" spans="2:8" x14ac:dyDescent="0.35">
      <c r="B69" s="1">
        <v>67</v>
      </c>
      <c r="C69" s="1" t="s">
        <v>79</v>
      </c>
      <c r="D69" s="2">
        <v>1.56</v>
      </c>
      <c r="E69" s="3">
        <v>68</v>
      </c>
      <c r="F69" s="4">
        <v>30669</v>
      </c>
      <c r="G69" s="7">
        <f t="shared" si="2"/>
        <v>27.94214332675871</v>
      </c>
      <c r="H69" s="20">
        <f t="shared" ca="1" si="1"/>
        <v>37.234770704996578</v>
      </c>
    </row>
    <row r="70" spans="2:8" x14ac:dyDescent="0.35">
      <c r="B70" s="1">
        <v>68</v>
      </c>
      <c r="C70" s="1" t="s">
        <v>80</v>
      </c>
      <c r="D70" s="2">
        <v>1.84</v>
      </c>
      <c r="E70" s="3">
        <v>63</v>
      </c>
      <c r="F70" s="4">
        <v>35987</v>
      </c>
      <c r="G70" s="7">
        <f t="shared" si="2"/>
        <v>18.608223062381853</v>
      </c>
      <c r="H70" s="20">
        <f t="shared" ref="H70:H102" ca="1" si="3">(TODAY()-F70)/365.25</f>
        <v>22.674880219028061</v>
      </c>
    </row>
    <row r="71" spans="2:8" x14ac:dyDescent="0.35">
      <c r="B71" s="1">
        <v>69</v>
      </c>
      <c r="C71" s="1" t="s">
        <v>79</v>
      </c>
      <c r="D71" s="2">
        <v>1.58</v>
      </c>
      <c r="E71" s="3">
        <v>60</v>
      </c>
      <c r="F71" s="4">
        <v>28039</v>
      </c>
      <c r="G71" s="7">
        <f t="shared" si="2"/>
        <v>24.034609838166958</v>
      </c>
      <c r="H71" s="20">
        <f t="shared" ca="1" si="3"/>
        <v>44.435318275154003</v>
      </c>
    </row>
    <row r="72" spans="2:8" x14ac:dyDescent="0.35">
      <c r="B72" s="1">
        <v>70</v>
      </c>
      <c r="C72" s="1" t="s">
        <v>80</v>
      </c>
      <c r="D72" s="2">
        <v>1.84</v>
      </c>
      <c r="E72" s="3">
        <v>93</v>
      </c>
      <c r="F72" s="4">
        <v>35268</v>
      </c>
      <c r="G72" s="7">
        <f t="shared" si="2"/>
        <v>27.469281663516067</v>
      </c>
      <c r="H72" s="20">
        <f t="shared" ca="1" si="3"/>
        <v>24.643394934976044</v>
      </c>
    </row>
    <row r="73" spans="2:8" x14ac:dyDescent="0.35">
      <c r="B73" s="1">
        <v>71</v>
      </c>
      <c r="C73" s="1" t="s">
        <v>80</v>
      </c>
      <c r="D73" s="2">
        <v>1.87</v>
      </c>
      <c r="E73" s="3">
        <v>81</v>
      </c>
      <c r="F73" s="4">
        <v>34956</v>
      </c>
      <c r="G73" s="7">
        <f t="shared" si="2"/>
        <v>23.163373273470786</v>
      </c>
      <c r="H73" s="20">
        <f t="shared" ca="1" si="3"/>
        <v>25.49760438056126</v>
      </c>
    </row>
    <row r="74" spans="2:8" x14ac:dyDescent="0.35">
      <c r="B74" s="1">
        <v>72</v>
      </c>
      <c r="C74" s="1" t="s">
        <v>79</v>
      </c>
      <c r="D74" s="2">
        <v>1.64</v>
      </c>
      <c r="E74" s="3">
        <v>58</v>
      </c>
      <c r="F74" s="4">
        <v>28462</v>
      </c>
      <c r="G74" s="7">
        <f t="shared" si="2"/>
        <v>21.564544913741823</v>
      </c>
      <c r="H74" s="20">
        <f t="shared" ca="1" si="3"/>
        <v>43.277207392197127</v>
      </c>
    </row>
    <row r="75" spans="2:8" x14ac:dyDescent="0.35">
      <c r="B75" s="1">
        <v>73</v>
      </c>
      <c r="C75" s="1" t="s">
        <v>79</v>
      </c>
      <c r="D75" s="2">
        <v>1.65</v>
      </c>
      <c r="E75" s="3">
        <v>66</v>
      </c>
      <c r="F75" s="4">
        <v>35940</v>
      </c>
      <c r="G75" s="7">
        <f t="shared" si="2"/>
        <v>24.242424242424246</v>
      </c>
      <c r="H75" s="20">
        <f t="shared" ca="1" si="3"/>
        <v>22.803559206023273</v>
      </c>
    </row>
    <row r="76" spans="2:8" x14ac:dyDescent="0.35">
      <c r="B76" s="1">
        <v>74</v>
      </c>
      <c r="C76" s="1" t="s">
        <v>79</v>
      </c>
      <c r="D76" s="2">
        <v>1.7</v>
      </c>
      <c r="E76" s="3">
        <v>64</v>
      </c>
      <c r="F76" s="4">
        <v>33725</v>
      </c>
      <c r="G76" s="7">
        <f t="shared" si="2"/>
        <v>22.145328719723185</v>
      </c>
      <c r="H76" s="20">
        <f t="shared" ca="1" si="3"/>
        <v>28.867898699520875</v>
      </c>
    </row>
    <row r="77" spans="2:8" x14ac:dyDescent="0.35">
      <c r="B77" s="1">
        <v>75</v>
      </c>
      <c r="C77" s="1" t="s">
        <v>80</v>
      </c>
      <c r="D77" s="2">
        <v>1.88</v>
      </c>
      <c r="E77" s="3">
        <v>68</v>
      </c>
      <c r="F77" s="4">
        <v>32500</v>
      </c>
      <c r="G77" s="7">
        <f t="shared" si="2"/>
        <v>19.239474875509281</v>
      </c>
      <c r="H77" s="20">
        <f t="shared" ca="1" si="3"/>
        <v>32.2217659137577</v>
      </c>
    </row>
    <row r="78" spans="2:8" x14ac:dyDescent="0.35">
      <c r="B78" s="1">
        <v>76</v>
      </c>
      <c r="C78" s="1" t="s">
        <v>80</v>
      </c>
      <c r="D78" s="2">
        <v>1.74</v>
      </c>
      <c r="E78" s="3">
        <v>69</v>
      </c>
      <c r="F78" s="4">
        <v>34905</v>
      </c>
      <c r="G78" s="7">
        <f t="shared" si="2"/>
        <v>22.790328973444311</v>
      </c>
      <c r="H78" s="20">
        <f t="shared" ca="1" si="3"/>
        <v>25.637234770704996</v>
      </c>
    </row>
    <row r="79" spans="2:8" x14ac:dyDescent="0.35">
      <c r="B79" s="1">
        <v>77</v>
      </c>
      <c r="C79" s="1" t="s">
        <v>79</v>
      </c>
      <c r="D79" s="2">
        <v>1.68</v>
      </c>
      <c r="E79" s="3">
        <v>72</v>
      </c>
      <c r="F79" s="4">
        <v>31219</v>
      </c>
      <c r="G79" s="7">
        <f t="shared" si="2"/>
        <v>25.510204081632658</v>
      </c>
      <c r="H79" s="20">
        <f t="shared" ca="1" si="3"/>
        <v>35.728952772073924</v>
      </c>
    </row>
    <row r="80" spans="2:8" x14ac:dyDescent="0.35">
      <c r="B80" s="1">
        <v>78</v>
      </c>
      <c r="C80" s="1" t="s">
        <v>80</v>
      </c>
      <c r="D80" s="2">
        <v>1.7</v>
      </c>
      <c r="E80" s="3">
        <v>78</v>
      </c>
      <c r="F80" s="4">
        <v>28794</v>
      </c>
      <c r="G80" s="7">
        <f t="shared" si="2"/>
        <v>26.989619377162633</v>
      </c>
      <c r="H80" s="20">
        <f t="shared" ca="1" si="3"/>
        <v>42.36824093086927</v>
      </c>
    </row>
    <row r="81" spans="2:8" x14ac:dyDescent="0.35">
      <c r="B81" s="1">
        <v>79</v>
      </c>
      <c r="C81" s="1" t="s">
        <v>79</v>
      </c>
      <c r="D81" s="2">
        <v>1.61</v>
      </c>
      <c r="E81" s="3">
        <v>72</v>
      </c>
      <c r="F81" s="4">
        <v>28509</v>
      </c>
      <c r="G81" s="7">
        <f t="shared" si="2"/>
        <v>27.776706145596233</v>
      </c>
      <c r="H81" s="20">
        <f t="shared" ca="1" si="3"/>
        <v>43.148528405201915</v>
      </c>
    </row>
    <row r="82" spans="2:8" x14ac:dyDescent="0.35">
      <c r="B82" s="1">
        <v>80</v>
      </c>
      <c r="C82" s="1" t="s">
        <v>79</v>
      </c>
      <c r="D82" s="2">
        <v>1.58</v>
      </c>
      <c r="E82" s="3">
        <v>64</v>
      </c>
      <c r="F82" s="4">
        <v>31127</v>
      </c>
      <c r="G82" s="7">
        <f t="shared" si="2"/>
        <v>25.63691716071142</v>
      </c>
      <c r="H82" s="20">
        <f t="shared" ca="1" si="3"/>
        <v>35.980835044490078</v>
      </c>
    </row>
    <row r="83" spans="2:8" x14ac:dyDescent="0.35">
      <c r="B83" s="1">
        <v>81</v>
      </c>
      <c r="C83" s="1" t="s">
        <v>80</v>
      </c>
      <c r="D83" s="2">
        <v>1.75</v>
      </c>
      <c r="E83" s="3">
        <v>86</v>
      </c>
      <c r="F83" s="4">
        <v>29090</v>
      </c>
      <c r="G83" s="7">
        <f t="shared" si="2"/>
        <v>28.081632653061224</v>
      </c>
      <c r="H83" s="20">
        <f t="shared" ca="1" si="3"/>
        <v>41.557837097878163</v>
      </c>
    </row>
    <row r="84" spans="2:8" x14ac:dyDescent="0.35">
      <c r="B84" s="1">
        <v>82</v>
      </c>
      <c r="C84" s="1" t="s">
        <v>80</v>
      </c>
      <c r="D84" s="2">
        <v>1.91</v>
      </c>
      <c r="E84" s="3">
        <v>76</v>
      </c>
      <c r="F84" s="4">
        <v>35195</v>
      </c>
      <c r="G84" s="7">
        <f t="shared" si="2"/>
        <v>20.832762259806476</v>
      </c>
      <c r="H84" s="20">
        <f t="shared" ca="1" si="3"/>
        <v>24.843258042436688</v>
      </c>
    </row>
    <row r="85" spans="2:8" x14ac:dyDescent="0.35">
      <c r="B85" s="1">
        <v>83</v>
      </c>
      <c r="C85" s="1" t="s">
        <v>79</v>
      </c>
      <c r="D85" s="2">
        <v>1.75</v>
      </c>
      <c r="E85" s="3">
        <v>57</v>
      </c>
      <c r="F85" s="4">
        <v>32849</v>
      </c>
      <c r="G85" s="7">
        <f t="shared" si="2"/>
        <v>18.612244897959183</v>
      </c>
      <c r="H85" s="20">
        <f t="shared" ca="1" si="3"/>
        <v>31.266255989048595</v>
      </c>
    </row>
    <row r="86" spans="2:8" x14ac:dyDescent="0.35">
      <c r="B86" s="1">
        <v>84</v>
      </c>
      <c r="C86" s="1" t="s">
        <v>80</v>
      </c>
      <c r="D86" s="2">
        <v>1.71</v>
      </c>
      <c r="E86" s="3">
        <v>61</v>
      </c>
      <c r="F86" s="4">
        <v>30206</v>
      </c>
      <c r="G86" s="7">
        <f t="shared" si="2"/>
        <v>20.861119660750319</v>
      </c>
      <c r="H86" s="20">
        <f t="shared" ca="1" si="3"/>
        <v>38.502395619438744</v>
      </c>
    </row>
    <row r="87" spans="2:8" x14ac:dyDescent="0.35">
      <c r="B87" s="1">
        <v>85</v>
      </c>
      <c r="C87" s="1" t="s">
        <v>80</v>
      </c>
      <c r="D87" s="2">
        <v>1.95</v>
      </c>
      <c r="E87" s="3">
        <v>78</v>
      </c>
      <c r="F87" s="4">
        <v>36067</v>
      </c>
      <c r="G87" s="7">
        <f t="shared" si="2"/>
        <v>20.512820512820515</v>
      </c>
      <c r="H87" s="20">
        <f t="shared" ca="1" si="3"/>
        <v>22.455852156057496</v>
      </c>
    </row>
    <row r="88" spans="2:8" x14ac:dyDescent="0.35">
      <c r="B88" s="1">
        <v>86</v>
      </c>
      <c r="C88" s="1" t="s">
        <v>79</v>
      </c>
      <c r="D88" s="2">
        <v>1.69</v>
      </c>
      <c r="E88" s="3">
        <v>47</v>
      </c>
      <c r="F88" s="4">
        <v>32896</v>
      </c>
      <c r="G88" s="7">
        <f t="shared" si="2"/>
        <v>16.456006442351459</v>
      </c>
      <c r="H88" s="20">
        <f t="shared" ca="1" si="3"/>
        <v>31.137577002053387</v>
      </c>
    </row>
    <row r="89" spans="2:8" x14ac:dyDescent="0.35">
      <c r="B89" s="1">
        <v>87</v>
      </c>
      <c r="C89" s="1" t="s">
        <v>80</v>
      </c>
      <c r="D89" s="2">
        <v>1.72</v>
      </c>
      <c r="E89" s="3">
        <v>69</v>
      </c>
      <c r="F89" s="4">
        <v>30645</v>
      </c>
      <c r="G89" s="7">
        <f t="shared" si="2"/>
        <v>23.323418063818284</v>
      </c>
      <c r="H89" s="20">
        <f t="shared" ca="1" si="3"/>
        <v>37.300479123887747</v>
      </c>
    </row>
    <row r="90" spans="2:8" x14ac:dyDescent="0.35">
      <c r="B90" s="1">
        <v>88</v>
      </c>
      <c r="C90" s="1" t="s">
        <v>80</v>
      </c>
      <c r="D90" s="2">
        <v>1.78</v>
      </c>
      <c r="E90" s="3">
        <v>83</v>
      </c>
      <c r="F90" s="4">
        <v>36003</v>
      </c>
      <c r="G90" s="7">
        <f t="shared" si="2"/>
        <v>26.196187350082059</v>
      </c>
      <c r="H90" s="20">
        <f t="shared" ca="1" si="3"/>
        <v>22.631074606433948</v>
      </c>
    </row>
    <row r="91" spans="2:8" x14ac:dyDescent="0.35">
      <c r="B91" s="1">
        <v>89</v>
      </c>
      <c r="C91" s="1" t="s">
        <v>80</v>
      </c>
      <c r="D91" s="2">
        <v>1.84</v>
      </c>
      <c r="E91" s="3">
        <v>83</v>
      </c>
      <c r="F91" s="4">
        <v>27531</v>
      </c>
      <c r="G91" s="7">
        <f t="shared" si="2"/>
        <v>24.515595463137995</v>
      </c>
      <c r="H91" s="20">
        <f t="shared" ca="1" si="3"/>
        <v>45.826146475017111</v>
      </c>
    </row>
    <row r="92" spans="2:8" x14ac:dyDescent="0.35">
      <c r="B92" s="1">
        <v>90</v>
      </c>
      <c r="C92" s="1" t="s">
        <v>80</v>
      </c>
      <c r="D92" s="2">
        <v>1.72</v>
      </c>
      <c r="E92" s="3">
        <v>66</v>
      </c>
      <c r="F92" s="4">
        <v>34759</v>
      </c>
      <c r="G92" s="7">
        <f t="shared" si="2"/>
        <v>22.309356408869661</v>
      </c>
      <c r="H92" s="20">
        <f t="shared" ca="1" si="3"/>
        <v>26.036960985626283</v>
      </c>
    </row>
    <row r="93" spans="2:8" x14ac:dyDescent="0.35">
      <c r="B93" s="1">
        <v>91</v>
      </c>
      <c r="C93" s="1" t="s">
        <v>79</v>
      </c>
      <c r="D93" s="2">
        <v>1.68</v>
      </c>
      <c r="E93" s="3">
        <v>51</v>
      </c>
      <c r="F93" s="4">
        <v>27149</v>
      </c>
      <c r="G93" s="7">
        <f t="shared" si="2"/>
        <v>18.069727891156464</v>
      </c>
      <c r="H93" s="20">
        <f t="shared" ca="1" si="3"/>
        <v>46.872005475701577</v>
      </c>
    </row>
    <row r="94" spans="2:8" x14ac:dyDescent="0.35">
      <c r="B94" s="1">
        <v>92</v>
      </c>
      <c r="C94" s="1" t="s">
        <v>80</v>
      </c>
      <c r="D94" s="2">
        <v>1.72</v>
      </c>
      <c r="E94" s="3">
        <v>83</v>
      </c>
      <c r="F94" s="4">
        <v>28287</v>
      </c>
      <c r="G94" s="7">
        <f t="shared" si="2"/>
        <v>28.055705786911847</v>
      </c>
      <c r="H94" s="20">
        <f t="shared" ca="1" si="3"/>
        <v>43.756331279945243</v>
      </c>
    </row>
    <row r="95" spans="2:8" x14ac:dyDescent="0.35">
      <c r="B95" s="1">
        <v>93</v>
      </c>
      <c r="C95" s="1" t="s">
        <v>79</v>
      </c>
      <c r="D95" s="2">
        <v>1.58</v>
      </c>
      <c r="E95" s="3">
        <v>54</v>
      </c>
      <c r="F95" s="4">
        <v>31769</v>
      </c>
      <c r="G95" s="7">
        <f t="shared" si="2"/>
        <v>21.631148854350261</v>
      </c>
      <c r="H95" s="20">
        <f t="shared" ca="1" si="3"/>
        <v>34.223134839151264</v>
      </c>
    </row>
    <row r="96" spans="2:8" x14ac:dyDescent="0.35">
      <c r="B96" s="1">
        <v>94</v>
      </c>
      <c r="C96" s="1" t="s">
        <v>80</v>
      </c>
      <c r="D96" s="2">
        <v>1.89</v>
      </c>
      <c r="E96" s="3">
        <v>93</v>
      </c>
      <c r="F96" s="4">
        <v>34855</v>
      </c>
      <c r="G96" s="7">
        <f t="shared" si="2"/>
        <v>26.035105400184765</v>
      </c>
      <c r="H96" s="20">
        <f t="shared" ca="1" si="3"/>
        <v>25.774127310061601</v>
      </c>
    </row>
    <row r="97" spans="2:8" x14ac:dyDescent="0.35">
      <c r="B97" s="1">
        <v>95</v>
      </c>
      <c r="C97" s="1" t="s">
        <v>79</v>
      </c>
      <c r="D97" s="2">
        <v>1.72</v>
      </c>
      <c r="E97" s="3">
        <v>56</v>
      </c>
      <c r="F97" s="4">
        <v>30977</v>
      </c>
      <c r="G97" s="7">
        <f t="shared" si="2"/>
        <v>18.92915089237426</v>
      </c>
      <c r="H97" s="20">
        <f t="shared" ca="1" si="3"/>
        <v>36.39151266255989</v>
      </c>
    </row>
    <row r="98" spans="2:8" x14ac:dyDescent="0.35">
      <c r="B98" s="1">
        <v>96</v>
      </c>
      <c r="C98" s="1" t="s">
        <v>79</v>
      </c>
      <c r="D98" s="2">
        <v>1.68</v>
      </c>
      <c r="E98" s="3">
        <v>75</v>
      </c>
      <c r="F98" s="4">
        <v>30931</v>
      </c>
      <c r="G98" s="7">
        <f t="shared" si="2"/>
        <v>26.573129251700685</v>
      </c>
      <c r="H98" s="20">
        <f t="shared" ca="1" si="3"/>
        <v>36.517453798767967</v>
      </c>
    </row>
    <row r="99" spans="2:8" x14ac:dyDescent="0.35">
      <c r="B99" s="1">
        <v>97</v>
      </c>
      <c r="C99" s="1" t="s">
        <v>79</v>
      </c>
      <c r="D99" s="2">
        <v>1.73</v>
      </c>
      <c r="E99" s="3">
        <v>48</v>
      </c>
      <c r="F99" s="4">
        <v>28039</v>
      </c>
      <c r="G99" s="7">
        <f t="shared" si="2"/>
        <v>16.037956497043002</v>
      </c>
      <c r="H99" s="20">
        <f t="shared" ca="1" si="3"/>
        <v>44.435318275154003</v>
      </c>
    </row>
    <row r="100" spans="2:8" x14ac:dyDescent="0.35">
      <c r="B100" s="1">
        <v>98</v>
      </c>
      <c r="C100" s="1" t="s">
        <v>80</v>
      </c>
      <c r="D100" s="2">
        <v>1.92</v>
      </c>
      <c r="E100" s="3">
        <v>69</v>
      </c>
      <c r="F100" s="4">
        <v>27332</v>
      </c>
      <c r="G100" s="7">
        <f t="shared" si="2"/>
        <v>18.717447916666668</v>
      </c>
      <c r="H100" s="20">
        <f t="shared" ca="1" si="3"/>
        <v>46.370978781656397</v>
      </c>
    </row>
    <row r="101" spans="2:8" x14ac:dyDescent="0.35">
      <c r="B101" s="1">
        <v>99</v>
      </c>
      <c r="C101" s="1" t="s">
        <v>80</v>
      </c>
      <c r="D101" s="2">
        <v>1.92</v>
      </c>
      <c r="E101" s="3">
        <v>89</v>
      </c>
      <c r="F101" s="4">
        <v>26839</v>
      </c>
      <c r="G101" s="7">
        <f t="shared" si="2"/>
        <v>24.142795138888889</v>
      </c>
      <c r="H101" s="20">
        <f t="shared" ca="1" si="3"/>
        <v>47.720739219712527</v>
      </c>
    </row>
    <row r="102" spans="2:8" x14ac:dyDescent="0.35">
      <c r="B102" s="1">
        <v>100</v>
      </c>
      <c r="C102" s="1" t="s">
        <v>79</v>
      </c>
      <c r="D102" s="2">
        <v>1.64</v>
      </c>
      <c r="E102" s="3">
        <v>51</v>
      </c>
      <c r="F102" s="4">
        <v>29298</v>
      </c>
      <c r="G102" s="7">
        <f t="shared" si="2"/>
        <v>18.961927424152293</v>
      </c>
      <c r="H102" s="20">
        <f t="shared" ca="1" si="3"/>
        <v>40.988364134154686</v>
      </c>
    </row>
  </sheetData>
  <sortState xmlns:xlrd2="http://schemas.microsoft.com/office/spreadsheetml/2017/richdata2" ref="B3:H22">
    <sortCondition ref="B3:B22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DB512-97D6-4D33-BFEC-E23583AC4C0A}">
  <sheetPr>
    <tabColor theme="9"/>
  </sheetPr>
  <dimension ref="B1:L102"/>
  <sheetViews>
    <sheetView workbookViewId="0">
      <selection activeCell="L3" sqref="L3:L102"/>
    </sheetView>
  </sheetViews>
  <sheetFormatPr defaultRowHeight="14.5" x14ac:dyDescent="0.35"/>
  <cols>
    <col min="1" max="1" width="3" customWidth="1"/>
    <col min="2" max="5" width="13.1796875" customWidth="1"/>
    <col min="6" max="6" width="15.453125" bestFit="1" customWidth="1"/>
    <col min="7" max="10" width="10.6328125" customWidth="1"/>
    <col min="11" max="12" width="13.1796875" customWidth="1"/>
  </cols>
  <sheetData>
    <row r="1" spans="2:12" ht="15" thickBot="1" x14ac:dyDescent="0.4"/>
    <row r="2" spans="2:12" ht="15.5" thickTop="1" thickBot="1" x14ac:dyDescent="0.4">
      <c r="B2" s="9" t="s">
        <v>2</v>
      </c>
      <c r="C2" s="9" t="s">
        <v>0</v>
      </c>
      <c r="D2" s="9" t="s">
        <v>4</v>
      </c>
      <c r="E2" s="9" t="s">
        <v>3</v>
      </c>
      <c r="F2" s="9" t="s">
        <v>1</v>
      </c>
      <c r="G2" s="10" t="s">
        <v>93</v>
      </c>
      <c r="H2" s="10" t="s">
        <v>94</v>
      </c>
      <c r="I2" s="10" t="s">
        <v>96</v>
      </c>
      <c r="J2" s="10" t="s">
        <v>95</v>
      </c>
      <c r="K2" s="10" t="s">
        <v>5</v>
      </c>
      <c r="L2" s="10" t="s">
        <v>6</v>
      </c>
    </row>
    <row r="3" spans="2:12" ht="15" thickTop="1" x14ac:dyDescent="0.35">
      <c r="B3" s="5">
        <v>1</v>
      </c>
      <c r="C3" s="5" t="s">
        <v>79</v>
      </c>
      <c r="D3" s="6">
        <v>1.7</v>
      </c>
      <c r="E3" s="7">
        <v>57</v>
      </c>
      <c r="F3" s="8">
        <v>32548</v>
      </c>
      <c r="G3" s="20">
        <f>YEAR(F3)</f>
        <v>1989</v>
      </c>
      <c r="H3" s="20">
        <f>MONTH(F3)</f>
        <v>2</v>
      </c>
      <c r="I3" s="20" t="str">
        <f>TEXT(F3,"mmmm")</f>
        <v>fevereiro</v>
      </c>
      <c r="J3" s="20">
        <f>DAY(F3)</f>
        <v>9</v>
      </c>
      <c r="K3" s="20">
        <f>E3/D3^2</f>
        <v>19.723183391003463</v>
      </c>
      <c r="L3" s="20">
        <f ca="1">(TODAY()-F3)/365.25</f>
        <v>32.090349075975361</v>
      </c>
    </row>
    <row r="4" spans="2:12" x14ac:dyDescent="0.35">
      <c r="B4" s="1">
        <v>2</v>
      </c>
      <c r="C4" s="1" t="s">
        <v>79</v>
      </c>
      <c r="D4" s="2">
        <v>1.62</v>
      </c>
      <c r="E4" s="3">
        <v>63</v>
      </c>
      <c r="F4" s="4">
        <v>31546</v>
      </c>
      <c r="G4" s="20">
        <v>1986</v>
      </c>
      <c r="H4" s="20">
        <f t="shared" ref="H4:H67" si="0">MONTH(F4)</f>
        <v>5</v>
      </c>
      <c r="I4" s="20" t="str">
        <f t="shared" ref="I4:I67" si="1">TEXT(F4,"mmmm")</f>
        <v>maio</v>
      </c>
      <c r="J4" s="20">
        <f t="shared" ref="J4:J67" si="2">DAY(F4)</f>
        <v>14</v>
      </c>
      <c r="K4" s="20">
        <f t="shared" ref="K4:K67" si="3">E4/D4^2</f>
        <v>24.005486968449926</v>
      </c>
      <c r="L4" s="20">
        <f t="shared" ref="L4:L67" ca="1" si="4">(TODAY()-F4)/365.25</f>
        <v>34.833675564681727</v>
      </c>
    </row>
    <row r="5" spans="2:12" x14ac:dyDescent="0.35">
      <c r="B5" s="1">
        <v>3</v>
      </c>
      <c r="C5" s="1" t="s">
        <v>79</v>
      </c>
      <c r="D5" s="2">
        <v>1.69</v>
      </c>
      <c r="E5" s="3">
        <v>47</v>
      </c>
      <c r="F5" s="4">
        <v>27024</v>
      </c>
      <c r="G5" s="20">
        <v>1973</v>
      </c>
      <c r="H5" s="20">
        <f t="shared" si="0"/>
        <v>12</v>
      </c>
      <c r="I5" s="20" t="str">
        <f t="shared" si="1"/>
        <v>dezembro</v>
      </c>
      <c r="J5" s="20">
        <f t="shared" si="2"/>
        <v>26</v>
      </c>
      <c r="K5" s="20">
        <f t="shared" si="3"/>
        <v>16.456006442351459</v>
      </c>
      <c r="L5" s="20">
        <f t="shared" ca="1" si="4"/>
        <v>47.214236824093085</v>
      </c>
    </row>
    <row r="6" spans="2:12" x14ac:dyDescent="0.35">
      <c r="B6" s="1">
        <v>4</v>
      </c>
      <c r="C6" s="1" t="s">
        <v>79</v>
      </c>
      <c r="D6" s="2">
        <v>1.74</v>
      </c>
      <c r="E6" s="3">
        <v>65</v>
      </c>
      <c r="F6" s="4">
        <v>33744</v>
      </c>
      <c r="G6" s="20">
        <v>1992</v>
      </c>
      <c r="H6" s="20">
        <f t="shared" si="0"/>
        <v>5</v>
      </c>
      <c r="I6" s="20" t="str">
        <f t="shared" si="1"/>
        <v>maio</v>
      </c>
      <c r="J6" s="20">
        <f t="shared" si="2"/>
        <v>20</v>
      </c>
      <c r="K6" s="20">
        <f t="shared" si="3"/>
        <v>21.469150482230148</v>
      </c>
      <c r="L6" s="20">
        <f t="shared" ca="1" si="4"/>
        <v>28.815879534565365</v>
      </c>
    </row>
    <row r="7" spans="2:12" x14ac:dyDescent="0.35">
      <c r="B7" s="1">
        <v>5</v>
      </c>
      <c r="C7" s="1" t="s">
        <v>80</v>
      </c>
      <c r="D7" s="2">
        <v>1.71</v>
      </c>
      <c r="E7" s="3">
        <v>94</v>
      </c>
      <c r="F7" s="4">
        <v>34584</v>
      </c>
      <c r="G7" s="20">
        <v>1994</v>
      </c>
      <c r="H7" s="20">
        <f t="shared" si="0"/>
        <v>9</v>
      </c>
      <c r="I7" s="20" t="str">
        <f t="shared" si="1"/>
        <v>setembro</v>
      </c>
      <c r="J7" s="20">
        <f t="shared" si="2"/>
        <v>7</v>
      </c>
      <c r="K7" s="20">
        <f t="shared" si="3"/>
        <v>32.146643411648029</v>
      </c>
      <c r="L7" s="20">
        <f t="shared" ca="1" si="4"/>
        <v>26.5160848733744</v>
      </c>
    </row>
    <row r="8" spans="2:12" x14ac:dyDescent="0.35">
      <c r="B8" s="1">
        <v>6</v>
      </c>
      <c r="C8" s="1" t="s">
        <v>80</v>
      </c>
      <c r="D8" s="2">
        <v>1.65</v>
      </c>
      <c r="E8" s="3">
        <v>66</v>
      </c>
      <c r="F8" s="4">
        <v>32312</v>
      </c>
      <c r="G8" s="20">
        <v>1988</v>
      </c>
      <c r="H8" s="20">
        <f t="shared" si="0"/>
        <v>6</v>
      </c>
      <c r="I8" s="20" t="str">
        <f t="shared" si="1"/>
        <v>junho</v>
      </c>
      <c r="J8" s="20">
        <f t="shared" si="2"/>
        <v>18</v>
      </c>
      <c r="K8" s="20">
        <f t="shared" si="3"/>
        <v>24.242424242424246</v>
      </c>
      <c r="L8" s="20">
        <f t="shared" ca="1" si="4"/>
        <v>32.736481861738532</v>
      </c>
    </row>
    <row r="9" spans="2:12" x14ac:dyDescent="0.35">
      <c r="B9" s="1">
        <v>7</v>
      </c>
      <c r="C9" s="1" t="s">
        <v>79</v>
      </c>
      <c r="D9" s="2">
        <v>1.56</v>
      </c>
      <c r="E9" s="3">
        <v>45</v>
      </c>
      <c r="F9" s="4">
        <v>25691</v>
      </c>
      <c r="G9" s="20">
        <v>1970</v>
      </c>
      <c r="H9" s="20">
        <f t="shared" si="0"/>
        <v>5</v>
      </c>
      <c r="I9" s="20" t="str">
        <f t="shared" si="1"/>
        <v>maio</v>
      </c>
      <c r="J9" s="20">
        <f t="shared" si="2"/>
        <v>3</v>
      </c>
      <c r="K9" s="20">
        <f t="shared" si="3"/>
        <v>18.491124260355029</v>
      </c>
      <c r="L9" s="20">
        <f t="shared" ca="1" si="4"/>
        <v>50.86379192334018</v>
      </c>
    </row>
    <row r="10" spans="2:12" x14ac:dyDescent="0.35">
      <c r="B10" s="1">
        <v>8</v>
      </c>
      <c r="C10" s="1" t="s">
        <v>80</v>
      </c>
      <c r="D10" s="2">
        <v>1.67</v>
      </c>
      <c r="E10" s="3">
        <v>94</v>
      </c>
      <c r="F10" s="4">
        <v>33522</v>
      </c>
      <c r="G10" s="20">
        <v>1991</v>
      </c>
      <c r="H10" s="20">
        <f t="shared" si="0"/>
        <v>10</v>
      </c>
      <c r="I10" s="20" t="str">
        <f t="shared" si="1"/>
        <v>outubro</v>
      </c>
      <c r="J10" s="20">
        <f t="shared" si="2"/>
        <v>11</v>
      </c>
      <c r="K10" s="20">
        <f t="shared" si="3"/>
        <v>33.705044999820721</v>
      </c>
      <c r="L10" s="20">
        <f t="shared" ca="1" si="4"/>
        <v>29.423682409308693</v>
      </c>
    </row>
    <row r="11" spans="2:12" x14ac:dyDescent="0.35">
      <c r="B11" s="1">
        <v>9</v>
      </c>
      <c r="C11" s="1" t="s">
        <v>79</v>
      </c>
      <c r="D11" s="2">
        <v>1.66</v>
      </c>
      <c r="E11" s="3">
        <v>60</v>
      </c>
      <c r="F11" s="4">
        <v>27681</v>
      </c>
      <c r="G11" s="20">
        <v>1975</v>
      </c>
      <c r="H11" s="20">
        <f t="shared" si="0"/>
        <v>10</v>
      </c>
      <c r="I11" s="20" t="str">
        <f t="shared" si="1"/>
        <v>outubro</v>
      </c>
      <c r="J11" s="20">
        <f t="shared" si="2"/>
        <v>14</v>
      </c>
      <c r="K11" s="20">
        <f t="shared" si="3"/>
        <v>21.773842357381334</v>
      </c>
      <c r="L11" s="20">
        <f t="shared" ca="1" si="4"/>
        <v>45.4154688569473</v>
      </c>
    </row>
    <row r="12" spans="2:12" x14ac:dyDescent="0.35">
      <c r="B12" s="1">
        <v>10</v>
      </c>
      <c r="C12" s="1" t="s">
        <v>80</v>
      </c>
      <c r="D12" s="2">
        <v>1.85</v>
      </c>
      <c r="E12" s="3">
        <v>92</v>
      </c>
      <c r="F12" s="4">
        <v>28987</v>
      </c>
      <c r="G12" s="20">
        <v>1979</v>
      </c>
      <c r="H12" s="20">
        <f t="shared" si="0"/>
        <v>5</v>
      </c>
      <c r="I12" s="20" t="str">
        <f t="shared" si="1"/>
        <v>maio</v>
      </c>
      <c r="J12" s="20">
        <f t="shared" si="2"/>
        <v>12</v>
      </c>
      <c r="K12" s="20">
        <f t="shared" si="3"/>
        <v>26.880934989043094</v>
      </c>
      <c r="L12" s="20">
        <f t="shared" ca="1" si="4"/>
        <v>41.839835728952771</v>
      </c>
    </row>
    <row r="13" spans="2:12" x14ac:dyDescent="0.35">
      <c r="B13" s="1">
        <v>11</v>
      </c>
      <c r="C13" s="1" t="s">
        <v>80</v>
      </c>
      <c r="D13" s="2">
        <v>1.93</v>
      </c>
      <c r="E13" s="3">
        <v>82</v>
      </c>
      <c r="F13" s="4">
        <v>27505</v>
      </c>
      <c r="G13" s="20">
        <v>1975</v>
      </c>
      <c r="H13" s="20">
        <f t="shared" si="0"/>
        <v>4</v>
      </c>
      <c r="I13" s="20" t="str">
        <f t="shared" si="1"/>
        <v>abril</v>
      </c>
      <c r="J13" s="20">
        <f t="shared" si="2"/>
        <v>21</v>
      </c>
      <c r="K13" s="20">
        <f t="shared" si="3"/>
        <v>22.014013799028163</v>
      </c>
      <c r="L13" s="20">
        <f t="shared" ca="1" si="4"/>
        <v>45.897330595482543</v>
      </c>
    </row>
    <row r="14" spans="2:12" x14ac:dyDescent="0.35">
      <c r="B14" s="1">
        <v>12</v>
      </c>
      <c r="C14" s="1" t="s">
        <v>80</v>
      </c>
      <c r="D14" s="2">
        <v>1.87</v>
      </c>
      <c r="E14" s="3">
        <v>79</v>
      </c>
      <c r="F14" s="4">
        <v>27490</v>
      </c>
      <c r="G14" s="20">
        <v>1975</v>
      </c>
      <c r="H14" s="20">
        <f t="shared" si="0"/>
        <v>4</v>
      </c>
      <c r="I14" s="20" t="str">
        <f t="shared" si="1"/>
        <v>abril</v>
      </c>
      <c r="J14" s="20">
        <f t="shared" si="2"/>
        <v>6</v>
      </c>
      <c r="K14" s="20">
        <f t="shared" si="3"/>
        <v>22.59143813091595</v>
      </c>
      <c r="L14" s="20">
        <f t="shared" ca="1" si="4"/>
        <v>45.938398357289529</v>
      </c>
    </row>
    <row r="15" spans="2:12" x14ac:dyDescent="0.35">
      <c r="B15" s="1">
        <v>13</v>
      </c>
      <c r="C15" s="1" t="s">
        <v>80</v>
      </c>
      <c r="D15" s="2">
        <v>1.7</v>
      </c>
      <c r="E15" s="3">
        <v>74</v>
      </c>
      <c r="F15" s="4">
        <v>32703</v>
      </c>
      <c r="G15" s="20">
        <v>1989</v>
      </c>
      <c r="H15" s="20">
        <f t="shared" si="0"/>
        <v>7</v>
      </c>
      <c r="I15" s="20" t="str">
        <f t="shared" si="1"/>
        <v>julho</v>
      </c>
      <c r="J15" s="20">
        <f t="shared" si="2"/>
        <v>14</v>
      </c>
      <c r="K15" s="20">
        <f t="shared" si="3"/>
        <v>25.605536332179934</v>
      </c>
      <c r="L15" s="20">
        <f t="shared" ca="1" si="4"/>
        <v>31.665982203969882</v>
      </c>
    </row>
    <row r="16" spans="2:12" x14ac:dyDescent="0.35">
      <c r="B16" s="1">
        <v>14</v>
      </c>
      <c r="C16" s="1" t="s">
        <v>80</v>
      </c>
      <c r="D16" s="2">
        <v>1.7</v>
      </c>
      <c r="E16" s="3">
        <v>89</v>
      </c>
      <c r="F16" s="4">
        <v>34773</v>
      </c>
      <c r="G16" s="20">
        <v>1995</v>
      </c>
      <c r="H16" s="20">
        <f t="shared" si="0"/>
        <v>3</v>
      </c>
      <c r="I16" s="20" t="str">
        <f t="shared" si="1"/>
        <v>março</v>
      </c>
      <c r="J16" s="20">
        <f t="shared" si="2"/>
        <v>15</v>
      </c>
      <c r="K16" s="20">
        <f t="shared" si="3"/>
        <v>30.795847750865054</v>
      </c>
      <c r="L16" s="20">
        <f t="shared" ca="1" si="4"/>
        <v>25.998631074606433</v>
      </c>
    </row>
    <row r="17" spans="2:12" x14ac:dyDescent="0.35">
      <c r="B17" s="1">
        <v>15</v>
      </c>
      <c r="C17" s="1" t="s">
        <v>80</v>
      </c>
      <c r="D17" s="2">
        <v>1.81</v>
      </c>
      <c r="E17" s="3">
        <v>63</v>
      </c>
      <c r="F17" s="4">
        <v>29221</v>
      </c>
      <c r="G17" s="20">
        <v>1980</v>
      </c>
      <c r="H17" s="20">
        <f t="shared" si="0"/>
        <v>1</v>
      </c>
      <c r="I17" s="20" t="str">
        <f t="shared" si="1"/>
        <v>janeiro</v>
      </c>
      <c r="J17" s="20">
        <f t="shared" si="2"/>
        <v>1</v>
      </c>
      <c r="K17" s="20">
        <f t="shared" si="3"/>
        <v>19.230182228869694</v>
      </c>
      <c r="L17" s="20">
        <f t="shared" ca="1" si="4"/>
        <v>41.199178644763862</v>
      </c>
    </row>
    <row r="18" spans="2:12" x14ac:dyDescent="0.35">
      <c r="B18" s="1">
        <v>16</v>
      </c>
      <c r="C18" s="1" t="s">
        <v>79</v>
      </c>
      <c r="D18" s="2">
        <v>1.68</v>
      </c>
      <c r="E18" s="3">
        <v>58</v>
      </c>
      <c r="F18" s="4">
        <v>29863</v>
      </c>
      <c r="G18" s="20">
        <v>1981</v>
      </c>
      <c r="H18" s="20">
        <f t="shared" si="0"/>
        <v>10</v>
      </c>
      <c r="I18" s="20" t="str">
        <f t="shared" si="1"/>
        <v>outubro</v>
      </c>
      <c r="J18" s="20">
        <f t="shared" si="2"/>
        <v>4</v>
      </c>
      <c r="K18" s="20">
        <f t="shared" si="3"/>
        <v>20.549886621315196</v>
      </c>
      <c r="L18" s="20">
        <f t="shared" ca="1" si="4"/>
        <v>39.441478439425055</v>
      </c>
    </row>
    <row r="19" spans="2:12" x14ac:dyDescent="0.35">
      <c r="B19" s="1">
        <v>17</v>
      </c>
      <c r="C19" s="1" t="s">
        <v>79</v>
      </c>
      <c r="D19" s="2">
        <v>1.55</v>
      </c>
      <c r="E19" s="3">
        <v>62</v>
      </c>
      <c r="F19" s="4">
        <v>31384</v>
      </c>
      <c r="G19" s="20">
        <v>1985</v>
      </c>
      <c r="H19" s="20">
        <f t="shared" si="0"/>
        <v>12</v>
      </c>
      <c r="I19" s="20" t="str">
        <f t="shared" si="1"/>
        <v>dezembro</v>
      </c>
      <c r="J19" s="20">
        <f t="shared" si="2"/>
        <v>3</v>
      </c>
      <c r="K19" s="20">
        <f t="shared" si="3"/>
        <v>25.806451612903224</v>
      </c>
      <c r="L19" s="20">
        <f t="shared" ca="1" si="4"/>
        <v>35.277207392197127</v>
      </c>
    </row>
    <row r="20" spans="2:12" x14ac:dyDescent="0.35">
      <c r="B20" s="1">
        <v>18</v>
      </c>
      <c r="C20" s="1" t="s">
        <v>79</v>
      </c>
      <c r="D20" s="2">
        <v>1.64</v>
      </c>
      <c r="E20" s="3">
        <v>62</v>
      </c>
      <c r="F20" s="4">
        <v>30307</v>
      </c>
      <c r="G20" s="20">
        <v>1982</v>
      </c>
      <c r="H20" s="20">
        <f t="shared" si="0"/>
        <v>12</v>
      </c>
      <c r="I20" s="20" t="str">
        <f t="shared" si="1"/>
        <v>dezembro</v>
      </c>
      <c r="J20" s="20">
        <f t="shared" si="2"/>
        <v>22</v>
      </c>
      <c r="K20" s="20">
        <f t="shared" si="3"/>
        <v>23.051754907792983</v>
      </c>
      <c r="L20" s="20">
        <f t="shared" ca="1" si="4"/>
        <v>38.225872689938399</v>
      </c>
    </row>
    <row r="21" spans="2:12" x14ac:dyDescent="0.35">
      <c r="B21" s="1">
        <v>19</v>
      </c>
      <c r="C21" s="1" t="s">
        <v>79</v>
      </c>
      <c r="D21" s="2">
        <v>1.58</v>
      </c>
      <c r="E21" s="3">
        <v>75</v>
      </c>
      <c r="F21" s="4">
        <v>25879</v>
      </c>
      <c r="G21" s="20">
        <v>1970</v>
      </c>
      <c r="H21" s="20">
        <f t="shared" si="0"/>
        <v>11</v>
      </c>
      <c r="I21" s="20" t="str">
        <f t="shared" si="1"/>
        <v>novembro</v>
      </c>
      <c r="J21" s="20">
        <f t="shared" si="2"/>
        <v>7</v>
      </c>
      <c r="K21" s="20">
        <f t="shared" si="3"/>
        <v>30.043262297708697</v>
      </c>
      <c r="L21" s="20">
        <f t="shared" ca="1" si="4"/>
        <v>50.349075975359341</v>
      </c>
    </row>
    <row r="22" spans="2:12" x14ac:dyDescent="0.35">
      <c r="B22" s="1">
        <v>20</v>
      </c>
      <c r="C22" s="1" t="s">
        <v>80</v>
      </c>
      <c r="D22" s="2">
        <v>1.65</v>
      </c>
      <c r="E22" s="3">
        <v>79</v>
      </c>
      <c r="F22" s="4">
        <v>27846</v>
      </c>
      <c r="G22" s="20">
        <v>1976</v>
      </c>
      <c r="H22" s="20">
        <f t="shared" si="0"/>
        <v>3</v>
      </c>
      <c r="I22" s="20" t="str">
        <f t="shared" si="1"/>
        <v>março</v>
      </c>
      <c r="J22" s="20">
        <f t="shared" si="2"/>
        <v>27</v>
      </c>
      <c r="K22" s="20">
        <f t="shared" si="3"/>
        <v>29.017447199265384</v>
      </c>
      <c r="L22" s="20">
        <f t="shared" ca="1" si="4"/>
        <v>44.963723477070502</v>
      </c>
    </row>
    <row r="23" spans="2:12" x14ac:dyDescent="0.35">
      <c r="B23" s="1">
        <v>21</v>
      </c>
      <c r="C23" s="1" t="s">
        <v>79</v>
      </c>
      <c r="D23" s="2">
        <v>1.61</v>
      </c>
      <c r="E23" s="3">
        <v>68</v>
      </c>
      <c r="F23" s="4">
        <v>27508</v>
      </c>
      <c r="G23" s="20">
        <v>1975</v>
      </c>
      <c r="H23" s="20">
        <f t="shared" si="0"/>
        <v>4</v>
      </c>
      <c r="I23" s="20" t="str">
        <f t="shared" si="1"/>
        <v>abril</v>
      </c>
      <c r="J23" s="20">
        <f t="shared" si="2"/>
        <v>24</v>
      </c>
      <c r="K23" s="20">
        <f t="shared" si="3"/>
        <v>26.23355580417422</v>
      </c>
      <c r="L23" s="20">
        <f t="shared" ca="1" si="4"/>
        <v>45.889117043121146</v>
      </c>
    </row>
    <row r="24" spans="2:12" x14ac:dyDescent="0.35">
      <c r="B24" s="1">
        <v>22</v>
      </c>
      <c r="C24" s="1" t="s">
        <v>80</v>
      </c>
      <c r="D24" s="2">
        <v>1.72</v>
      </c>
      <c r="E24" s="3">
        <v>81</v>
      </c>
      <c r="F24" s="4">
        <v>27898</v>
      </c>
      <c r="G24" s="20">
        <v>1976</v>
      </c>
      <c r="H24" s="20">
        <f t="shared" si="0"/>
        <v>5</v>
      </c>
      <c r="I24" s="20" t="str">
        <f t="shared" si="1"/>
        <v>maio</v>
      </c>
      <c r="J24" s="20">
        <f t="shared" si="2"/>
        <v>18</v>
      </c>
      <c r="K24" s="20">
        <f t="shared" si="3"/>
        <v>27.379664683612766</v>
      </c>
      <c r="L24" s="20">
        <f t="shared" ca="1" si="4"/>
        <v>44.821355236139631</v>
      </c>
    </row>
    <row r="25" spans="2:12" x14ac:dyDescent="0.35">
      <c r="B25" s="1">
        <v>23</v>
      </c>
      <c r="C25" s="1" t="s">
        <v>79</v>
      </c>
      <c r="D25" s="2">
        <v>1.61</v>
      </c>
      <c r="E25" s="3">
        <v>68</v>
      </c>
      <c r="F25" s="4">
        <v>30402</v>
      </c>
      <c r="G25" s="20">
        <v>1983</v>
      </c>
      <c r="H25" s="20">
        <f t="shared" si="0"/>
        <v>3</v>
      </c>
      <c r="I25" s="20" t="str">
        <f t="shared" si="1"/>
        <v>março</v>
      </c>
      <c r="J25" s="20">
        <f t="shared" si="2"/>
        <v>27</v>
      </c>
      <c r="K25" s="20">
        <f t="shared" si="3"/>
        <v>26.23355580417422</v>
      </c>
      <c r="L25" s="20">
        <f t="shared" ca="1" si="4"/>
        <v>37.965776865160848</v>
      </c>
    </row>
    <row r="26" spans="2:12" x14ac:dyDescent="0.35">
      <c r="B26" s="1">
        <v>24</v>
      </c>
      <c r="C26" s="1" t="s">
        <v>80</v>
      </c>
      <c r="D26" s="2">
        <v>1.94</v>
      </c>
      <c r="E26" s="3">
        <v>80</v>
      </c>
      <c r="F26" s="4">
        <v>35380</v>
      </c>
      <c r="G26" s="20">
        <v>1996</v>
      </c>
      <c r="H26" s="20">
        <f t="shared" si="0"/>
        <v>11</v>
      </c>
      <c r="I26" s="20" t="str">
        <f t="shared" si="1"/>
        <v>novembro</v>
      </c>
      <c r="J26" s="20">
        <f t="shared" si="2"/>
        <v>11</v>
      </c>
      <c r="K26" s="20">
        <f t="shared" si="3"/>
        <v>21.256244021681368</v>
      </c>
      <c r="L26" s="20">
        <f t="shared" ca="1" si="4"/>
        <v>24.336755646817249</v>
      </c>
    </row>
    <row r="27" spans="2:12" x14ac:dyDescent="0.35">
      <c r="B27" s="1">
        <v>25</v>
      </c>
      <c r="C27" s="1" t="s">
        <v>80</v>
      </c>
      <c r="D27" s="2">
        <v>1.69</v>
      </c>
      <c r="E27" s="3">
        <v>92</v>
      </c>
      <c r="F27" s="4">
        <v>32183</v>
      </c>
      <c r="G27" s="20">
        <v>1988</v>
      </c>
      <c r="H27" s="20">
        <f t="shared" si="0"/>
        <v>2</v>
      </c>
      <c r="I27" s="20" t="str">
        <f t="shared" si="1"/>
        <v>fevereiro</v>
      </c>
      <c r="J27" s="20">
        <f t="shared" si="2"/>
        <v>10</v>
      </c>
      <c r="K27" s="20">
        <f t="shared" si="3"/>
        <v>32.211757291411367</v>
      </c>
      <c r="L27" s="20">
        <f t="shared" ca="1" si="4"/>
        <v>33.089664613278579</v>
      </c>
    </row>
    <row r="28" spans="2:12" x14ac:dyDescent="0.35">
      <c r="B28" s="1">
        <v>26</v>
      </c>
      <c r="C28" s="1" t="s">
        <v>80</v>
      </c>
      <c r="D28" s="2">
        <v>1.75</v>
      </c>
      <c r="E28" s="3">
        <v>79</v>
      </c>
      <c r="F28" s="4">
        <v>32553</v>
      </c>
      <c r="G28" s="20">
        <v>1989</v>
      </c>
      <c r="H28" s="20">
        <f t="shared" si="0"/>
        <v>2</v>
      </c>
      <c r="I28" s="20" t="str">
        <f t="shared" si="1"/>
        <v>fevereiro</v>
      </c>
      <c r="J28" s="20">
        <f t="shared" si="2"/>
        <v>14</v>
      </c>
      <c r="K28" s="20">
        <f t="shared" si="3"/>
        <v>25.795918367346939</v>
      </c>
      <c r="L28" s="20">
        <f t="shared" ca="1" si="4"/>
        <v>32.076659822039701</v>
      </c>
    </row>
    <row r="29" spans="2:12" x14ac:dyDescent="0.35">
      <c r="B29" s="1">
        <v>27</v>
      </c>
      <c r="C29" s="1" t="s">
        <v>80</v>
      </c>
      <c r="D29" s="2">
        <v>1.93</v>
      </c>
      <c r="E29" s="3">
        <v>86</v>
      </c>
      <c r="F29" s="4">
        <v>31069</v>
      </c>
      <c r="G29" s="20">
        <v>1985</v>
      </c>
      <c r="H29" s="20">
        <f t="shared" si="0"/>
        <v>1</v>
      </c>
      <c r="I29" s="20" t="str">
        <f t="shared" si="1"/>
        <v>janeiro</v>
      </c>
      <c r="J29" s="20">
        <f t="shared" si="2"/>
        <v>22</v>
      </c>
      <c r="K29" s="20">
        <f t="shared" si="3"/>
        <v>23.087868130688072</v>
      </c>
      <c r="L29" s="20">
        <f t="shared" ca="1" si="4"/>
        <v>36.139630390143736</v>
      </c>
    </row>
    <row r="30" spans="2:12" x14ac:dyDescent="0.35">
      <c r="B30" s="1">
        <v>28</v>
      </c>
      <c r="C30" s="1" t="s">
        <v>80</v>
      </c>
      <c r="D30" s="2">
        <v>1.67</v>
      </c>
      <c r="E30" s="3">
        <v>79</v>
      </c>
      <c r="F30" s="4">
        <v>27548</v>
      </c>
      <c r="G30" s="20">
        <v>1975</v>
      </c>
      <c r="H30" s="20">
        <f t="shared" si="0"/>
        <v>6</v>
      </c>
      <c r="I30" s="20" t="str">
        <f t="shared" si="1"/>
        <v>junho</v>
      </c>
      <c r="J30" s="20">
        <f t="shared" si="2"/>
        <v>3</v>
      </c>
      <c r="K30" s="20">
        <f t="shared" si="3"/>
        <v>28.326580372189753</v>
      </c>
      <c r="L30" s="20">
        <f t="shared" ca="1" si="4"/>
        <v>45.779603011635864</v>
      </c>
    </row>
    <row r="31" spans="2:12" x14ac:dyDescent="0.35">
      <c r="B31" s="1">
        <v>29</v>
      </c>
      <c r="C31" s="1" t="s">
        <v>80</v>
      </c>
      <c r="D31" s="2">
        <v>1.65</v>
      </c>
      <c r="E31" s="3">
        <v>82</v>
      </c>
      <c r="F31" s="4">
        <v>35418</v>
      </c>
      <c r="G31" s="20">
        <v>1996</v>
      </c>
      <c r="H31" s="20">
        <f t="shared" si="0"/>
        <v>12</v>
      </c>
      <c r="I31" s="20" t="str">
        <f t="shared" si="1"/>
        <v>dezembro</v>
      </c>
      <c r="J31" s="20">
        <f t="shared" si="2"/>
        <v>19</v>
      </c>
      <c r="K31" s="20">
        <f t="shared" si="3"/>
        <v>30.119375573921033</v>
      </c>
      <c r="L31" s="20">
        <f t="shared" ca="1" si="4"/>
        <v>24.232717316906228</v>
      </c>
    </row>
    <row r="32" spans="2:12" x14ac:dyDescent="0.35">
      <c r="B32" s="1">
        <v>30</v>
      </c>
      <c r="C32" s="1" t="s">
        <v>80</v>
      </c>
      <c r="D32" s="2">
        <v>1.71</v>
      </c>
      <c r="E32" s="3">
        <v>92</v>
      </c>
      <c r="F32" s="4">
        <v>30918</v>
      </c>
      <c r="G32" s="20">
        <v>1984</v>
      </c>
      <c r="H32" s="20">
        <f t="shared" si="0"/>
        <v>8</v>
      </c>
      <c r="I32" s="20" t="str">
        <f t="shared" si="1"/>
        <v>agosto</v>
      </c>
      <c r="J32" s="20">
        <f t="shared" si="2"/>
        <v>24</v>
      </c>
      <c r="K32" s="20">
        <f t="shared" si="3"/>
        <v>31.462672275229988</v>
      </c>
      <c r="L32" s="20">
        <f t="shared" ca="1" si="4"/>
        <v>36.553045859000683</v>
      </c>
    </row>
    <row r="33" spans="2:12" x14ac:dyDescent="0.35">
      <c r="B33" s="1">
        <v>31</v>
      </c>
      <c r="C33" s="1" t="s">
        <v>79</v>
      </c>
      <c r="D33" s="2">
        <v>1.57</v>
      </c>
      <c r="E33" s="3">
        <v>62</v>
      </c>
      <c r="F33" s="4">
        <v>28799</v>
      </c>
      <c r="G33" s="20">
        <v>1978</v>
      </c>
      <c r="H33" s="20">
        <f t="shared" si="0"/>
        <v>11</v>
      </c>
      <c r="I33" s="20" t="str">
        <f t="shared" si="1"/>
        <v>novembro</v>
      </c>
      <c r="J33" s="20">
        <f t="shared" si="2"/>
        <v>5</v>
      </c>
      <c r="K33" s="20">
        <f t="shared" si="3"/>
        <v>25.153150229218223</v>
      </c>
      <c r="L33" s="20">
        <f t="shared" ca="1" si="4"/>
        <v>42.35455167693361</v>
      </c>
    </row>
    <row r="34" spans="2:12" x14ac:dyDescent="0.35">
      <c r="B34" s="1">
        <v>32</v>
      </c>
      <c r="C34" s="1" t="s">
        <v>80</v>
      </c>
      <c r="D34" s="2">
        <v>1.88</v>
      </c>
      <c r="E34" s="3">
        <v>85</v>
      </c>
      <c r="F34" s="4">
        <v>32319</v>
      </c>
      <c r="G34" s="20">
        <v>1988</v>
      </c>
      <c r="H34" s="20">
        <f t="shared" si="0"/>
        <v>6</v>
      </c>
      <c r="I34" s="20" t="str">
        <f t="shared" si="1"/>
        <v>junho</v>
      </c>
      <c r="J34" s="20">
        <f t="shared" si="2"/>
        <v>25</v>
      </c>
      <c r="K34" s="20">
        <f t="shared" si="3"/>
        <v>24.049343594386603</v>
      </c>
      <c r="L34" s="20">
        <f t="shared" ca="1" si="4"/>
        <v>32.717316906228611</v>
      </c>
    </row>
    <row r="35" spans="2:12" x14ac:dyDescent="0.35">
      <c r="B35" s="1">
        <v>33</v>
      </c>
      <c r="C35" s="1" t="s">
        <v>80</v>
      </c>
      <c r="D35" s="2">
        <v>1.69</v>
      </c>
      <c r="E35" s="3">
        <v>70</v>
      </c>
      <c r="F35" s="4">
        <v>27756</v>
      </c>
      <c r="G35" s="20">
        <v>1975</v>
      </c>
      <c r="H35" s="20">
        <f t="shared" si="0"/>
        <v>12</v>
      </c>
      <c r="I35" s="20" t="str">
        <f t="shared" si="1"/>
        <v>dezembro</v>
      </c>
      <c r="J35" s="20">
        <f t="shared" si="2"/>
        <v>28</v>
      </c>
      <c r="K35" s="20">
        <f t="shared" si="3"/>
        <v>24.508945765204302</v>
      </c>
      <c r="L35" s="20">
        <f t="shared" ca="1" si="4"/>
        <v>45.210130047912386</v>
      </c>
    </row>
    <row r="36" spans="2:12" x14ac:dyDescent="0.35">
      <c r="B36" s="1">
        <v>34</v>
      </c>
      <c r="C36" s="1" t="s">
        <v>79</v>
      </c>
      <c r="D36" s="2">
        <v>1.62</v>
      </c>
      <c r="E36" s="3">
        <v>63</v>
      </c>
      <c r="F36" s="4">
        <v>27523</v>
      </c>
      <c r="G36" s="20">
        <v>1975</v>
      </c>
      <c r="H36" s="20">
        <f t="shared" si="0"/>
        <v>5</v>
      </c>
      <c r="I36" s="20" t="str">
        <f t="shared" si="1"/>
        <v>maio</v>
      </c>
      <c r="J36" s="20">
        <f t="shared" si="2"/>
        <v>9</v>
      </c>
      <c r="K36" s="20">
        <f t="shared" si="3"/>
        <v>24.005486968449926</v>
      </c>
      <c r="L36" s="20">
        <f t="shared" ca="1" si="4"/>
        <v>45.848049281314168</v>
      </c>
    </row>
    <row r="37" spans="2:12" x14ac:dyDescent="0.35">
      <c r="B37" s="1">
        <v>35</v>
      </c>
      <c r="C37" s="1" t="s">
        <v>79</v>
      </c>
      <c r="D37" s="2">
        <v>1.61</v>
      </c>
      <c r="E37" s="3">
        <v>64</v>
      </c>
      <c r="F37" s="4">
        <v>26702</v>
      </c>
      <c r="G37" s="20">
        <v>1973</v>
      </c>
      <c r="H37" s="20">
        <f t="shared" si="0"/>
        <v>2</v>
      </c>
      <c r="I37" s="20" t="str">
        <f t="shared" si="1"/>
        <v>fevereiro</v>
      </c>
      <c r="J37" s="20">
        <f t="shared" si="2"/>
        <v>7</v>
      </c>
      <c r="K37" s="20">
        <f t="shared" si="3"/>
        <v>24.690405462752206</v>
      </c>
      <c r="L37" s="20">
        <f t="shared" ca="1" si="4"/>
        <v>48.095824777549623</v>
      </c>
    </row>
    <row r="38" spans="2:12" x14ac:dyDescent="0.35">
      <c r="B38" s="1">
        <v>36</v>
      </c>
      <c r="C38" s="1" t="s">
        <v>79</v>
      </c>
      <c r="D38" s="2">
        <v>1.64</v>
      </c>
      <c r="E38" s="3">
        <v>54</v>
      </c>
      <c r="F38" s="4">
        <v>30880</v>
      </c>
      <c r="G38" s="20">
        <v>1984</v>
      </c>
      <c r="H38" s="20">
        <f t="shared" si="0"/>
        <v>7</v>
      </c>
      <c r="I38" s="20" t="str">
        <f t="shared" si="1"/>
        <v>julho</v>
      </c>
      <c r="J38" s="20">
        <f t="shared" si="2"/>
        <v>17</v>
      </c>
      <c r="K38" s="20">
        <f t="shared" si="3"/>
        <v>20.077334919690664</v>
      </c>
      <c r="L38" s="20">
        <f t="shared" ca="1" si="4"/>
        <v>36.657084188911703</v>
      </c>
    </row>
    <row r="39" spans="2:12" x14ac:dyDescent="0.35">
      <c r="B39" s="1">
        <v>37</v>
      </c>
      <c r="C39" s="1" t="s">
        <v>80</v>
      </c>
      <c r="D39" s="2">
        <v>1.66</v>
      </c>
      <c r="E39" s="3">
        <v>70</v>
      </c>
      <c r="F39" s="4">
        <v>33138</v>
      </c>
      <c r="G39" s="20">
        <v>1990</v>
      </c>
      <c r="H39" s="20">
        <f t="shared" si="0"/>
        <v>9</v>
      </c>
      <c r="I39" s="20" t="str">
        <f t="shared" si="1"/>
        <v>setembro</v>
      </c>
      <c r="J39" s="20">
        <f t="shared" si="2"/>
        <v>22</v>
      </c>
      <c r="K39" s="20">
        <f t="shared" si="3"/>
        <v>25.402816083611555</v>
      </c>
      <c r="L39" s="20">
        <f t="shared" ca="1" si="4"/>
        <v>30.475017111567421</v>
      </c>
    </row>
    <row r="40" spans="2:12" x14ac:dyDescent="0.35">
      <c r="B40" s="1">
        <v>38</v>
      </c>
      <c r="C40" s="1" t="s">
        <v>79</v>
      </c>
      <c r="D40" s="2">
        <v>1.62</v>
      </c>
      <c r="E40" s="3">
        <v>49</v>
      </c>
      <c r="F40" s="4">
        <v>26292</v>
      </c>
      <c r="G40" s="20">
        <v>1971</v>
      </c>
      <c r="H40" s="20">
        <f t="shared" si="0"/>
        <v>12</v>
      </c>
      <c r="I40" s="20" t="str">
        <f t="shared" si="1"/>
        <v>dezembro</v>
      </c>
      <c r="J40" s="20">
        <f t="shared" si="2"/>
        <v>25</v>
      </c>
      <c r="K40" s="20">
        <f t="shared" si="3"/>
        <v>18.670934308794386</v>
      </c>
      <c r="L40" s="20">
        <f t="shared" ca="1" si="4"/>
        <v>49.218343600273784</v>
      </c>
    </row>
    <row r="41" spans="2:12" x14ac:dyDescent="0.35">
      <c r="B41" s="1">
        <v>39</v>
      </c>
      <c r="C41" s="1" t="s">
        <v>79</v>
      </c>
      <c r="D41" s="2">
        <v>1.69</v>
      </c>
      <c r="E41" s="3">
        <v>58</v>
      </c>
      <c r="F41" s="4">
        <v>27991</v>
      </c>
      <c r="G41" s="20">
        <v>1976</v>
      </c>
      <c r="H41" s="20">
        <f t="shared" si="0"/>
        <v>8</v>
      </c>
      <c r="I41" s="20" t="str">
        <f t="shared" si="1"/>
        <v>agosto</v>
      </c>
      <c r="J41" s="20">
        <f t="shared" si="2"/>
        <v>19</v>
      </c>
      <c r="K41" s="20">
        <f t="shared" si="3"/>
        <v>20.307412205454995</v>
      </c>
      <c r="L41" s="20">
        <f t="shared" ca="1" si="4"/>
        <v>44.566735112936342</v>
      </c>
    </row>
    <row r="42" spans="2:12" x14ac:dyDescent="0.35">
      <c r="B42" s="1">
        <v>40</v>
      </c>
      <c r="C42" s="1" t="s">
        <v>80</v>
      </c>
      <c r="D42" s="2">
        <v>1.69</v>
      </c>
      <c r="E42" s="3">
        <v>77</v>
      </c>
      <c r="F42" s="4">
        <v>34391</v>
      </c>
      <c r="G42" s="20">
        <v>1994</v>
      </c>
      <c r="H42" s="20">
        <f t="shared" si="0"/>
        <v>2</v>
      </c>
      <c r="I42" s="20" t="str">
        <f t="shared" si="1"/>
        <v>fevereiro</v>
      </c>
      <c r="J42" s="20">
        <f t="shared" si="2"/>
        <v>26</v>
      </c>
      <c r="K42" s="20">
        <f t="shared" si="3"/>
        <v>26.959840341724732</v>
      </c>
      <c r="L42" s="20">
        <f t="shared" ca="1" si="4"/>
        <v>27.044490075290895</v>
      </c>
    </row>
    <row r="43" spans="2:12" x14ac:dyDescent="0.35">
      <c r="B43" s="1">
        <v>41</v>
      </c>
      <c r="C43" s="1" t="s">
        <v>79</v>
      </c>
      <c r="D43" s="2">
        <v>1.64</v>
      </c>
      <c r="E43" s="3">
        <v>75</v>
      </c>
      <c r="F43" s="4">
        <v>27856</v>
      </c>
      <c r="G43" s="20">
        <v>1976</v>
      </c>
      <c r="H43" s="20">
        <f t="shared" si="0"/>
        <v>4</v>
      </c>
      <c r="I43" s="20" t="str">
        <f t="shared" si="1"/>
        <v>abril</v>
      </c>
      <c r="J43" s="20">
        <f t="shared" si="2"/>
        <v>6</v>
      </c>
      <c r="K43" s="20">
        <f t="shared" si="3"/>
        <v>27.885187388459254</v>
      </c>
      <c r="L43" s="20">
        <f t="shared" ca="1" si="4"/>
        <v>44.936344969199176</v>
      </c>
    </row>
    <row r="44" spans="2:12" x14ac:dyDescent="0.35">
      <c r="B44" s="1">
        <v>42</v>
      </c>
      <c r="C44" s="1" t="s">
        <v>80</v>
      </c>
      <c r="D44" s="2">
        <v>1.83</v>
      </c>
      <c r="E44" s="3">
        <v>71</v>
      </c>
      <c r="F44" s="4">
        <v>33453</v>
      </c>
      <c r="G44" s="20">
        <v>1991</v>
      </c>
      <c r="H44" s="20">
        <f t="shared" si="0"/>
        <v>8</v>
      </c>
      <c r="I44" s="20" t="str">
        <f t="shared" si="1"/>
        <v>agosto</v>
      </c>
      <c r="J44" s="20">
        <f t="shared" si="2"/>
        <v>3</v>
      </c>
      <c r="K44" s="20">
        <f t="shared" si="3"/>
        <v>21.200991370300692</v>
      </c>
      <c r="L44" s="20">
        <f t="shared" ca="1" si="4"/>
        <v>29.612594113620808</v>
      </c>
    </row>
    <row r="45" spans="2:12" x14ac:dyDescent="0.35">
      <c r="B45" s="1">
        <v>43</v>
      </c>
      <c r="C45" s="1" t="s">
        <v>79</v>
      </c>
      <c r="D45" s="2">
        <v>1.56</v>
      </c>
      <c r="E45" s="3">
        <v>69</v>
      </c>
      <c r="F45" s="4">
        <v>26446</v>
      </c>
      <c r="G45" s="20">
        <v>1972</v>
      </c>
      <c r="H45" s="20">
        <f t="shared" si="0"/>
        <v>5</v>
      </c>
      <c r="I45" s="20" t="str">
        <f t="shared" si="1"/>
        <v>maio</v>
      </c>
      <c r="J45" s="20">
        <f t="shared" si="2"/>
        <v>27</v>
      </c>
      <c r="K45" s="20">
        <f t="shared" si="3"/>
        <v>28.353057199211044</v>
      </c>
      <c r="L45" s="20">
        <f t="shared" ca="1" si="4"/>
        <v>48.79671457905544</v>
      </c>
    </row>
    <row r="46" spans="2:12" x14ac:dyDescent="0.35">
      <c r="B46" s="1">
        <v>44</v>
      </c>
      <c r="C46" s="1" t="s">
        <v>80</v>
      </c>
      <c r="D46" s="2">
        <v>1.83</v>
      </c>
      <c r="E46" s="3">
        <v>68</v>
      </c>
      <c r="F46" s="4">
        <v>28478</v>
      </c>
      <c r="G46" s="20">
        <v>1977</v>
      </c>
      <c r="H46" s="20">
        <f t="shared" si="0"/>
        <v>12</v>
      </c>
      <c r="I46" s="20" t="str">
        <f t="shared" si="1"/>
        <v>dezembro</v>
      </c>
      <c r="J46" s="20">
        <f t="shared" si="2"/>
        <v>19</v>
      </c>
      <c r="K46" s="20">
        <f t="shared" si="3"/>
        <v>20.305174833527424</v>
      </c>
      <c r="L46" s="20">
        <f t="shared" ca="1" si="4"/>
        <v>43.233401779603014</v>
      </c>
    </row>
    <row r="47" spans="2:12" x14ac:dyDescent="0.35">
      <c r="B47" s="1">
        <v>45</v>
      </c>
      <c r="C47" s="1" t="s">
        <v>79</v>
      </c>
      <c r="D47" s="2">
        <v>1.75</v>
      </c>
      <c r="E47" s="3">
        <v>47</v>
      </c>
      <c r="F47" s="4">
        <v>34233</v>
      </c>
      <c r="G47" s="20">
        <v>1993</v>
      </c>
      <c r="H47" s="20">
        <f t="shared" si="0"/>
        <v>9</v>
      </c>
      <c r="I47" s="20" t="str">
        <f t="shared" si="1"/>
        <v>setembro</v>
      </c>
      <c r="J47" s="20">
        <f t="shared" si="2"/>
        <v>21</v>
      </c>
      <c r="K47" s="20">
        <f t="shared" si="3"/>
        <v>15.346938775510203</v>
      </c>
      <c r="L47" s="20">
        <f t="shared" ca="1" si="4"/>
        <v>27.477070499657767</v>
      </c>
    </row>
    <row r="48" spans="2:12" x14ac:dyDescent="0.35">
      <c r="B48" s="1">
        <v>46</v>
      </c>
      <c r="C48" s="1" t="s">
        <v>79</v>
      </c>
      <c r="D48" s="2">
        <v>1.74</v>
      </c>
      <c r="E48" s="3">
        <v>50</v>
      </c>
      <c r="F48" s="4">
        <v>35385</v>
      </c>
      <c r="G48" s="20">
        <v>1996</v>
      </c>
      <c r="H48" s="20">
        <f t="shared" si="0"/>
        <v>11</v>
      </c>
      <c r="I48" s="20" t="str">
        <f t="shared" si="1"/>
        <v>novembro</v>
      </c>
      <c r="J48" s="20">
        <f t="shared" si="2"/>
        <v>16</v>
      </c>
      <c r="K48" s="20">
        <f t="shared" si="3"/>
        <v>16.514731140177037</v>
      </c>
      <c r="L48" s="20">
        <f t="shared" ca="1" si="4"/>
        <v>24.323066392881589</v>
      </c>
    </row>
    <row r="49" spans="2:12" x14ac:dyDescent="0.35">
      <c r="B49" s="1">
        <v>47</v>
      </c>
      <c r="C49" s="1" t="s">
        <v>80</v>
      </c>
      <c r="D49" s="2">
        <v>1.91</v>
      </c>
      <c r="E49" s="3">
        <v>73</v>
      </c>
      <c r="F49" s="4">
        <v>31168</v>
      </c>
      <c r="G49" s="20">
        <v>1985</v>
      </c>
      <c r="H49" s="20">
        <f t="shared" si="0"/>
        <v>5</v>
      </c>
      <c r="I49" s="20" t="str">
        <f t="shared" si="1"/>
        <v>maio</v>
      </c>
      <c r="J49" s="20">
        <f t="shared" si="2"/>
        <v>1</v>
      </c>
      <c r="K49" s="20">
        <f t="shared" si="3"/>
        <v>20.010416381129904</v>
      </c>
      <c r="L49" s="20">
        <f t="shared" ca="1" si="4"/>
        <v>35.868583162217661</v>
      </c>
    </row>
    <row r="50" spans="2:12" x14ac:dyDescent="0.35">
      <c r="B50" s="1">
        <v>48</v>
      </c>
      <c r="C50" s="1" t="s">
        <v>80</v>
      </c>
      <c r="D50" s="2">
        <v>1.79</v>
      </c>
      <c r="E50" s="3">
        <v>95</v>
      </c>
      <c r="F50" s="4">
        <v>31068</v>
      </c>
      <c r="G50" s="20">
        <v>1985</v>
      </c>
      <c r="H50" s="20">
        <f t="shared" si="0"/>
        <v>1</v>
      </c>
      <c r="I50" s="20" t="str">
        <f t="shared" si="1"/>
        <v>janeiro</v>
      </c>
      <c r="J50" s="20">
        <f t="shared" si="2"/>
        <v>21</v>
      </c>
      <c r="K50" s="20">
        <f t="shared" si="3"/>
        <v>29.64951156330951</v>
      </c>
      <c r="L50" s="20">
        <f t="shared" ca="1" si="4"/>
        <v>36.142368240930871</v>
      </c>
    </row>
    <row r="51" spans="2:12" x14ac:dyDescent="0.35">
      <c r="B51" s="1">
        <v>49</v>
      </c>
      <c r="C51" s="1" t="s">
        <v>79</v>
      </c>
      <c r="D51" s="2">
        <v>1.55</v>
      </c>
      <c r="E51" s="3">
        <v>73</v>
      </c>
      <c r="F51" s="4">
        <v>29667</v>
      </c>
      <c r="G51" s="20">
        <v>1981</v>
      </c>
      <c r="H51" s="20">
        <f t="shared" si="0"/>
        <v>3</v>
      </c>
      <c r="I51" s="20" t="str">
        <f t="shared" si="1"/>
        <v>março</v>
      </c>
      <c r="J51" s="20">
        <f t="shared" si="2"/>
        <v>22</v>
      </c>
      <c r="K51" s="20">
        <f t="shared" si="3"/>
        <v>30.38501560874089</v>
      </c>
      <c r="L51" s="20">
        <f t="shared" ca="1" si="4"/>
        <v>39.978097193702943</v>
      </c>
    </row>
    <row r="52" spans="2:12" x14ac:dyDescent="0.35">
      <c r="B52" s="1">
        <v>50</v>
      </c>
      <c r="C52" s="1" t="s">
        <v>80</v>
      </c>
      <c r="D52" s="2">
        <v>1.72</v>
      </c>
      <c r="E52" s="3">
        <v>77</v>
      </c>
      <c r="F52" s="4">
        <v>35285</v>
      </c>
      <c r="G52" s="20">
        <v>1996</v>
      </c>
      <c r="H52" s="20">
        <f t="shared" si="0"/>
        <v>8</v>
      </c>
      <c r="I52" s="20" t="str">
        <f t="shared" si="1"/>
        <v>agosto</v>
      </c>
      <c r="J52" s="20">
        <f t="shared" si="2"/>
        <v>8</v>
      </c>
      <c r="K52" s="20">
        <f t="shared" si="3"/>
        <v>26.027582477014604</v>
      </c>
      <c r="L52" s="20">
        <f t="shared" ca="1" si="4"/>
        <v>24.5968514715948</v>
      </c>
    </row>
    <row r="53" spans="2:12" x14ac:dyDescent="0.35">
      <c r="B53" s="1">
        <v>51</v>
      </c>
      <c r="C53" s="1" t="s">
        <v>79</v>
      </c>
      <c r="D53" s="2">
        <v>1.62</v>
      </c>
      <c r="E53" s="3">
        <v>51</v>
      </c>
      <c r="F53" s="4">
        <v>32869</v>
      </c>
      <c r="G53" s="20">
        <v>1989</v>
      </c>
      <c r="H53" s="20">
        <f t="shared" si="0"/>
        <v>12</v>
      </c>
      <c r="I53" s="20" t="str">
        <f t="shared" si="1"/>
        <v>dezembro</v>
      </c>
      <c r="J53" s="20">
        <f t="shared" si="2"/>
        <v>27</v>
      </c>
      <c r="K53" s="20">
        <f t="shared" si="3"/>
        <v>19.433013260173752</v>
      </c>
      <c r="L53" s="20">
        <f t="shared" ca="1" si="4"/>
        <v>31.211498973305954</v>
      </c>
    </row>
    <row r="54" spans="2:12" x14ac:dyDescent="0.35">
      <c r="B54" s="1">
        <v>52</v>
      </c>
      <c r="C54" s="1" t="s">
        <v>79</v>
      </c>
      <c r="D54" s="2">
        <v>1.67</v>
      </c>
      <c r="E54" s="3">
        <v>45</v>
      </c>
      <c r="F54" s="4">
        <v>26538</v>
      </c>
      <c r="G54" s="20">
        <v>1972</v>
      </c>
      <c r="H54" s="20">
        <f t="shared" si="0"/>
        <v>8</v>
      </c>
      <c r="I54" s="20" t="str">
        <f t="shared" si="1"/>
        <v>agosto</v>
      </c>
      <c r="J54" s="20">
        <f t="shared" si="2"/>
        <v>27</v>
      </c>
      <c r="K54" s="20">
        <f t="shared" si="3"/>
        <v>16.135393882892899</v>
      </c>
      <c r="L54" s="20">
        <f t="shared" ca="1" si="4"/>
        <v>48.544832306639286</v>
      </c>
    </row>
    <row r="55" spans="2:12" x14ac:dyDescent="0.35">
      <c r="B55" s="1">
        <v>53</v>
      </c>
      <c r="C55" s="1" t="s">
        <v>80</v>
      </c>
      <c r="D55" s="2">
        <v>1.72</v>
      </c>
      <c r="E55" s="3">
        <v>62</v>
      </c>
      <c r="F55" s="4">
        <v>32261</v>
      </c>
      <c r="G55" s="20">
        <v>1988</v>
      </c>
      <c r="H55" s="20">
        <f t="shared" si="0"/>
        <v>4</v>
      </c>
      <c r="I55" s="20" t="str">
        <f t="shared" si="1"/>
        <v>abril</v>
      </c>
      <c r="J55" s="20">
        <f t="shared" si="2"/>
        <v>28</v>
      </c>
      <c r="K55" s="20">
        <f t="shared" si="3"/>
        <v>20.957274202271499</v>
      </c>
      <c r="L55" s="20">
        <f t="shared" ca="1" si="4"/>
        <v>32.876112251882276</v>
      </c>
    </row>
    <row r="56" spans="2:12" x14ac:dyDescent="0.35">
      <c r="B56" s="1">
        <v>54</v>
      </c>
      <c r="C56" s="1" t="s">
        <v>79</v>
      </c>
      <c r="D56" s="2">
        <v>1.57</v>
      </c>
      <c r="E56" s="3">
        <v>74</v>
      </c>
      <c r="F56" s="4">
        <v>35152</v>
      </c>
      <c r="G56" s="20">
        <v>1996</v>
      </c>
      <c r="H56" s="20">
        <f t="shared" si="0"/>
        <v>3</v>
      </c>
      <c r="I56" s="20" t="str">
        <f t="shared" si="1"/>
        <v>março</v>
      </c>
      <c r="J56" s="20">
        <f t="shared" si="2"/>
        <v>28</v>
      </c>
      <c r="K56" s="20">
        <f t="shared" si="3"/>
        <v>30.021501886486266</v>
      </c>
      <c r="L56" s="20">
        <f t="shared" ca="1" si="4"/>
        <v>24.960985626283367</v>
      </c>
    </row>
    <row r="57" spans="2:12" x14ac:dyDescent="0.35">
      <c r="B57" s="1">
        <v>55</v>
      </c>
      <c r="C57" s="1" t="s">
        <v>80</v>
      </c>
      <c r="D57" s="2">
        <v>1.8</v>
      </c>
      <c r="E57" s="3">
        <v>93</v>
      </c>
      <c r="F57" s="4">
        <v>34874</v>
      </c>
      <c r="G57" s="20">
        <v>1995</v>
      </c>
      <c r="H57" s="20">
        <f t="shared" si="0"/>
        <v>6</v>
      </c>
      <c r="I57" s="20" t="str">
        <f t="shared" si="1"/>
        <v>junho</v>
      </c>
      <c r="J57" s="20">
        <f t="shared" si="2"/>
        <v>24</v>
      </c>
      <c r="K57" s="20">
        <f t="shared" si="3"/>
        <v>28.703703703703702</v>
      </c>
      <c r="L57" s="20">
        <f t="shared" ca="1" si="4"/>
        <v>25.722108145106091</v>
      </c>
    </row>
    <row r="58" spans="2:12" x14ac:dyDescent="0.35">
      <c r="B58" s="1">
        <v>56</v>
      </c>
      <c r="C58" s="1" t="s">
        <v>80</v>
      </c>
      <c r="D58" s="2">
        <v>1.95</v>
      </c>
      <c r="E58" s="3">
        <v>91</v>
      </c>
      <c r="F58" s="4">
        <v>31155</v>
      </c>
      <c r="G58" s="20">
        <v>1985</v>
      </c>
      <c r="H58" s="20">
        <f t="shared" si="0"/>
        <v>4</v>
      </c>
      <c r="I58" s="20" t="str">
        <f t="shared" si="1"/>
        <v>abril</v>
      </c>
      <c r="J58" s="20">
        <f t="shared" si="2"/>
        <v>18</v>
      </c>
      <c r="K58" s="20">
        <f t="shared" si="3"/>
        <v>23.931623931623932</v>
      </c>
      <c r="L58" s="20">
        <f t="shared" ca="1" si="4"/>
        <v>35.904175222450377</v>
      </c>
    </row>
    <row r="59" spans="2:12" x14ac:dyDescent="0.35">
      <c r="B59" s="1">
        <v>57</v>
      </c>
      <c r="C59" s="1" t="s">
        <v>79</v>
      </c>
      <c r="D59" s="2">
        <v>1.62</v>
      </c>
      <c r="E59" s="3">
        <v>45</v>
      </c>
      <c r="F59" s="4">
        <v>28611</v>
      </c>
      <c r="G59" s="20">
        <v>1978</v>
      </c>
      <c r="H59" s="20">
        <f t="shared" si="0"/>
        <v>5</v>
      </c>
      <c r="I59" s="20" t="str">
        <f t="shared" si="1"/>
        <v>maio</v>
      </c>
      <c r="J59" s="20">
        <f t="shared" si="2"/>
        <v>1</v>
      </c>
      <c r="K59" s="20">
        <f t="shared" si="3"/>
        <v>17.146776406035663</v>
      </c>
      <c r="L59" s="20">
        <f t="shared" ca="1" si="4"/>
        <v>42.869267624914443</v>
      </c>
    </row>
    <row r="60" spans="2:12" x14ac:dyDescent="0.35">
      <c r="B60" s="1">
        <v>58</v>
      </c>
      <c r="C60" s="1" t="s">
        <v>80</v>
      </c>
      <c r="D60" s="2">
        <v>1.94</v>
      </c>
      <c r="E60" s="3">
        <v>74</v>
      </c>
      <c r="F60" s="4">
        <v>29912</v>
      </c>
      <c r="G60" s="20">
        <v>1981</v>
      </c>
      <c r="H60" s="20">
        <f t="shared" si="0"/>
        <v>11</v>
      </c>
      <c r="I60" s="20" t="str">
        <f t="shared" si="1"/>
        <v>novembro</v>
      </c>
      <c r="J60" s="20">
        <f t="shared" si="2"/>
        <v>22</v>
      </c>
      <c r="K60" s="20">
        <f t="shared" si="3"/>
        <v>19.662025720055269</v>
      </c>
      <c r="L60" s="20">
        <f t="shared" ca="1" si="4"/>
        <v>39.307323750855581</v>
      </c>
    </row>
    <row r="61" spans="2:12" x14ac:dyDescent="0.35">
      <c r="B61" s="1">
        <v>59</v>
      </c>
      <c r="C61" s="1" t="s">
        <v>80</v>
      </c>
      <c r="D61" s="2">
        <v>1.8</v>
      </c>
      <c r="E61" s="3">
        <v>92</v>
      </c>
      <c r="F61" s="4">
        <v>32984</v>
      </c>
      <c r="G61" s="20">
        <v>1990</v>
      </c>
      <c r="H61" s="20">
        <f t="shared" si="0"/>
        <v>4</v>
      </c>
      <c r="I61" s="20" t="str">
        <f t="shared" si="1"/>
        <v>abril</v>
      </c>
      <c r="J61" s="20">
        <f t="shared" si="2"/>
        <v>21</v>
      </c>
      <c r="K61" s="20">
        <f t="shared" si="3"/>
        <v>28.39506172839506</v>
      </c>
      <c r="L61" s="20">
        <f t="shared" ca="1" si="4"/>
        <v>30.896646132785762</v>
      </c>
    </row>
    <row r="62" spans="2:12" x14ac:dyDescent="0.35">
      <c r="B62" s="1">
        <v>60</v>
      </c>
      <c r="C62" s="1" t="s">
        <v>79</v>
      </c>
      <c r="D62" s="2">
        <v>1.71</v>
      </c>
      <c r="E62" s="3">
        <v>51</v>
      </c>
      <c r="F62" s="4">
        <v>31501</v>
      </c>
      <c r="G62" s="20">
        <v>1986</v>
      </c>
      <c r="H62" s="20">
        <f t="shared" si="0"/>
        <v>3</v>
      </c>
      <c r="I62" s="20" t="str">
        <f t="shared" si="1"/>
        <v>março</v>
      </c>
      <c r="J62" s="20">
        <f t="shared" si="2"/>
        <v>30</v>
      </c>
      <c r="K62" s="20">
        <f t="shared" si="3"/>
        <v>17.441263978660103</v>
      </c>
      <c r="L62" s="20">
        <f t="shared" ca="1" si="4"/>
        <v>34.956878850102669</v>
      </c>
    </row>
    <row r="63" spans="2:12" x14ac:dyDescent="0.35">
      <c r="B63" s="1">
        <v>61</v>
      </c>
      <c r="C63" s="1" t="s">
        <v>80</v>
      </c>
      <c r="D63" s="2">
        <v>1.85</v>
      </c>
      <c r="E63" s="3">
        <v>72</v>
      </c>
      <c r="F63" s="4">
        <v>33871</v>
      </c>
      <c r="G63" s="20">
        <v>1992</v>
      </c>
      <c r="H63" s="20">
        <f t="shared" si="0"/>
        <v>9</v>
      </c>
      <c r="I63" s="20" t="str">
        <f t="shared" si="1"/>
        <v>setembro</v>
      </c>
      <c r="J63" s="20">
        <f t="shared" si="2"/>
        <v>24</v>
      </c>
      <c r="K63" s="20">
        <f t="shared" si="3"/>
        <v>21.037253469685901</v>
      </c>
      <c r="L63" s="20">
        <f t="shared" ca="1" si="4"/>
        <v>28.468172484599588</v>
      </c>
    </row>
    <row r="64" spans="2:12" x14ac:dyDescent="0.35">
      <c r="B64" s="1">
        <v>62</v>
      </c>
      <c r="C64" s="1" t="s">
        <v>80</v>
      </c>
      <c r="D64" s="2">
        <v>1.81</v>
      </c>
      <c r="E64" s="3">
        <v>68</v>
      </c>
      <c r="F64" s="4">
        <v>35556</v>
      </c>
      <c r="G64" s="20">
        <v>1997</v>
      </c>
      <c r="H64" s="20">
        <f t="shared" si="0"/>
        <v>5</v>
      </c>
      <c r="I64" s="20" t="str">
        <f t="shared" si="1"/>
        <v>maio</v>
      </c>
      <c r="J64" s="20">
        <f t="shared" si="2"/>
        <v>6</v>
      </c>
      <c r="K64" s="20">
        <f t="shared" si="3"/>
        <v>20.756387167668876</v>
      </c>
      <c r="L64" s="20">
        <f t="shared" ca="1" si="4"/>
        <v>23.854893908281998</v>
      </c>
    </row>
    <row r="65" spans="2:12" x14ac:dyDescent="0.35">
      <c r="B65" s="1">
        <v>63</v>
      </c>
      <c r="C65" s="1" t="s">
        <v>80</v>
      </c>
      <c r="D65" s="2">
        <v>1.7</v>
      </c>
      <c r="E65" s="3">
        <v>95</v>
      </c>
      <c r="F65" s="4">
        <v>35126</v>
      </c>
      <c r="G65" s="20">
        <v>1996</v>
      </c>
      <c r="H65" s="20">
        <f t="shared" si="0"/>
        <v>3</v>
      </c>
      <c r="I65" s="20" t="str">
        <f t="shared" si="1"/>
        <v>março</v>
      </c>
      <c r="J65" s="20">
        <f t="shared" si="2"/>
        <v>2</v>
      </c>
      <c r="K65" s="20">
        <f t="shared" si="3"/>
        <v>32.871972318339104</v>
      </c>
      <c r="L65" s="20">
        <f t="shared" ca="1" si="4"/>
        <v>25.032169746748803</v>
      </c>
    </row>
    <row r="66" spans="2:12" x14ac:dyDescent="0.35">
      <c r="B66" s="1">
        <v>64</v>
      </c>
      <c r="C66" s="1" t="s">
        <v>79</v>
      </c>
      <c r="D66" s="2">
        <v>1.74</v>
      </c>
      <c r="E66" s="3">
        <v>64</v>
      </c>
      <c r="F66" s="4">
        <v>25570</v>
      </c>
      <c r="G66" s="20">
        <v>1970</v>
      </c>
      <c r="H66" s="20">
        <f t="shared" si="0"/>
        <v>1</v>
      </c>
      <c r="I66" s="20" t="str">
        <f t="shared" si="1"/>
        <v>janeiro</v>
      </c>
      <c r="J66" s="20">
        <f t="shared" si="2"/>
        <v>2</v>
      </c>
      <c r="K66" s="20">
        <f t="shared" si="3"/>
        <v>21.138855859426609</v>
      </c>
      <c r="L66" s="20">
        <f t="shared" ca="1" si="4"/>
        <v>51.195071868583163</v>
      </c>
    </row>
    <row r="67" spans="2:12" x14ac:dyDescent="0.35">
      <c r="B67" s="1">
        <v>65</v>
      </c>
      <c r="C67" s="1" t="s">
        <v>80</v>
      </c>
      <c r="D67" s="2">
        <v>1.87</v>
      </c>
      <c r="E67" s="3">
        <v>84</v>
      </c>
      <c r="F67" s="4">
        <v>35746</v>
      </c>
      <c r="G67" s="20">
        <v>1997</v>
      </c>
      <c r="H67" s="20">
        <f t="shared" si="0"/>
        <v>11</v>
      </c>
      <c r="I67" s="20" t="str">
        <f t="shared" si="1"/>
        <v>novembro</v>
      </c>
      <c r="J67" s="20">
        <f t="shared" si="2"/>
        <v>12</v>
      </c>
      <c r="K67" s="20">
        <f t="shared" si="3"/>
        <v>24.021275987303035</v>
      </c>
      <c r="L67" s="20">
        <f t="shared" ca="1" si="4"/>
        <v>23.3347022587269</v>
      </c>
    </row>
    <row r="68" spans="2:12" x14ac:dyDescent="0.35">
      <c r="B68" s="1">
        <v>66</v>
      </c>
      <c r="C68" s="1" t="s">
        <v>79</v>
      </c>
      <c r="D68" s="2">
        <v>1.59</v>
      </c>
      <c r="E68" s="3">
        <v>53</v>
      </c>
      <c r="F68" s="4">
        <v>30963</v>
      </c>
      <c r="G68" s="20">
        <v>1984</v>
      </c>
      <c r="H68" s="20">
        <f t="shared" ref="H68:H102" si="5">MONTH(F68)</f>
        <v>10</v>
      </c>
      <c r="I68" s="20" t="str">
        <f t="shared" ref="I68:I102" si="6">TEXT(F68,"mmmm")</f>
        <v>outubro</v>
      </c>
      <c r="J68" s="20">
        <f t="shared" ref="J68:J102" si="7">DAY(F68)</f>
        <v>8</v>
      </c>
      <c r="K68" s="20">
        <f t="shared" ref="K68:K102" si="8">E68/D68^2</f>
        <v>20.964360587002094</v>
      </c>
      <c r="L68" s="20">
        <f t="shared" ref="L68:L102" ca="1" si="9">(TODAY()-F68)/365.25</f>
        <v>36.429842573579741</v>
      </c>
    </row>
    <row r="69" spans="2:12" x14ac:dyDescent="0.35">
      <c r="B69" s="1">
        <v>67</v>
      </c>
      <c r="C69" s="1" t="s">
        <v>80</v>
      </c>
      <c r="D69" s="2">
        <v>1.74</v>
      </c>
      <c r="E69" s="3">
        <v>89</v>
      </c>
      <c r="F69" s="4">
        <v>35750</v>
      </c>
      <c r="G69" s="20">
        <v>1997</v>
      </c>
      <c r="H69" s="20">
        <f t="shared" si="5"/>
        <v>11</v>
      </c>
      <c r="I69" s="20" t="str">
        <f t="shared" si="6"/>
        <v>novembro</v>
      </c>
      <c r="J69" s="20">
        <f t="shared" si="7"/>
        <v>16</v>
      </c>
      <c r="K69" s="20">
        <f t="shared" si="8"/>
        <v>29.396221429515126</v>
      </c>
      <c r="L69" s="20">
        <f t="shared" ca="1" si="9"/>
        <v>23.323750855578371</v>
      </c>
    </row>
    <row r="70" spans="2:12" x14ac:dyDescent="0.35">
      <c r="B70" s="1">
        <v>68</v>
      </c>
      <c r="C70" s="1" t="s">
        <v>79</v>
      </c>
      <c r="D70" s="2">
        <v>1.6</v>
      </c>
      <c r="E70" s="3">
        <v>63</v>
      </c>
      <c r="F70" s="4">
        <v>33270</v>
      </c>
      <c r="G70" s="20">
        <v>1991</v>
      </c>
      <c r="H70" s="20">
        <f t="shared" si="5"/>
        <v>2</v>
      </c>
      <c r="I70" s="20" t="str">
        <f t="shared" si="6"/>
        <v>fevereiro</v>
      </c>
      <c r="J70" s="20">
        <f t="shared" si="7"/>
        <v>1</v>
      </c>
      <c r="K70" s="20">
        <f t="shared" si="8"/>
        <v>24.609374999999996</v>
      </c>
      <c r="L70" s="20">
        <f t="shared" ca="1" si="9"/>
        <v>30.113620807665981</v>
      </c>
    </row>
    <row r="71" spans="2:12" x14ac:dyDescent="0.35">
      <c r="B71" s="1">
        <v>69</v>
      </c>
      <c r="C71" s="1" t="s">
        <v>79</v>
      </c>
      <c r="D71" s="2">
        <v>1.68</v>
      </c>
      <c r="E71" s="3">
        <v>58</v>
      </c>
      <c r="F71" s="4">
        <v>27456</v>
      </c>
      <c r="G71" s="20">
        <v>1975</v>
      </c>
      <c r="H71" s="20">
        <f t="shared" si="5"/>
        <v>3</v>
      </c>
      <c r="I71" s="20" t="str">
        <f t="shared" si="6"/>
        <v>março</v>
      </c>
      <c r="J71" s="20">
        <f t="shared" si="7"/>
        <v>3</v>
      </c>
      <c r="K71" s="20">
        <f t="shared" si="8"/>
        <v>20.549886621315196</v>
      </c>
      <c r="L71" s="20">
        <f t="shared" ca="1" si="9"/>
        <v>46.031485284052017</v>
      </c>
    </row>
    <row r="72" spans="2:12" x14ac:dyDescent="0.35">
      <c r="B72" s="1">
        <v>70</v>
      </c>
      <c r="C72" s="1" t="s">
        <v>80</v>
      </c>
      <c r="D72" s="2">
        <v>1.72</v>
      </c>
      <c r="E72" s="3">
        <v>72</v>
      </c>
      <c r="F72" s="4">
        <v>29927</v>
      </c>
      <c r="G72" s="20">
        <v>1981</v>
      </c>
      <c r="H72" s="20">
        <f t="shared" si="5"/>
        <v>12</v>
      </c>
      <c r="I72" s="20" t="str">
        <f t="shared" si="6"/>
        <v>dezembro</v>
      </c>
      <c r="J72" s="20">
        <f t="shared" si="7"/>
        <v>7</v>
      </c>
      <c r="K72" s="20">
        <f t="shared" si="8"/>
        <v>24.337479718766904</v>
      </c>
      <c r="L72" s="20">
        <f t="shared" ca="1" si="9"/>
        <v>39.266255989048595</v>
      </c>
    </row>
    <row r="73" spans="2:12" x14ac:dyDescent="0.35">
      <c r="B73" s="1">
        <v>71</v>
      </c>
      <c r="C73" s="1" t="s">
        <v>79</v>
      </c>
      <c r="D73" s="2">
        <v>1.58</v>
      </c>
      <c r="E73" s="3">
        <v>74</v>
      </c>
      <c r="F73" s="4">
        <v>27083</v>
      </c>
      <c r="G73" s="20">
        <v>1974</v>
      </c>
      <c r="H73" s="20">
        <f t="shared" si="5"/>
        <v>2</v>
      </c>
      <c r="I73" s="20" t="str">
        <f t="shared" si="6"/>
        <v>fevereiro</v>
      </c>
      <c r="J73" s="20">
        <f t="shared" si="7"/>
        <v>23</v>
      </c>
      <c r="K73" s="20">
        <f t="shared" si="8"/>
        <v>29.642685467072578</v>
      </c>
      <c r="L73" s="20">
        <f t="shared" ca="1" si="9"/>
        <v>47.052703627652292</v>
      </c>
    </row>
    <row r="74" spans="2:12" x14ac:dyDescent="0.35">
      <c r="B74" s="1">
        <v>72</v>
      </c>
      <c r="C74" s="1" t="s">
        <v>79</v>
      </c>
      <c r="D74" s="2">
        <v>1.74</v>
      </c>
      <c r="E74" s="3">
        <v>65</v>
      </c>
      <c r="F74" s="4">
        <v>27421</v>
      </c>
      <c r="G74" s="20">
        <v>1975</v>
      </c>
      <c r="H74" s="20">
        <f t="shared" si="5"/>
        <v>1</v>
      </c>
      <c r="I74" s="20" t="str">
        <f t="shared" si="6"/>
        <v>janeiro</v>
      </c>
      <c r="J74" s="20">
        <f t="shared" si="7"/>
        <v>27</v>
      </c>
      <c r="K74" s="20">
        <f t="shared" si="8"/>
        <v>21.469150482230148</v>
      </c>
      <c r="L74" s="20">
        <f t="shared" ca="1" si="9"/>
        <v>46.127310061601641</v>
      </c>
    </row>
    <row r="75" spans="2:12" x14ac:dyDescent="0.35">
      <c r="B75" s="1">
        <v>73</v>
      </c>
      <c r="C75" s="1" t="s">
        <v>80</v>
      </c>
      <c r="D75" s="2">
        <v>1.84</v>
      </c>
      <c r="E75" s="3">
        <v>84</v>
      </c>
      <c r="F75" s="4">
        <v>26754</v>
      </c>
      <c r="G75" s="20">
        <v>1973</v>
      </c>
      <c r="H75" s="20">
        <f t="shared" si="5"/>
        <v>3</v>
      </c>
      <c r="I75" s="20" t="str">
        <f t="shared" si="6"/>
        <v>março</v>
      </c>
      <c r="J75" s="20">
        <f t="shared" si="7"/>
        <v>31</v>
      </c>
      <c r="K75" s="20">
        <f t="shared" si="8"/>
        <v>24.810964083175801</v>
      </c>
      <c r="L75" s="20">
        <f t="shared" ca="1" si="9"/>
        <v>47.953456536618752</v>
      </c>
    </row>
    <row r="76" spans="2:12" x14ac:dyDescent="0.35">
      <c r="B76" s="1">
        <v>74</v>
      </c>
      <c r="C76" s="1" t="s">
        <v>79</v>
      </c>
      <c r="D76" s="2">
        <v>1.57</v>
      </c>
      <c r="E76" s="3">
        <v>66</v>
      </c>
      <c r="F76" s="4">
        <v>35637</v>
      </c>
      <c r="G76" s="20">
        <v>1997</v>
      </c>
      <c r="H76" s="20">
        <f t="shared" si="5"/>
        <v>7</v>
      </c>
      <c r="I76" s="20" t="str">
        <f t="shared" si="6"/>
        <v>julho</v>
      </c>
      <c r="J76" s="20">
        <f t="shared" si="7"/>
        <v>26</v>
      </c>
      <c r="K76" s="20">
        <f t="shared" si="8"/>
        <v>26.775934114974238</v>
      </c>
      <c r="L76" s="20">
        <f t="shared" ca="1" si="9"/>
        <v>23.633127994524298</v>
      </c>
    </row>
    <row r="77" spans="2:12" x14ac:dyDescent="0.35">
      <c r="B77" s="1">
        <v>75</v>
      </c>
      <c r="C77" s="1" t="s">
        <v>79</v>
      </c>
      <c r="D77" s="2">
        <v>1.58</v>
      </c>
      <c r="E77" s="3">
        <v>61</v>
      </c>
      <c r="F77" s="4">
        <v>26569</v>
      </c>
      <c r="G77" s="20">
        <v>1972</v>
      </c>
      <c r="H77" s="20">
        <f t="shared" si="5"/>
        <v>9</v>
      </c>
      <c r="I77" s="20" t="str">
        <f t="shared" si="6"/>
        <v>setembro</v>
      </c>
      <c r="J77" s="20">
        <f t="shared" si="7"/>
        <v>27</v>
      </c>
      <c r="K77" s="20">
        <f t="shared" si="8"/>
        <v>24.435186668803073</v>
      </c>
      <c r="L77" s="20">
        <f t="shared" ca="1" si="9"/>
        <v>48.459958932238195</v>
      </c>
    </row>
    <row r="78" spans="2:12" x14ac:dyDescent="0.35">
      <c r="B78" s="1">
        <v>76</v>
      </c>
      <c r="C78" s="1" t="s">
        <v>79</v>
      </c>
      <c r="D78" s="2">
        <v>1.65</v>
      </c>
      <c r="E78" s="3">
        <v>54</v>
      </c>
      <c r="F78" s="4">
        <v>31390</v>
      </c>
      <c r="G78" s="20">
        <v>1985</v>
      </c>
      <c r="H78" s="20">
        <f t="shared" si="5"/>
        <v>12</v>
      </c>
      <c r="I78" s="20" t="str">
        <f t="shared" si="6"/>
        <v>dezembro</v>
      </c>
      <c r="J78" s="20">
        <f t="shared" si="7"/>
        <v>9</v>
      </c>
      <c r="K78" s="20">
        <f t="shared" si="8"/>
        <v>19.834710743801654</v>
      </c>
      <c r="L78" s="20">
        <f t="shared" ca="1" si="9"/>
        <v>35.260780287474333</v>
      </c>
    </row>
    <row r="79" spans="2:12" x14ac:dyDescent="0.35">
      <c r="B79" s="1">
        <v>77</v>
      </c>
      <c r="C79" s="1" t="s">
        <v>79</v>
      </c>
      <c r="D79" s="2">
        <v>1.68</v>
      </c>
      <c r="E79" s="3">
        <v>53</v>
      </c>
      <c r="F79" s="4">
        <v>32563</v>
      </c>
      <c r="G79" s="20">
        <v>1989</v>
      </c>
      <c r="H79" s="20">
        <f t="shared" si="5"/>
        <v>2</v>
      </c>
      <c r="I79" s="20" t="str">
        <f t="shared" si="6"/>
        <v>fevereiro</v>
      </c>
      <c r="J79" s="20">
        <f t="shared" si="7"/>
        <v>24</v>
      </c>
      <c r="K79" s="20">
        <f t="shared" si="8"/>
        <v>18.778344671201818</v>
      </c>
      <c r="L79" s="20">
        <f t="shared" ca="1" si="9"/>
        <v>32.049281314168375</v>
      </c>
    </row>
    <row r="80" spans="2:12" x14ac:dyDescent="0.35">
      <c r="B80" s="1">
        <v>78</v>
      </c>
      <c r="C80" s="1" t="s">
        <v>80</v>
      </c>
      <c r="D80" s="2">
        <v>1.86</v>
      </c>
      <c r="E80" s="3">
        <v>78</v>
      </c>
      <c r="F80" s="4">
        <v>31916</v>
      </c>
      <c r="G80" s="20">
        <v>1987</v>
      </c>
      <c r="H80" s="20">
        <f t="shared" si="5"/>
        <v>5</v>
      </c>
      <c r="I80" s="20" t="str">
        <f t="shared" si="6"/>
        <v>maio</v>
      </c>
      <c r="J80" s="20">
        <f t="shared" si="7"/>
        <v>19</v>
      </c>
      <c r="K80" s="20">
        <f t="shared" si="8"/>
        <v>22.54595907041276</v>
      </c>
      <c r="L80" s="20">
        <f t="shared" ca="1" si="9"/>
        <v>33.820670773442849</v>
      </c>
    </row>
    <row r="81" spans="2:12" x14ac:dyDescent="0.35">
      <c r="B81" s="1">
        <v>79</v>
      </c>
      <c r="C81" s="1" t="s">
        <v>79</v>
      </c>
      <c r="D81" s="2">
        <v>1.63</v>
      </c>
      <c r="E81" s="3">
        <v>50</v>
      </c>
      <c r="F81" s="4">
        <v>32922</v>
      </c>
      <c r="G81" s="20">
        <v>1990</v>
      </c>
      <c r="H81" s="20">
        <f t="shared" si="5"/>
        <v>2</v>
      </c>
      <c r="I81" s="20" t="str">
        <f t="shared" si="6"/>
        <v>fevereiro</v>
      </c>
      <c r="J81" s="20">
        <f t="shared" si="7"/>
        <v>18</v>
      </c>
      <c r="K81" s="20">
        <f t="shared" si="8"/>
        <v>18.818924310286427</v>
      </c>
      <c r="L81" s="20">
        <f t="shared" ca="1" si="9"/>
        <v>31.066392881587955</v>
      </c>
    </row>
    <row r="82" spans="2:12" x14ac:dyDescent="0.35">
      <c r="B82" s="1">
        <v>80</v>
      </c>
      <c r="C82" s="1" t="s">
        <v>80</v>
      </c>
      <c r="D82" s="2">
        <v>1.76</v>
      </c>
      <c r="E82" s="3">
        <v>66</v>
      </c>
      <c r="F82" s="4">
        <v>32400</v>
      </c>
      <c r="G82" s="20">
        <v>1988</v>
      </c>
      <c r="H82" s="20">
        <f t="shared" si="5"/>
        <v>9</v>
      </c>
      <c r="I82" s="20" t="str">
        <f t="shared" si="6"/>
        <v>setembro</v>
      </c>
      <c r="J82" s="20">
        <f t="shared" si="7"/>
        <v>14</v>
      </c>
      <c r="K82" s="20">
        <f t="shared" si="8"/>
        <v>21.306818181818183</v>
      </c>
      <c r="L82" s="20">
        <f t="shared" ca="1" si="9"/>
        <v>32.495550992470911</v>
      </c>
    </row>
    <row r="83" spans="2:12" x14ac:dyDescent="0.35">
      <c r="B83" s="1">
        <v>81</v>
      </c>
      <c r="C83" s="1" t="s">
        <v>80</v>
      </c>
      <c r="D83" s="2">
        <v>1.95</v>
      </c>
      <c r="E83" s="3">
        <v>81</v>
      </c>
      <c r="F83" s="4">
        <v>34290</v>
      </c>
      <c r="G83" s="20">
        <v>1993</v>
      </c>
      <c r="H83" s="20">
        <f t="shared" si="5"/>
        <v>11</v>
      </c>
      <c r="I83" s="20" t="str">
        <f t="shared" si="6"/>
        <v>novembro</v>
      </c>
      <c r="J83" s="20">
        <f t="shared" si="7"/>
        <v>17</v>
      </c>
      <c r="K83" s="20">
        <f t="shared" si="8"/>
        <v>21.301775147928996</v>
      </c>
      <c r="L83" s="20">
        <f t="shared" ca="1" si="9"/>
        <v>27.32101300479124</v>
      </c>
    </row>
    <row r="84" spans="2:12" x14ac:dyDescent="0.35">
      <c r="B84" s="1">
        <v>82</v>
      </c>
      <c r="C84" s="1" t="s">
        <v>79</v>
      </c>
      <c r="D84" s="2">
        <v>1.74</v>
      </c>
      <c r="E84" s="3">
        <v>63</v>
      </c>
      <c r="F84" s="4">
        <v>27618</v>
      </c>
      <c r="G84" s="20">
        <v>1975</v>
      </c>
      <c r="H84" s="20">
        <f t="shared" si="5"/>
        <v>8</v>
      </c>
      <c r="I84" s="20" t="str">
        <f t="shared" si="6"/>
        <v>agosto</v>
      </c>
      <c r="J84" s="20">
        <f t="shared" si="7"/>
        <v>12</v>
      </c>
      <c r="K84" s="20">
        <f t="shared" si="8"/>
        <v>20.808561236623067</v>
      </c>
      <c r="L84" s="20">
        <f t="shared" ca="1" si="9"/>
        <v>45.587953456536617</v>
      </c>
    </row>
    <row r="85" spans="2:12" x14ac:dyDescent="0.35">
      <c r="B85" s="1">
        <v>83</v>
      </c>
      <c r="C85" s="1" t="s">
        <v>80</v>
      </c>
      <c r="D85" s="2">
        <v>1.84</v>
      </c>
      <c r="E85" s="3">
        <v>64</v>
      </c>
      <c r="F85" s="4">
        <v>34571</v>
      </c>
      <c r="G85" s="20">
        <v>1994</v>
      </c>
      <c r="H85" s="20">
        <f t="shared" si="5"/>
        <v>8</v>
      </c>
      <c r="I85" s="20" t="str">
        <f t="shared" si="6"/>
        <v>agosto</v>
      </c>
      <c r="J85" s="20">
        <f t="shared" si="7"/>
        <v>25</v>
      </c>
      <c r="K85" s="20">
        <f t="shared" si="8"/>
        <v>18.903591682419659</v>
      </c>
      <c r="L85" s="20">
        <f t="shared" ca="1" si="9"/>
        <v>26.551676933607119</v>
      </c>
    </row>
    <row r="86" spans="2:12" x14ac:dyDescent="0.35">
      <c r="B86" s="1">
        <v>84</v>
      </c>
      <c r="C86" s="1" t="s">
        <v>80</v>
      </c>
      <c r="D86" s="2">
        <v>1.71</v>
      </c>
      <c r="E86" s="3">
        <v>84</v>
      </c>
      <c r="F86" s="4">
        <v>31212</v>
      </c>
      <c r="G86" s="20">
        <v>1985</v>
      </c>
      <c r="H86" s="20">
        <f t="shared" si="5"/>
        <v>6</v>
      </c>
      <c r="I86" s="20" t="str">
        <f t="shared" si="6"/>
        <v>junho</v>
      </c>
      <c r="J86" s="20">
        <f t="shared" si="7"/>
        <v>14</v>
      </c>
      <c r="K86" s="20">
        <f t="shared" si="8"/>
        <v>28.726787729557817</v>
      </c>
      <c r="L86" s="20">
        <f t="shared" ca="1" si="9"/>
        <v>35.748117727583846</v>
      </c>
    </row>
    <row r="87" spans="2:12" x14ac:dyDescent="0.35">
      <c r="B87" s="1">
        <v>85</v>
      </c>
      <c r="C87" s="1" t="s">
        <v>80</v>
      </c>
      <c r="D87" s="2">
        <v>1.73</v>
      </c>
      <c r="E87" s="3">
        <v>95</v>
      </c>
      <c r="F87" s="4">
        <v>33126</v>
      </c>
      <c r="G87" s="20">
        <v>1990</v>
      </c>
      <c r="H87" s="20">
        <f t="shared" si="5"/>
        <v>9</v>
      </c>
      <c r="I87" s="20" t="str">
        <f t="shared" si="6"/>
        <v>setembro</v>
      </c>
      <c r="J87" s="20">
        <f t="shared" si="7"/>
        <v>10</v>
      </c>
      <c r="K87" s="20">
        <f t="shared" si="8"/>
        <v>31.741788900397605</v>
      </c>
      <c r="L87" s="20">
        <f t="shared" ca="1" si="9"/>
        <v>30.507871321013006</v>
      </c>
    </row>
    <row r="88" spans="2:12" x14ac:dyDescent="0.35">
      <c r="B88" s="1">
        <v>86</v>
      </c>
      <c r="C88" s="1" t="s">
        <v>80</v>
      </c>
      <c r="D88" s="2">
        <v>1.72</v>
      </c>
      <c r="E88" s="3">
        <v>75</v>
      </c>
      <c r="F88" s="4">
        <v>34325</v>
      </c>
      <c r="G88" s="20">
        <v>1993</v>
      </c>
      <c r="H88" s="20">
        <f t="shared" si="5"/>
        <v>12</v>
      </c>
      <c r="I88" s="20" t="str">
        <f t="shared" si="6"/>
        <v>dezembro</v>
      </c>
      <c r="J88" s="20">
        <f t="shared" si="7"/>
        <v>22</v>
      </c>
      <c r="K88" s="20">
        <f t="shared" si="8"/>
        <v>25.351541373715524</v>
      </c>
      <c r="L88" s="20">
        <f t="shared" ca="1" si="9"/>
        <v>27.225188227241617</v>
      </c>
    </row>
    <row r="89" spans="2:12" x14ac:dyDescent="0.35">
      <c r="B89" s="1">
        <v>87</v>
      </c>
      <c r="C89" s="1" t="s">
        <v>80</v>
      </c>
      <c r="D89" s="2">
        <v>1.71</v>
      </c>
      <c r="E89" s="3">
        <v>82</v>
      </c>
      <c r="F89" s="4">
        <v>34655</v>
      </c>
      <c r="G89" s="20">
        <v>1994</v>
      </c>
      <c r="H89" s="20">
        <f t="shared" si="5"/>
        <v>11</v>
      </c>
      <c r="I89" s="20" t="str">
        <f t="shared" si="6"/>
        <v>novembro</v>
      </c>
      <c r="J89" s="20">
        <f t="shared" si="7"/>
        <v>17</v>
      </c>
      <c r="K89" s="20">
        <f t="shared" si="8"/>
        <v>28.042816593139772</v>
      </c>
      <c r="L89" s="20">
        <f t="shared" ca="1" si="9"/>
        <v>26.321697467488022</v>
      </c>
    </row>
    <row r="90" spans="2:12" x14ac:dyDescent="0.35">
      <c r="B90" s="1">
        <v>88</v>
      </c>
      <c r="C90" s="1" t="s">
        <v>80</v>
      </c>
      <c r="D90" s="2">
        <v>1.72</v>
      </c>
      <c r="E90" s="3">
        <v>61</v>
      </c>
      <c r="F90" s="4">
        <v>33123</v>
      </c>
      <c r="G90" s="20">
        <v>1990</v>
      </c>
      <c r="H90" s="20">
        <f t="shared" si="5"/>
        <v>9</v>
      </c>
      <c r="I90" s="20" t="str">
        <f t="shared" si="6"/>
        <v>setembro</v>
      </c>
      <c r="J90" s="20">
        <f t="shared" si="7"/>
        <v>7</v>
      </c>
      <c r="K90" s="20">
        <f t="shared" si="8"/>
        <v>20.61925365062196</v>
      </c>
      <c r="L90" s="20">
        <f t="shared" ca="1" si="9"/>
        <v>30.5160848733744</v>
      </c>
    </row>
    <row r="91" spans="2:12" x14ac:dyDescent="0.35">
      <c r="B91" s="1">
        <v>89</v>
      </c>
      <c r="C91" s="1" t="s">
        <v>79</v>
      </c>
      <c r="D91" s="2">
        <v>1.75</v>
      </c>
      <c r="E91" s="3">
        <v>49</v>
      </c>
      <c r="F91" s="4">
        <v>27706</v>
      </c>
      <c r="G91" s="20">
        <v>1975</v>
      </c>
      <c r="H91" s="20">
        <f t="shared" si="5"/>
        <v>11</v>
      </c>
      <c r="I91" s="20" t="str">
        <f t="shared" si="6"/>
        <v>novembro</v>
      </c>
      <c r="J91" s="20">
        <f t="shared" si="7"/>
        <v>8</v>
      </c>
      <c r="K91" s="20">
        <f t="shared" si="8"/>
        <v>16</v>
      </c>
      <c r="L91" s="20">
        <f t="shared" ca="1" si="9"/>
        <v>45.347022587268995</v>
      </c>
    </row>
    <row r="92" spans="2:12" x14ac:dyDescent="0.35">
      <c r="B92" s="1">
        <v>90</v>
      </c>
      <c r="C92" s="1" t="s">
        <v>79</v>
      </c>
      <c r="D92" s="2">
        <v>1.72</v>
      </c>
      <c r="E92" s="3">
        <v>61</v>
      </c>
      <c r="F92" s="4">
        <v>29402</v>
      </c>
      <c r="G92" s="20">
        <v>1980</v>
      </c>
      <c r="H92" s="20">
        <f t="shared" si="5"/>
        <v>6</v>
      </c>
      <c r="I92" s="20" t="str">
        <f t="shared" si="6"/>
        <v>junho</v>
      </c>
      <c r="J92" s="20">
        <f t="shared" si="7"/>
        <v>30</v>
      </c>
      <c r="K92" s="20">
        <f t="shared" si="8"/>
        <v>20.61925365062196</v>
      </c>
      <c r="L92" s="20">
        <f t="shared" ca="1" si="9"/>
        <v>40.703627652292951</v>
      </c>
    </row>
    <row r="93" spans="2:12" x14ac:dyDescent="0.35">
      <c r="B93" s="1">
        <v>91</v>
      </c>
      <c r="C93" s="1" t="s">
        <v>80</v>
      </c>
      <c r="D93" s="2">
        <v>1.91</v>
      </c>
      <c r="E93" s="3">
        <v>68</v>
      </c>
      <c r="F93" s="4">
        <v>29848</v>
      </c>
      <c r="G93" s="20">
        <v>1981</v>
      </c>
      <c r="H93" s="20">
        <f t="shared" si="5"/>
        <v>9</v>
      </c>
      <c r="I93" s="20" t="str">
        <f t="shared" si="6"/>
        <v>setembro</v>
      </c>
      <c r="J93" s="20">
        <f t="shared" si="7"/>
        <v>19</v>
      </c>
      <c r="K93" s="20">
        <f t="shared" si="8"/>
        <v>18.639839916668951</v>
      </c>
      <c r="L93" s="20">
        <f t="shared" ca="1" si="9"/>
        <v>39.482546201232033</v>
      </c>
    </row>
    <row r="94" spans="2:12" x14ac:dyDescent="0.35">
      <c r="B94" s="1">
        <v>92</v>
      </c>
      <c r="C94" s="1" t="s">
        <v>79</v>
      </c>
      <c r="D94" s="2">
        <v>1.65</v>
      </c>
      <c r="E94" s="3">
        <v>52</v>
      </c>
      <c r="F94" s="4">
        <v>30449</v>
      </c>
      <c r="G94" s="20">
        <v>1983</v>
      </c>
      <c r="H94" s="20">
        <f t="shared" si="5"/>
        <v>5</v>
      </c>
      <c r="I94" s="20" t="str">
        <f t="shared" si="6"/>
        <v>maio</v>
      </c>
      <c r="J94" s="20">
        <f t="shared" si="7"/>
        <v>13</v>
      </c>
      <c r="K94" s="20">
        <f t="shared" si="8"/>
        <v>19.100091827364558</v>
      </c>
      <c r="L94" s="20">
        <f t="shared" ca="1" si="9"/>
        <v>37.837097878165643</v>
      </c>
    </row>
    <row r="95" spans="2:12" x14ac:dyDescent="0.35">
      <c r="B95" s="1">
        <v>93</v>
      </c>
      <c r="C95" s="1" t="s">
        <v>80</v>
      </c>
      <c r="D95" s="2">
        <v>1.8</v>
      </c>
      <c r="E95" s="3">
        <v>74</v>
      </c>
      <c r="F95" s="4">
        <v>30808</v>
      </c>
      <c r="G95" s="20">
        <v>1984</v>
      </c>
      <c r="H95" s="20">
        <f t="shared" si="5"/>
        <v>5</v>
      </c>
      <c r="I95" s="20" t="str">
        <f t="shared" si="6"/>
        <v>maio</v>
      </c>
      <c r="J95" s="20">
        <f t="shared" si="7"/>
        <v>6</v>
      </c>
      <c r="K95" s="20">
        <f t="shared" si="8"/>
        <v>22.839506172839506</v>
      </c>
      <c r="L95" s="20">
        <f t="shared" ca="1" si="9"/>
        <v>36.854209445585212</v>
      </c>
    </row>
    <row r="96" spans="2:12" x14ac:dyDescent="0.35">
      <c r="B96" s="1">
        <v>94</v>
      </c>
      <c r="C96" s="1" t="s">
        <v>79</v>
      </c>
      <c r="D96" s="2">
        <v>1.63</v>
      </c>
      <c r="E96" s="3">
        <v>59</v>
      </c>
      <c r="F96" s="4">
        <v>34801</v>
      </c>
      <c r="G96" s="20">
        <v>1995</v>
      </c>
      <c r="H96" s="20">
        <f t="shared" si="5"/>
        <v>4</v>
      </c>
      <c r="I96" s="20" t="str">
        <f t="shared" si="6"/>
        <v>abril</v>
      </c>
      <c r="J96" s="20">
        <f t="shared" si="7"/>
        <v>12</v>
      </c>
      <c r="K96" s="20">
        <f t="shared" si="8"/>
        <v>22.206330686137981</v>
      </c>
      <c r="L96" s="20">
        <f t="shared" ca="1" si="9"/>
        <v>25.921971252566735</v>
      </c>
    </row>
    <row r="97" spans="2:12" x14ac:dyDescent="0.35">
      <c r="B97" s="1">
        <v>95</v>
      </c>
      <c r="C97" s="1" t="s">
        <v>80</v>
      </c>
      <c r="D97" s="2">
        <v>1.94</v>
      </c>
      <c r="E97" s="3">
        <v>69</v>
      </c>
      <c r="F97" s="4">
        <v>35090</v>
      </c>
      <c r="G97" s="20">
        <v>1996</v>
      </c>
      <c r="H97" s="20">
        <f t="shared" si="5"/>
        <v>1</v>
      </c>
      <c r="I97" s="20" t="str">
        <f t="shared" si="6"/>
        <v>janeiro</v>
      </c>
      <c r="J97" s="20">
        <f t="shared" si="7"/>
        <v>26</v>
      </c>
      <c r="K97" s="20">
        <f t="shared" si="8"/>
        <v>18.333510468700183</v>
      </c>
      <c r="L97" s="20">
        <f t="shared" ca="1" si="9"/>
        <v>25.130732375085557</v>
      </c>
    </row>
    <row r="98" spans="2:12" x14ac:dyDescent="0.35">
      <c r="B98" s="1">
        <v>96</v>
      </c>
      <c r="C98" s="1" t="s">
        <v>80</v>
      </c>
      <c r="D98" s="2">
        <v>1.72</v>
      </c>
      <c r="E98" s="3">
        <v>87</v>
      </c>
      <c r="F98" s="4">
        <v>30378</v>
      </c>
      <c r="G98" s="20">
        <v>1983</v>
      </c>
      <c r="H98" s="20">
        <f t="shared" si="5"/>
        <v>3</v>
      </c>
      <c r="I98" s="20" t="str">
        <f t="shared" si="6"/>
        <v>março</v>
      </c>
      <c r="J98" s="20">
        <f t="shared" si="7"/>
        <v>3</v>
      </c>
      <c r="K98" s="20">
        <f t="shared" si="8"/>
        <v>29.407787993510009</v>
      </c>
      <c r="L98" s="20">
        <f t="shared" ca="1" si="9"/>
        <v>38.031485284052017</v>
      </c>
    </row>
    <row r="99" spans="2:12" x14ac:dyDescent="0.35">
      <c r="B99" s="1">
        <v>97</v>
      </c>
      <c r="C99" s="1" t="s">
        <v>80</v>
      </c>
      <c r="D99" s="2">
        <v>1.7</v>
      </c>
      <c r="E99" s="3">
        <v>66</v>
      </c>
      <c r="F99" s="4">
        <v>30316</v>
      </c>
      <c r="G99" s="20">
        <v>1982</v>
      </c>
      <c r="H99" s="20">
        <f t="shared" si="5"/>
        <v>12</v>
      </c>
      <c r="I99" s="20" t="str">
        <f t="shared" si="6"/>
        <v>dezembro</v>
      </c>
      <c r="J99" s="20">
        <f t="shared" si="7"/>
        <v>31</v>
      </c>
      <c r="K99" s="20">
        <f t="shared" si="8"/>
        <v>22.837370242214536</v>
      </c>
      <c r="L99" s="20">
        <f t="shared" ca="1" si="9"/>
        <v>38.201232032854207</v>
      </c>
    </row>
    <row r="100" spans="2:12" x14ac:dyDescent="0.35">
      <c r="B100" s="1">
        <v>98</v>
      </c>
      <c r="C100" s="1" t="s">
        <v>80</v>
      </c>
      <c r="D100" s="2">
        <v>1.87</v>
      </c>
      <c r="E100" s="3">
        <v>62</v>
      </c>
      <c r="F100" s="4">
        <v>29653</v>
      </c>
      <c r="G100" s="20">
        <v>1981</v>
      </c>
      <c r="H100" s="20">
        <f t="shared" si="5"/>
        <v>3</v>
      </c>
      <c r="I100" s="20" t="str">
        <f t="shared" si="6"/>
        <v>março</v>
      </c>
      <c r="J100" s="20">
        <f t="shared" si="7"/>
        <v>8</v>
      </c>
      <c r="K100" s="20">
        <f t="shared" si="8"/>
        <v>17.72998941919986</v>
      </c>
      <c r="L100" s="20">
        <f t="shared" ca="1" si="9"/>
        <v>40.016427104722794</v>
      </c>
    </row>
    <row r="101" spans="2:12" x14ac:dyDescent="0.35">
      <c r="B101" s="1">
        <v>99</v>
      </c>
      <c r="C101" s="1" t="s">
        <v>80</v>
      </c>
      <c r="D101" s="2">
        <v>1.94</v>
      </c>
      <c r="E101" s="3">
        <v>72</v>
      </c>
      <c r="F101" s="4">
        <v>27839</v>
      </c>
      <c r="G101" s="20">
        <v>1976</v>
      </c>
      <c r="H101" s="20">
        <f t="shared" si="5"/>
        <v>3</v>
      </c>
      <c r="I101" s="20" t="str">
        <f t="shared" si="6"/>
        <v>março</v>
      </c>
      <c r="J101" s="20">
        <f t="shared" si="7"/>
        <v>20</v>
      </c>
      <c r="K101" s="20">
        <f t="shared" si="8"/>
        <v>19.130619619513233</v>
      </c>
      <c r="L101" s="20">
        <f t="shared" ca="1" si="9"/>
        <v>44.982888432580424</v>
      </c>
    </row>
    <row r="102" spans="2:12" x14ac:dyDescent="0.35">
      <c r="B102" s="1">
        <v>100</v>
      </c>
      <c r="C102" s="1" t="s">
        <v>79</v>
      </c>
      <c r="D102" s="2">
        <v>1.61</v>
      </c>
      <c r="E102" s="3">
        <v>48</v>
      </c>
      <c r="F102" s="4">
        <v>35157</v>
      </c>
      <c r="G102" s="20">
        <v>1996</v>
      </c>
      <c r="H102" s="20">
        <f t="shared" si="5"/>
        <v>4</v>
      </c>
      <c r="I102" s="20" t="str">
        <f t="shared" si="6"/>
        <v>abril</v>
      </c>
      <c r="J102" s="20">
        <f t="shared" si="7"/>
        <v>2</v>
      </c>
      <c r="K102" s="20">
        <f t="shared" si="8"/>
        <v>18.517804097064154</v>
      </c>
      <c r="L102" s="20">
        <f t="shared" ca="1" si="9"/>
        <v>24.947296372347708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C361-6B81-4BC4-A861-E30A9B74A5E7}">
  <sheetPr>
    <tabColor theme="9"/>
  </sheetPr>
  <dimension ref="A1:F33"/>
  <sheetViews>
    <sheetView tabSelected="1" workbookViewId="0">
      <selection activeCell="D6" sqref="D6"/>
    </sheetView>
  </sheetViews>
  <sheetFormatPr defaultRowHeight="14.5" x14ac:dyDescent="0.35"/>
  <cols>
    <col min="1" max="1" width="10" bestFit="1" customWidth="1"/>
    <col min="2" max="5" width="10.7265625" customWidth="1"/>
  </cols>
  <sheetData>
    <row r="1" spans="1:6" x14ac:dyDescent="0.35">
      <c r="A1" s="14" t="s">
        <v>1</v>
      </c>
      <c r="B1" t="s">
        <v>78</v>
      </c>
    </row>
    <row r="3" spans="1:6" x14ac:dyDescent="0.35">
      <c r="B3" s="14" t="s">
        <v>81</v>
      </c>
    </row>
    <row r="4" spans="1:6" ht="43.5" x14ac:dyDescent="0.35">
      <c r="A4" s="16" t="s">
        <v>93</v>
      </c>
      <c r="B4" s="23" t="s">
        <v>77</v>
      </c>
      <c r="C4" s="15" t="s">
        <v>82</v>
      </c>
      <c r="D4" s="15" t="s">
        <v>83</v>
      </c>
      <c r="E4" s="15" t="s">
        <v>84</v>
      </c>
      <c r="F4" s="15" t="s">
        <v>85</v>
      </c>
    </row>
    <row r="5" spans="1:6" x14ac:dyDescent="0.35">
      <c r="A5" s="25">
        <v>1970</v>
      </c>
      <c r="B5" s="2">
        <v>3</v>
      </c>
      <c r="C5" s="2">
        <v>1.6266666666666667</v>
      </c>
      <c r="D5" s="2">
        <v>61.333333333333336</v>
      </c>
      <c r="E5" s="2">
        <v>23.224414139163446</v>
      </c>
      <c r="F5" s="2">
        <v>50.333333333333336</v>
      </c>
    </row>
    <row r="6" spans="1:6" x14ac:dyDescent="0.35">
      <c r="A6" s="26">
        <v>1971</v>
      </c>
      <c r="B6" s="2">
        <v>1</v>
      </c>
      <c r="C6" s="2">
        <v>1.62</v>
      </c>
      <c r="D6" s="2">
        <v>49</v>
      </c>
      <c r="E6" s="2">
        <v>18.670934308794386</v>
      </c>
      <c r="F6" s="2">
        <v>49</v>
      </c>
    </row>
    <row r="7" spans="1:6" x14ac:dyDescent="0.35">
      <c r="A7" s="26">
        <v>1972</v>
      </c>
      <c r="B7" s="2">
        <v>3</v>
      </c>
      <c r="C7" s="2">
        <v>1.6033333333333335</v>
      </c>
      <c r="D7" s="2">
        <v>58.333333333333336</v>
      </c>
      <c r="E7" s="2">
        <v>22.974545916969006</v>
      </c>
      <c r="F7" s="2">
        <v>48</v>
      </c>
    </row>
    <row r="8" spans="1:6" x14ac:dyDescent="0.35">
      <c r="A8" s="26">
        <v>1973</v>
      </c>
      <c r="B8" s="2">
        <v>3</v>
      </c>
      <c r="C8" s="2">
        <v>1.7133333333333332</v>
      </c>
      <c r="D8" s="2">
        <v>65</v>
      </c>
      <c r="E8" s="2">
        <v>21.985791996093155</v>
      </c>
      <c r="F8" s="2">
        <v>47.333333333333336</v>
      </c>
    </row>
    <row r="9" spans="1:6" x14ac:dyDescent="0.35">
      <c r="A9" s="26">
        <v>1974</v>
      </c>
      <c r="B9" s="2">
        <v>1</v>
      </c>
      <c r="C9" s="2">
        <v>1.58</v>
      </c>
      <c r="D9" s="2">
        <v>74</v>
      </c>
      <c r="E9" s="2">
        <v>29.642685467072578</v>
      </c>
      <c r="F9" s="2">
        <v>47</v>
      </c>
    </row>
    <row r="10" spans="1:6" x14ac:dyDescent="0.35">
      <c r="A10" s="26">
        <v>1975</v>
      </c>
      <c r="B10" s="2">
        <v>11</v>
      </c>
      <c r="C10" s="2">
        <v>1.7236363636363636</v>
      </c>
      <c r="D10" s="2">
        <v>66.909090909090907</v>
      </c>
      <c r="E10" s="2">
        <v>22.571041957955639</v>
      </c>
      <c r="F10" s="2">
        <v>45.090909090909093</v>
      </c>
    </row>
    <row r="11" spans="1:6" x14ac:dyDescent="0.35">
      <c r="A11" s="26">
        <v>1976</v>
      </c>
      <c r="B11" s="2">
        <v>5</v>
      </c>
      <c r="C11" s="2">
        <v>1.7280000000000002</v>
      </c>
      <c r="D11" s="2">
        <v>73</v>
      </c>
      <c r="E11" s="2">
        <v>24.744066219261128</v>
      </c>
      <c r="F11" s="2">
        <v>44</v>
      </c>
    </row>
    <row r="12" spans="1:6" x14ac:dyDescent="0.35">
      <c r="A12" s="26">
        <v>1977</v>
      </c>
      <c r="B12" s="2">
        <v>1</v>
      </c>
      <c r="C12" s="2">
        <v>1.83</v>
      </c>
      <c r="D12" s="2">
        <v>68</v>
      </c>
      <c r="E12" s="2">
        <v>20.305174833527424</v>
      </c>
      <c r="F12" s="2">
        <v>43</v>
      </c>
    </row>
    <row r="13" spans="1:6" x14ac:dyDescent="0.35">
      <c r="A13" s="26">
        <v>1978</v>
      </c>
      <c r="B13" s="2">
        <v>2</v>
      </c>
      <c r="C13" s="2">
        <v>1.5950000000000002</v>
      </c>
      <c r="D13" s="2">
        <v>53.5</v>
      </c>
      <c r="E13" s="2">
        <v>21.149963317626941</v>
      </c>
      <c r="F13" s="2">
        <v>42</v>
      </c>
    </row>
    <row r="14" spans="1:6" x14ac:dyDescent="0.35">
      <c r="A14" s="26">
        <v>1979</v>
      </c>
      <c r="B14" s="2">
        <v>1</v>
      </c>
      <c r="C14" s="2">
        <v>1.85</v>
      </c>
      <c r="D14" s="2">
        <v>92</v>
      </c>
      <c r="E14" s="2">
        <v>26.880934989043094</v>
      </c>
      <c r="F14" s="2">
        <v>41</v>
      </c>
    </row>
    <row r="15" spans="1:6" x14ac:dyDescent="0.35">
      <c r="A15" s="26">
        <v>1980</v>
      </c>
      <c r="B15" s="2">
        <v>2</v>
      </c>
      <c r="C15" s="2">
        <v>1.7650000000000001</v>
      </c>
      <c r="D15" s="2">
        <v>62</v>
      </c>
      <c r="E15" s="2">
        <v>19.924717939745825</v>
      </c>
      <c r="F15" s="2">
        <v>40.5</v>
      </c>
    </row>
    <row r="16" spans="1:6" x14ac:dyDescent="0.35">
      <c r="A16" s="26">
        <v>1981</v>
      </c>
      <c r="B16" s="2">
        <v>6</v>
      </c>
      <c r="C16" s="2">
        <v>1.7783333333333331</v>
      </c>
      <c r="D16" s="2">
        <v>67.833333333333329</v>
      </c>
      <c r="E16" s="2">
        <v>21.884039500791175</v>
      </c>
      <c r="F16" s="2">
        <v>39</v>
      </c>
    </row>
    <row r="17" spans="1:6" x14ac:dyDescent="0.35">
      <c r="A17" s="26">
        <v>1982</v>
      </c>
      <c r="B17" s="2">
        <v>2</v>
      </c>
      <c r="C17" s="2">
        <v>1.67</v>
      </c>
      <c r="D17" s="2">
        <v>64</v>
      </c>
      <c r="E17" s="2">
        <v>22.944562575003758</v>
      </c>
      <c r="F17" s="2">
        <v>38</v>
      </c>
    </row>
    <row r="18" spans="1:6" x14ac:dyDescent="0.35">
      <c r="A18" s="26">
        <v>1984</v>
      </c>
      <c r="B18" s="2">
        <v>4</v>
      </c>
      <c r="C18" s="2">
        <v>1.6849999999999998</v>
      </c>
      <c r="D18" s="2">
        <v>68.25</v>
      </c>
      <c r="E18" s="2">
        <v>23.835968488690561</v>
      </c>
      <c r="F18" s="2">
        <v>36</v>
      </c>
    </row>
    <row r="19" spans="1:6" x14ac:dyDescent="0.35">
      <c r="A19" s="26">
        <v>1985</v>
      </c>
      <c r="B19" s="2">
        <v>7</v>
      </c>
      <c r="C19" s="2">
        <v>1.784285714285714</v>
      </c>
      <c r="D19" s="2">
        <v>77.857142857142861</v>
      </c>
      <c r="E19" s="2">
        <v>24.435338584716302</v>
      </c>
      <c r="F19" s="2">
        <v>35.285714285714285</v>
      </c>
    </row>
    <row r="20" spans="1:6" x14ac:dyDescent="0.35">
      <c r="A20" s="26">
        <v>1986</v>
      </c>
      <c r="B20" s="2">
        <v>2</v>
      </c>
      <c r="C20" s="2">
        <v>1.665</v>
      </c>
      <c r="D20" s="2">
        <v>57</v>
      </c>
      <c r="E20" s="2">
        <v>20.723375473555016</v>
      </c>
      <c r="F20" s="2">
        <v>34</v>
      </c>
    </row>
    <row r="21" spans="1:6" x14ac:dyDescent="0.35">
      <c r="A21" s="26">
        <v>1987</v>
      </c>
      <c r="B21" s="2">
        <v>1</v>
      </c>
      <c r="C21" s="2">
        <v>1.86</v>
      </c>
      <c r="D21" s="2">
        <v>78</v>
      </c>
      <c r="E21" s="2">
        <v>22.54595907041276</v>
      </c>
      <c r="F21" s="2">
        <v>33</v>
      </c>
    </row>
    <row r="22" spans="1:6" x14ac:dyDescent="0.35">
      <c r="A22" s="26">
        <v>1988</v>
      </c>
      <c r="B22" s="2">
        <v>5</v>
      </c>
      <c r="C22" s="2">
        <v>1.7399999999999998</v>
      </c>
      <c r="D22" s="2">
        <v>74.2</v>
      </c>
      <c r="E22" s="2">
        <v>24.553523502462376</v>
      </c>
      <c r="F22" s="2">
        <v>32.200000000000003</v>
      </c>
    </row>
    <row r="23" spans="1:6" x14ac:dyDescent="0.35">
      <c r="A23" s="26">
        <v>1989</v>
      </c>
      <c r="B23" s="2">
        <v>5</v>
      </c>
      <c r="C23" s="2">
        <v>1.6900000000000002</v>
      </c>
      <c r="D23" s="2">
        <v>62.8</v>
      </c>
      <c r="E23" s="2">
        <v>21.867199204381183</v>
      </c>
      <c r="F23" s="2">
        <v>31.6</v>
      </c>
    </row>
    <row r="24" spans="1:6" x14ac:dyDescent="0.35">
      <c r="A24" s="26">
        <v>1990</v>
      </c>
      <c r="B24" s="2">
        <v>5</v>
      </c>
      <c r="C24" s="2">
        <v>1.7080000000000002</v>
      </c>
      <c r="D24" s="2">
        <v>73.599999999999994</v>
      </c>
      <c r="E24" s="2">
        <v>24.995568934662522</v>
      </c>
      <c r="F24" s="2">
        <v>30.2</v>
      </c>
    </row>
    <row r="25" spans="1:6" x14ac:dyDescent="0.35">
      <c r="A25" s="26">
        <v>1991</v>
      </c>
      <c r="B25" s="2">
        <v>3</v>
      </c>
      <c r="C25" s="2">
        <v>1.7</v>
      </c>
      <c r="D25" s="2">
        <v>76</v>
      </c>
      <c r="E25" s="2">
        <v>26.505137123373803</v>
      </c>
      <c r="F25" s="2">
        <v>29.333333333333332</v>
      </c>
    </row>
    <row r="26" spans="1:6" x14ac:dyDescent="0.35">
      <c r="A26" s="26">
        <v>1992</v>
      </c>
      <c r="B26" s="2">
        <v>2</v>
      </c>
      <c r="C26" s="2">
        <v>1.7949999999999999</v>
      </c>
      <c r="D26" s="2">
        <v>68.5</v>
      </c>
      <c r="E26" s="2">
        <v>21.253201975958024</v>
      </c>
      <c r="F26" s="2">
        <v>28</v>
      </c>
    </row>
    <row r="27" spans="1:6" x14ac:dyDescent="0.35">
      <c r="A27" s="26">
        <v>1993</v>
      </c>
      <c r="B27" s="2">
        <v>3</v>
      </c>
      <c r="C27" s="2">
        <v>1.8066666666666666</v>
      </c>
      <c r="D27" s="2">
        <v>67.666666666666671</v>
      </c>
      <c r="E27" s="2">
        <v>20.666751765718242</v>
      </c>
      <c r="F27" s="2">
        <v>27</v>
      </c>
    </row>
    <row r="28" spans="1:6" x14ac:dyDescent="0.35">
      <c r="A28" s="26">
        <v>1994</v>
      </c>
      <c r="B28" s="2">
        <v>4</v>
      </c>
      <c r="C28" s="2">
        <v>1.7375</v>
      </c>
      <c r="D28" s="2">
        <v>79.25</v>
      </c>
      <c r="E28" s="2">
        <v>26.513223007233048</v>
      </c>
      <c r="F28" s="2">
        <v>26.25</v>
      </c>
    </row>
    <row r="29" spans="1:6" x14ac:dyDescent="0.35">
      <c r="A29" s="26">
        <v>1995</v>
      </c>
      <c r="B29" s="2">
        <v>3</v>
      </c>
      <c r="C29" s="2">
        <v>1.71</v>
      </c>
      <c r="D29" s="2">
        <v>80.333333333333329</v>
      </c>
      <c r="E29" s="2">
        <v>27.235294046902244</v>
      </c>
      <c r="F29" s="2">
        <v>25</v>
      </c>
    </row>
    <row r="30" spans="1:6" x14ac:dyDescent="0.35">
      <c r="A30" s="26">
        <v>1996</v>
      </c>
      <c r="B30" s="2">
        <v>8</v>
      </c>
      <c r="C30" s="2">
        <v>1.7337499999999997</v>
      </c>
      <c r="D30" s="2">
        <v>71.875</v>
      </c>
      <c r="E30" s="2">
        <v>24.20784024792297</v>
      </c>
      <c r="F30" s="2">
        <v>24.125</v>
      </c>
    </row>
    <row r="31" spans="1:6" x14ac:dyDescent="0.35">
      <c r="A31" s="26">
        <v>1997</v>
      </c>
      <c r="B31" s="2">
        <v>4</v>
      </c>
      <c r="C31" s="2">
        <v>1.7475000000000001</v>
      </c>
      <c r="D31" s="2">
        <v>76.75</v>
      </c>
      <c r="E31" s="2">
        <v>25.237454674865319</v>
      </c>
      <c r="F31" s="2">
        <v>23</v>
      </c>
    </row>
    <row r="32" spans="1:6" x14ac:dyDescent="0.35">
      <c r="A32" s="27">
        <v>1983</v>
      </c>
      <c r="B32" s="2">
        <v>3</v>
      </c>
      <c r="C32" s="2">
        <v>1.66</v>
      </c>
      <c r="D32" s="2">
        <v>69</v>
      </c>
      <c r="E32" s="2">
        <v>24.913811875016265</v>
      </c>
      <c r="F32" s="2">
        <v>37</v>
      </c>
    </row>
    <row r="33" spans="1:6" x14ac:dyDescent="0.35">
      <c r="A33" s="19" t="s">
        <v>76</v>
      </c>
      <c r="B33" s="19">
        <v>100</v>
      </c>
      <c r="C33" s="2">
        <v>1.7218000000000004</v>
      </c>
      <c r="D33" s="2">
        <v>69.819999999999993</v>
      </c>
      <c r="E33" s="3">
        <v>23.599987364279869</v>
      </c>
      <c r="F33" s="19">
        <v>35.71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a01</vt:lpstr>
      <vt:lpstr>a02</vt:lpstr>
      <vt:lpstr>a03</vt:lpstr>
      <vt:lpstr>a04</vt:lpstr>
      <vt:lpstr>a05</vt:lpstr>
      <vt:lpstr>a06</vt:lpstr>
      <vt:lpstr>b01</vt:lpstr>
      <vt:lpstr>b02</vt:lpstr>
      <vt:lpstr>b03</vt:lpstr>
      <vt:lpstr>b04</vt:lpstr>
      <vt:lpstr>b05</vt:lpstr>
      <vt:lpstr>b06</vt:lpstr>
      <vt:lpstr>b07</vt:lpstr>
      <vt:lpstr>b08</vt:lpstr>
      <vt:lpstr>b09</vt:lpstr>
      <vt:lpstr>c01</vt:lpstr>
      <vt:lpstr>c02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</dc:creator>
  <cp:lastModifiedBy>Osvaldo</cp:lastModifiedBy>
  <dcterms:created xsi:type="dcterms:W3CDTF">2015-06-05T18:19:34Z</dcterms:created>
  <dcterms:modified xsi:type="dcterms:W3CDTF">2021-03-14T12:53:44Z</dcterms:modified>
</cp:coreProperties>
</file>