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A733F04C-E15B-45D5-AD1A-470D9A2E3A3F}" xr6:coauthVersionLast="46" xr6:coauthVersionMax="46" xr10:uidLastSave="{00000000-0000-0000-0000-000000000000}"/>
  <bookViews>
    <workbookView xWindow="-110" yWindow="-110" windowWidth="19420" windowHeight="10420" tabRatio="543" activeTab="8" xr2:uid="{00000000-000D-0000-FFFF-FFFF00000000}"/>
  </bookViews>
  <sheets>
    <sheet name="01" sheetId="1" r:id="rId1"/>
    <sheet name="02" sheetId="3" r:id="rId2"/>
    <sheet name="03" sheetId="4" r:id="rId3"/>
    <sheet name="04" sheetId="5" r:id="rId4"/>
    <sheet name="05" sheetId="6" r:id="rId5"/>
    <sheet name="06" sheetId="7" r:id="rId6"/>
    <sheet name="08" sheetId="8" r:id="rId7"/>
    <sheet name="09" sheetId="9" r:id="rId8"/>
    <sheet name="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F9" i="4"/>
  <c r="E8" i="4"/>
  <c r="F7" i="4"/>
  <c r="F6" i="4"/>
  <c r="E5" i="4"/>
  <c r="F4" i="4"/>
  <c r="F3" i="4"/>
  <c r="F9" i="8" l="1"/>
  <c r="F5" i="8"/>
  <c r="D10" i="9"/>
  <c r="D6" i="9"/>
  <c r="D5" i="9"/>
  <c r="E5" i="9" s="1"/>
  <c r="D11" i="9"/>
  <c r="E11" i="9" s="1"/>
  <c r="D9" i="9"/>
  <c r="E9" i="9" s="1"/>
  <c r="D8" i="9"/>
  <c r="E8" i="9" s="1"/>
  <c r="D7" i="9"/>
  <c r="E7" i="9" s="1"/>
  <c r="D12" i="9"/>
  <c r="D4" i="9"/>
  <c r="D3" i="9"/>
  <c r="H3" i="9" s="1"/>
  <c r="D6" i="8"/>
  <c r="F7" i="8"/>
  <c r="F11" i="8"/>
  <c r="D10" i="8"/>
  <c r="F8" i="8"/>
  <c r="F3" i="8"/>
  <c r="F12" i="8"/>
  <c r="F4" i="8"/>
  <c r="D5" i="8"/>
  <c r="D11" i="8"/>
  <c r="D9" i="8"/>
  <c r="D8" i="8"/>
  <c r="D7" i="8"/>
  <c r="D12" i="8"/>
  <c r="D4" i="8"/>
  <c r="F10" i="8"/>
  <c r="F6" i="8"/>
  <c r="D3" i="8"/>
  <c r="D12" i="7"/>
  <c r="G12" i="7" s="1"/>
  <c r="D10" i="7"/>
  <c r="G10" i="7" s="1"/>
  <c r="D11" i="7"/>
  <c r="G11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D3" i="7"/>
  <c r="G3" i="7" s="1"/>
  <c r="E10" i="6"/>
  <c r="I10" i="6" s="1"/>
  <c r="E12" i="6"/>
  <c r="I12" i="6" s="1"/>
  <c r="E4" i="6"/>
  <c r="I4" i="6" s="1"/>
  <c r="E11" i="6"/>
  <c r="I11" i="6" s="1"/>
  <c r="E9" i="6"/>
  <c r="I9" i="6" s="1"/>
  <c r="E8" i="6"/>
  <c r="I8" i="6" s="1"/>
  <c r="E7" i="6"/>
  <c r="I7" i="6" s="1"/>
  <c r="E6" i="6"/>
  <c r="I6" i="6" s="1"/>
  <c r="E5" i="6"/>
  <c r="I5" i="6" s="1"/>
  <c r="I6" i="5"/>
  <c r="I7" i="5"/>
  <c r="E3" i="6"/>
  <c r="I3" i="6" s="1"/>
  <c r="I12" i="5"/>
  <c r="I5" i="5"/>
  <c r="I10" i="5"/>
  <c r="I4" i="5"/>
  <c r="I11" i="5"/>
  <c r="I9" i="5"/>
  <c r="E10" i="5"/>
  <c r="E3" i="5"/>
  <c r="E11" i="5"/>
  <c r="E9" i="5"/>
  <c r="E8" i="5"/>
  <c r="E7" i="5"/>
  <c r="E6" i="5"/>
  <c r="E5" i="5"/>
  <c r="E12" i="5"/>
  <c r="E4" i="5"/>
  <c r="I8" i="5"/>
  <c r="I3" i="5"/>
  <c r="F11" i="4"/>
  <c r="F8" i="4"/>
  <c r="F5" i="4"/>
  <c r="F12" i="4"/>
  <c r="F10" i="4"/>
  <c r="E9" i="4"/>
  <c r="E6" i="4"/>
  <c r="E7" i="4"/>
  <c r="E4" i="4"/>
  <c r="E3" i="4"/>
  <c r="H9" i="9" l="1"/>
  <c r="I9" i="9" s="1"/>
  <c r="H11" i="9"/>
  <c r="I11" i="9" s="1"/>
  <c r="E6" i="9"/>
  <c r="H6" i="9"/>
  <c r="E4" i="9"/>
  <c r="H4" i="9"/>
  <c r="E12" i="9"/>
  <c r="H12" i="9"/>
  <c r="E10" i="9"/>
  <c r="H10" i="9"/>
  <c r="H5" i="9"/>
  <c r="I5" i="9" s="1"/>
  <c r="H7" i="9"/>
  <c r="I7" i="9" s="1"/>
  <c r="H8" i="9"/>
  <c r="I8" i="9" s="1"/>
  <c r="E3" i="9"/>
  <c r="I3" i="9" s="1"/>
  <c r="E10" i="4"/>
  <c r="I4" i="9" l="1"/>
  <c r="I6" i="9"/>
  <c r="I12" i="9"/>
  <c r="I10" i="9"/>
</calcChain>
</file>

<file path=xl/sharedStrings.xml><?xml version="1.0" encoding="utf-8"?>
<sst xmlns="http://schemas.openxmlformats.org/spreadsheetml/2006/main" count="50" uniqueCount="25">
  <si>
    <t>Medida Experimental</t>
  </si>
  <si>
    <t>Erro Positivo Associado</t>
  </si>
  <si>
    <t>Erro Negativo Associado</t>
  </si>
  <si>
    <t>Erro Positivo Percentual</t>
  </si>
  <si>
    <t>Erro Negativo Percentual</t>
  </si>
  <si>
    <t>X</t>
  </si>
  <si>
    <t>Z</t>
  </si>
  <si>
    <t>Y</t>
  </si>
  <si>
    <t>D</t>
  </si>
  <si>
    <t>Erro de X</t>
  </si>
  <si>
    <t>Erro de Y</t>
  </si>
  <si>
    <t>Erro de Z</t>
  </si>
  <si>
    <t>Erro de D</t>
  </si>
  <si>
    <t>a</t>
  </si>
  <si>
    <t>Massa (kg)</t>
  </si>
  <si>
    <t>Altura (m)</t>
  </si>
  <si>
    <t>Erro Massa</t>
  </si>
  <si>
    <t>Erro Altura</t>
  </si>
  <si>
    <t>Altura^2</t>
  </si>
  <si>
    <t>Erro Altura^2</t>
  </si>
  <si>
    <t>IMC (kg/m^2)</t>
  </si>
  <si>
    <t>Erro IMC</t>
  </si>
  <si>
    <t>Distância (m)</t>
  </si>
  <si>
    <t>Tempo (s)</t>
  </si>
  <si>
    <t>velocidade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</si>
</sst>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5" fontId="0" fillId="4" borderId="1" xfId="1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'01'!$B$2</c:f>
              <c:strCache>
                <c:ptCount val="1"/>
                <c:pt idx="0">
                  <c:v>Medida Experimental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'01'!$C$3:$C$12</c:f>
                <c:numCache>
                  <c:formatCode>General</c:formatCode>
                  <c:ptCount val="10"/>
                  <c:pt idx="0">
                    <c:v>5.74</c:v>
                  </c:pt>
                  <c:pt idx="1">
                    <c:v>9.8400000000000016</c:v>
                  </c:pt>
                  <c:pt idx="2">
                    <c:v>7.4400000000000013</c:v>
                  </c:pt>
                  <c:pt idx="3">
                    <c:v>8.4500000000000011</c:v>
                  </c:pt>
                  <c:pt idx="4">
                    <c:v>9.98</c:v>
                  </c:pt>
                  <c:pt idx="5">
                    <c:v>7.9450000000000003</c:v>
                  </c:pt>
                  <c:pt idx="6">
                    <c:v>4.5600000000000005</c:v>
                  </c:pt>
                  <c:pt idx="7">
                    <c:v>7.53</c:v>
                  </c:pt>
                  <c:pt idx="8">
                    <c:v>6.78</c:v>
                  </c:pt>
                  <c:pt idx="9">
                    <c:v>6.125</c:v>
                  </c:pt>
                </c:numCache>
              </c:numRef>
            </c:plus>
            <c:minus>
              <c:numRef>
                <c:f>'01'!$D$3:$D$12</c:f>
                <c:numCache>
                  <c:formatCode>General</c:formatCode>
                  <c:ptCount val="10"/>
                  <c:pt idx="0">
                    <c:v>5.74</c:v>
                  </c:pt>
                  <c:pt idx="1">
                    <c:v>9.8400000000000016</c:v>
                  </c:pt>
                  <c:pt idx="2">
                    <c:v>7.4400000000000013</c:v>
                  </c:pt>
                  <c:pt idx="3">
                    <c:v>8.4500000000000011</c:v>
                  </c:pt>
                  <c:pt idx="4">
                    <c:v>9.98</c:v>
                  </c:pt>
                  <c:pt idx="5">
                    <c:v>7.9450000000000003</c:v>
                  </c:pt>
                  <c:pt idx="6">
                    <c:v>4.5600000000000005</c:v>
                  </c:pt>
                  <c:pt idx="7">
                    <c:v>7.53</c:v>
                  </c:pt>
                  <c:pt idx="8">
                    <c:v>6.78</c:v>
                  </c:pt>
                  <c:pt idx="9">
                    <c:v>6.125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'01'!$B$3:$B$12</c:f>
              <c:numCache>
                <c:formatCode>0.00</c:formatCode>
                <c:ptCount val="10"/>
                <c:pt idx="0">
                  <c:v>114.8</c:v>
                </c:pt>
                <c:pt idx="1">
                  <c:v>196.8</c:v>
                </c:pt>
                <c:pt idx="2">
                  <c:v>148.80000000000001</c:v>
                </c:pt>
                <c:pt idx="3">
                  <c:v>169</c:v>
                </c:pt>
                <c:pt idx="4">
                  <c:v>199.6</c:v>
                </c:pt>
                <c:pt idx="5">
                  <c:v>158.9</c:v>
                </c:pt>
                <c:pt idx="6">
                  <c:v>91.2</c:v>
                </c:pt>
                <c:pt idx="7">
                  <c:v>150.6</c:v>
                </c:pt>
                <c:pt idx="8">
                  <c:v>135.6</c:v>
                </c:pt>
                <c:pt idx="9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E-46E6-9493-87FFE5E0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1728"/>
        <c:axId val="64689648"/>
      </c:lineChart>
      <c:catAx>
        <c:axId val="6469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89648"/>
        <c:crosses val="autoZero"/>
        <c:auto val="1"/>
        <c:lblAlgn val="ctr"/>
        <c:lblOffset val="100"/>
        <c:noMultiLvlLbl val="0"/>
      </c:catAx>
      <c:valAx>
        <c:axId val="64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'09'!$E$2</c:f>
              <c:strCache>
                <c:ptCount val="1"/>
                <c:pt idx="0">
                  <c:v>IMC (kg/m^2)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'09'!$I$3:$I$12</c:f>
                <c:numCache>
                  <c:formatCode>General</c:formatCode>
                  <c:ptCount val="10"/>
                  <c:pt idx="0">
                    <c:v>1.6134295920918795</c:v>
                  </c:pt>
                  <c:pt idx="1">
                    <c:v>1.1472688030565421</c:v>
                  </c:pt>
                  <c:pt idx="2">
                    <c:v>1.3077157901081584</c:v>
                  </c:pt>
                  <c:pt idx="3">
                    <c:v>1.8857681378525359</c:v>
                  </c:pt>
                  <c:pt idx="4">
                    <c:v>2.1660482506935335</c:v>
                  </c:pt>
                  <c:pt idx="5">
                    <c:v>2.1529918970464919</c:v>
                  </c:pt>
                  <c:pt idx="6">
                    <c:v>1.7137550140816176</c:v>
                  </c:pt>
                  <c:pt idx="7">
                    <c:v>1.458971510987465</c:v>
                  </c:pt>
                  <c:pt idx="8">
                    <c:v>1.1144203408980451</c:v>
                  </c:pt>
                  <c:pt idx="9">
                    <c:v>2.0210464362243292</c:v>
                  </c:pt>
                </c:numCache>
              </c:numRef>
            </c:plus>
            <c:minus>
              <c:numRef>
                <c:f>'09'!$I$3:$I$12</c:f>
                <c:numCache>
                  <c:formatCode>General</c:formatCode>
                  <c:ptCount val="10"/>
                  <c:pt idx="0">
                    <c:v>1.6134295920918795</c:v>
                  </c:pt>
                  <c:pt idx="1">
                    <c:v>1.1472688030565421</c:v>
                  </c:pt>
                  <c:pt idx="2">
                    <c:v>1.3077157901081584</c:v>
                  </c:pt>
                  <c:pt idx="3">
                    <c:v>1.8857681378525359</c:v>
                  </c:pt>
                  <c:pt idx="4">
                    <c:v>2.1660482506935335</c:v>
                  </c:pt>
                  <c:pt idx="5">
                    <c:v>2.1529918970464919</c:v>
                  </c:pt>
                  <c:pt idx="6">
                    <c:v>1.7137550140816176</c:v>
                  </c:pt>
                  <c:pt idx="7">
                    <c:v>1.458971510987465</c:v>
                  </c:pt>
                  <c:pt idx="8">
                    <c:v>1.1144203408980451</c:v>
                  </c:pt>
                  <c:pt idx="9">
                    <c:v>2.0210464362243292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'09'!$E$3:$E$12</c:f>
              <c:numCache>
                <c:formatCode>#,##0</c:formatCode>
                <c:ptCount val="10"/>
                <c:pt idx="0">
                  <c:v>22.59253324787694</c:v>
                </c:pt>
                <c:pt idx="1">
                  <c:v>16.064976559467286</c:v>
                </c:pt>
                <c:pt idx="2">
                  <c:v>18.31168376457407</c:v>
                </c:pt>
                <c:pt idx="3">
                  <c:v>26.406035665294919</c:v>
                </c:pt>
                <c:pt idx="4">
                  <c:v>30.330742264898635</c:v>
                </c:pt>
                <c:pt idx="5">
                  <c:v>30.147916745078852</c:v>
                </c:pt>
                <c:pt idx="6">
                  <c:v>23.997370151216302</c:v>
                </c:pt>
                <c:pt idx="7">
                  <c:v>20.429687499999996</c:v>
                </c:pt>
                <c:pt idx="8">
                  <c:v>15.605006085952374</c:v>
                </c:pt>
                <c:pt idx="9">
                  <c:v>28.30031073540713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5-4A40-A9E9-9C1AC92B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'10'!$B$3:$B$12</c:f>
              <c:numCache>
                <c:formatCode>0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'10'!$C$3:$C$12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0-4EBD-B2A2-BC1B9BFF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6528"/>
        <c:axId val="374392352"/>
      </c:scatterChart>
      <c:valAx>
        <c:axId val="374386528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posição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92352"/>
        <c:crosses val="autoZero"/>
        <c:crossBetween val="midCat"/>
      </c:valAx>
      <c:valAx>
        <c:axId val="3743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86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'02'!$B$2</c:f>
              <c:strCache>
                <c:ptCount val="1"/>
                <c:pt idx="0">
                  <c:v>Medida Experimental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'02'!$C$3:$C$12</c:f>
                <c:numCache>
                  <c:formatCode>General</c:formatCode>
                  <c:ptCount val="10"/>
                  <c:pt idx="0">
                    <c:v>11.267199999999999</c:v>
                  </c:pt>
                  <c:pt idx="1">
                    <c:v>14.224</c:v>
                  </c:pt>
                  <c:pt idx="2">
                    <c:v>11.985599999999998</c:v>
                  </c:pt>
                  <c:pt idx="3">
                    <c:v>18.089500000000001</c:v>
                  </c:pt>
                  <c:pt idx="4">
                    <c:v>24.031599999999997</c:v>
                  </c:pt>
                  <c:pt idx="5">
                    <c:v>13.829099999999999</c:v>
                  </c:pt>
                  <c:pt idx="6">
                    <c:v>26.611399999999996</c:v>
                  </c:pt>
                  <c:pt idx="7">
                    <c:v>11.914</c:v>
                  </c:pt>
                  <c:pt idx="8">
                    <c:v>12.0627</c:v>
                  </c:pt>
                  <c:pt idx="9">
                    <c:v>12.659199999999998</c:v>
                  </c:pt>
                </c:numCache>
              </c:numRef>
            </c:plus>
            <c:minus>
              <c:numRef>
                <c:f>'02'!$D$3:$D$12</c:f>
                <c:numCache>
                  <c:formatCode>General</c:formatCode>
                  <c:ptCount val="10"/>
                  <c:pt idx="0">
                    <c:v>11.066000000000001</c:v>
                  </c:pt>
                  <c:pt idx="1">
                    <c:v>15.113000000000001</c:v>
                  </c:pt>
                  <c:pt idx="2">
                    <c:v>13.619999999999997</c:v>
                  </c:pt>
                  <c:pt idx="3">
                    <c:v>13.903499999999999</c:v>
                  </c:pt>
                  <c:pt idx="4">
                    <c:v>20.904199999999999</c:v>
                  </c:pt>
                  <c:pt idx="5">
                    <c:v>9.3680999999999983</c:v>
                  </c:pt>
                  <c:pt idx="6">
                    <c:v>21.0748</c:v>
                  </c:pt>
                  <c:pt idx="7">
                    <c:v>16.835000000000001</c:v>
                  </c:pt>
                  <c:pt idx="8">
                    <c:v>6.8045999999999998</c:v>
                  </c:pt>
                  <c:pt idx="9">
                    <c:v>12.384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'02'!$B$3:$B$12</c:f>
              <c:numCache>
                <c:formatCode>0.00</c:formatCode>
                <c:ptCount val="10"/>
                <c:pt idx="0">
                  <c:v>100.6</c:v>
                </c:pt>
                <c:pt idx="1">
                  <c:v>177.8</c:v>
                </c:pt>
                <c:pt idx="2">
                  <c:v>136.19999999999999</c:v>
                </c:pt>
                <c:pt idx="3">
                  <c:v>149.5</c:v>
                </c:pt>
                <c:pt idx="4">
                  <c:v>164.6</c:v>
                </c:pt>
                <c:pt idx="5">
                  <c:v>148.69999999999999</c:v>
                </c:pt>
                <c:pt idx="6">
                  <c:v>178.6</c:v>
                </c:pt>
                <c:pt idx="7">
                  <c:v>129.5</c:v>
                </c:pt>
                <c:pt idx="8">
                  <c:v>103.1</c:v>
                </c:pt>
                <c:pt idx="9">
                  <c:v>137.6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E-41F1-9A2F-C8DB1BC8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1728"/>
        <c:axId val="64689648"/>
      </c:lineChart>
      <c:catAx>
        <c:axId val="6469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89648"/>
        <c:crosses val="autoZero"/>
        <c:auto val="1"/>
        <c:lblAlgn val="ctr"/>
        <c:lblOffset val="100"/>
        <c:noMultiLvlLbl val="0"/>
      </c:catAx>
      <c:valAx>
        <c:axId val="64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'03'!$B$2</c:f>
              <c:strCache>
                <c:ptCount val="1"/>
                <c:pt idx="0">
                  <c:v>Medida Experimental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'03'!$C$3:$C$12</c:f>
                <c:numCache>
                  <c:formatCode>General</c:formatCode>
                  <c:ptCount val="10"/>
                  <c:pt idx="0">
                    <c:v>21.532</c:v>
                  </c:pt>
                  <c:pt idx="1">
                    <c:v>26.017199999999995</c:v>
                  </c:pt>
                  <c:pt idx="2">
                    <c:v>11.670200000000001</c:v>
                  </c:pt>
                  <c:pt idx="3">
                    <c:v>8.4443999999999999</c:v>
                  </c:pt>
                  <c:pt idx="4">
                    <c:v>20.455200000000001</c:v>
                  </c:pt>
                  <c:pt idx="5">
                    <c:v>17.008800000000001</c:v>
                  </c:pt>
                  <c:pt idx="6">
                    <c:v>4.7300000000000004</c:v>
                  </c:pt>
                  <c:pt idx="7">
                    <c:v>19.111000000000001</c:v>
                  </c:pt>
                  <c:pt idx="8">
                    <c:v>9.7899999999999991</c:v>
                  </c:pt>
                  <c:pt idx="9">
                    <c:v>17.303999999999998</c:v>
                  </c:pt>
                </c:numCache>
              </c:numRef>
            </c:plus>
            <c:minus>
              <c:numRef>
                <c:f>'03'!$D$3:$D$12</c:f>
                <c:numCache>
                  <c:formatCode>General</c:formatCode>
                  <c:ptCount val="10"/>
                  <c:pt idx="0">
                    <c:v>17.687000000000001</c:v>
                  </c:pt>
                  <c:pt idx="1">
                    <c:v>11.583</c:v>
                  </c:pt>
                  <c:pt idx="2">
                    <c:v>28.4832</c:v>
                  </c:pt>
                  <c:pt idx="3">
                    <c:v>9.7156000000000002</c:v>
                  </c:pt>
                  <c:pt idx="4">
                    <c:v>24.432600000000001</c:v>
                  </c:pt>
                  <c:pt idx="5">
                    <c:v>20.888000000000002</c:v>
                  </c:pt>
                  <c:pt idx="6">
                    <c:v>6.6219999999999999</c:v>
                  </c:pt>
                  <c:pt idx="7">
                    <c:v>19.242800000000003</c:v>
                  </c:pt>
                  <c:pt idx="8">
                    <c:v>9.5229999999999997</c:v>
                  </c:pt>
                  <c:pt idx="9">
                    <c:v>14.784000000000001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'03'!$B$3:$B$12</c:f>
              <c:numCache>
                <c:formatCode>0.00</c:formatCode>
                <c:ptCount val="10"/>
                <c:pt idx="0">
                  <c:v>153.80000000000001</c:v>
                </c:pt>
                <c:pt idx="1">
                  <c:v>178.2</c:v>
                </c:pt>
                <c:pt idx="2">
                  <c:v>197.8</c:v>
                </c:pt>
                <c:pt idx="3">
                  <c:v>90.8</c:v>
                </c:pt>
                <c:pt idx="4">
                  <c:v>189.4</c:v>
                </c:pt>
                <c:pt idx="5">
                  <c:v>149.19999999999999</c:v>
                </c:pt>
                <c:pt idx="6">
                  <c:v>86</c:v>
                </c:pt>
                <c:pt idx="7">
                  <c:v>131.80000000000001</c:v>
                </c:pt>
                <c:pt idx="8">
                  <c:v>89</c:v>
                </c:pt>
                <c:pt idx="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A-4196-9CA2-9B88C554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1728"/>
        <c:axId val="64689648"/>
      </c:lineChart>
      <c:catAx>
        <c:axId val="6469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89648"/>
        <c:crosses val="autoZero"/>
        <c:auto val="1"/>
        <c:lblAlgn val="ctr"/>
        <c:lblOffset val="100"/>
        <c:noMultiLvlLbl val="0"/>
      </c:catAx>
      <c:valAx>
        <c:axId val="64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'04'!$B$2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'04'!$F$3:$F$12</c:f>
                <c:numCache>
                  <c:formatCode>General</c:formatCode>
                  <c:ptCount val="10"/>
                  <c:pt idx="0">
                    <c:v>9.4500000000000011</c:v>
                  </c:pt>
                  <c:pt idx="1">
                    <c:v>7.2050000000000001</c:v>
                  </c:pt>
                  <c:pt idx="2">
                    <c:v>6.88</c:v>
                  </c:pt>
                  <c:pt idx="3">
                    <c:v>4.2200000000000006</c:v>
                  </c:pt>
                  <c:pt idx="4">
                    <c:v>4.0950000000000006</c:v>
                  </c:pt>
                  <c:pt idx="5">
                    <c:v>9.08</c:v>
                  </c:pt>
                  <c:pt idx="6">
                    <c:v>9.125</c:v>
                  </c:pt>
                  <c:pt idx="7">
                    <c:v>7.98</c:v>
                  </c:pt>
                  <c:pt idx="8">
                    <c:v>5.7</c:v>
                  </c:pt>
                  <c:pt idx="9">
                    <c:v>6.835</c:v>
                  </c:pt>
                </c:numCache>
              </c:numRef>
            </c:plus>
            <c:minus>
              <c:numRef>
                <c:f>'04'!$F$3:$F$12</c:f>
                <c:numCache>
                  <c:formatCode>General</c:formatCode>
                  <c:ptCount val="10"/>
                  <c:pt idx="0">
                    <c:v>9.4500000000000011</c:v>
                  </c:pt>
                  <c:pt idx="1">
                    <c:v>7.2050000000000001</c:v>
                  </c:pt>
                  <c:pt idx="2">
                    <c:v>6.88</c:v>
                  </c:pt>
                  <c:pt idx="3">
                    <c:v>4.2200000000000006</c:v>
                  </c:pt>
                  <c:pt idx="4">
                    <c:v>4.0950000000000006</c:v>
                  </c:pt>
                  <c:pt idx="5">
                    <c:v>9.08</c:v>
                  </c:pt>
                  <c:pt idx="6">
                    <c:v>9.125</c:v>
                  </c:pt>
                  <c:pt idx="7">
                    <c:v>7.98</c:v>
                  </c:pt>
                  <c:pt idx="8">
                    <c:v>5.7</c:v>
                  </c:pt>
                  <c:pt idx="9">
                    <c:v>6.835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'04'!$B$3:$B$12</c:f>
              <c:numCache>
                <c:formatCode>0.00</c:formatCode>
                <c:ptCount val="10"/>
                <c:pt idx="0">
                  <c:v>189</c:v>
                </c:pt>
                <c:pt idx="1">
                  <c:v>144.1</c:v>
                </c:pt>
                <c:pt idx="2">
                  <c:v>137.6</c:v>
                </c:pt>
                <c:pt idx="3">
                  <c:v>84.4</c:v>
                </c:pt>
                <c:pt idx="4">
                  <c:v>81.900000000000006</c:v>
                </c:pt>
                <c:pt idx="5">
                  <c:v>181.6</c:v>
                </c:pt>
                <c:pt idx="6">
                  <c:v>182.5</c:v>
                </c:pt>
                <c:pt idx="7">
                  <c:v>159.6</c:v>
                </c:pt>
                <c:pt idx="8">
                  <c:v>114</c:v>
                </c:pt>
                <c:pt idx="9">
                  <c:v>136.69999999999999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8-4D9C-9609-297212D4780D}"/>
            </c:ext>
          </c:extLst>
        </c:ser>
        <c:ser>
          <c:idx val="1"/>
          <c:order val="1"/>
          <c:tx>
            <c:strRef>
              <c:f>'04'!$C$2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'04'!$G$3:$G$12</c:f>
                <c:numCache>
                  <c:formatCode>General</c:formatCode>
                  <c:ptCount val="10"/>
                  <c:pt idx="0">
                    <c:v>6.7920000000000007</c:v>
                  </c:pt>
                  <c:pt idx="1">
                    <c:v>6.9520000000000008</c:v>
                  </c:pt>
                  <c:pt idx="2">
                    <c:v>8.5440000000000005</c:v>
                  </c:pt>
                  <c:pt idx="3">
                    <c:v>13.064000000000002</c:v>
                  </c:pt>
                  <c:pt idx="4">
                    <c:v>7.5600000000000005</c:v>
                  </c:pt>
                  <c:pt idx="5">
                    <c:v>9.7040000000000006</c:v>
                  </c:pt>
                  <c:pt idx="6">
                    <c:v>12.087999999999999</c:v>
                  </c:pt>
                  <c:pt idx="7">
                    <c:v>6.9520000000000008</c:v>
                  </c:pt>
                  <c:pt idx="8">
                    <c:v>9.2320000000000011</c:v>
                  </c:pt>
                  <c:pt idx="9">
                    <c:v>8.7679999999999989</c:v>
                  </c:pt>
                </c:numCache>
              </c:numRef>
            </c:plus>
            <c:minus>
              <c:numRef>
                <c:f>'04'!$G$3:$G$12</c:f>
                <c:numCache>
                  <c:formatCode>General</c:formatCode>
                  <c:ptCount val="10"/>
                  <c:pt idx="0">
                    <c:v>6.7920000000000007</c:v>
                  </c:pt>
                  <c:pt idx="1">
                    <c:v>6.9520000000000008</c:v>
                  </c:pt>
                  <c:pt idx="2">
                    <c:v>8.5440000000000005</c:v>
                  </c:pt>
                  <c:pt idx="3">
                    <c:v>13.064000000000002</c:v>
                  </c:pt>
                  <c:pt idx="4">
                    <c:v>7.5600000000000005</c:v>
                  </c:pt>
                  <c:pt idx="5">
                    <c:v>9.7040000000000006</c:v>
                  </c:pt>
                  <c:pt idx="6">
                    <c:v>12.087999999999999</c:v>
                  </c:pt>
                  <c:pt idx="7">
                    <c:v>6.9520000000000008</c:v>
                  </c:pt>
                  <c:pt idx="8">
                    <c:v>9.2320000000000011</c:v>
                  </c:pt>
                  <c:pt idx="9">
                    <c:v>8.7679999999999989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'04'!$C$3:$C$12</c:f>
              <c:numCache>
                <c:formatCode>0.00</c:formatCode>
                <c:ptCount val="10"/>
                <c:pt idx="0">
                  <c:v>84.9</c:v>
                </c:pt>
                <c:pt idx="1">
                  <c:v>86.9</c:v>
                </c:pt>
                <c:pt idx="2">
                  <c:v>106.8</c:v>
                </c:pt>
                <c:pt idx="3">
                  <c:v>163.30000000000001</c:v>
                </c:pt>
                <c:pt idx="4">
                  <c:v>94.5</c:v>
                </c:pt>
                <c:pt idx="5">
                  <c:v>121.3</c:v>
                </c:pt>
                <c:pt idx="6">
                  <c:v>151.1</c:v>
                </c:pt>
                <c:pt idx="7">
                  <c:v>86.9</c:v>
                </c:pt>
                <c:pt idx="8">
                  <c:v>115.4</c:v>
                </c:pt>
                <c:pt idx="9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8-4D9C-9609-297212D4780D}"/>
            </c:ext>
          </c:extLst>
        </c:ser>
        <c:ser>
          <c:idx val="2"/>
          <c:order val="2"/>
          <c:tx>
            <c:strRef>
              <c:f>'04'!$D$2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'04'!$H$3:$H$12</c:f>
                <c:numCache>
                  <c:formatCode>General</c:formatCode>
                  <c:ptCount val="10"/>
                  <c:pt idx="0">
                    <c:v>3.819</c:v>
                  </c:pt>
                  <c:pt idx="1">
                    <c:v>3.5670000000000002</c:v>
                  </c:pt>
                  <c:pt idx="2">
                    <c:v>3.867</c:v>
                  </c:pt>
                  <c:pt idx="3">
                    <c:v>4.6229999999999993</c:v>
                  </c:pt>
                  <c:pt idx="4">
                    <c:v>4.9799999999999995</c:v>
                  </c:pt>
                  <c:pt idx="5">
                    <c:v>5.7959999999999994</c:v>
                  </c:pt>
                  <c:pt idx="6">
                    <c:v>5.4749999999999996</c:v>
                  </c:pt>
                  <c:pt idx="7">
                    <c:v>4.3409999999999993</c:v>
                  </c:pt>
                  <c:pt idx="8">
                    <c:v>3.339</c:v>
                  </c:pt>
                  <c:pt idx="9">
                    <c:v>2.4420000000000002</c:v>
                  </c:pt>
                </c:numCache>
              </c:numRef>
            </c:plus>
            <c:minus>
              <c:numRef>
                <c:f>'04'!$H$3:$H$12</c:f>
                <c:numCache>
                  <c:formatCode>General</c:formatCode>
                  <c:ptCount val="10"/>
                  <c:pt idx="0">
                    <c:v>3.819</c:v>
                  </c:pt>
                  <c:pt idx="1">
                    <c:v>3.5670000000000002</c:v>
                  </c:pt>
                  <c:pt idx="2">
                    <c:v>3.867</c:v>
                  </c:pt>
                  <c:pt idx="3">
                    <c:v>4.6229999999999993</c:v>
                  </c:pt>
                  <c:pt idx="4">
                    <c:v>4.9799999999999995</c:v>
                  </c:pt>
                  <c:pt idx="5">
                    <c:v>5.7959999999999994</c:v>
                  </c:pt>
                  <c:pt idx="6">
                    <c:v>5.4749999999999996</c:v>
                  </c:pt>
                  <c:pt idx="7">
                    <c:v>4.3409999999999993</c:v>
                  </c:pt>
                  <c:pt idx="8">
                    <c:v>3.339</c:v>
                  </c:pt>
                  <c:pt idx="9">
                    <c:v>2.4420000000000002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'04'!$D$3:$D$12</c:f>
              <c:numCache>
                <c:formatCode>0.00</c:formatCode>
                <c:ptCount val="10"/>
                <c:pt idx="0">
                  <c:v>127.3</c:v>
                </c:pt>
                <c:pt idx="1">
                  <c:v>118.9</c:v>
                </c:pt>
                <c:pt idx="2">
                  <c:v>128.9</c:v>
                </c:pt>
                <c:pt idx="3">
                  <c:v>154.1</c:v>
                </c:pt>
                <c:pt idx="4">
                  <c:v>166</c:v>
                </c:pt>
                <c:pt idx="5">
                  <c:v>193.2</c:v>
                </c:pt>
                <c:pt idx="6">
                  <c:v>182.5</c:v>
                </c:pt>
                <c:pt idx="7">
                  <c:v>144.69999999999999</c:v>
                </c:pt>
                <c:pt idx="8">
                  <c:v>111.3</c:v>
                </c:pt>
                <c:pt idx="9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8-4D9C-9609-297212D4780D}"/>
            </c:ext>
          </c:extLst>
        </c:ser>
        <c:ser>
          <c:idx val="3"/>
          <c:order val="3"/>
          <c:tx>
            <c:strRef>
              <c:f>'04'!$E$2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'04'!$I$3:$I$12</c:f>
                <c:numCache>
                  <c:formatCode>General</c:formatCode>
                  <c:ptCount val="10"/>
                  <c:pt idx="0">
                    <c:v>12.248204970525274</c:v>
                  </c:pt>
                  <c:pt idx="1">
                    <c:v>10.628537905093062</c:v>
                  </c:pt>
                  <c:pt idx="2">
                    <c:v>11.63133805716264</c:v>
                  </c:pt>
                  <c:pt idx="3">
                    <c:v>14.486152870931608</c:v>
                  </c:pt>
                  <c:pt idx="4">
                    <c:v>9.9359461049262947</c:v>
                  </c:pt>
                  <c:pt idx="5">
                    <c:v>14.498538960874644</c:v>
                  </c:pt>
                  <c:pt idx="6">
                    <c:v>16.104688571965617</c:v>
                  </c:pt>
                  <c:pt idx="7">
                    <c:v>11.439186378409961</c:v>
                  </c:pt>
                  <c:pt idx="8">
                    <c:v>11.352037041870505</c:v>
                  </c:pt>
                  <c:pt idx="9">
                    <c:v>11.382372907263228</c:v>
                  </c:pt>
                </c:numCache>
              </c:numRef>
            </c:plus>
            <c:minus>
              <c:numRef>
                <c:f>'04'!$I$3:$I$12</c:f>
                <c:numCache>
                  <c:formatCode>General</c:formatCode>
                  <c:ptCount val="10"/>
                  <c:pt idx="0">
                    <c:v>12.248204970525274</c:v>
                  </c:pt>
                  <c:pt idx="1">
                    <c:v>10.628537905093062</c:v>
                  </c:pt>
                  <c:pt idx="2">
                    <c:v>11.63133805716264</c:v>
                  </c:pt>
                  <c:pt idx="3">
                    <c:v>14.486152870931608</c:v>
                  </c:pt>
                  <c:pt idx="4">
                    <c:v>9.9359461049262947</c:v>
                  </c:pt>
                  <c:pt idx="5">
                    <c:v>14.498538960874644</c:v>
                  </c:pt>
                  <c:pt idx="6">
                    <c:v>16.104688571965617</c:v>
                  </c:pt>
                  <c:pt idx="7">
                    <c:v>11.439186378409961</c:v>
                  </c:pt>
                  <c:pt idx="8">
                    <c:v>11.352037041870505</c:v>
                  </c:pt>
                  <c:pt idx="9">
                    <c:v>11.382372907263228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'04'!$E$3:$E$12</c:f>
              <c:numCache>
                <c:formatCode>0.00</c:formatCode>
                <c:ptCount val="10"/>
                <c:pt idx="0">
                  <c:v>401.2</c:v>
                </c:pt>
                <c:pt idx="1">
                  <c:v>349.9</c:v>
                </c:pt>
                <c:pt idx="2">
                  <c:v>373.29999999999995</c:v>
                </c:pt>
                <c:pt idx="3">
                  <c:v>401.8</c:v>
                </c:pt>
                <c:pt idx="4">
                  <c:v>342.4</c:v>
                </c:pt>
                <c:pt idx="5">
                  <c:v>496.09999999999997</c:v>
                </c:pt>
                <c:pt idx="6">
                  <c:v>516.1</c:v>
                </c:pt>
                <c:pt idx="7">
                  <c:v>391.2</c:v>
                </c:pt>
                <c:pt idx="8">
                  <c:v>340.7</c:v>
                </c:pt>
                <c:pt idx="9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8-4D9C-9609-297212D4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'05'!$B$2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'05'!$F$3:$F$12</c:f>
                <c:numCache>
                  <c:formatCode>General</c:formatCode>
                  <c:ptCount val="10"/>
                  <c:pt idx="0">
                    <c:v>21.96</c:v>
                  </c:pt>
                  <c:pt idx="1">
                    <c:v>29.264999999999997</c:v>
                  </c:pt>
                  <c:pt idx="2">
                    <c:v>29.954999999999998</c:v>
                  </c:pt>
                  <c:pt idx="3">
                    <c:v>26.04</c:v>
                  </c:pt>
                  <c:pt idx="4">
                    <c:v>26.715</c:v>
                  </c:pt>
                  <c:pt idx="5">
                    <c:v>27.99</c:v>
                  </c:pt>
                  <c:pt idx="6">
                    <c:v>29.7</c:v>
                  </c:pt>
                  <c:pt idx="7">
                    <c:v>14.7</c:v>
                  </c:pt>
                  <c:pt idx="8">
                    <c:v>24.389999999999997</c:v>
                  </c:pt>
                  <c:pt idx="9">
                    <c:v>13.275</c:v>
                  </c:pt>
                </c:numCache>
              </c:numRef>
            </c:plus>
            <c:minus>
              <c:numRef>
                <c:f>'05'!$F$3:$F$12</c:f>
                <c:numCache>
                  <c:formatCode>General</c:formatCode>
                  <c:ptCount val="10"/>
                  <c:pt idx="0">
                    <c:v>21.96</c:v>
                  </c:pt>
                  <c:pt idx="1">
                    <c:v>29.264999999999997</c:v>
                  </c:pt>
                  <c:pt idx="2">
                    <c:v>29.954999999999998</c:v>
                  </c:pt>
                  <c:pt idx="3">
                    <c:v>26.04</c:v>
                  </c:pt>
                  <c:pt idx="4">
                    <c:v>26.715</c:v>
                  </c:pt>
                  <c:pt idx="5">
                    <c:v>27.99</c:v>
                  </c:pt>
                  <c:pt idx="6">
                    <c:v>29.7</c:v>
                  </c:pt>
                  <c:pt idx="7">
                    <c:v>14.7</c:v>
                  </c:pt>
                  <c:pt idx="8">
                    <c:v>24.389999999999997</c:v>
                  </c:pt>
                  <c:pt idx="9">
                    <c:v>13.275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'05'!$B$3:$B$12</c:f>
              <c:numCache>
                <c:formatCode>0.00</c:formatCode>
                <c:ptCount val="10"/>
                <c:pt idx="0">
                  <c:v>146.4</c:v>
                </c:pt>
                <c:pt idx="1">
                  <c:v>195.1</c:v>
                </c:pt>
                <c:pt idx="2">
                  <c:v>199.7</c:v>
                </c:pt>
                <c:pt idx="3">
                  <c:v>173.6</c:v>
                </c:pt>
                <c:pt idx="4">
                  <c:v>178.1</c:v>
                </c:pt>
                <c:pt idx="5">
                  <c:v>186.6</c:v>
                </c:pt>
                <c:pt idx="6">
                  <c:v>198</c:v>
                </c:pt>
                <c:pt idx="7">
                  <c:v>98</c:v>
                </c:pt>
                <c:pt idx="8">
                  <c:v>162.6</c:v>
                </c:pt>
                <c:pt idx="9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650-A2A2-816DB7F5213B}"/>
            </c:ext>
          </c:extLst>
        </c:ser>
        <c:ser>
          <c:idx val="1"/>
          <c:order val="1"/>
          <c:tx>
            <c:strRef>
              <c:f>'05'!$C$2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'05'!$G$3:$G$12</c:f>
                <c:numCache>
                  <c:formatCode>General</c:formatCode>
                  <c:ptCount val="10"/>
                  <c:pt idx="0">
                    <c:v>29.574000000000002</c:v>
                  </c:pt>
                  <c:pt idx="1">
                    <c:v>35.549999999999997</c:v>
                  </c:pt>
                  <c:pt idx="2">
                    <c:v>32.904000000000003</c:v>
                  </c:pt>
                  <c:pt idx="3">
                    <c:v>34.595999999999997</c:v>
                  </c:pt>
                  <c:pt idx="4">
                    <c:v>22.607999999999997</c:v>
                  </c:pt>
                  <c:pt idx="5">
                    <c:v>33.479999999999997</c:v>
                  </c:pt>
                  <c:pt idx="6">
                    <c:v>14.903999999999998</c:v>
                  </c:pt>
                  <c:pt idx="7">
                    <c:v>29.285999999999998</c:v>
                  </c:pt>
                  <c:pt idx="8">
                    <c:v>27.575999999999997</c:v>
                  </c:pt>
                  <c:pt idx="9">
                    <c:v>21.347999999999999</c:v>
                  </c:pt>
                </c:numCache>
              </c:numRef>
            </c:plus>
            <c:minus>
              <c:numRef>
                <c:f>'05'!$G$3:$G$12</c:f>
                <c:numCache>
                  <c:formatCode>General</c:formatCode>
                  <c:ptCount val="10"/>
                  <c:pt idx="0">
                    <c:v>29.574000000000002</c:v>
                  </c:pt>
                  <c:pt idx="1">
                    <c:v>35.549999999999997</c:v>
                  </c:pt>
                  <c:pt idx="2">
                    <c:v>32.904000000000003</c:v>
                  </c:pt>
                  <c:pt idx="3">
                    <c:v>34.595999999999997</c:v>
                  </c:pt>
                  <c:pt idx="4">
                    <c:v>22.607999999999997</c:v>
                  </c:pt>
                  <c:pt idx="5">
                    <c:v>33.479999999999997</c:v>
                  </c:pt>
                  <c:pt idx="6">
                    <c:v>14.903999999999998</c:v>
                  </c:pt>
                  <c:pt idx="7">
                    <c:v>29.285999999999998</c:v>
                  </c:pt>
                  <c:pt idx="8">
                    <c:v>27.575999999999997</c:v>
                  </c:pt>
                  <c:pt idx="9">
                    <c:v>21.347999999999999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'05'!$C$3:$C$12</c:f>
              <c:numCache>
                <c:formatCode>0.00</c:formatCode>
                <c:ptCount val="10"/>
                <c:pt idx="0">
                  <c:v>164.3</c:v>
                </c:pt>
                <c:pt idx="1">
                  <c:v>197.5</c:v>
                </c:pt>
                <c:pt idx="2">
                  <c:v>182.8</c:v>
                </c:pt>
                <c:pt idx="3">
                  <c:v>192.2</c:v>
                </c:pt>
                <c:pt idx="4">
                  <c:v>125.6</c:v>
                </c:pt>
                <c:pt idx="5">
                  <c:v>186</c:v>
                </c:pt>
                <c:pt idx="6">
                  <c:v>82.8</c:v>
                </c:pt>
                <c:pt idx="7">
                  <c:v>162.69999999999999</c:v>
                </c:pt>
                <c:pt idx="8">
                  <c:v>153.19999999999999</c:v>
                </c:pt>
                <c:pt idx="9">
                  <c:v>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3-4650-A2A2-816DB7F5213B}"/>
            </c:ext>
          </c:extLst>
        </c:ser>
        <c:ser>
          <c:idx val="2"/>
          <c:order val="2"/>
          <c:tx>
            <c:strRef>
              <c:f>'05'!$D$2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'05'!$H$3:$H$12</c:f>
                <c:numCache>
                  <c:formatCode>General</c:formatCode>
                  <c:ptCount val="10"/>
                  <c:pt idx="0">
                    <c:v>13.988</c:v>
                  </c:pt>
                  <c:pt idx="1">
                    <c:v>12.909000000000001</c:v>
                  </c:pt>
                  <c:pt idx="2">
                    <c:v>13.337999999999999</c:v>
                  </c:pt>
                  <c:pt idx="3">
                    <c:v>12.622999999999999</c:v>
                  </c:pt>
                  <c:pt idx="4">
                    <c:v>15.782000000000002</c:v>
                  </c:pt>
                  <c:pt idx="5">
                    <c:v>19.902999999999999</c:v>
                  </c:pt>
                  <c:pt idx="6">
                    <c:v>11.284000000000001</c:v>
                  </c:pt>
                  <c:pt idx="7">
                    <c:v>18.030999999999999</c:v>
                  </c:pt>
                  <c:pt idx="8">
                    <c:v>18.967000000000002</c:v>
                  </c:pt>
                  <c:pt idx="9">
                    <c:v>19.382999999999999</c:v>
                  </c:pt>
                </c:numCache>
              </c:numRef>
            </c:plus>
            <c:minus>
              <c:numRef>
                <c:f>'05'!$H$3:$H$12</c:f>
                <c:numCache>
                  <c:formatCode>General</c:formatCode>
                  <c:ptCount val="10"/>
                  <c:pt idx="0">
                    <c:v>13.988</c:v>
                  </c:pt>
                  <c:pt idx="1">
                    <c:v>12.909000000000001</c:v>
                  </c:pt>
                  <c:pt idx="2">
                    <c:v>13.337999999999999</c:v>
                  </c:pt>
                  <c:pt idx="3">
                    <c:v>12.622999999999999</c:v>
                  </c:pt>
                  <c:pt idx="4">
                    <c:v>15.782000000000002</c:v>
                  </c:pt>
                  <c:pt idx="5">
                    <c:v>19.902999999999999</c:v>
                  </c:pt>
                  <c:pt idx="6">
                    <c:v>11.284000000000001</c:v>
                  </c:pt>
                  <c:pt idx="7">
                    <c:v>18.030999999999999</c:v>
                  </c:pt>
                  <c:pt idx="8">
                    <c:v>18.967000000000002</c:v>
                  </c:pt>
                  <c:pt idx="9">
                    <c:v>19.382999999999999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'05'!$D$3:$D$12</c:f>
              <c:numCache>
                <c:formatCode>0.00</c:formatCode>
                <c:ptCount val="10"/>
                <c:pt idx="0">
                  <c:v>107.6</c:v>
                </c:pt>
                <c:pt idx="1">
                  <c:v>99.3</c:v>
                </c:pt>
                <c:pt idx="2">
                  <c:v>102.6</c:v>
                </c:pt>
                <c:pt idx="3">
                  <c:v>97.1</c:v>
                </c:pt>
                <c:pt idx="4">
                  <c:v>121.4</c:v>
                </c:pt>
                <c:pt idx="5">
                  <c:v>153.1</c:v>
                </c:pt>
                <c:pt idx="6">
                  <c:v>86.8</c:v>
                </c:pt>
                <c:pt idx="7">
                  <c:v>138.69999999999999</c:v>
                </c:pt>
                <c:pt idx="8">
                  <c:v>145.9</c:v>
                </c:pt>
                <c:pt idx="9">
                  <c:v>149.1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3-4650-A2A2-816DB7F5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'05'!$E$2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'05'!$I$3:$I$12</c:f>
                <c:numCache>
                  <c:formatCode>General</c:formatCode>
                  <c:ptCount val="10"/>
                  <c:pt idx="0">
                    <c:v>693510.64814809547</c:v>
                  </c:pt>
                  <c:pt idx="1">
                    <c:v>1025264.3108501142</c:v>
                  </c:pt>
                  <c:pt idx="2">
                    <c:v>1003607.3636811838</c:v>
                  </c:pt>
                  <c:pt idx="3">
                    <c:v>868129.5838032515</c:v>
                  </c:pt>
                  <c:pt idx="4">
                    <c:v>727669.99547797849</c:v>
                  </c:pt>
                  <c:pt idx="5">
                    <c:v>1423842.6458323705</c:v>
                  </c:pt>
                  <c:pt idx="6">
                    <c:v>381309.36729955458</c:v>
                  </c:pt>
                  <c:pt idx="7">
                    <c:v>592587.2619810981</c:v>
                  </c:pt>
                  <c:pt idx="8">
                    <c:v>973860.65575643862</c:v>
                  </c:pt>
                  <c:pt idx="9">
                    <c:v>419341.48160841223</c:v>
                  </c:pt>
                </c:numCache>
              </c:numRef>
            </c:plus>
            <c:minus>
              <c:numRef>
                <c:f>'05'!$I$3:$I$12</c:f>
                <c:numCache>
                  <c:formatCode>General</c:formatCode>
                  <c:ptCount val="10"/>
                  <c:pt idx="0">
                    <c:v>693510.64814809547</c:v>
                  </c:pt>
                  <c:pt idx="1">
                    <c:v>1025264.3108501142</c:v>
                  </c:pt>
                  <c:pt idx="2">
                    <c:v>1003607.3636811838</c:v>
                  </c:pt>
                  <c:pt idx="3">
                    <c:v>868129.5838032515</c:v>
                  </c:pt>
                  <c:pt idx="4">
                    <c:v>727669.99547797849</c:v>
                  </c:pt>
                  <c:pt idx="5">
                    <c:v>1423842.6458323705</c:v>
                  </c:pt>
                  <c:pt idx="6">
                    <c:v>381309.36729955458</c:v>
                  </c:pt>
                  <c:pt idx="7">
                    <c:v>592587.2619810981</c:v>
                  </c:pt>
                  <c:pt idx="8">
                    <c:v>973860.65575643862</c:v>
                  </c:pt>
                  <c:pt idx="9">
                    <c:v>419341.48160841223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'05'!$E$3:$E$12</c:f>
              <c:numCache>
                <c:formatCode>#,##0</c:formatCode>
                <c:ptCount val="10"/>
                <c:pt idx="0">
                  <c:v>2588158.7520000003</c:v>
                </c:pt>
                <c:pt idx="1">
                  <c:v>3826252.4249999998</c:v>
                </c:pt>
                <c:pt idx="2">
                  <c:v>3745429.4160000002</c:v>
                </c:pt>
                <c:pt idx="3">
                  <c:v>3239830.8319999995</c:v>
                </c:pt>
                <c:pt idx="4">
                  <c:v>2715640.3039999995</c:v>
                </c:pt>
                <c:pt idx="5">
                  <c:v>5313733.5599999996</c:v>
                </c:pt>
                <c:pt idx="6">
                  <c:v>1423033.9199999997</c:v>
                </c:pt>
                <c:pt idx="7">
                  <c:v>2211516.0199999996</c:v>
                </c:pt>
                <c:pt idx="8">
                  <c:v>3634415.6879999996</c:v>
                </c:pt>
                <c:pt idx="9">
                  <c:v>1564968.51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F-4170-B7E5-A8FACBF8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'06'!$D$2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'06'!$G$3:$G$12</c:f>
                <c:numCache>
                  <c:formatCode>General</c:formatCode>
                  <c:ptCount val="10"/>
                  <c:pt idx="0">
                    <c:v>0.33894568646053747</c:v>
                  </c:pt>
                  <c:pt idx="1">
                    <c:v>0.32538107307045744</c:v>
                  </c:pt>
                  <c:pt idx="2">
                    <c:v>0.27311135518283541</c:v>
                  </c:pt>
                  <c:pt idx="3">
                    <c:v>0.16856150793076149</c:v>
                  </c:pt>
                  <c:pt idx="4">
                    <c:v>0.22037649465034526</c:v>
                  </c:pt>
                  <c:pt idx="5">
                    <c:v>0.18304162706849447</c:v>
                  </c:pt>
                  <c:pt idx="6">
                    <c:v>0.1788653716439273</c:v>
                  </c:pt>
                  <c:pt idx="7">
                    <c:v>0.19377681647656894</c:v>
                  </c:pt>
                  <c:pt idx="8">
                    <c:v>0.18914649869491962</c:v>
                  </c:pt>
                  <c:pt idx="9">
                    <c:v>0.17114131307106994</c:v>
                  </c:pt>
                </c:numCache>
              </c:numRef>
            </c:plus>
            <c:minus>
              <c:numRef>
                <c:f>'06'!$G$3:$G$12</c:f>
                <c:numCache>
                  <c:formatCode>General</c:formatCode>
                  <c:ptCount val="10"/>
                  <c:pt idx="0">
                    <c:v>0.33894568646053747</c:v>
                  </c:pt>
                  <c:pt idx="1">
                    <c:v>0.32538107307045744</c:v>
                  </c:pt>
                  <c:pt idx="2">
                    <c:v>0.27311135518283541</c:v>
                  </c:pt>
                  <c:pt idx="3">
                    <c:v>0.16856150793076149</c:v>
                  </c:pt>
                  <c:pt idx="4">
                    <c:v>0.22037649465034526</c:v>
                  </c:pt>
                  <c:pt idx="5">
                    <c:v>0.18304162706849447</c:v>
                  </c:pt>
                  <c:pt idx="6">
                    <c:v>0.1788653716439273</c:v>
                  </c:pt>
                  <c:pt idx="7">
                    <c:v>0.19377681647656894</c:v>
                  </c:pt>
                  <c:pt idx="8">
                    <c:v>0.18914649869491962</c:v>
                  </c:pt>
                  <c:pt idx="9">
                    <c:v>0.17114131307106994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'06'!$D$3:$D$12</c:f>
              <c:numCache>
                <c:formatCode>#,##0.00</c:formatCode>
                <c:ptCount val="10"/>
                <c:pt idx="0">
                  <c:v>1.4465849387040279</c:v>
                </c:pt>
                <c:pt idx="1">
                  <c:v>1.3886925795053005</c:v>
                </c:pt>
                <c:pt idx="2">
                  <c:v>1.1656108597285069</c:v>
                </c:pt>
                <c:pt idx="3">
                  <c:v>0.71940298507462686</c:v>
                </c:pt>
                <c:pt idx="4">
                  <c:v>0.94054395951929159</c:v>
                </c:pt>
                <c:pt idx="5">
                  <c:v>0.78120262758969172</c:v>
                </c:pt>
                <c:pt idx="6">
                  <c:v>0.76337880377754463</c:v>
                </c:pt>
                <c:pt idx="7">
                  <c:v>0.82701929949964259</c:v>
                </c:pt>
                <c:pt idx="8">
                  <c:v>0.80725758477096965</c:v>
                </c:pt>
                <c:pt idx="9">
                  <c:v>0.73041332510795809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D03-B2B9-E09A5D7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'06'!$B$2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'06'!$E$3:$E$12</c:f>
                <c:numCache>
                  <c:formatCode>General</c:formatCode>
                  <c:ptCount val="10"/>
                  <c:pt idx="0">
                    <c:v>24.779999999999998</c:v>
                  </c:pt>
                  <c:pt idx="1">
                    <c:v>29.474999999999998</c:v>
                  </c:pt>
                  <c:pt idx="2">
                    <c:v>19.32</c:v>
                  </c:pt>
                  <c:pt idx="3">
                    <c:v>14.46</c:v>
                  </c:pt>
                  <c:pt idx="4">
                    <c:v>22.304999999999996</c:v>
                  </c:pt>
                  <c:pt idx="5">
                    <c:v>23.189999999999998</c:v>
                  </c:pt>
                  <c:pt idx="6">
                    <c:v>21.824999999999999</c:v>
                  </c:pt>
                  <c:pt idx="7">
                    <c:v>17.355</c:v>
                  </c:pt>
                  <c:pt idx="8">
                    <c:v>20.354999999999997</c:v>
                  </c:pt>
                  <c:pt idx="9">
                    <c:v>17.760000000000002</c:v>
                  </c:pt>
                </c:numCache>
              </c:numRef>
            </c:plus>
            <c:minus>
              <c:numRef>
                <c:f>'06'!$E$3:$E$12</c:f>
                <c:numCache>
                  <c:formatCode>General</c:formatCode>
                  <c:ptCount val="10"/>
                  <c:pt idx="0">
                    <c:v>24.779999999999998</c:v>
                  </c:pt>
                  <c:pt idx="1">
                    <c:v>29.474999999999998</c:v>
                  </c:pt>
                  <c:pt idx="2">
                    <c:v>19.32</c:v>
                  </c:pt>
                  <c:pt idx="3">
                    <c:v>14.46</c:v>
                  </c:pt>
                  <c:pt idx="4">
                    <c:v>22.304999999999996</c:v>
                  </c:pt>
                  <c:pt idx="5">
                    <c:v>23.189999999999998</c:v>
                  </c:pt>
                  <c:pt idx="6">
                    <c:v>21.824999999999999</c:v>
                  </c:pt>
                  <c:pt idx="7">
                    <c:v>17.355</c:v>
                  </c:pt>
                  <c:pt idx="8">
                    <c:v>20.354999999999997</c:v>
                  </c:pt>
                  <c:pt idx="9">
                    <c:v>17.760000000000002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'06'!$B$3:$B$12</c:f>
              <c:numCache>
                <c:formatCode>0.00</c:formatCode>
                <c:ptCount val="10"/>
                <c:pt idx="0">
                  <c:v>165.2</c:v>
                </c:pt>
                <c:pt idx="1">
                  <c:v>196.5</c:v>
                </c:pt>
                <c:pt idx="2">
                  <c:v>128.80000000000001</c:v>
                </c:pt>
                <c:pt idx="3">
                  <c:v>96.4</c:v>
                </c:pt>
                <c:pt idx="4">
                  <c:v>148.69999999999999</c:v>
                </c:pt>
                <c:pt idx="5">
                  <c:v>154.6</c:v>
                </c:pt>
                <c:pt idx="6">
                  <c:v>145.5</c:v>
                </c:pt>
                <c:pt idx="7">
                  <c:v>115.7</c:v>
                </c:pt>
                <c:pt idx="8">
                  <c:v>135.69999999999999</c:v>
                </c:pt>
                <c:pt idx="9">
                  <c:v>118.4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75A-945E-998D0D72B406}"/>
            </c:ext>
          </c:extLst>
        </c:ser>
        <c:ser>
          <c:idx val="1"/>
          <c:order val="1"/>
          <c:tx>
            <c:strRef>
              <c:f>'06'!$C$2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'06'!$F$3:$F$12</c:f>
                <c:numCache>
                  <c:formatCode>General</c:formatCode>
                  <c:ptCount val="10"/>
                  <c:pt idx="0">
                    <c:v>20.556000000000001</c:v>
                  </c:pt>
                  <c:pt idx="1">
                    <c:v>25.47</c:v>
                  </c:pt>
                  <c:pt idx="2">
                    <c:v>19.89</c:v>
                  </c:pt>
                  <c:pt idx="3">
                    <c:v>24.119999999999997</c:v>
                  </c:pt>
                  <c:pt idx="4">
                    <c:v>28.457999999999998</c:v>
                  </c:pt>
                  <c:pt idx="5">
                    <c:v>35.622</c:v>
                  </c:pt>
                  <c:pt idx="6">
                    <c:v>34.308</c:v>
                  </c:pt>
                  <c:pt idx="7">
                    <c:v>25.181999999999999</c:v>
                  </c:pt>
                  <c:pt idx="8">
                    <c:v>30.257999999999999</c:v>
                  </c:pt>
                  <c:pt idx="9">
                    <c:v>29.177999999999997</c:v>
                  </c:pt>
                </c:numCache>
              </c:numRef>
            </c:plus>
            <c:minus>
              <c:numRef>
                <c:f>'06'!$F$3:$F$12</c:f>
                <c:numCache>
                  <c:formatCode>General</c:formatCode>
                  <c:ptCount val="10"/>
                  <c:pt idx="0">
                    <c:v>20.556000000000001</c:v>
                  </c:pt>
                  <c:pt idx="1">
                    <c:v>25.47</c:v>
                  </c:pt>
                  <c:pt idx="2">
                    <c:v>19.89</c:v>
                  </c:pt>
                  <c:pt idx="3">
                    <c:v>24.119999999999997</c:v>
                  </c:pt>
                  <c:pt idx="4">
                    <c:v>28.457999999999998</c:v>
                  </c:pt>
                  <c:pt idx="5">
                    <c:v>35.622</c:v>
                  </c:pt>
                  <c:pt idx="6">
                    <c:v>34.308</c:v>
                  </c:pt>
                  <c:pt idx="7">
                    <c:v>25.181999999999999</c:v>
                  </c:pt>
                  <c:pt idx="8">
                    <c:v>30.257999999999999</c:v>
                  </c:pt>
                  <c:pt idx="9">
                    <c:v>29.177999999999997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'06'!$C$3:$C$12</c:f>
              <c:numCache>
                <c:formatCode>0.00</c:formatCode>
                <c:ptCount val="10"/>
                <c:pt idx="0">
                  <c:v>114.2</c:v>
                </c:pt>
                <c:pt idx="1">
                  <c:v>141.5</c:v>
                </c:pt>
                <c:pt idx="2">
                  <c:v>110.5</c:v>
                </c:pt>
                <c:pt idx="3">
                  <c:v>134</c:v>
                </c:pt>
                <c:pt idx="4">
                  <c:v>158.1</c:v>
                </c:pt>
                <c:pt idx="5">
                  <c:v>197.9</c:v>
                </c:pt>
                <c:pt idx="6">
                  <c:v>190.6</c:v>
                </c:pt>
                <c:pt idx="7">
                  <c:v>139.9</c:v>
                </c:pt>
                <c:pt idx="8">
                  <c:v>168.1</c:v>
                </c:pt>
                <c:pt idx="9">
                  <c:v>162.1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75A-945E-998D0D72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1104"/>
        <c:axId val="374391936"/>
      </c:lineChart>
      <c:catAx>
        <c:axId val="3743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91936"/>
        <c:crosses val="autoZero"/>
        <c:auto val="1"/>
        <c:lblAlgn val="ctr"/>
        <c:lblOffset val="100"/>
        <c:noMultiLvlLbl val="0"/>
      </c:catAx>
      <c:valAx>
        <c:axId val="3743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'08'!$D$2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'08'!$F$3:$F$12</c:f>
                <c:numCache>
                  <c:formatCode>General</c:formatCode>
                  <c:ptCount val="10"/>
                  <c:pt idx="0">
                    <c:v>386.09999999999997</c:v>
                  </c:pt>
                  <c:pt idx="1">
                    <c:v>397.95</c:v>
                  </c:pt>
                  <c:pt idx="2">
                    <c:v>346.31999999999994</c:v>
                  </c:pt>
                  <c:pt idx="3">
                    <c:v>142.05000000000001</c:v>
                  </c:pt>
                  <c:pt idx="4">
                    <c:v>247.95000000000002</c:v>
                  </c:pt>
                  <c:pt idx="5">
                    <c:v>213.91499999999996</c:v>
                  </c:pt>
                  <c:pt idx="6">
                    <c:v>197.53499999999997</c:v>
                  </c:pt>
                  <c:pt idx="7">
                    <c:v>258.84000000000003</c:v>
                  </c:pt>
                  <c:pt idx="8">
                    <c:v>249.14999999999998</c:v>
                  </c:pt>
                  <c:pt idx="9">
                    <c:v>431.55</c:v>
                  </c:pt>
                </c:numCache>
              </c:numRef>
            </c:plus>
            <c:minus>
              <c:numRef>
                <c:f>'08'!$F$3:$F$12</c:f>
                <c:numCache>
                  <c:formatCode>General</c:formatCode>
                  <c:ptCount val="10"/>
                  <c:pt idx="0">
                    <c:v>386.09999999999997</c:v>
                  </c:pt>
                  <c:pt idx="1">
                    <c:v>397.95</c:v>
                  </c:pt>
                  <c:pt idx="2">
                    <c:v>346.31999999999994</c:v>
                  </c:pt>
                  <c:pt idx="3">
                    <c:v>142.05000000000001</c:v>
                  </c:pt>
                  <c:pt idx="4">
                    <c:v>247.95000000000002</c:v>
                  </c:pt>
                  <c:pt idx="5">
                    <c:v>213.91499999999996</c:v>
                  </c:pt>
                  <c:pt idx="6">
                    <c:v>197.53499999999997</c:v>
                  </c:pt>
                  <c:pt idx="7">
                    <c:v>258.84000000000003</c:v>
                  </c:pt>
                  <c:pt idx="8">
                    <c:v>249.14999999999998</c:v>
                  </c:pt>
                  <c:pt idx="9">
                    <c:v>431.55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'08'!$D$3:$D$12</c:f>
              <c:numCache>
                <c:formatCode>#,##0</c:formatCode>
                <c:ptCount val="10"/>
                <c:pt idx="0">
                  <c:v>2574</c:v>
                </c:pt>
                <c:pt idx="1">
                  <c:v>2653</c:v>
                </c:pt>
                <c:pt idx="2">
                  <c:v>2308.7999999999997</c:v>
                </c:pt>
                <c:pt idx="3">
                  <c:v>947</c:v>
                </c:pt>
                <c:pt idx="4">
                  <c:v>1653</c:v>
                </c:pt>
                <c:pt idx="5">
                  <c:v>1426.1000000000001</c:v>
                </c:pt>
                <c:pt idx="6">
                  <c:v>1316.8999999999999</c:v>
                </c:pt>
                <c:pt idx="7">
                  <c:v>1725.6000000000001</c:v>
                </c:pt>
                <c:pt idx="8">
                  <c:v>1661</c:v>
                </c:pt>
                <c:pt idx="9">
                  <c:v>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8-427A-92EE-0E85DF6C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9744"/>
        <c:axId val="67456384"/>
      </c:lineChart>
      <c:catAx>
        <c:axId val="674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56384"/>
        <c:crosses val="autoZero"/>
        <c:auto val="1"/>
        <c:lblAlgn val="ctr"/>
        <c:lblOffset val="100"/>
        <c:noMultiLvlLbl val="0"/>
      </c:catAx>
      <c:valAx>
        <c:axId val="67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0</xdr:row>
      <xdr:rowOff>187324</xdr:rowOff>
    </xdr:from>
    <xdr:to>
      <xdr:col>14</xdr:col>
      <xdr:colOff>44449</xdr:colOff>
      <xdr:row>15</xdr:row>
      <xdr:rowOff>6349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1C181D-4806-45CA-8301-F82427EBF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0</xdr:row>
      <xdr:rowOff>187324</xdr:rowOff>
    </xdr:from>
    <xdr:to>
      <xdr:col>14</xdr:col>
      <xdr:colOff>44449</xdr:colOff>
      <xdr:row>15</xdr:row>
      <xdr:rowOff>6349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AB4025-D1F8-4774-8779-F71C9FE73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187324</xdr:rowOff>
    </xdr:from>
    <xdr:to>
      <xdr:col>16</xdr:col>
      <xdr:colOff>50799</xdr:colOff>
      <xdr:row>15</xdr:row>
      <xdr:rowOff>6349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7DE0B-B35A-4DB6-9B5C-390F7F1C3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1</xdr:row>
      <xdr:rowOff>9524</xdr:rowOff>
    </xdr:from>
    <xdr:to>
      <xdr:col>18</xdr:col>
      <xdr:colOff>558800</xdr:colOff>
      <xdr:row>19</xdr:row>
      <xdr:rowOff>146049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33D96D-82C8-4D87-B966-DA11B63C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1</xdr:row>
      <xdr:rowOff>9525</xdr:rowOff>
    </xdr:from>
    <xdr:to>
      <xdr:col>18</xdr:col>
      <xdr:colOff>558800</xdr:colOff>
      <xdr:row>10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6F1A9-4F5C-4DB3-8B36-7C6FAD39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10</xdr:row>
      <xdr:rowOff>146050</xdr:rowOff>
    </xdr:from>
    <xdr:to>
      <xdr:col>18</xdr:col>
      <xdr:colOff>542926</xdr:colOff>
      <xdr:row>17</xdr:row>
      <xdr:rowOff>184149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8F866-F9E0-4C95-9648-C16624AB6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10</xdr:row>
      <xdr:rowOff>146050</xdr:rowOff>
    </xdr:from>
    <xdr:to>
      <xdr:col>16</xdr:col>
      <xdr:colOff>542926</xdr:colOff>
      <xdr:row>17</xdr:row>
      <xdr:rowOff>184149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B0E5A8-3F5A-4D0F-8B6F-FD38F65B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0</xdr:row>
      <xdr:rowOff>149225</xdr:rowOff>
    </xdr:from>
    <xdr:to>
      <xdr:col>16</xdr:col>
      <xdr:colOff>533399</xdr:colOff>
      <xdr:row>10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5DBE37-1DCC-4ABD-9131-90E5EC07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12700</xdr:rowOff>
    </xdr:from>
    <xdr:to>
      <xdr:col>17</xdr:col>
      <xdr:colOff>387350</xdr:colOff>
      <xdr:row>14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25BF12-9EC3-4F0F-9C08-AEB8A43D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12700</xdr:rowOff>
    </xdr:from>
    <xdr:to>
      <xdr:col>18</xdr:col>
      <xdr:colOff>133350</xdr:colOff>
      <xdr:row>11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57A4E0-1757-4954-8BAF-7C7F176E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31750</xdr:rowOff>
    </xdr:from>
    <xdr:to>
      <xdr:col>16</xdr:col>
      <xdr:colOff>342900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FFEE8F-7639-46C9-94C5-19809985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D12"/>
  <sheetViews>
    <sheetView workbookViewId="0">
      <selection activeCell="B3" sqref="B3:D12"/>
    </sheetView>
  </sheetViews>
  <sheetFormatPr defaultRowHeight="14.5" x14ac:dyDescent="0.35"/>
  <cols>
    <col min="2" max="4" width="12.08984375" customWidth="1"/>
  </cols>
  <sheetData>
    <row r="1" spans="1:4" ht="15" thickBot="1" x14ac:dyDescent="0.4"/>
    <row r="2" spans="1:4" ht="43.5" x14ac:dyDescent="0.35">
      <c r="B2" s="1" t="s">
        <v>0</v>
      </c>
      <c r="C2" s="1" t="s">
        <v>1</v>
      </c>
      <c r="D2" s="1" t="s">
        <v>2</v>
      </c>
    </row>
    <row r="3" spans="1:4" x14ac:dyDescent="0.35">
      <c r="A3">
        <v>1</v>
      </c>
      <c r="B3" s="2">
        <v>114.8</v>
      </c>
      <c r="C3" s="2">
        <v>5.74</v>
      </c>
      <c r="D3" s="2">
        <v>5.74</v>
      </c>
    </row>
    <row r="4" spans="1:4" x14ac:dyDescent="0.35">
      <c r="A4">
        <v>2</v>
      </c>
      <c r="B4" s="2">
        <v>196.8</v>
      </c>
      <c r="C4" s="2">
        <v>9.8400000000000016</v>
      </c>
      <c r="D4" s="2">
        <v>9.8400000000000016</v>
      </c>
    </row>
    <row r="5" spans="1:4" x14ac:dyDescent="0.35">
      <c r="A5">
        <v>3</v>
      </c>
      <c r="B5" s="2">
        <v>148.80000000000001</v>
      </c>
      <c r="C5" s="2">
        <v>7.4400000000000013</v>
      </c>
      <c r="D5" s="2">
        <v>7.4400000000000013</v>
      </c>
    </row>
    <row r="6" spans="1:4" x14ac:dyDescent="0.35">
      <c r="A6">
        <v>4</v>
      </c>
      <c r="B6" s="2">
        <v>169</v>
      </c>
      <c r="C6" s="2">
        <v>8.4500000000000011</v>
      </c>
      <c r="D6" s="2">
        <v>8.4500000000000011</v>
      </c>
    </row>
    <row r="7" spans="1:4" x14ac:dyDescent="0.35">
      <c r="A7">
        <v>5</v>
      </c>
      <c r="B7" s="2">
        <v>199.6</v>
      </c>
      <c r="C7" s="2">
        <v>9.98</v>
      </c>
      <c r="D7" s="2">
        <v>9.98</v>
      </c>
    </row>
    <row r="8" spans="1:4" x14ac:dyDescent="0.35">
      <c r="A8">
        <v>6</v>
      </c>
      <c r="B8" s="2">
        <v>158.9</v>
      </c>
      <c r="C8" s="2">
        <v>7.9450000000000003</v>
      </c>
      <c r="D8" s="2">
        <v>7.9450000000000003</v>
      </c>
    </row>
    <row r="9" spans="1:4" x14ac:dyDescent="0.35">
      <c r="A9">
        <v>7</v>
      </c>
      <c r="B9" s="2">
        <v>91.2</v>
      </c>
      <c r="C9" s="2">
        <v>4.5600000000000005</v>
      </c>
      <c r="D9" s="2">
        <v>4.5600000000000005</v>
      </c>
    </row>
    <row r="10" spans="1:4" x14ac:dyDescent="0.35">
      <c r="A10">
        <v>8</v>
      </c>
      <c r="B10" s="2">
        <v>150.6</v>
      </c>
      <c r="C10" s="2">
        <v>7.53</v>
      </c>
      <c r="D10" s="2">
        <v>7.53</v>
      </c>
    </row>
    <row r="11" spans="1:4" x14ac:dyDescent="0.35">
      <c r="A11">
        <v>9</v>
      </c>
      <c r="B11" s="2">
        <v>135.6</v>
      </c>
      <c r="C11" s="2">
        <v>6.78</v>
      </c>
      <c r="D11" s="2">
        <v>6.78</v>
      </c>
    </row>
    <row r="12" spans="1:4" x14ac:dyDescent="0.35">
      <c r="A12">
        <v>10</v>
      </c>
      <c r="B12" s="2">
        <v>122.5</v>
      </c>
      <c r="C12" s="2">
        <v>6.125</v>
      </c>
      <c r="D12" s="2">
        <v>6.125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DEF-A05B-4ED3-A679-95C8CDCA592C}">
  <sheetPr>
    <tabColor theme="5"/>
  </sheetPr>
  <dimension ref="A1:D12"/>
  <sheetViews>
    <sheetView workbookViewId="0">
      <selection activeCell="B3" sqref="B3:D12"/>
    </sheetView>
  </sheetViews>
  <sheetFormatPr defaultRowHeight="14.5" x14ac:dyDescent="0.35"/>
  <cols>
    <col min="2" max="4" width="12.08984375" customWidth="1"/>
  </cols>
  <sheetData>
    <row r="1" spans="1:4" ht="15" thickBot="1" x14ac:dyDescent="0.4"/>
    <row r="2" spans="1:4" ht="43.5" x14ac:dyDescent="0.35">
      <c r="B2" s="1" t="s">
        <v>0</v>
      </c>
      <c r="C2" s="1" t="s">
        <v>1</v>
      </c>
      <c r="D2" s="1" t="s">
        <v>2</v>
      </c>
    </row>
    <row r="3" spans="1:4" x14ac:dyDescent="0.35">
      <c r="A3">
        <v>1</v>
      </c>
      <c r="B3" s="2">
        <v>100.6</v>
      </c>
      <c r="C3" s="2">
        <v>11.267199999999999</v>
      </c>
      <c r="D3" s="2">
        <v>11.066000000000001</v>
      </c>
    </row>
    <row r="4" spans="1:4" x14ac:dyDescent="0.35">
      <c r="A4">
        <v>2</v>
      </c>
      <c r="B4" s="2">
        <v>177.8</v>
      </c>
      <c r="C4" s="2">
        <v>14.224</v>
      </c>
      <c r="D4" s="2">
        <v>15.113000000000001</v>
      </c>
    </row>
    <row r="5" spans="1:4" x14ac:dyDescent="0.35">
      <c r="A5">
        <v>3</v>
      </c>
      <c r="B5" s="2">
        <v>136.19999999999999</v>
      </c>
      <c r="C5" s="2">
        <v>11.985599999999998</v>
      </c>
      <c r="D5" s="2">
        <v>13.619999999999997</v>
      </c>
    </row>
    <row r="6" spans="1:4" x14ac:dyDescent="0.35">
      <c r="A6">
        <v>4</v>
      </c>
      <c r="B6" s="2">
        <v>149.5</v>
      </c>
      <c r="C6" s="2">
        <v>18.089500000000001</v>
      </c>
      <c r="D6" s="2">
        <v>13.903499999999999</v>
      </c>
    </row>
    <row r="7" spans="1:4" x14ac:dyDescent="0.35">
      <c r="A7">
        <v>5</v>
      </c>
      <c r="B7" s="2">
        <v>164.6</v>
      </c>
      <c r="C7" s="2">
        <v>24.031599999999997</v>
      </c>
      <c r="D7" s="2">
        <v>20.904199999999999</v>
      </c>
    </row>
    <row r="8" spans="1:4" x14ac:dyDescent="0.35">
      <c r="A8">
        <v>6</v>
      </c>
      <c r="B8" s="2">
        <v>148.69999999999999</v>
      </c>
      <c r="C8" s="2">
        <v>13.829099999999999</v>
      </c>
      <c r="D8" s="2">
        <v>9.3680999999999983</v>
      </c>
    </row>
    <row r="9" spans="1:4" x14ac:dyDescent="0.35">
      <c r="A9">
        <v>7</v>
      </c>
      <c r="B9" s="2">
        <v>178.6</v>
      </c>
      <c r="C9" s="2">
        <v>26.611399999999996</v>
      </c>
      <c r="D9" s="2">
        <v>21.0748</v>
      </c>
    </row>
    <row r="10" spans="1:4" x14ac:dyDescent="0.35">
      <c r="A10">
        <v>8</v>
      </c>
      <c r="B10" s="2">
        <v>129.5</v>
      </c>
      <c r="C10" s="2">
        <v>11.914</v>
      </c>
      <c r="D10" s="2">
        <v>16.835000000000001</v>
      </c>
    </row>
    <row r="11" spans="1:4" x14ac:dyDescent="0.35">
      <c r="A11">
        <v>9</v>
      </c>
      <c r="B11" s="2">
        <v>103.1</v>
      </c>
      <c r="C11" s="2">
        <v>12.0627</v>
      </c>
      <c r="D11" s="2">
        <v>6.8045999999999998</v>
      </c>
    </row>
    <row r="12" spans="1:4" x14ac:dyDescent="0.35">
      <c r="A12">
        <v>10</v>
      </c>
      <c r="B12" s="2">
        <v>137.6</v>
      </c>
      <c r="C12" s="2">
        <v>12.659199999999998</v>
      </c>
      <c r="D12" s="2">
        <v>12.384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5C16-7165-4BF6-A655-99332BBCC3A2}">
  <sheetPr>
    <tabColor theme="5"/>
  </sheetPr>
  <dimension ref="A1:F12"/>
  <sheetViews>
    <sheetView workbookViewId="0">
      <selection activeCell="B3" sqref="B3:D12"/>
    </sheetView>
  </sheetViews>
  <sheetFormatPr defaultRowHeight="14.5" x14ac:dyDescent="0.35"/>
  <cols>
    <col min="2" max="6" width="12.08984375" customWidth="1"/>
  </cols>
  <sheetData>
    <row r="1" spans="1:6" ht="15" thickBot="1" x14ac:dyDescent="0.4"/>
    <row r="2" spans="1:6" ht="43.5" x14ac:dyDescent="0.35">
      <c r="B2" s="1" t="s">
        <v>0</v>
      </c>
      <c r="C2" s="1" t="s">
        <v>1</v>
      </c>
      <c r="D2" s="1" t="s">
        <v>2</v>
      </c>
      <c r="E2" s="5" t="s">
        <v>3</v>
      </c>
      <c r="F2" s="5" t="s">
        <v>4</v>
      </c>
    </row>
    <row r="3" spans="1:6" x14ac:dyDescent="0.35">
      <c r="A3">
        <v>1</v>
      </c>
      <c r="B3" s="2">
        <v>153.80000000000001</v>
      </c>
      <c r="C3" s="2">
        <v>21.532</v>
      </c>
      <c r="D3" s="2">
        <v>17.687000000000001</v>
      </c>
      <c r="E3" s="6">
        <f>C3/B3</f>
        <v>0.13999999999999999</v>
      </c>
      <c r="F3" s="6">
        <f>D3/B3</f>
        <v>0.115</v>
      </c>
    </row>
    <row r="4" spans="1:6" x14ac:dyDescent="0.35">
      <c r="A4">
        <v>2</v>
      </c>
      <c r="B4" s="2">
        <v>178.2</v>
      </c>
      <c r="C4" s="2">
        <v>26.017199999999995</v>
      </c>
      <c r="D4" s="2">
        <v>11.583</v>
      </c>
      <c r="E4" s="7">
        <f t="shared" ref="C4:E12" ca="1" si="0">RANDBETWEEN(50,150)*D4/1000</f>
        <v>1.5173730000000001</v>
      </c>
      <c r="F4" s="6">
        <f t="shared" ref="F4:F12" si="1">D4/B4</f>
        <v>6.5000000000000002E-2</v>
      </c>
    </row>
    <row r="5" spans="1:6" x14ac:dyDescent="0.35">
      <c r="A5">
        <v>3</v>
      </c>
      <c r="B5" s="2">
        <v>197.8</v>
      </c>
      <c r="C5" s="2">
        <v>11.670200000000001</v>
      </c>
      <c r="D5" s="2">
        <v>28.4832</v>
      </c>
      <c r="E5" s="7">
        <f t="shared" ca="1" si="0"/>
        <v>2.1932064000000002</v>
      </c>
      <c r="F5" s="6">
        <f t="shared" si="1"/>
        <v>0.14399999999999999</v>
      </c>
    </row>
    <row r="6" spans="1:6" x14ac:dyDescent="0.35">
      <c r="A6">
        <v>4</v>
      </c>
      <c r="B6" s="2">
        <v>90.8</v>
      </c>
      <c r="C6" s="2">
        <v>8.4443999999999999</v>
      </c>
      <c r="D6" s="2">
        <v>9.7156000000000002</v>
      </c>
      <c r="E6" s="7">
        <f t="shared" ca="1" si="0"/>
        <v>0.90355079999999999</v>
      </c>
      <c r="F6" s="6">
        <f t="shared" si="1"/>
        <v>0.10700000000000001</v>
      </c>
    </row>
    <row r="7" spans="1:6" x14ac:dyDescent="0.35">
      <c r="A7">
        <v>5</v>
      </c>
      <c r="B7" s="2">
        <v>189.4</v>
      </c>
      <c r="C7" s="2">
        <v>20.455200000000001</v>
      </c>
      <c r="D7" s="2">
        <v>24.432600000000001</v>
      </c>
      <c r="E7" s="7">
        <f t="shared" ca="1" si="0"/>
        <v>1.2216300000000002</v>
      </c>
      <c r="F7" s="6">
        <f t="shared" si="1"/>
        <v>0.129</v>
      </c>
    </row>
    <row r="8" spans="1:6" x14ac:dyDescent="0.35">
      <c r="A8">
        <v>6</v>
      </c>
      <c r="B8" s="2">
        <v>149.19999999999999</v>
      </c>
      <c r="C8" s="2">
        <v>17.008800000000001</v>
      </c>
      <c r="D8" s="2">
        <v>20.888000000000002</v>
      </c>
      <c r="E8" s="7">
        <f t="shared" ca="1" si="0"/>
        <v>2.6527760000000002</v>
      </c>
      <c r="F8" s="6">
        <f t="shared" si="1"/>
        <v>0.14000000000000001</v>
      </c>
    </row>
    <row r="9" spans="1:6" x14ac:dyDescent="0.35">
      <c r="A9">
        <v>7</v>
      </c>
      <c r="B9" s="2">
        <v>86</v>
      </c>
      <c r="C9" s="2">
        <v>4.7300000000000004</v>
      </c>
      <c r="D9" s="2">
        <v>6.6219999999999999</v>
      </c>
      <c r="E9" s="7">
        <f t="shared" ca="1" si="0"/>
        <v>0.77477399999999996</v>
      </c>
      <c r="F9" s="6">
        <f t="shared" si="1"/>
        <v>7.6999999999999999E-2</v>
      </c>
    </row>
    <row r="10" spans="1:6" x14ac:dyDescent="0.35">
      <c r="A10">
        <v>8</v>
      </c>
      <c r="B10" s="2">
        <v>131.80000000000001</v>
      </c>
      <c r="C10" s="2">
        <v>19.111000000000001</v>
      </c>
      <c r="D10" s="2">
        <v>19.242800000000003</v>
      </c>
      <c r="E10" s="7">
        <f t="shared" ca="1" si="0"/>
        <v>1.9050372000000002</v>
      </c>
      <c r="F10" s="6">
        <f t="shared" si="1"/>
        <v>0.14600000000000002</v>
      </c>
    </row>
    <row r="11" spans="1:6" x14ac:dyDescent="0.35">
      <c r="A11">
        <v>9</v>
      </c>
      <c r="B11" s="2">
        <v>89</v>
      </c>
      <c r="C11" s="2">
        <v>9.7899999999999991</v>
      </c>
      <c r="D11" s="2">
        <v>9.5229999999999997</v>
      </c>
      <c r="E11" s="7">
        <f t="shared" ca="1" si="0"/>
        <v>0.76183999999999996</v>
      </c>
      <c r="F11" s="6">
        <f t="shared" si="1"/>
        <v>0.107</v>
      </c>
    </row>
    <row r="12" spans="1:6" x14ac:dyDescent="0.35">
      <c r="A12">
        <v>10</v>
      </c>
      <c r="B12" s="2">
        <v>168</v>
      </c>
      <c r="C12" s="2">
        <v>17.303999999999998</v>
      </c>
      <c r="D12" s="2">
        <v>14.784000000000001</v>
      </c>
      <c r="E12" s="7">
        <f t="shared" ca="1" si="0"/>
        <v>1.537536</v>
      </c>
      <c r="F12" s="6">
        <f t="shared" si="1"/>
        <v>8.8000000000000009E-2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D341-3622-474E-8461-860FA8F43FC1}">
  <sheetPr>
    <tabColor theme="5"/>
  </sheetPr>
  <dimension ref="A1:I12"/>
  <sheetViews>
    <sheetView topLeftCell="B1" workbookViewId="0">
      <selection activeCell="F3" sqref="F3:H12"/>
    </sheetView>
  </sheetViews>
  <sheetFormatPr defaultRowHeight="14.5" x14ac:dyDescent="0.35"/>
  <cols>
    <col min="2" max="9" width="8" customWidth="1"/>
  </cols>
  <sheetData>
    <row r="1" spans="1:9" ht="15" thickBot="1" x14ac:dyDescent="0.4"/>
    <row r="2" spans="1:9" ht="29" x14ac:dyDescent="0.35">
      <c r="B2" s="1" t="s">
        <v>5</v>
      </c>
      <c r="C2" s="1" t="s">
        <v>7</v>
      </c>
      <c r="D2" s="1" t="s">
        <v>6</v>
      </c>
      <c r="E2" s="5" t="s">
        <v>8</v>
      </c>
      <c r="F2" s="1" t="s">
        <v>9</v>
      </c>
      <c r="G2" s="1" t="s">
        <v>10</v>
      </c>
      <c r="H2" s="1" t="s">
        <v>11</v>
      </c>
      <c r="I2" s="5" t="s">
        <v>12</v>
      </c>
    </row>
    <row r="3" spans="1:9" x14ac:dyDescent="0.35">
      <c r="A3">
        <v>1</v>
      </c>
      <c r="B3" s="2">
        <v>189</v>
      </c>
      <c r="C3" s="2">
        <v>84.9</v>
      </c>
      <c r="D3" s="2">
        <v>127.3</v>
      </c>
      <c r="E3" s="7">
        <f t="shared" ref="E3:E12" si="0">B3+C3+D3</f>
        <v>401.2</v>
      </c>
      <c r="F3" s="2">
        <v>9.4500000000000011</v>
      </c>
      <c r="G3" s="2">
        <v>6.7920000000000007</v>
      </c>
      <c r="H3" s="2">
        <v>3.819</v>
      </c>
      <c r="I3" s="7">
        <f>SQRT(F3^2+G3^2+H3^2)</f>
        <v>12.248204970525274</v>
      </c>
    </row>
    <row r="4" spans="1:9" x14ac:dyDescent="0.35">
      <c r="A4">
        <v>2</v>
      </c>
      <c r="B4" s="2">
        <v>144.1</v>
      </c>
      <c r="C4" s="2">
        <v>86.9</v>
      </c>
      <c r="D4" s="2">
        <v>118.9</v>
      </c>
      <c r="E4" s="7">
        <f t="shared" si="0"/>
        <v>349.9</v>
      </c>
      <c r="F4" s="2">
        <v>7.2050000000000001</v>
      </c>
      <c r="G4" s="2">
        <v>6.9520000000000008</v>
      </c>
      <c r="H4" s="2">
        <v>3.5670000000000002</v>
      </c>
      <c r="I4" s="7">
        <f t="shared" ref="I4:I12" si="1">SQRT(F4^2+G4^2+H4^2)</f>
        <v>10.628537905093062</v>
      </c>
    </row>
    <row r="5" spans="1:9" x14ac:dyDescent="0.35">
      <c r="A5">
        <v>3</v>
      </c>
      <c r="B5" s="2">
        <v>137.6</v>
      </c>
      <c r="C5" s="2">
        <v>106.8</v>
      </c>
      <c r="D5" s="2">
        <v>128.9</v>
      </c>
      <c r="E5" s="7">
        <f t="shared" si="0"/>
        <v>373.29999999999995</v>
      </c>
      <c r="F5" s="2">
        <v>6.88</v>
      </c>
      <c r="G5" s="2">
        <v>8.5440000000000005</v>
      </c>
      <c r="H5" s="2">
        <v>3.867</v>
      </c>
      <c r="I5" s="7">
        <f t="shared" si="1"/>
        <v>11.63133805716264</v>
      </c>
    </row>
    <row r="6" spans="1:9" x14ac:dyDescent="0.35">
      <c r="A6">
        <v>4</v>
      </c>
      <c r="B6" s="2">
        <v>84.4</v>
      </c>
      <c r="C6" s="2">
        <v>163.30000000000001</v>
      </c>
      <c r="D6" s="2">
        <v>154.1</v>
      </c>
      <c r="E6" s="7">
        <f t="shared" si="0"/>
        <v>401.8</v>
      </c>
      <c r="F6" s="2">
        <v>4.2200000000000006</v>
      </c>
      <c r="G6" s="2">
        <v>13.064000000000002</v>
      </c>
      <c r="H6" s="2">
        <v>4.6229999999999993</v>
      </c>
      <c r="I6" s="7">
        <f t="shared" si="1"/>
        <v>14.486152870931608</v>
      </c>
    </row>
    <row r="7" spans="1:9" x14ac:dyDescent="0.35">
      <c r="A7">
        <v>5</v>
      </c>
      <c r="B7" s="2">
        <v>81.900000000000006</v>
      </c>
      <c r="C7" s="2">
        <v>94.5</v>
      </c>
      <c r="D7" s="2">
        <v>166</v>
      </c>
      <c r="E7" s="7">
        <f t="shared" si="0"/>
        <v>342.4</v>
      </c>
      <c r="F7" s="2">
        <v>4.0950000000000006</v>
      </c>
      <c r="G7" s="2">
        <v>7.5600000000000005</v>
      </c>
      <c r="H7" s="2">
        <v>4.9799999999999995</v>
      </c>
      <c r="I7" s="7">
        <f t="shared" si="1"/>
        <v>9.9359461049262947</v>
      </c>
    </row>
    <row r="8" spans="1:9" x14ac:dyDescent="0.35">
      <c r="A8">
        <v>6</v>
      </c>
      <c r="B8" s="2">
        <v>181.6</v>
      </c>
      <c r="C8" s="2">
        <v>121.3</v>
      </c>
      <c r="D8" s="2">
        <v>193.2</v>
      </c>
      <c r="E8" s="7">
        <f t="shared" si="0"/>
        <v>496.09999999999997</v>
      </c>
      <c r="F8" s="2">
        <v>9.08</v>
      </c>
      <c r="G8" s="2">
        <v>9.7040000000000006</v>
      </c>
      <c r="H8" s="2">
        <v>5.7959999999999994</v>
      </c>
      <c r="I8" s="7">
        <f t="shared" si="1"/>
        <v>14.498538960874644</v>
      </c>
    </row>
    <row r="9" spans="1:9" x14ac:dyDescent="0.35">
      <c r="A9">
        <v>7</v>
      </c>
      <c r="B9" s="2">
        <v>182.5</v>
      </c>
      <c r="C9" s="2">
        <v>151.1</v>
      </c>
      <c r="D9" s="2">
        <v>182.5</v>
      </c>
      <c r="E9" s="7">
        <f t="shared" si="0"/>
        <v>516.1</v>
      </c>
      <c r="F9" s="2">
        <v>9.125</v>
      </c>
      <c r="G9" s="2">
        <v>12.087999999999999</v>
      </c>
      <c r="H9" s="2">
        <v>5.4749999999999996</v>
      </c>
      <c r="I9" s="7">
        <f t="shared" si="1"/>
        <v>16.104688571965617</v>
      </c>
    </row>
    <row r="10" spans="1:9" x14ac:dyDescent="0.35">
      <c r="A10">
        <v>8</v>
      </c>
      <c r="B10" s="2">
        <v>159.6</v>
      </c>
      <c r="C10" s="2">
        <v>86.9</v>
      </c>
      <c r="D10" s="2">
        <v>144.69999999999999</v>
      </c>
      <c r="E10" s="7">
        <f t="shared" si="0"/>
        <v>391.2</v>
      </c>
      <c r="F10" s="2">
        <v>7.98</v>
      </c>
      <c r="G10" s="2">
        <v>6.9520000000000008</v>
      </c>
      <c r="H10" s="2">
        <v>4.3409999999999993</v>
      </c>
      <c r="I10" s="7">
        <f t="shared" si="1"/>
        <v>11.439186378409961</v>
      </c>
    </row>
    <row r="11" spans="1:9" x14ac:dyDescent="0.35">
      <c r="A11">
        <v>9</v>
      </c>
      <c r="B11" s="2">
        <v>114</v>
      </c>
      <c r="C11" s="2">
        <v>115.4</v>
      </c>
      <c r="D11" s="2">
        <v>111.3</v>
      </c>
      <c r="E11" s="7">
        <f t="shared" si="0"/>
        <v>340.7</v>
      </c>
      <c r="F11" s="2">
        <v>5.7</v>
      </c>
      <c r="G11" s="2">
        <v>9.2320000000000011</v>
      </c>
      <c r="H11" s="2">
        <v>3.339</v>
      </c>
      <c r="I11" s="7">
        <f t="shared" si="1"/>
        <v>11.352037041870505</v>
      </c>
    </row>
    <row r="12" spans="1:9" x14ac:dyDescent="0.35">
      <c r="A12">
        <v>10</v>
      </c>
      <c r="B12" s="2">
        <v>136.69999999999999</v>
      </c>
      <c r="C12" s="2">
        <v>109.6</v>
      </c>
      <c r="D12" s="2">
        <v>81.400000000000006</v>
      </c>
      <c r="E12" s="7">
        <f t="shared" si="0"/>
        <v>327.7</v>
      </c>
      <c r="F12" s="2">
        <v>6.835</v>
      </c>
      <c r="G12" s="2">
        <v>8.7679999999999989</v>
      </c>
      <c r="H12" s="2">
        <v>2.4420000000000002</v>
      </c>
      <c r="I12" s="7">
        <f t="shared" si="1"/>
        <v>11.382372907263228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F9F1-5808-4B3C-83FE-678DAC2618CC}">
  <sheetPr>
    <tabColor theme="5"/>
  </sheetPr>
  <dimension ref="A1:I12"/>
  <sheetViews>
    <sheetView workbookViewId="0">
      <selection activeCell="E3" sqref="E3:E12"/>
    </sheetView>
  </sheetViews>
  <sheetFormatPr defaultRowHeight="14.5" x14ac:dyDescent="0.35"/>
  <cols>
    <col min="2" max="4" width="8" customWidth="1"/>
    <col min="5" max="5" width="10.26953125" bestFit="1" customWidth="1"/>
    <col min="6" max="8" width="8" customWidth="1"/>
    <col min="9" max="9" width="9.26953125" bestFit="1" customWidth="1"/>
  </cols>
  <sheetData>
    <row r="1" spans="1:9" ht="15" thickBot="1" x14ac:dyDescent="0.4"/>
    <row r="2" spans="1:9" ht="29" x14ac:dyDescent="0.35">
      <c r="B2" s="1" t="s">
        <v>5</v>
      </c>
      <c r="C2" s="1" t="s">
        <v>7</v>
      </c>
      <c r="D2" s="1" t="s">
        <v>6</v>
      </c>
      <c r="E2" s="5" t="s">
        <v>8</v>
      </c>
      <c r="F2" s="1" t="s">
        <v>9</v>
      </c>
      <c r="G2" s="1" t="s">
        <v>10</v>
      </c>
      <c r="H2" s="1" t="s">
        <v>11</v>
      </c>
      <c r="I2" s="5" t="s">
        <v>12</v>
      </c>
    </row>
    <row r="3" spans="1:9" x14ac:dyDescent="0.35">
      <c r="A3">
        <v>1</v>
      </c>
      <c r="B3" s="2">
        <v>146.4</v>
      </c>
      <c r="C3" s="2">
        <v>164.3</v>
      </c>
      <c r="D3" s="2">
        <v>107.6</v>
      </c>
      <c r="E3" s="8">
        <f>PRODUCT(B3:D3)</f>
        <v>2588158.7520000003</v>
      </c>
      <c r="F3" s="2">
        <v>21.96</v>
      </c>
      <c r="G3" s="2">
        <v>29.574000000000002</v>
      </c>
      <c r="H3" s="2">
        <v>13.988</v>
      </c>
      <c r="I3" s="8">
        <f>E3*SQRT(F3^2/B3^2+G3^2/C3^2+H3^2/D3^2)</f>
        <v>693510.64814809547</v>
      </c>
    </row>
    <row r="4" spans="1:9" x14ac:dyDescent="0.35">
      <c r="A4">
        <v>2</v>
      </c>
      <c r="B4" s="2">
        <v>195.1</v>
      </c>
      <c r="C4" s="2">
        <v>197.5</v>
      </c>
      <c r="D4" s="2">
        <v>99.3</v>
      </c>
      <c r="E4" s="8">
        <f t="shared" ref="E4:E12" si="0">PRODUCT(B4:D4)</f>
        <v>3826252.4249999998</v>
      </c>
      <c r="F4" s="2">
        <v>29.264999999999997</v>
      </c>
      <c r="G4" s="2">
        <v>35.549999999999997</v>
      </c>
      <c r="H4" s="2">
        <v>12.909000000000001</v>
      </c>
      <c r="I4" s="8">
        <f t="shared" ref="I4:I12" si="1">E4*SQRT(F4^2/B4^2+G4^2/C4^2+H4^2/D4^2)</f>
        <v>1025264.3108501142</v>
      </c>
    </row>
    <row r="5" spans="1:9" x14ac:dyDescent="0.35">
      <c r="A5">
        <v>3</v>
      </c>
      <c r="B5" s="2">
        <v>199.7</v>
      </c>
      <c r="C5" s="2">
        <v>182.8</v>
      </c>
      <c r="D5" s="2">
        <v>102.6</v>
      </c>
      <c r="E5" s="8">
        <f t="shared" si="0"/>
        <v>3745429.4160000002</v>
      </c>
      <c r="F5" s="2">
        <v>29.954999999999998</v>
      </c>
      <c r="G5" s="2">
        <v>32.904000000000003</v>
      </c>
      <c r="H5" s="2">
        <v>13.337999999999999</v>
      </c>
      <c r="I5" s="8">
        <f t="shared" si="1"/>
        <v>1003607.3636811838</v>
      </c>
    </row>
    <row r="6" spans="1:9" x14ac:dyDescent="0.35">
      <c r="A6">
        <v>4</v>
      </c>
      <c r="B6" s="2">
        <v>173.6</v>
      </c>
      <c r="C6" s="2">
        <v>192.2</v>
      </c>
      <c r="D6" s="2">
        <v>97.1</v>
      </c>
      <c r="E6" s="8">
        <f t="shared" si="0"/>
        <v>3239830.8319999995</v>
      </c>
      <c r="F6" s="2">
        <v>26.04</v>
      </c>
      <c r="G6" s="2">
        <v>34.595999999999997</v>
      </c>
      <c r="H6" s="2">
        <v>12.622999999999999</v>
      </c>
      <c r="I6" s="8">
        <f t="shared" si="1"/>
        <v>868129.5838032515</v>
      </c>
    </row>
    <row r="7" spans="1:9" x14ac:dyDescent="0.35">
      <c r="A7">
        <v>5</v>
      </c>
      <c r="B7" s="2">
        <v>178.1</v>
      </c>
      <c r="C7" s="2">
        <v>125.6</v>
      </c>
      <c r="D7" s="2">
        <v>121.4</v>
      </c>
      <c r="E7" s="8">
        <f t="shared" si="0"/>
        <v>2715640.3039999995</v>
      </c>
      <c r="F7" s="2">
        <v>26.715</v>
      </c>
      <c r="G7" s="2">
        <v>22.607999999999997</v>
      </c>
      <c r="H7" s="2">
        <v>15.782000000000002</v>
      </c>
      <c r="I7" s="8">
        <f t="shared" si="1"/>
        <v>727669.99547797849</v>
      </c>
    </row>
    <row r="8" spans="1:9" x14ac:dyDescent="0.35">
      <c r="A8">
        <v>6</v>
      </c>
      <c r="B8" s="2">
        <v>186.6</v>
      </c>
      <c r="C8" s="2">
        <v>186</v>
      </c>
      <c r="D8" s="2">
        <v>153.1</v>
      </c>
      <c r="E8" s="8">
        <f t="shared" si="0"/>
        <v>5313733.5599999996</v>
      </c>
      <c r="F8" s="2">
        <v>27.99</v>
      </c>
      <c r="G8" s="2">
        <v>33.479999999999997</v>
      </c>
      <c r="H8" s="2">
        <v>19.902999999999999</v>
      </c>
      <c r="I8" s="8">
        <f t="shared" si="1"/>
        <v>1423842.6458323705</v>
      </c>
    </row>
    <row r="9" spans="1:9" x14ac:dyDescent="0.35">
      <c r="A9">
        <v>7</v>
      </c>
      <c r="B9" s="2">
        <v>198</v>
      </c>
      <c r="C9" s="2">
        <v>82.8</v>
      </c>
      <c r="D9" s="2">
        <v>86.8</v>
      </c>
      <c r="E9" s="8">
        <f t="shared" si="0"/>
        <v>1423033.9199999997</v>
      </c>
      <c r="F9" s="2">
        <v>29.7</v>
      </c>
      <c r="G9" s="2">
        <v>14.903999999999998</v>
      </c>
      <c r="H9" s="2">
        <v>11.284000000000001</v>
      </c>
      <c r="I9" s="8">
        <f t="shared" si="1"/>
        <v>381309.36729955458</v>
      </c>
    </row>
    <row r="10" spans="1:9" x14ac:dyDescent="0.35">
      <c r="A10">
        <v>8</v>
      </c>
      <c r="B10" s="2">
        <v>98</v>
      </c>
      <c r="C10" s="2">
        <v>162.69999999999999</v>
      </c>
      <c r="D10" s="2">
        <v>138.69999999999999</v>
      </c>
      <c r="E10" s="8">
        <f t="shared" si="0"/>
        <v>2211516.0199999996</v>
      </c>
      <c r="F10" s="2">
        <v>14.7</v>
      </c>
      <c r="G10" s="2">
        <v>29.285999999999998</v>
      </c>
      <c r="H10" s="2">
        <v>18.030999999999999</v>
      </c>
      <c r="I10" s="8">
        <f t="shared" si="1"/>
        <v>592587.2619810981</v>
      </c>
    </row>
    <row r="11" spans="1:9" x14ac:dyDescent="0.35">
      <c r="A11">
        <v>9</v>
      </c>
      <c r="B11" s="2">
        <v>162.6</v>
      </c>
      <c r="C11" s="2">
        <v>153.19999999999999</v>
      </c>
      <c r="D11" s="2">
        <v>145.9</v>
      </c>
      <c r="E11" s="8">
        <f t="shared" si="0"/>
        <v>3634415.6879999996</v>
      </c>
      <c r="F11" s="2">
        <v>24.389999999999997</v>
      </c>
      <c r="G11" s="2">
        <v>27.575999999999997</v>
      </c>
      <c r="H11" s="2">
        <v>18.967000000000002</v>
      </c>
      <c r="I11" s="8">
        <f t="shared" si="1"/>
        <v>973860.65575643862</v>
      </c>
    </row>
    <row r="12" spans="1:9" x14ac:dyDescent="0.35">
      <c r="A12">
        <v>10</v>
      </c>
      <c r="B12" s="2">
        <v>88.5</v>
      </c>
      <c r="C12" s="2">
        <v>118.6</v>
      </c>
      <c r="D12" s="2">
        <v>149.1</v>
      </c>
      <c r="E12" s="8">
        <f t="shared" si="0"/>
        <v>1564968.51</v>
      </c>
      <c r="F12" s="2">
        <v>13.275</v>
      </c>
      <c r="G12" s="2">
        <v>21.347999999999999</v>
      </c>
      <c r="H12" s="2">
        <v>19.382999999999999</v>
      </c>
      <c r="I12" s="8">
        <f t="shared" si="1"/>
        <v>419341.48160841223</v>
      </c>
    </row>
  </sheetData>
  <pageMargins left="0.7" right="0.7" top="0.75" bottom="0.75" header="0.3" footer="0.3"/>
  <ignoredErrors>
    <ignoredError sqref="E3:E1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D886-557F-445F-89AA-0CB7952FCEB5}">
  <sheetPr>
    <tabColor theme="5"/>
  </sheetPr>
  <dimension ref="A1:G12"/>
  <sheetViews>
    <sheetView workbookViewId="0">
      <selection activeCell="E3" sqref="E3:F12"/>
    </sheetView>
  </sheetViews>
  <sheetFormatPr defaultRowHeight="14.5" x14ac:dyDescent="0.35"/>
  <cols>
    <col min="2" max="3" width="8" customWidth="1"/>
    <col min="4" max="4" width="10.26953125" bestFit="1" customWidth="1"/>
    <col min="5" max="6" width="8" customWidth="1"/>
    <col min="7" max="7" width="9.26953125" bestFit="1" customWidth="1"/>
  </cols>
  <sheetData>
    <row r="1" spans="1:7" ht="15" thickBot="1" x14ac:dyDescent="0.4"/>
    <row r="2" spans="1:7" ht="29" x14ac:dyDescent="0.35">
      <c r="B2" s="1" t="s">
        <v>5</v>
      </c>
      <c r="C2" s="1" t="s">
        <v>7</v>
      </c>
      <c r="D2" s="5" t="s">
        <v>8</v>
      </c>
      <c r="E2" s="1" t="s">
        <v>9</v>
      </c>
      <c r="F2" s="1" t="s">
        <v>10</v>
      </c>
      <c r="G2" s="5" t="s">
        <v>12</v>
      </c>
    </row>
    <row r="3" spans="1:7" x14ac:dyDescent="0.35">
      <c r="A3">
        <v>1</v>
      </c>
      <c r="B3" s="2">
        <v>165.2</v>
      </c>
      <c r="C3" s="2">
        <v>114.2</v>
      </c>
      <c r="D3" s="9">
        <f>B3/C3</f>
        <v>1.4465849387040279</v>
      </c>
      <c r="E3" s="2">
        <v>24.779999999999998</v>
      </c>
      <c r="F3" s="2">
        <v>20.556000000000001</v>
      </c>
      <c r="G3" s="9">
        <f t="shared" ref="G3:G12" si="0">D3*SQRT(E3^2/B3^2+F3^2/C3^2)</f>
        <v>0.33894568646053747</v>
      </c>
    </row>
    <row r="4" spans="1:7" x14ac:dyDescent="0.35">
      <c r="A4">
        <v>2</v>
      </c>
      <c r="B4" s="2">
        <v>196.5</v>
      </c>
      <c r="C4" s="2">
        <v>141.5</v>
      </c>
      <c r="D4" s="9">
        <f t="shared" ref="D4:D12" si="1">B4/C4</f>
        <v>1.3886925795053005</v>
      </c>
      <c r="E4" s="2">
        <v>29.474999999999998</v>
      </c>
      <c r="F4" s="2">
        <v>25.47</v>
      </c>
      <c r="G4" s="9">
        <f t="shared" si="0"/>
        <v>0.32538107307045744</v>
      </c>
    </row>
    <row r="5" spans="1:7" x14ac:dyDescent="0.35">
      <c r="A5">
        <v>3</v>
      </c>
      <c r="B5" s="2">
        <v>128.80000000000001</v>
      </c>
      <c r="C5" s="2">
        <v>110.5</v>
      </c>
      <c r="D5" s="9">
        <f t="shared" si="1"/>
        <v>1.1656108597285069</v>
      </c>
      <c r="E5" s="2">
        <v>19.32</v>
      </c>
      <c r="F5" s="2">
        <v>19.89</v>
      </c>
      <c r="G5" s="9">
        <f t="shared" si="0"/>
        <v>0.27311135518283541</v>
      </c>
    </row>
    <row r="6" spans="1:7" x14ac:dyDescent="0.35">
      <c r="A6">
        <v>4</v>
      </c>
      <c r="B6" s="2">
        <v>96.4</v>
      </c>
      <c r="C6" s="2">
        <v>134</v>
      </c>
      <c r="D6" s="9">
        <f t="shared" si="1"/>
        <v>0.71940298507462686</v>
      </c>
      <c r="E6" s="2">
        <v>14.46</v>
      </c>
      <c r="F6" s="2">
        <v>24.119999999999997</v>
      </c>
      <c r="G6" s="9">
        <f t="shared" si="0"/>
        <v>0.16856150793076149</v>
      </c>
    </row>
    <row r="7" spans="1:7" x14ac:dyDescent="0.35">
      <c r="A7">
        <v>5</v>
      </c>
      <c r="B7" s="2">
        <v>148.69999999999999</v>
      </c>
      <c r="C7" s="2">
        <v>158.1</v>
      </c>
      <c r="D7" s="9">
        <f t="shared" si="1"/>
        <v>0.94054395951929159</v>
      </c>
      <c r="E7" s="2">
        <v>22.304999999999996</v>
      </c>
      <c r="F7" s="2">
        <v>28.457999999999998</v>
      </c>
      <c r="G7" s="9">
        <f t="shared" si="0"/>
        <v>0.22037649465034526</v>
      </c>
    </row>
    <row r="8" spans="1:7" x14ac:dyDescent="0.35">
      <c r="A8">
        <v>6</v>
      </c>
      <c r="B8" s="2">
        <v>154.6</v>
      </c>
      <c r="C8" s="2">
        <v>197.9</v>
      </c>
      <c r="D8" s="9">
        <f t="shared" si="1"/>
        <v>0.78120262758969172</v>
      </c>
      <c r="E8" s="2">
        <v>23.189999999999998</v>
      </c>
      <c r="F8" s="2">
        <v>35.622</v>
      </c>
      <c r="G8" s="9">
        <f t="shared" si="0"/>
        <v>0.18304162706849447</v>
      </c>
    </row>
    <row r="9" spans="1:7" x14ac:dyDescent="0.35">
      <c r="A9">
        <v>7</v>
      </c>
      <c r="B9" s="2">
        <v>145.5</v>
      </c>
      <c r="C9" s="2">
        <v>190.6</v>
      </c>
      <c r="D9" s="9">
        <f t="shared" si="1"/>
        <v>0.76337880377754463</v>
      </c>
      <c r="E9" s="2">
        <v>21.824999999999999</v>
      </c>
      <c r="F9" s="2">
        <v>34.308</v>
      </c>
      <c r="G9" s="9">
        <f t="shared" si="0"/>
        <v>0.1788653716439273</v>
      </c>
    </row>
    <row r="10" spans="1:7" x14ac:dyDescent="0.35">
      <c r="A10">
        <v>8</v>
      </c>
      <c r="B10" s="2">
        <v>115.7</v>
      </c>
      <c r="C10" s="2">
        <v>139.9</v>
      </c>
      <c r="D10" s="9">
        <f t="shared" si="1"/>
        <v>0.82701929949964259</v>
      </c>
      <c r="E10" s="2">
        <v>17.355</v>
      </c>
      <c r="F10" s="2">
        <v>25.181999999999999</v>
      </c>
      <c r="G10" s="9">
        <f t="shared" si="0"/>
        <v>0.19377681647656894</v>
      </c>
    </row>
    <row r="11" spans="1:7" x14ac:dyDescent="0.35">
      <c r="A11">
        <v>9</v>
      </c>
      <c r="B11" s="2">
        <v>135.69999999999999</v>
      </c>
      <c r="C11" s="2">
        <v>168.1</v>
      </c>
      <c r="D11" s="9">
        <f t="shared" si="1"/>
        <v>0.80725758477096965</v>
      </c>
      <c r="E11" s="2">
        <v>20.354999999999997</v>
      </c>
      <c r="F11" s="2">
        <v>30.257999999999999</v>
      </c>
      <c r="G11" s="9">
        <f t="shared" si="0"/>
        <v>0.18914649869491962</v>
      </c>
    </row>
    <row r="12" spans="1:7" x14ac:dyDescent="0.35">
      <c r="A12">
        <v>10</v>
      </c>
      <c r="B12" s="2">
        <v>118.4</v>
      </c>
      <c r="C12" s="2">
        <v>162.1</v>
      </c>
      <c r="D12" s="9">
        <f t="shared" si="1"/>
        <v>0.73041332510795809</v>
      </c>
      <c r="E12" s="2">
        <v>17.760000000000002</v>
      </c>
      <c r="F12" s="2">
        <v>29.177999999999997</v>
      </c>
      <c r="G12" s="9">
        <f t="shared" si="0"/>
        <v>0.17114131307106994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7BD5-C8CA-4A1B-8EE2-BD33792778E7}">
  <sheetPr>
    <tabColor theme="5"/>
  </sheetPr>
  <dimension ref="A1:F12"/>
  <sheetViews>
    <sheetView workbookViewId="0">
      <selection activeCell="E3" sqref="E3:E12"/>
    </sheetView>
  </sheetViews>
  <sheetFormatPr defaultRowHeight="14.5" x14ac:dyDescent="0.35"/>
  <cols>
    <col min="2" max="3" width="8" customWidth="1"/>
    <col min="4" max="4" width="10.26953125" bestFit="1" customWidth="1"/>
    <col min="5" max="5" width="8" customWidth="1"/>
    <col min="6" max="6" width="9.26953125" bestFit="1" customWidth="1"/>
  </cols>
  <sheetData>
    <row r="1" spans="1:6" ht="15" thickBot="1" x14ac:dyDescent="0.4"/>
    <row r="2" spans="1:6" ht="29" x14ac:dyDescent="0.35">
      <c r="B2" s="1" t="s">
        <v>5</v>
      </c>
      <c r="C2" s="1" t="s">
        <v>13</v>
      </c>
      <c r="D2" s="5" t="s">
        <v>8</v>
      </c>
      <c r="E2" s="1" t="s">
        <v>9</v>
      </c>
      <c r="F2" s="5" t="s">
        <v>12</v>
      </c>
    </row>
    <row r="3" spans="1:6" x14ac:dyDescent="0.35">
      <c r="A3">
        <v>1</v>
      </c>
      <c r="B3" s="2">
        <v>198</v>
      </c>
      <c r="C3" s="2">
        <v>13</v>
      </c>
      <c r="D3" s="8">
        <f>B3*C3</f>
        <v>2574</v>
      </c>
      <c r="E3" s="2">
        <v>29.7</v>
      </c>
      <c r="F3" s="8">
        <f>E3*C3</f>
        <v>386.09999999999997</v>
      </c>
    </row>
    <row r="4" spans="1:6" x14ac:dyDescent="0.35">
      <c r="A4">
        <v>2</v>
      </c>
      <c r="B4" s="2">
        <v>189.5</v>
      </c>
      <c r="C4" s="2">
        <v>14</v>
      </c>
      <c r="D4" s="8">
        <f t="shared" ref="D4:D12" si="0">B4*C4</f>
        <v>2653</v>
      </c>
      <c r="E4" s="2">
        <v>28.425000000000001</v>
      </c>
      <c r="F4" s="8">
        <f t="shared" ref="F4:F12" si="1">E4*C4</f>
        <v>397.95</v>
      </c>
    </row>
    <row r="5" spans="1:6" x14ac:dyDescent="0.35">
      <c r="A5">
        <v>3</v>
      </c>
      <c r="B5" s="2">
        <v>177.6</v>
      </c>
      <c r="C5" s="2">
        <v>13</v>
      </c>
      <c r="D5" s="8">
        <f t="shared" si="0"/>
        <v>2308.7999999999997</v>
      </c>
      <c r="E5" s="2">
        <v>26.639999999999997</v>
      </c>
      <c r="F5" s="8">
        <f t="shared" si="1"/>
        <v>346.31999999999994</v>
      </c>
    </row>
    <row r="6" spans="1:6" x14ac:dyDescent="0.35">
      <c r="A6">
        <v>4</v>
      </c>
      <c r="B6" s="2">
        <v>94.7</v>
      </c>
      <c r="C6" s="2">
        <v>10</v>
      </c>
      <c r="D6" s="8">
        <f t="shared" si="0"/>
        <v>947</v>
      </c>
      <c r="E6" s="2">
        <v>14.205</v>
      </c>
      <c r="F6" s="8">
        <f t="shared" si="1"/>
        <v>142.05000000000001</v>
      </c>
    </row>
    <row r="7" spans="1:6" x14ac:dyDescent="0.35">
      <c r="A7">
        <v>5</v>
      </c>
      <c r="B7" s="2">
        <v>165.3</v>
      </c>
      <c r="C7" s="2">
        <v>10</v>
      </c>
      <c r="D7" s="8">
        <f t="shared" si="0"/>
        <v>1653</v>
      </c>
      <c r="E7" s="2">
        <v>24.795000000000002</v>
      </c>
      <c r="F7" s="8">
        <f t="shared" si="1"/>
        <v>247.95000000000002</v>
      </c>
    </row>
    <row r="8" spans="1:6" x14ac:dyDescent="0.35">
      <c r="A8">
        <v>6</v>
      </c>
      <c r="B8" s="2">
        <v>109.7</v>
      </c>
      <c r="C8" s="2">
        <v>13</v>
      </c>
      <c r="D8" s="8">
        <f t="shared" si="0"/>
        <v>1426.1000000000001</v>
      </c>
      <c r="E8" s="2">
        <v>16.454999999999998</v>
      </c>
      <c r="F8" s="8">
        <f t="shared" si="1"/>
        <v>213.91499999999996</v>
      </c>
    </row>
    <row r="9" spans="1:6" x14ac:dyDescent="0.35">
      <c r="A9">
        <v>7</v>
      </c>
      <c r="B9" s="2">
        <v>101.3</v>
      </c>
      <c r="C9" s="2">
        <v>13</v>
      </c>
      <c r="D9" s="8">
        <f t="shared" si="0"/>
        <v>1316.8999999999999</v>
      </c>
      <c r="E9" s="2">
        <v>15.194999999999999</v>
      </c>
      <c r="F9" s="8">
        <f t="shared" si="1"/>
        <v>197.53499999999997</v>
      </c>
    </row>
    <row r="10" spans="1:6" x14ac:dyDescent="0.35">
      <c r="A10">
        <v>8</v>
      </c>
      <c r="B10" s="2">
        <v>143.80000000000001</v>
      </c>
      <c r="C10" s="2">
        <v>12</v>
      </c>
      <c r="D10" s="8">
        <f t="shared" si="0"/>
        <v>1725.6000000000001</v>
      </c>
      <c r="E10" s="2">
        <v>21.57</v>
      </c>
      <c r="F10" s="8">
        <f t="shared" si="1"/>
        <v>258.84000000000003</v>
      </c>
    </row>
    <row r="11" spans="1:6" x14ac:dyDescent="0.35">
      <c r="A11">
        <v>9</v>
      </c>
      <c r="B11" s="2">
        <v>151</v>
      </c>
      <c r="C11" s="2">
        <v>11</v>
      </c>
      <c r="D11" s="8">
        <f t="shared" si="0"/>
        <v>1661</v>
      </c>
      <c r="E11" s="2">
        <v>22.65</v>
      </c>
      <c r="F11" s="8">
        <f t="shared" si="1"/>
        <v>249.14999999999998</v>
      </c>
    </row>
    <row r="12" spans="1:6" x14ac:dyDescent="0.35">
      <c r="A12">
        <v>10</v>
      </c>
      <c r="B12" s="2">
        <v>191.8</v>
      </c>
      <c r="C12" s="2">
        <v>15</v>
      </c>
      <c r="D12" s="8">
        <f t="shared" si="0"/>
        <v>2877</v>
      </c>
      <c r="E12" s="2">
        <v>28.77</v>
      </c>
      <c r="F12" s="8">
        <f t="shared" si="1"/>
        <v>431.55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050E-EC0D-4127-8FA1-9C83621AAA82}">
  <sheetPr>
    <tabColor theme="5"/>
  </sheetPr>
  <dimension ref="A1:I12"/>
  <sheetViews>
    <sheetView workbookViewId="0">
      <selection activeCell="F3" sqref="F3:G12"/>
    </sheetView>
  </sheetViews>
  <sheetFormatPr defaultRowHeight="14.5" x14ac:dyDescent="0.35"/>
  <cols>
    <col min="2" max="9" width="8.6328125" customWidth="1"/>
  </cols>
  <sheetData>
    <row r="1" spans="1:9" ht="15" thickBot="1" x14ac:dyDescent="0.4"/>
    <row r="2" spans="1:9" ht="29" x14ac:dyDescent="0.35">
      <c r="B2" s="1" t="s">
        <v>14</v>
      </c>
      <c r="C2" s="1" t="s">
        <v>15</v>
      </c>
      <c r="D2" s="5" t="s">
        <v>18</v>
      </c>
      <c r="E2" s="5" t="s">
        <v>20</v>
      </c>
      <c r="F2" s="1" t="s">
        <v>16</v>
      </c>
      <c r="G2" s="1" t="s">
        <v>17</v>
      </c>
      <c r="H2" s="5" t="s">
        <v>19</v>
      </c>
      <c r="I2" s="5" t="s">
        <v>21</v>
      </c>
    </row>
    <row r="3" spans="1:9" x14ac:dyDescent="0.35">
      <c r="A3">
        <v>1</v>
      </c>
      <c r="B3" s="3">
        <v>56.4</v>
      </c>
      <c r="C3" s="2">
        <v>1.58</v>
      </c>
      <c r="D3" s="9">
        <f>C3^2</f>
        <v>2.4964000000000004</v>
      </c>
      <c r="E3" s="8">
        <f>B3/D3</f>
        <v>22.59253324787694</v>
      </c>
      <c r="F3" s="2">
        <v>0.56399999999999995</v>
      </c>
      <c r="G3" s="2">
        <v>7.9000000000000015E-2</v>
      </c>
      <c r="H3" s="9">
        <f>SQRT(G3^2/C3^2 + G3^2/C3^2)*D3</f>
        <v>0.17652213685540979</v>
      </c>
      <c r="I3" s="8">
        <f>SQRT(F3^2/B3^2+H3^2/D3^2)*E3</f>
        <v>1.6134295920918795</v>
      </c>
    </row>
    <row r="4" spans="1:9" x14ac:dyDescent="0.35">
      <c r="A4">
        <v>2</v>
      </c>
      <c r="B4" s="3">
        <v>53.8</v>
      </c>
      <c r="C4" s="2">
        <v>1.83</v>
      </c>
      <c r="D4" s="9">
        <f t="shared" ref="D4:D12" si="0">C4^2</f>
        <v>3.3489000000000004</v>
      </c>
      <c r="E4" s="8">
        <f t="shared" ref="E4:E12" si="1">B4/D4</f>
        <v>16.064976559467286</v>
      </c>
      <c r="F4" s="2">
        <v>0.53800000000000003</v>
      </c>
      <c r="G4" s="2">
        <v>9.1500000000000012E-2</v>
      </c>
      <c r="H4" s="9">
        <f t="shared" ref="H4:H12" si="2">SQRT(G4^2/C4^2 + G4^2/C4^2)*D4</f>
        <v>0.23680298995156299</v>
      </c>
      <c r="I4" s="8">
        <f t="shared" ref="I4:I12" si="3">SQRT(F4^2/B4^2+H4^2/D4^2)*E4</f>
        <v>1.1472688030565421</v>
      </c>
    </row>
    <row r="5" spans="1:9" x14ac:dyDescent="0.35">
      <c r="A5">
        <v>3</v>
      </c>
      <c r="B5" s="3">
        <v>52.3</v>
      </c>
      <c r="C5" s="2">
        <v>1.69</v>
      </c>
      <c r="D5" s="9">
        <f t="shared" si="0"/>
        <v>2.8560999999999996</v>
      </c>
      <c r="E5" s="8">
        <f t="shared" si="1"/>
        <v>18.31168376457407</v>
      </c>
      <c r="F5" s="2">
        <v>0.52300000000000002</v>
      </c>
      <c r="G5" s="2">
        <v>8.4500000000000006E-2</v>
      </c>
      <c r="H5" s="9">
        <f t="shared" si="2"/>
        <v>0.20195676777468985</v>
      </c>
      <c r="I5" s="8">
        <f t="shared" si="3"/>
        <v>1.3077157901081584</v>
      </c>
    </row>
    <row r="6" spans="1:9" x14ac:dyDescent="0.35">
      <c r="A6">
        <v>4</v>
      </c>
      <c r="B6" s="3">
        <v>69.3</v>
      </c>
      <c r="C6" s="2">
        <v>1.62</v>
      </c>
      <c r="D6" s="9">
        <f t="shared" si="0"/>
        <v>2.6244000000000005</v>
      </c>
      <c r="E6" s="8">
        <f t="shared" si="1"/>
        <v>26.406035665294919</v>
      </c>
      <c r="F6" s="2">
        <v>0.69299999999999995</v>
      </c>
      <c r="G6" s="2">
        <v>8.1000000000000016E-2</v>
      </c>
      <c r="H6" s="9">
        <f t="shared" si="2"/>
        <v>0.18557310365459762</v>
      </c>
      <c r="I6" s="8">
        <f t="shared" si="3"/>
        <v>1.8857681378525359</v>
      </c>
    </row>
    <row r="7" spans="1:9" x14ac:dyDescent="0.35">
      <c r="A7">
        <v>5</v>
      </c>
      <c r="B7" s="3">
        <v>79.599999999999994</v>
      </c>
      <c r="C7" s="2">
        <v>1.62</v>
      </c>
      <c r="D7" s="9">
        <f t="shared" si="0"/>
        <v>2.6244000000000005</v>
      </c>
      <c r="E7" s="8">
        <f t="shared" si="1"/>
        <v>30.330742264898635</v>
      </c>
      <c r="F7" s="2">
        <v>0.79599999999999993</v>
      </c>
      <c r="G7" s="2">
        <v>8.1000000000000016E-2</v>
      </c>
      <c r="H7" s="9">
        <f t="shared" si="2"/>
        <v>0.18557310365459762</v>
      </c>
      <c r="I7" s="8">
        <f t="shared" si="3"/>
        <v>2.1660482506935335</v>
      </c>
    </row>
    <row r="8" spans="1:9" x14ac:dyDescent="0.35">
      <c r="A8">
        <v>6</v>
      </c>
      <c r="B8" s="3">
        <v>80.099999999999994</v>
      </c>
      <c r="C8" s="2">
        <v>1.63</v>
      </c>
      <c r="D8" s="9">
        <f t="shared" si="0"/>
        <v>2.6568999999999998</v>
      </c>
      <c r="E8" s="8">
        <f t="shared" si="1"/>
        <v>30.147916745078852</v>
      </c>
      <c r="F8" s="2">
        <v>0.80099999999999993</v>
      </c>
      <c r="G8" s="2">
        <v>8.1500000000000003E-2</v>
      </c>
      <c r="H8" s="9">
        <f t="shared" si="2"/>
        <v>0.18787120069345384</v>
      </c>
      <c r="I8" s="8">
        <f t="shared" si="3"/>
        <v>2.1529918970464919</v>
      </c>
    </row>
    <row r="9" spans="1:9" x14ac:dyDescent="0.35">
      <c r="A9">
        <v>7</v>
      </c>
      <c r="B9" s="3">
        <v>58.4</v>
      </c>
      <c r="C9" s="2">
        <v>1.56</v>
      </c>
      <c r="D9" s="9">
        <f t="shared" si="0"/>
        <v>2.4336000000000002</v>
      </c>
      <c r="E9" s="8">
        <f t="shared" si="1"/>
        <v>23.997370151216302</v>
      </c>
      <c r="F9" s="2">
        <v>0.58399999999999996</v>
      </c>
      <c r="G9" s="2">
        <v>7.8000000000000014E-2</v>
      </c>
      <c r="H9" s="9">
        <f t="shared" si="2"/>
        <v>0.17208150626955826</v>
      </c>
      <c r="I9" s="8">
        <f t="shared" si="3"/>
        <v>1.7137550140816176</v>
      </c>
    </row>
    <row r="10" spans="1:9" x14ac:dyDescent="0.35">
      <c r="A10">
        <v>8</v>
      </c>
      <c r="B10" s="3">
        <v>52.3</v>
      </c>
      <c r="C10" s="2">
        <v>1.6</v>
      </c>
      <c r="D10" s="9">
        <f t="shared" si="0"/>
        <v>2.5600000000000005</v>
      </c>
      <c r="E10" s="8">
        <f t="shared" si="1"/>
        <v>20.429687499999996</v>
      </c>
      <c r="F10" s="2">
        <v>0.52300000000000002</v>
      </c>
      <c r="G10" s="2">
        <v>8.0000000000000016E-2</v>
      </c>
      <c r="H10" s="9">
        <f t="shared" si="2"/>
        <v>0.18101933598375625</v>
      </c>
      <c r="I10" s="8">
        <f t="shared" si="3"/>
        <v>1.458971510987465</v>
      </c>
    </row>
    <row r="11" spans="1:9" x14ac:dyDescent="0.35">
      <c r="A11">
        <v>9</v>
      </c>
      <c r="B11" s="3">
        <v>50</v>
      </c>
      <c r="C11" s="2">
        <v>1.79</v>
      </c>
      <c r="D11" s="9">
        <f t="shared" si="0"/>
        <v>3.2040999999999999</v>
      </c>
      <c r="E11" s="8">
        <f t="shared" si="1"/>
        <v>15.605006085952374</v>
      </c>
      <c r="F11" s="2">
        <v>0.5</v>
      </c>
      <c r="G11" s="2">
        <v>8.950000000000001E-2</v>
      </c>
      <c r="H11" s="9">
        <f t="shared" si="2"/>
        <v>0.22656408375998174</v>
      </c>
      <c r="I11" s="8">
        <f t="shared" si="3"/>
        <v>1.1144203408980451</v>
      </c>
    </row>
    <row r="12" spans="1:9" x14ac:dyDescent="0.35">
      <c r="A12">
        <v>10</v>
      </c>
      <c r="B12" s="3">
        <v>84.7</v>
      </c>
      <c r="C12" s="2">
        <v>1.73</v>
      </c>
      <c r="D12" s="9">
        <f t="shared" si="0"/>
        <v>2.9929000000000001</v>
      </c>
      <c r="E12" s="8">
        <f t="shared" si="1"/>
        <v>28.30031073540713</v>
      </c>
      <c r="F12" s="2">
        <v>0.84700000000000009</v>
      </c>
      <c r="G12" s="2">
        <v>8.6500000000000007E-2</v>
      </c>
      <c r="H12" s="9">
        <f t="shared" si="2"/>
        <v>0.21162998854132181</v>
      </c>
      <c r="I12" s="8">
        <f t="shared" si="3"/>
        <v>2.0210464362243292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C256-ABA1-45AA-9662-A1936546D467}">
  <sheetPr>
    <tabColor theme="5"/>
  </sheetPr>
  <dimension ref="A1:E12"/>
  <sheetViews>
    <sheetView tabSelected="1" workbookViewId="0">
      <selection activeCell="B3" sqref="B3:E12"/>
    </sheetView>
  </sheetViews>
  <sheetFormatPr defaultRowHeight="14.5" x14ac:dyDescent="0.35"/>
  <cols>
    <col min="2" max="5" width="8.6328125" customWidth="1"/>
  </cols>
  <sheetData>
    <row r="1" spans="1:5" ht="15" thickBot="1" x14ac:dyDescent="0.4"/>
    <row r="2" spans="1:5" ht="29" x14ac:dyDescent="0.35">
      <c r="B2" s="1" t="s">
        <v>22</v>
      </c>
      <c r="C2" s="1" t="s">
        <v>23</v>
      </c>
      <c r="D2" s="1" t="s">
        <v>24</v>
      </c>
      <c r="E2" s="1" t="s">
        <v>17</v>
      </c>
    </row>
    <row r="3" spans="1:5" x14ac:dyDescent="0.35">
      <c r="A3">
        <v>1</v>
      </c>
      <c r="B3" s="4">
        <v>50</v>
      </c>
      <c r="C3" s="4">
        <v>1</v>
      </c>
      <c r="D3" s="4">
        <v>50</v>
      </c>
      <c r="E3" s="2">
        <v>0.05</v>
      </c>
    </row>
    <row r="4" spans="1:5" x14ac:dyDescent="0.35">
      <c r="A4">
        <v>2</v>
      </c>
      <c r="B4" s="4">
        <v>100</v>
      </c>
      <c r="C4" s="4">
        <v>2</v>
      </c>
      <c r="D4" s="4">
        <v>50</v>
      </c>
      <c r="E4" s="2">
        <v>0.1</v>
      </c>
    </row>
    <row r="5" spans="1:5" x14ac:dyDescent="0.35">
      <c r="A5">
        <v>3</v>
      </c>
      <c r="B5" s="4">
        <v>150</v>
      </c>
      <c r="C5" s="4">
        <v>3</v>
      </c>
      <c r="D5" s="4">
        <v>50</v>
      </c>
      <c r="E5" s="2">
        <v>0.15000000000000002</v>
      </c>
    </row>
    <row r="6" spans="1:5" x14ac:dyDescent="0.35">
      <c r="A6">
        <v>4</v>
      </c>
      <c r="B6" s="4">
        <v>200</v>
      </c>
      <c r="C6" s="4">
        <v>4</v>
      </c>
      <c r="D6" s="4">
        <v>50</v>
      </c>
      <c r="E6" s="2">
        <v>0.2</v>
      </c>
    </row>
    <row r="7" spans="1:5" x14ac:dyDescent="0.35">
      <c r="A7">
        <v>5</v>
      </c>
      <c r="B7" s="4">
        <v>250</v>
      </c>
      <c r="C7" s="4">
        <v>5</v>
      </c>
      <c r="D7" s="4">
        <v>50</v>
      </c>
      <c r="E7" s="2">
        <v>0.25</v>
      </c>
    </row>
    <row r="8" spans="1:5" x14ac:dyDescent="0.35">
      <c r="A8">
        <v>6</v>
      </c>
      <c r="B8" s="4">
        <v>300</v>
      </c>
      <c r="C8" s="4">
        <v>6</v>
      </c>
      <c r="D8" s="4">
        <v>50</v>
      </c>
      <c r="E8" s="2">
        <v>0.30000000000000004</v>
      </c>
    </row>
    <row r="9" spans="1:5" x14ac:dyDescent="0.35">
      <c r="A9">
        <v>7</v>
      </c>
      <c r="B9" s="4">
        <v>350</v>
      </c>
      <c r="C9" s="4">
        <v>7</v>
      </c>
      <c r="D9" s="4">
        <v>50</v>
      </c>
      <c r="E9" s="2">
        <v>0.35000000000000003</v>
      </c>
    </row>
    <row r="10" spans="1:5" x14ac:dyDescent="0.35">
      <c r="A10">
        <v>8</v>
      </c>
      <c r="B10" s="4">
        <v>400</v>
      </c>
      <c r="C10" s="4">
        <v>8</v>
      </c>
      <c r="D10" s="4">
        <v>50</v>
      </c>
      <c r="E10" s="2">
        <v>0.4</v>
      </c>
    </row>
    <row r="11" spans="1:5" x14ac:dyDescent="0.35">
      <c r="A11">
        <v>9</v>
      </c>
      <c r="B11" s="4">
        <v>450</v>
      </c>
      <c r="C11" s="4">
        <v>9</v>
      </c>
      <c r="D11" s="4">
        <v>50</v>
      </c>
      <c r="E11" s="2">
        <v>0.45</v>
      </c>
    </row>
    <row r="12" spans="1:5" x14ac:dyDescent="0.35">
      <c r="A12">
        <v>10</v>
      </c>
      <c r="B12" s="4">
        <v>500</v>
      </c>
      <c r="C12" s="4">
        <v>10</v>
      </c>
      <c r="D12" s="4">
        <v>50</v>
      </c>
      <c r="E12" s="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01</vt:lpstr>
      <vt:lpstr>02</vt:lpstr>
      <vt:lpstr>03</vt:lpstr>
      <vt:lpstr>04</vt:lpstr>
      <vt:lpstr>05</vt:lpstr>
      <vt:lpstr>06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2021-03-14T13:04:50Z</dcterms:modified>
</cp:coreProperties>
</file>