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SA\dsa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6" i="1" l="1"/>
  <c r="N3" i="1"/>
  <c r="P3" i="1" s="1"/>
  <c r="O3" i="1" s="1"/>
  <c r="N4" i="1"/>
  <c r="P4" i="1" s="1"/>
  <c r="O4" i="1" s="1"/>
  <c r="N5" i="1"/>
  <c r="P5" i="1" s="1"/>
  <c r="O5" i="1" s="1"/>
  <c r="N6" i="1"/>
  <c r="P6" i="1" s="1"/>
  <c r="O6" i="1" s="1"/>
  <c r="N7" i="1"/>
  <c r="P7" i="1" s="1"/>
  <c r="O7" i="1" s="1"/>
  <c r="N8" i="1"/>
  <c r="P8" i="1" s="1"/>
  <c r="O8" i="1" s="1"/>
  <c r="N9" i="1"/>
  <c r="P9" i="1" s="1"/>
  <c r="O9" i="1" s="1"/>
  <c r="N10" i="1"/>
  <c r="P10" i="1" s="1"/>
  <c r="O10" i="1" s="1"/>
  <c r="N11" i="1"/>
  <c r="P11" i="1" s="1"/>
  <c r="O11" i="1" s="1"/>
  <c r="N12" i="1"/>
  <c r="P12" i="1" s="1"/>
  <c r="O12" i="1" s="1"/>
  <c r="N13" i="1"/>
  <c r="P13" i="1" s="1"/>
  <c r="O13" i="1" s="1"/>
  <c r="N14" i="1"/>
  <c r="P14" i="1" s="1"/>
  <c r="O14" i="1" s="1"/>
  <c r="N15" i="1"/>
  <c r="P15" i="1" s="1"/>
  <c r="O15" i="1" s="1"/>
  <c r="N16" i="1"/>
  <c r="P16" i="1" s="1"/>
  <c r="O16" i="1" s="1"/>
  <c r="N17" i="1"/>
  <c r="P17" i="1" s="1"/>
  <c r="O17" i="1" s="1"/>
  <c r="N18" i="1"/>
  <c r="P18" i="1" s="1"/>
  <c r="O18" i="1" s="1"/>
  <c r="N19" i="1"/>
  <c r="P19" i="1" s="1"/>
  <c r="O19" i="1" s="1"/>
  <c r="N20" i="1"/>
  <c r="P20" i="1" s="1"/>
  <c r="O20" i="1" s="1"/>
  <c r="N21" i="1"/>
  <c r="P21" i="1" s="1"/>
  <c r="O21" i="1" s="1"/>
  <c r="N22" i="1"/>
  <c r="P22" i="1" s="1"/>
  <c r="O22" i="1" s="1"/>
  <c r="N23" i="1"/>
  <c r="P23" i="1" s="1"/>
  <c r="O23" i="1" s="1"/>
  <c r="N24" i="1"/>
  <c r="P24" i="1" s="1"/>
  <c r="O24" i="1" s="1"/>
  <c r="N25" i="1"/>
  <c r="P25" i="1" s="1"/>
  <c r="O25" i="1" s="1"/>
  <c r="N26" i="1"/>
  <c r="P26" i="1" s="1"/>
  <c r="O26" i="1" s="1"/>
  <c r="N27" i="1"/>
  <c r="P27" i="1" s="1"/>
  <c r="O27" i="1" s="1"/>
  <c r="N28" i="1"/>
  <c r="P28" i="1" s="1"/>
  <c r="O28" i="1" s="1"/>
  <c r="N29" i="1"/>
  <c r="P29" i="1" s="1"/>
  <c r="O29" i="1" s="1"/>
  <c r="N30" i="1"/>
  <c r="P30" i="1" s="1"/>
  <c r="O30" i="1" s="1"/>
  <c r="N31" i="1"/>
  <c r="P31" i="1" s="1"/>
  <c r="O31" i="1" s="1"/>
  <c r="N32" i="1"/>
  <c r="P32" i="1" s="1"/>
  <c r="O32" i="1" s="1"/>
  <c r="N33" i="1"/>
  <c r="P33" i="1" s="1"/>
  <c r="O33" i="1" s="1"/>
  <c r="N34" i="1"/>
  <c r="P34" i="1" s="1"/>
  <c r="O34" i="1" s="1"/>
  <c r="N35" i="1"/>
  <c r="P35" i="1" s="1"/>
  <c r="O35" i="1" s="1"/>
  <c r="N36" i="1"/>
  <c r="P36" i="1" s="1"/>
  <c r="O36" i="1" s="1"/>
  <c r="N37" i="1"/>
  <c r="P37" i="1" s="1"/>
  <c r="O37" i="1" s="1"/>
  <c r="N38" i="1"/>
  <c r="P38" i="1" s="1"/>
  <c r="O38" i="1" s="1"/>
  <c r="N39" i="1"/>
  <c r="P39" i="1" s="1"/>
  <c r="O39" i="1" s="1"/>
  <c r="N40" i="1"/>
  <c r="P40" i="1" s="1"/>
  <c r="O40" i="1" s="1"/>
  <c r="N41" i="1"/>
  <c r="P41" i="1" s="1"/>
  <c r="O41" i="1" s="1"/>
  <c r="N42" i="1"/>
  <c r="P42" i="1" s="1"/>
  <c r="O42" i="1" s="1"/>
  <c r="N43" i="1"/>
  <c r="P43" i="1" s="1"/>
  <c r="O43" i="1" s="1"/>
  <c r="N44" i="1"/>
  <c r="P44" i="1" s="1"/>
  <c r="O44" i="1" s="1"/>
  <c r="N45" i="1"/>
  <c r="P45" i="1" s="1"/>
  <c r="O45" i="1" s="1"/>
  <c r="N2" i="1"/>
  <c r="P2" i="1" s="1"/>
  <c r="O2" i="1" s="1"/>
  <c r="C26" i="1"/>
  <c r="D25" i="1"/>
  <c r="F25" i="1" s="1"/>
  <c r="E25" i="1" s="1"/>
  <c r="D24" i="1"/>
  <c r="F24" i="1" s="1"/>
  <c r="E24" i="1" s="1"/>
  <c r="D23" i="1"/>
  <c r="F23" i="1" s="1"/>
  <c r="E23" i="1" s="1"/>
  <c r="D22" i="1"/>
  <c r="F22" i="1" s="1"/>
  <c r="E22" i="1" s="1"/>
  <c r="D21" i="1"/>
  <c r="F21" i="1" s="1"/>
  <c r="E21" i="1" s="1"/>
  <c r="D20" i="1"/>
  <c r="F20" i="1" s="1"/>
  <c r="E20" i="1" s="1"/>
  <c r="D19" i="1"/>
  <c r="F19" i="1" s="1"/>
  <c r="E19" i="1" s="1"/>
  <c r="D18" i="1"/>
  <c r="F18" i="1" s="1"/>
  <c r="E18" i="1" s="1"/>
  <c r="D17" i="1"/>
  <c r="F17" i="1" s="1"/>
  <c r="E17" i="1" s="1"/>
  <c r="D16" i="1"/>
  <c r="F16" i="1" s="1"/>
  <c r="E16" i="1" s="1"/>
  <c r="D15" i="1"/>
  <c r="F15" i="1" s="1"/>
  <c r="E15" i="1" s="1"/>
  <c r="D14" i="1"/>
  <c r="F14" i="1" s="1"/>
  <c r="E14" i="1" s="1"/>
  <c r="D13" i="1"/>
  <c r="F13" i="1" s="1"/>
  <c r="E13" i="1" s="1"/>
  <c r="D12" i="1"/>
  <c r="F12" i="1" s="1"/>
  <c r="E12" i="1" s="1"/>
  <c r="D11" i="1"/>
  <c r="F11" i="1" s="1"/>
  <c r="E11" i="1" s="1"/>
  <c r="D10" i="1"/>
  <c r="F10" i="1" s="1"/>
  <c r="E10" i="1" s="1"/>
  <c r="D9" i="1"/>
  <c r="F9" i="1" s="1"/>
  <c r="E9" i="1" s="1"/>
  <c r="D8" i="1"/>
  <c r="F8" i="1" s="1"/>
  <c r="E8" i="1" s="1"/>
  <c r="D7" i="1"/>
  <c r="F7" i="1" s="1"/>
  <c r="E7" i="1" s="1"/>
  <c r="D6" i="1"/>
  <c r="F6" i="1" s="1"/>
  <c r="E6" i="1" s="1"/>
  <c r="D5" i="1"/>
  <c r="F5" i="1" s="1"/>
  <c r="E5" i="1" s="1"/>
  <c r="D4" i="1"/>
  <c r="F4" i="1" s="1"/>
  <c r="E4" i="1" s="1"/>
  <c r="D3" i="1"/>
  <c r="F3" i="1" s="1"/>
  <c r="E3" i="1" s="1"/>
  <c r="D2" i="1"/>
  <c r="F2" i="1" s="1"/>
  <c r="E2" i="1" s="1"/>
  <c r="C17" i="1"/>
  <c r="P46" i="1" l="1"/>
  <c r="F26" i="1"/>
  <c r="F28" i="1" s="1"/>
</calcChain>
</file>

<file path=xl/sharedStrings.xml><?xml version="1.0" encoding="utf-8"?>
<sst xmlns="http://schemas.openxmlformats.org/spreadsheetml/2006/main" count="35" uniqueCount="10">
  <si>
    <t>Data</t>
  </si>
  <si>
    <t>Valor</t>
  </si>
  <si>
    <t>Correção</t>
  </si>
  <si>
    <t>Valor Atual</t>
  </si>
  <si>
    <t>Período</t>
  </si>
  <si>
    <t>Taxa de Correção:</t>
  </si>
  <si>
    <t>Aquisição</t>
  </si>
  <si>
    <t>Impostos</t>
  </si>
  <si>
    <t>Revisões</t>
  </si>
  <si>
    <t>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</si>
</sst>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43" fontId="0" fillId="0" borderId="0" xfId="1" applyFont="1"/>
    <xf numFmtId="14" fontId="0" fillId="2" borderId="0" xfId="0" applyNumberFormat="1" applyFill="1"/>
    <xf numFmtId="43" fontId="0" fillId="2" borderId="0" xfId="1" applyFont="1" applyFill="1"/>
    <xf numFmtId="0" fontId="0" fillId="2" borderId="0" xfId="0" applyFill="1"/>
    <xf numFmtId="14" fontId="0" fillId="3" borderId="0" xfId="0" applyNumberFormat="1" applyFill="1"/>
    <xf numFmtId="43" fontId="0" fillId="3" borderId="0" xfId="1" applyFont="1" applyFill="1"/>
    <xf numFmtId="0" fontId="0" fillId="3" borderId="0" xfId="0" applyFill="1"/>
    <xf numFmtId="14" fontId="0" fillId="4" borderId="0" xfId="0" applyNumberFormat="1" applyFill="1"/>
    <xf numFmtId="43" fontId="0" fillId="4" borderId="0" xfId="1" applyFont="1" applyFill="1"/>
    <xf numFmtId="0" fontId="0" fillId="4" borderId="0" xfId="0" applyFill="1"/>
    <xf numFmtId="14" fontId="0" fillId="5" borderId="0" xfId="0" applyNumberFormat="1" applyFill="1"/>
    <xf numFmtId="43" fontId="0" fillId="5" borderId="0" xfId="1" applyFont="1" applyFill="1"/>
    <xf numFmtId="0" fontId="0" fillId="5" borderId="0" xfId="0" applyFill="1"/>
    <xf numFmtId="10" fontId="0" fillId="0" borderId="0" xfId="2" applyNumberFormat="1" applyFont="1"/>
    <xf numFmtId="10" fontId="0" fillId="0" borderId="0" xfId="0" applyNumberFormat="1"/>
    <xf numFmtId="167" fontId="0" fillId="0" borderId="0" xfId="1" applyNumberFormat="1" applyFont="1"/>
    <xf numFmtId="8" fontId="0" fillId="0" borderId="0" xfId="1" applyNumberFormat="1" applyFont="1"/>
    <xf numFmtId="8" fontId="0" fillId="0" borderId="0" xfId="0" applyNumberForma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C16" sqref="C16:C19"/>
    </sheetView>
  </sheetViews>
  <sheetFormatPr defaultRowHeight="15" x14ac:dyDescent="0.25"/>
  <cols>
    <col min="2" max="2" width="10.7109375" bestFit="1" customWidth="1"/>
    <col min="3" max="3" width="11.5703125" style="2" bestFit="1" customWidth="1"/>
    <col min="4" max="4" width="10.5703125" style="17" customWidth="1"/>
    <col min="5" max="5" width="10.5703125" style="2" bestFit="1" customWidth="1"/>
    <col min="6" max="6" width="12.7109375" style="2" bestFit="1" customWidth="1"/>
    <col min="7" max="7" width="10.7109375" style="2" bestFit="1" customWidth="1"/>
    <col min="10" max="10" width="10.7109375" bestFit="1" customWidth="1"/>
    <col min="12" max="12" width="10.7109375" bestFit="1" customWidth="1"/>
    <col min="13" max="13" width="10.5703125" style="2" bestFit="1" customWidth="1"/>
    <col min="15" max="15" width="10.28515625" bestFit="1" customWidth="1"/>
    <col min="16" max="16" width="12.28515625" bestFit="1" customWidth="1"/>
  </cols>
  <sheetData>
    <row r="1" spans="1:16" x14ac:dyDescent="0.25">
      <c r="B1" t="s">
        <v>0</v>
      </c>
      <c r="C1" s="2" t="s">
        <v>1</v>
      </c>
      <c r="D1" s="17" t="s">
        <v>4</v>
      </c>
      <c r="E1" s="2" t="s">
        <v>2</v>
      </c>
      <c r="F1" s="2" t="s">
        <v>3</v>
      </c>
      <c r="H1" s="2" t="s">
        <v>5</v>
      </c>
      <c r="L1" t="s">
        <v>0</v>
      </c>
      <c r="M1" s="2" t="s">
        <v>1</v>
      </c>
      <c r="N1" s="17" t="s">
        <v>4</v>
      </c>
      <c r="O1" s="2" t="s">
        <v>2</v>
      </c>
      <c r="P1" s="2" t="s">
        <v>3</v>
      </c>
    </row>
    <row r="2" spans="1:16" x14ac:dyDescent="0.25">
      <c r="A2" t="s">
        <v>6</v>
      </c>
      <c r="B2" s="1">
        <v>42428</v>
      </c>
      <c r="C2" s="2">
        <v>85000</v>
      </c>
      <c r="D2" s="17">
        <f ca="1">ROUND(_xlfn.DAYS(TODAY(),B2)/30,0)</f>
        <v>44</v>
      </c>
      <c r="E2" s="2">
        <f ca="1">F2-C2</f>
        <v>46691.993578815367</v>
      </c>
      <c r="F2" s="18">
        <f ca="1">FV($H$2,D2,0,-C2,1)</f>
        <v>131691.99357881537</v>
      </c>
      <c r="H2" s="15">
        <v>0.01</v>
      </c>
      <c r="I2" s="16"/>
      <c r="J2" s="1"/>
      <c r="L2" s="1">
        <v>42428</v>
      </c>
      <c r="M2" s="2">
        <v>1300</v>
      </c>
      <c r="N2" s="17">
        <f ca="1">ROUND(_xlfn.DAYS(TODAY(),L2)/30,0)</f>
        <v>44</v>
      </c>
      <c r="O2" s="2">
        <f ca="1">P2-M2</f>
        <v>714.11284297011753</v>
      </c>
      <c r="P2" s="18">
        <f ca="1">FV($H$2,N2,0,-M2,1)</f>
        <v>2014.1128429701175</v>
      </c>
    </row>
    <row r="3" spans="1:16" s="8" customFormat="1" x14ac:dyDescent="0.25">
      <c r="A3" s="8" t="s">
        <v>7</v>
      </c>
      <c r="B3" s="6">
        <v>42436</v>
      </c>
      <c r="C3" s="7">
        <v>97.2</v>
      </c>
      <c r="D3" s="17">
        <f t="shared" ref="D3:D25" ca="1" si="0">ROUND(_xlfn.DAYS(TODAY(),B3)/30,0)</f>
        <v>43</v>
      </c>
      <c r="E3" s="2">
        <f t="shared" ref="E3:E25" ca="1" si="1">F3-C3</f>
        <v>51.90264153594471</v>
      </c>
      <c r="F3" s="7">
        <f t="shared" ref="F3:F25" ca="1" si="2">FV($H$2,D3,0,-C3,1)</f>
        <v>149.10264153594471</v>
      </c>
      <c r="G3" s="7"/>
      <c r="L3" s="1">
        <v>42457</v>
      </c>
      <c r="M3" s="2">
        <v>1300</v>
      </c>
      <c r="N3" s="17">
        <f t="shared" ref="N3:N45" ca="1" si="3">ROUND(_xlfn.DAYS(TODAY(),L3)/30,0)</f>
        <v>43</v>
      </c>
      <c r="O3" s="2">
        <f t="shared" ref="O3:O45" ca="1" si="4">P3-M3</f>
        <v>694.1711316535816</v>
      </c>
      <c r="P3" s="18">
        <f t="shared" ref="P3:P45" ca="1" si="5">FV($H$2,N3,0,-M3,1)</f>
        <v>1994.1711316535816</v>
      </c>
    </row>
    <row r="4" spans="1:16" s="8" customFormat="1" x14ac:dyDescent="0.25">
      <c r="A4" s="8" t="s">
        <v>7</v>
      </c>
      <c r="B4" s="6">
        <v>42486</v>
      </c>
      <c r="C4" s="7">
        <v>68.099999999999994</v>
      </c>
      <c r="D4" s="17">
        <f t="shared" ca="1" si="0"/>
        <v>42</v>
      </c>
      <c r="E4" s="2">
        <f t="shared" ca="1" si="1"/>
        <v>35.329591824530794</v>
      </c>
      <c r="F4" s="7">
        <f t="shared" ca="1" si="2"/>
        <v>103.42959182453079</v>
      </c>
      <c r="G4" s="7"/>
      <c r="L4" s="1">
        <v>42488</v>
      </c>
      <c r="M4" s="2">
        <v>1300</v>
      </c>
      <c r="N4" s="17">
        <f t="shared" ca="1" si="3"/>
        <v>42</v>
      </c>
      <c r="O4" s="2">
        <f t="shared" ca="1" si="4"/>
        <v>674.42686302334869</v>
      </c>
      <c r="P4" s="18">
        <f t="shared" ca="1" si="5"/>
        <v>1974.4268630233487</v>
      </c>
    </row>
    <row r="5" spans="1:16" s="8" customFormat="1" x14ac:dyDescent="0.25">
      <c r="A5" s="8" t="s">
        <v>7</v>
      </c>
      <c r="B5" s="6">
        <v>42433</v>
      </c>
      <c r="C5" s="7">
        <v>146</v>
      </c>
      <c r="D5" s="17">
        <f t="shared" ca="1" si="0"/>
        <v>44</v>
      </c>
      <c r="E5" s="2">
        <f t="shared" ca="1" si="1"/>
        <v>80.200365441259351</v>
      </c>
      <c r="F5" s="7">
        <f t="shared" ca="1" si="2"/>
        <v>226.20036544125935</v>
      </c>
      <c r="G5" s="7"/>
      <c r="L5" s="1">
        <v>42518</v>
      </c>
      <c r="M5" s="2">
        <v>1300</v>
      </c>
      <c r="N5" s="17">
        <f t="shared" ca="1" si="3"/>
        <v>41</v>
      </c>
      <c r="O5" s="2">
        <f t="shared" ca="1" si="4"/>
        <v>654.87808220133502</v>
      </c>
      <c r="P5" s="18">
        <f t="shared" ca="1" si="5"/>
        <v>1954.878082201335</v>
      </c>
    </row>
    <row r="6" spans="1:16" s="8" customFormat="1" x14ac:dyDescent="0.25">
      <c r="A6" s="8" t="s">
        <v>7</v>
      </c>
      <c r="B6" s="6">
        <v>42788</v>
      </c>
      <c r="C6" s="7">
        <v>664.79</v>
      </c>
      <c r="D6" s="17">
        <f t="shared" ca="1" si="0"/>
        <v>32</v>
      </c>
      <c r="E6" s="2">
        <f t="shared" ca="1" si="1"/>
        <v>249.25681368068831</v>
      </c>
      <c r="F6" s="7">
        <f t="shared" ca="1" si="2"/>
        <v>914.04681368068827</v>
      </c>
      <c r="G6" s="7"/>
      <c r="L6" s="1">
        <v>42549</v>
      </c>
      <c r="M6" s="2">
        <v>1300</v>
      </c>
      <c r="N6" s="17">
        <f t="shared" ca="1" si="3"/>
        <v>40</v>
      </c>
      <c r="O6" s="2">
        <f t="shared" ca="1" si="4"/>
        <v>635.522853664688</v>
      </c>
      <c r="P6" s="18">
        <f t="shared" ca="1" si="5"/>
        <v>1935.522853664688</v>
      </c>
    </row>
    <row r="7" spans="1:16" s="8" customFormat="1" x14ac:dyDescent="0.25">
      <c r="A7" s="8" t="s">
        <v>7</v>
      </c>
      <c r="B7" s="6">
        <v>42816</v>
      </c>
      <c r="C7" s="7">
        <v>664.79</v>
      </c>
      <c r="D7" s="17">
        <f t="shared" ca="1" si="0"/>
        <v>31</v>
      </c>
      <c r="E7" s="2">
        <f t="shared" ca="1" si="1"/>
        <v>240.20684522840406</v>
      </c>
      <c r="F7" s="7">
        <f t="shared" ca="1" si="2"/>
        <v>904.99684522840403</v>
      </c>
      <c r="G7" s="7"/>
      <c r="L7" s="1">
        <v>42579</v>
      </c>
      <c r="M7" s="2">
        <v>1300</v>
      </c>
      <c r="N7" s="17">
        <f t="shared" ca="1" si="3"/>
        <v>39</v>
      </c>
      <c r="O7" s="2">
        <f t="shared" ca="1" si="4"/>
        <v>616.35926105414615</v>
      </c>
      <c r="P7" s="18">
        <f t="shared" ca="1" si="5"/>
        <v>1916.3592610541461</v>
      </c>
    </row>
    <row r="8" spans="1:16" s="8" customFormat="1" x14ac:dyDescent="0.25">
      <c r="A8" s="8" t="s">
        <v>7</v>
      </c>
      <c r="B8" s="6">
        <v>42847</v>
      </c>
      <c r="C8" s="7">
        <v>664.79</v>
      </c>
      <c r="D8" s="17">
        <f t="shared" ca="1" si="0"/>
        <v>30</v>
      </c>
      <c r="E8" s="2">
        <f t="shared" ca="1" si="1"/>
        <v>231.24648042416277</v>
      </c>
      <c r="F8" s="7">
        <f t="shared" ca="1" si="2"/>
        <v>896.03648042416273</v>
      </c>
      <c r="G8" s="7"/>
      <c r="L8" s="1">
        <v>42610</v>
      </c>
      <c r="M8" s="2">
        <v>1300</v>
      </c>
      <c r="N8" s="17">
        <f t="shared" ca="1" si="3"/>
        <v>38</v>
      </c>
      <c r="O8" s="2">
        <f t="shared" ca="1" si="4"/>
        <v>597.38540698430347</v>
      </c>
      <c r="P8" s="18">
        <f t="shared" ca="1" si="5"/>
        <v>1897.3854069843035</v>
      </c>
    </row>
    <row r="9" spans="1:16" s="8" customFormat="1" x14ac:dyDescent="0.25">
      <c r="A9" s="8" t="s">
        <v>7</v>
      </c>
      <c r="B9" s="6">
        <v>42877</v>
      </c>
      <c r="C9" s="7">
        <v>664.79</v>
      </c>
      <c r="D9" s="17">
        <f t="shared" ca="1" si="0"/>
        <v>29</v>
      </c>
      <c r="E9" s="2">
        <f t="shared" ca="1" si="1"/>
        <v>222.37483210313121</v>
      </c>
      <c r="F9" s="7">
        <f t="shared" ca="1" si="2"/>
        <v>887.16483210313118</v>
      </c>
      <c r="G9" s="7"/>
      <c r="L9" s="1">
        <v>42641</v>
      </c>
      <c r="M9" s="2">
        <v>1300</v>
      </c>
      <c r="N9" s="17">
        <f t="shared" ca="1" si="3"/>
        <v>37</v>
      </c>
      <c r="O9" s="2">
        <f t="shared" ca="1" si="4"/>
        <v>578.59941285574587</v>
      </c>
      <c r="P9" s="18">
        <f t="shared" ca="1" si="5"/>
        <v>1878.5994128557459</v>
      </c>
    </row>
    <row r="10" spans="1:16" s="8" customFormat="1" x14ac:dyDescent="0.25">
      <c r="A10" s="8" t="s">
        <v>7</v>
      </c>
      <c r="B10" s="6">
        <v>42786</v>
      </c>
      <c r="C10" s="7">
        <v>68.099999999999994</v>
      </c>
      <c r="D10" s="17">
        <f t="shared" ca="1" si="0"/>
        <v>32</v>
      </c>
      <c r="E10" s="2">
        <f t="shared" ca="1" si="1"/>
        <v>25.53346020796775</v>
      </c>
      <c r="F10" s="7">
        <f t="shared" ca="1" si="2"/>
        <v>93.633460207967744</v>
      </c>
      <c r="G10" s="7"/>
      <c r="L10" s="1">
        <v>42671</v>
      </c>
      <c r="M10" s="2">
        <v>1300</v>
      </c>
      <c r="N10" s="17">
        <f t="shared" ca="1" si="3"/>
        <v>36</v>
      </c>
      <c r="O10" s="2">
        <f t="shared" ca="1" si="4"/>
        <v>559.99941866905533</v>
      </c>
      <c r="P10" s="18">
        <f t="shared" ca="1" si="5"/>
        <v>1859.9994186690553</v>
      </c>
    </row>
    <row r="11" spans="1:16" s="8" customFormat="1" x14ac:dyDescent="0.25">
      <c r="A11" s="8" t="s">
        <v>7</v>
      </c>
      <c r="B11" s="6">
        <v>42877</v>
      </c>
      <c r="C11" s="7">
        <v>69</v>
      </c>
      <c r="D11" s="17">
        <f t="shared" ca="1" si="0"/>
        <v>29</v>
      </c>
      <c r="E11" s="2">
        <f t="shared" ca="1" si="1"/>
        <v>23.080767483139127</v>
      </c>
      <c r="F11" s="7">
        <f t="shared" ca="1" si="2"/>
        <v>92.080767483139127</v>
      </c>
      <c r="G11" s="7"/>
      <c r="L11" s="1">
        <v>42702</v>
      </c>
      <c r="M11" s="2">
        <v>1300</v>
      </c>
      <c r="N11" s="17">
        <f t="shared" ca="1" si="3"/>
        <v>35</v>
      </c>
      <c r="O11" s="2">
        <f t="shared" ca="1" si="4"/>
        <v>541.58358284064866</v>
      </c>
      <c r="P11" s="18">
        <f t="shared" ca="1" si="5"/>
        <v>1841.5835828406487</v>
      </c>
    </row>
    <row r="12" spans="1:16" s="5" customFormat="1" x14ac:dyDescent="0.25">
      <c r="A12" s="5" t="s">
        <v>8</v>
      </c>
      <c r="B12" s="3">
        <v>42735</v>
      </c>
      <c r="C12" s="4">
        <v>269</v>
      </c>
      <c r="D12" s="17">
        <f t="shared" ca="1" si="0"/>
        <v>33</v>
      </c>
      <c r="E12" s="2">
        <f t="shared" ca="1" si="1"/>
        <v>104.55763295011388</v>
      </c>
      <c r="F12" s="4">
        <f t="shared" ca="1" si="2"/>
        <v>373.55763295011388</v>
      </c>
      <c r="G12" s="4"/>
      <c r="L12" s="1">
        <v>42732</v>
      </c>
      <c r="M12" s="2">
        <v>1300</v>
      </c>
      <c r="N12" s="17">
        <f t="shared" ca="1" si="3"/>
        <v>34</v>
      </c>
      <c r="O12" s="2">
        <f t="shared" ca="1" si="4"/>
        <v>523.35008202044446</v>
      </c>
      <c r="P12" s="18">
        <f t="shared" ca="1" si="5"/>
        <v>1823.3500820204445</v>
      </c>
    </row>
    <row r="13" spans="1:16" s="5" customFormat="1" x14ac:dyDescent="0.25">
      <c r="A13" s="5" t="s">
        <v>8</v>
      </c>
      <c r="B13" s="3">
        <v>43100</v>
      </c>
      <c r="C13" s="4">
        <v>619</v>
      </c>
      <c r="D13" s="17">
        <f t="shared" ca="1" si="0"/>
        <v>21</v>
      </c>
      <c r="E13" s="2">
        <f t="shared" ca="1" si="1"/>
        <v>143.85061107506942</v>
      </c>
      <c r="F13" s="4">
        <f t="shared" ca="1" si="2"/>
        <v>762.85061107506942</v>
      </c>
      <c r="G13" s="4"/>
      <c r="L13" s="1">
        <v>42763</v>
      </c>
      <c r="M13" s="2">
        <v>1300</v>
      </c>
      <c r="N13" s="17">
        <f t="shared" ca="1" si="3"/>
        <v>33</v>
      </c>
      <c r="O13" s="2">
        <f t="shared" ca="1" si="4"/>
        <v>505.29711091133117</v>
      </c>
      <c r="P13" s="18">
        <f t="shared" ca="1" si="5"/>
        <v>1805.2971109113312</v>
      </c>
    </row>
    <row r="14" spans="1:16" s="5" customFormat="1" x14ac:dyDescent="0.25">
      <c r="A14" s="5" t="s">
        <v>8</v>
      </c>
      <c r="B14" s="3">
        <v>43465</v>
      </c>
      <c r="C14" s="4">
        <v>449</v>
      </c>
      <c r="D14" s="17">
        <f t="shared" ca="1" si="0"/>
        <v>9</v>
      </c>
      <c r="E14" s="2">
        <f t="shared" ca="1" si="1"/>
        <v>42.064687435278131</v>
      </c>
      <c r="F14" s="4">
        <f t="shared" ca="1" si="2"/>
        <v>491.06468743527813</v>
      </c>
      <c r="G14" s="4"/>
      <c r="L14" s="1">
        <v>42794</v>
      </c>
      <c r="M14" s="2">
        <v>1300</v>
      </c>
      <c r="N14" s="17">
        <f t="shared" ca="1" si="3"/>
        <v>31</v>
      </c>
      <c r="O14" s="2">
        <f t="shared" ca="1" si="4"/>
        <v>469.72562583210538</v>
      </c>
      <c r="P14" s="18">
        <f t="shared" ca="1" si="5"/>
        <v>1769.7256258321054</v>
      </c>
    </row>
    <row r="15" spans="1:16" s="5" customFormat="1" x14ac:dyDescent="0.25">
      <c r="A15" s="5" t="s">
        <v>8</v>
      </c>
      <c r="B15" s="3">
        <v>43830</v>
      </c>
      <c r="C15" s="4">
        <v>729</v>
      </c>
      <c r="D15" s="17">
        <f t="shared" ca="1" si="0"/>
        <v>-3</v>
      </c>
      <c r="E15" s="2">
        <f t="shared" ca="1" si="1"/>
        <v>-21.439782160747086</v>
      </c>
      <c r="F15" s="4">
        <f t="shared" ca="1" si="2"/>
        <v>707.56021783925291</v>
      </c>
      <c r="G15" s="4"/>
      <c r="L15" s="1">
        <v>42822</v>
      </c>
      <c r="M15" s="2">
        <v>1300</v>
      </c>
      <c r="N15" s="17">
        <f t="shared" ca="1" si="3"/>
        <v>31</v>
      </c>
      <c r="O15" s="2">
        <f t="shared" ca="1" si="4"/>
        <v>469.72562583210538</v>
      </c>
      <c r="P15" s="18">
        <f t="shared" ca="1" si="5"/>
        <v>1769.7256258321054</v>
      </c>
    </row>
    <row r="16" spans="1:16" s="14" customFormat="1" x14ac:dyDescent="0.25">
      <c r="A16" s="14" t="s">
        <v>9</v>
      </c>
      <c r="B16" s="12">
        <v>42528</v>
      </c>
      <c r="C16" s="13">
        <v>1859.12</v>
      </c>
      <c r="D16" s="17">
        <f t="shared" ca="1" si="0"/>
        <v>40</v>
      </c>
      <c r="E16" s="2">
        <f t="shared" ca="1" si="1"/>
        <v>908.85634438853458</v>
      </c>
      <c r="F16" s="13">
        <f t="shared" ca="1" si="2"/>
        <v>2767.9763443885345</v>
      </c>
      <c r="G16" s="13"/>
      <c r="L16" s="1">
        <v>42853</v>
      </c>
      <c r="M16" s="2">
        <v>1300</v>
      </c>
      <c r="N16" s="17">
        <f t="shared" ca="1" si="3"/>
        <v>30</v>
      </c>
      <c r="O16" s="2">
        <f t="shared" ca="1" si="4"/>
        <v>452.20358993277819</v>
      </c>
      <c r="P16" s="18">
        <f t="shared" ca="1" si="5"/>
        <v>1752.2035899327782</v>
      </c>
    </row>
    <row r="17" spans="1:16" s="14" customFormat="1" x14ac:dyDescent="0.25">
      <c r="A17" s="14" t="s">
        <v>9</v>
      </c>
      <c r="B17" s="12">
        <v>42903</v>
      </c>
      <c r="C17" s="13">
        <f>4*423.63</f>
        <v>1694.52</v>
      </c>
      <c r="D17" s="17">
        <f t="shared" ca="1" si="0"/>
        <v>28</v>
      </c>
      <c r="E17" s="2">
        <f t="shared" ca="1" si="1"/>
        <v>544.4339692284243</v>
      </c>
      <c r="F17" s="13">
        <f t="shared" ca="1" si="2"/>
        <v>2238.9539692284243</v>
      </c>
      <c r="G17" s="13"/>
      <c r="L17" s="1">
        <v>42883</v>
      </c>
      <c r="M17" s="2">
        <v>1300</v>
      </c>
      <c r="N17" s="17">
        <f t="shared" ca="1" si="3"/>
        <v>29</v>
      </c>
      <c r="O17" s="2">
        <f t="shared" ca="1" si="4"/>
        <v>434.85503953740385</v>
      </c>
      <c r="P17" s="18">
        <f t="shared" ca="1" si="5"/>
        <v>1734.8550395374039</v>
      </c>
    </row>
    <row r="18" spans="1:16" s="14" customFormat="1" x14ac:dyDescent="0.25">
      <c r="A18" s="14" t="s">
        <v>9</v>
      </c>
      <c r="B18" s="12">
        <v>43268</v>
      </c>
      <c r="C18" s="13">
        <v>1694.49</v>
      </c>
      <c r="D18" s="17">
        <f t="shared" ca="1" si="0"/>
        <v>16</v>
      </c>
      <c r="E18" s="2">
        <f t="shared" ca="1" si="1"/>
        <v>292.43278803675844</v>
      </c>
      <c r="F18" s="13">
        <f t="shared" ca="1" si="2"/>
        <v>1986.9227880367584</v>
      </c>
      <c r="G18" s="13"/>
      <c r="L18" s="1">
        <v>42914</v>
      </c>
      <c r="M18" s="2">
        <v>1300</v>
      </c>
      <c r="N18" s="17">
        <f t="shared" ca="1" si="3"/>
        <v>27</v>
      </c>
      <c r="O18" s="2">
        <f t="shared" ca="1" si="4"/>
        <v>400.67154155220419</v>
      </c>
      <c r="P18" s="18">
        <f t="shared" ca="1" si="5"/>
        <v>1700.6715415522042</v>
      </c>
    </row>
    <row r="19" spans="1:16" s="14" customFormat="1" x14ac:dyDescent="0.25">
      <c r="A19" s="14" t="s">
        <v>9</v>
      </c>
      <c r="B19" s="12">
        <v>43633</v>
      </c>
      <c r="C19" s="13">
        <v>1280.17</v>
      </c>
      <c r="D19" s="17">
        <f t="shared" ca="1" si="0"/>
        <v>4</v>
      </c>
      <c r="E19" s="2">
        <f t="shared" ca="1" si="1"/>
        <v>51.980035481700043</v>
      </c>
      <c r="F19" s="13">
        <f t="shared" ca="1" si="2"/>
        <v>1332.1500354817001</v>
      </c>
      <c r="G19" s="13"/>
      <c r="L19" s="1">
        <v>42944</v>
      </c>
      <c r="M19" s="2">
        <v>1300</v>
      </c>
      <c r="N19" s="17">
        <f t="shared" ca="1" si="3"/>
        <v>26</v>
      </c>
      <c r="O19" s="2">
        <f t="shared" ca="1" si="4"/>
        <v>383.83320945762853</v>
      </c>
      <c r="P19" s="18">
        <f t="shared" ca="1" si="5"/>
        <v>1683.8332094576285</v>
      </c>
    </row>
    <row r="20" spans="1:16" s="11" customFormat="1" x14ac:dyDescent="0.25">
      <c r="A20" s="11" t="s">
        <v>7</v>
      </c>
      <c r="B20" s="9">
        <v>43150</v>
      </c>
      <c r="C20" s="10">
        <v>70.34</v>
      </c>
      <c r="D20" s="17">
        <f t="shared" ca="1" si="0"/>
        <v>20</v>
      </c>
      <c r="E20" s="2">
        <f t="shared" ca="1" si="1"/>
        <v>15.488167409940004</v>
      </c>
      <c r="F20" s="10">
        <f t="shared" ca="1" si="2"/>
        <v>85.828167409940008</v>
      </c>
      <c r="G20" s="10"/>
      <c r="L20" s="1">
        <v>42975</v>
      </c>
      <c r="M20" s="2">
        <v>1300</v>
      </c>
      <c r="N20" s="17">
        <f t="shared" ca="1" si="3"/>
        <v>25</v>
      </c>
      <c r="O20" s="2">
        <f t="shared" ca="1" si="4"/>
        <v>367.16159352240447</v>
      </c>
      <c r="P20" s="18">
        <f t="shared" ca="1" si="5"/>
        <v>1667.1615935224045</v>
      </c>
    </row>
    <row r="21" spans="1:16" s="11" customFormat="1" x14ac:dyDescent="0.25">
      <c r="A21" s="11" t="s">
        <v>7</v>
      </c>
      <c r="B21" s="9">
        <v>43152</v>
      </c>
      <c r="C21" s="10">
        <v>2126.4</v>
      </c>
      <c r="D21" s="17">
        <f t="shared" ca="1" si="0"/>
        <v>20</v>
      </c>
      <c r="E21" s="2">
        <f t="shared" ca="1" si="1"/>
        <v>468.21210094535718</v>
      </c>
      <c r="F21" s="10">
        <f t="shared" ca="1" si="2"/>
        <v>2594.6121009453573</v>
      </c>
      <c r="G21" s="10"/>
      <c r="L21" s="1">
        <v>43006</v>
      </c>
      <c r="M21" s="2">
        <v>1300</v>
      </c>
      <c r="N21" s="17">
        <f t="shared" ca="1" si="3"/>
        <v>24</v>
      </c>
      <c r="O21" s="2">
        <f t="shared" ca="1" si="4"/>
        <v>350.65504309148946</v>
      </c>
      <c r="P21" s="18">
        <f t="shared" ca="1" si="5"/>
        <v>1650.6550430914895</v>
      </c>
    </row>
    <row r="22" spans="1:16" s="11" customFormat="1" x14ac:dyDescent="0.25">
      <c r="A22" s="11" t="s">
        <v>7</v>
      </c>
      <c r="B22" s="9">
        <v>43266</v>
      </c>
      <c r="C22" s="10">
        <v>78.099999999999994</v>
      </c>
      <c r="D22" s="17">
        <f t="shared" ca="1" si="0"/>
        <v>16</v>
      </c>
      <c r="E22" s="2">
        <f t="shared" ca="1" si="1"/>
        <v>13.478392168540879</v>
      </c>
      <c r="F22" s="10">
        <f t="shared" ca="1" si="2"/>
        <v>91.578392168540873</v>
      </c>
      <c r="G22" s="10"/>
      <c r="L22" s="1">
        <v>43036</v>
      </c>
      <c r="M22" s="2">
        <v>1300</v>
      </c>
      <c r="N22" s="17">
        <f t="shared" ca="1" si="3"/>
        <v>23</v>
      </c>
      <c r="O22" s="2">
        <f t="shared" ca="1" si="4"/>
        <v>334.31192385295958</v>
      </c>
      <c r="P22" s="18">
        <f t="shared" ca="1" si="5"/>
        <v>1634.3119238529596</v>
      </c>
    </row>
    <row r="23" spans="1:16" s="11" customFormat="1" x14ac:dyDescent="0.25">
      <c r="A23" s="11" t="s">
        <v>7</v>
      </c>
      <c r="B23" s="9">
        <v>43516</v>
      </c>
      <c r="C23" s="10">
        <v>2289.5300000000002</v>
      </c>
      <c r="D23" s="17">
        <f t="shared" ca="1" si="0"/>
        <v>7</v>
      </c>
      <c r="E23" s="2">
        <f t="shared" ca="1" si="1"/>
        <v>165.15605270956212</v>
      </c>
      <c r="F23" s="10">
        <f t="shared" ca="1" si="2"/>
        <v>2454.6860527095623</v>
      </c>
      <c r="G23" s="10"/>
      <c r="L23" s="1">
        <v>43067</v>
      </c>
      <c r="M23" s="2">
        <v>1300</v>
      </c>
      <c r="N23" s="17">
        <f t="shared" ca="1" si="3"/>
        <v>22</v>
      </c>
      <c r="O23" s="2">
        <f t="shared" ca="1" si="4"/>
        <v>318.13061767619774</v>
      </c>
      <c r="P23" s="18">
        <f t="shared" ca="1" si="5"/>
        <v>1618.1306176761977</v>
      </c>
    </row>
    <row r="24" spans="1:16" s="11" customFormat="1" x14ac:dyDescent="0.25">
      <c r="A24" s="11" t="s">
        <v>7</v>
      </c>
      <c r="B24" s="9">
        <v>43605</v>
      </c>
      <c r="C24" s="10">
        <v>72.849999999999994</v>
      </c>
      <c r="D24" s="17">
        <f t="shared" ca="1" si="0"/>
        <v>4</v>
      </c>
      <c r="E24" s="2">
        <f t="shared" ca="1" si="1"/>
        <v>2.9580021284999987</v>
      </c>
      <c r="F24" s="10">
        <f t="shared" ca="1" si="2"/>
        <v>75.808002128499993</v>
      </c>
      <c r="G24" s="10"/>
      <c r="L24" s="1">
        <v>43097</v>
      </c>
      <c r="M24" s="2">
        <v>1300</v>
      </c>
      <c r="N24" s="17">
        <f t="shared" ca="1" si="3"/>
        <v>21</v>
      </c>
      <c r="O24" s="2">
        <f t="shared" ca="1" si="4"/>
        <v>302.1095224516805</v>
      </c>
      <c r="P24" s="18">
        <f t="shared" ca="1" si="5"/>
        <v>1602.1095224516805</v>
      </c>
    </row>
    <row r="25" spans="1:16" s="11" customFormat="1" x14ac:dyDescent="0.25">
      <c r="A25" s="11" t="s">
        <v>7</v>
      </c>
      <c r="B25" s="9">
        <v>43516</v>
      </c>
      <c r="C25" s="10">
        <v>16.21</v>
      </c>
      <c r="D25" s="17">
        <f t="shared" ca="1" si="0"/>
        <v>7</v>
      </c>
      <c r="E25" s="2">
        <f t="shared" ca="1" si="1"/>
        <v>1.1693140576546277</v>
      </c>
      <c r="F25" s="10">
        <f t="shared" ca="1" si="2"/>
        <v>17.379314057654629</v>
      </c>
      <c r="G25" s="10"/>
      <c r="L25" s="1">
        <v>43128</v>
      </c>
      <c r="M25" s="2">
        <v>1300</v>
      </c>
      <c r="N25" s="17">
        <f t="shared" ca="1" si="3"/>
        <v>20</v>
      </c>
      <c r="O25" s="2">
        <f t="shared" ca="1" si="4"/>
        <v>286.24705193235718</v>
      </c>
      <c r="P25" s="18">
        <f t="shared" ca="1" si="5"/>
        <v>1586.2470519323572</v>
      </c>
    </row>
    <row r="26" spans="1:16" x14ac:dyDescent="0.25">
      <c r="C26" s="2">
        <f>SUM(C2:C25)</f>
        <v>101355.29</v>
      </c>
      <c r="F26" s="18">
        <f ca="1">SUM(F2:F25)</f>
        <v>151939.6136925992</v>
      </c>
      <c r="L26" s="1">
        <v>43159</v>
      </c>
      <c r="M26" s="2">
        <v>1300</v>
      </c>
      <c r="N26" s="17">
        <f t="shared" ca="1" si="3"/>
        <v>19</v>
      </c>
      <c r="O26" s="2">
        <f t="shared" ca="1" si="4"/>
        <v>270.54163557659103</v>
      </c>
      <c r="P26" s="18">
        <f t="shared" ca="1" si="5"/>
        <v>1570.541635576591</v>
      </c>
    </row>
    <row r="27" spans="1:16" x14ac:dyDescent="0.25">
      <c r="F27" s="2">
        <v>57200</v>
      </c>
      <c r="L27" s="1">
        <v>43187</v>
      </c>
      <c r="M27" s="2">
        <v>1300</v>
      </c>
      <c r="N27" s="17">
        <f t="shared" ca="1" si="3"/>
        <v>18</v>
      </c>
      <c r="O27" s="2">
        <f t="shared" ca="1" si="4"/>
        <v>254.99171839266478</v>
      </c>
      <c r="P27" s="18">
        <f t="shared" ca="1" si="5"/>
        <v>1554.9917183926648</v>
      </c>
    </row>
    <row r="28" spans="1:16" x14ac:dyDescent="0.25">
      <c r="F28" s="18">
        <f ca="1">F26-F27</f>
        <v>94739.613692599203</v>
      </c>
      <c r="L28" s="1">
        <v>43218</v>
      </c>
      <c r="M28" s="2">
        <v>1300</v>
      </c>
      <c r="N28" s="17">
        <f t="shared" ca="1" si="3"/>
        <v>17</v>
      </c>
      <c r="O28" s="2">
        <f t="shared" ca="1" si="4"/>
        <v>239.59576078481655</v>
      </c>
      <c r="P28" s="18">
        <f t="shared" ca="1" si="5"/>
        <v>1539.5957607848165</v>
      </c>
    </row>
    <row r="29" spans="1:16" x14ac:dyDescent="0.25">
      <c r="L29" s="1">
        <v>43248</v>
      </c>
      <c r="M29" s="2">
        <v>1300</v>
      </c>
      <c r="N29" s="17">
        <f t="shared" ca="1" si="3"/>
        <v>16</v>
      </c>
      <c r="O29" s="2">
        <f t="shared" ca="1" si="4"/>
        <v>224.35223840080835</v>
      </c>
      <c r="P29" s="18">
        <f t="shared" ca="1" si="5"/>
        <v>1524.3522384008083</v>
      </c>
    </row>
    <row r="30" spans="1:16" x14ac:dyDescent="0.25">
      <c r="L30" s="1">
        <v>43279</v>
      </c>
      <c r="M30" s="2">
        <v>1300</v>
      </c>
      <c r="N30" s="17">
        <f t="shared" ca="1" si="3"/>
        <v>15</v>
      </c>
      <c r="O30" s="2">
        <f t="shared" ca="1" si="4"/>
        <v>209.25964198099791</v>
      </c>
      <c r="P30" s="18">
        <f t="shared" ca="1" si="5"/>
        <v>1509.2596419809979</v>
      </c>
    </row>
    <row r="31" spans="1:16" x14ac:dyDescent="0.25">
      <c r="L31" s="1">
        <v>43309</v>
      </c>
      <c r="M31" s="2">
        <v>1300</v>
      </c>
      <c r="N31" s="17">
        <f t="shared" ca="1" si="3"/>
        <v>14</v>
      </c>
      <c r="O31" s="2">
        <f t="shared" ca="1" si="4"/>
        <v>194.31647720890942</v>
      </c>
      <c r="P31" s="18">
        <f t="shared" ca="1" si="5"/>
        <v>1494.3164772089094</v>
      </c>
    </row>
    <row r="32" spans="1:16" x14ac:dyDescent="0.25">
      <c r="L32" s="1">
        <v>43340</v>
      </c>
      <c r="M32" s="2">
        <v>1300</v>
      </c>
      <c r="N32" s="17">
        <f t="shared" ca="1" si="3"/>
        <v>13</v>
      </c>
      <c r="O32" s="2">
        <f t="shared" ca="1" si="4"/>
        <v>179.52126456327642</v>
      </c>
      <c r="P32" s="18">
        <f t="shared" ca="1" si="5"/>
        <v>1479.5212645632764</v>
      </c>
    </row>
    <row r="33" spans="12:16" x14ac:dyDescent="0.25">
      <c r="L33" s="1">
        <v>43371</v>
      </c>
      <c r="M33" s="2">
        <v>1300</v>
      </c>
      <c r="N33" s="17">
        <f t="shared" ca="1" si="3"/>
        <v>12</v>
      </c>
      <c r="O33" s="2">
        <f t="shared" ca="1" si="4"/>
        <v>164.87253917156067</v>
      </c>
      <c r="P33" s="18">
        <f t="shared" ca="1" si="5"/>
        <v>1464.8725391715607</v>
      </c>
    </row>
    <row r="34" spans="12:16" x14ac:dyDescent="0.25">
      <c r="L34" s="1">
        <v>43401</v>
      </c>
      <c r="M34" s="2">
        <v>1300</v>
      </c>
      <c r="N34" s="17">
        <f t="shared" ca="1" si="3"/>
        <v>11</v>
      </c>
      <c r="O34" s="2">
        <f t="shared" ca="1" si="4"/>
        <v>150.36885066491163</v>
      </c>
      <c r="P34" s="18">
        <f t="shared" ca="1" si="5"/>
        <v>1450.3688506649116</v>
      </c>
    </row>
    <row r="35" spans="12:16" x14ac:dyDescent="0.25">
      <c r="L35" s="1">
        <v>43432</v>
      </c>
      <c r="M35" s="2">
        <v>1300</v>
      </c>
      <c r="N35" s="17">
        <f t="shared" ca="1" si="3"/>
        <v>10</v>
      </c>
      <c r="O35" s="2">
        <f t="shared" ca="1" si="4"/>
        <v>136.00876303456607</v>
      </c>
      <c r="P35" s="18">
        <f t="shared" ca="1" si="5"/>
        <v>1436.0087630345661</v>
      </c>
    </row>
    <row r="36" spans="12:16" x14ac:dyDescent="0.25">
      <c r="L36" s="1">
        <v>43462</v>
      </c>
      <c r="M36" s="2">
        <v>1300</v>
      </c>
      <c r="N36" s="17">
        <f t="shared" ca="1" si="3"/>
        <v>9</v>
      </c>
      <c r="O36" s="2">
        <f t="shared" ca="1" si="4"/>
        <v>121.79085448966953</v>
      </c>
      <c r="P36" s="18">
        <f t="shared" ca="1" si="5"/>
        <v>1421.7908544896695</v>
      </c>
    </row>
    <row r="37" spans="12:16" x14ac:dyDescent="0.25">
      <c r="L37" s="1">
        <v>43493</v>
      </c>
      <c r="M37" s="2">
        <v>1300</v>
      </c>
      <c r="N37" s="17">
        <f t="shared" ca="1" si="3"/>
        <v>8</v>
      </c>
      <c r="O37" s="2">
        <f t="shared" ca="1" si="4"/>
        <v>107.71371731650424</v>
      </c>
      <c r="P37" s="18">
        <f t="shared" ca="1" si="5"/>
        <v>1407.7137173165042</v>
      </c>
    </row>
    <row r="38" spans="12:16" x14ac:dyDescent="0.25">
      <c r="L38" s="1">
        <v>43524</v>
      </c>
      <c r="M38" s="2">
        <v>1300</v>
      </c>
      <c r="N38" s="17">
        <f t="shared" ca="1" si="3"/>
        <v>7</v>
      </c>
      <c r="O38" s="2">
        <f t="shared" ca="1" si="4"/>
        <v>93.775957739112755</v>
      </c>
      <c r="P38" s="18">
        <f t="shared" ca="1" si="5"/>
        <v>1393.7759577391128</v>
      </c>
    </row>
    <row r="39" spans="12:16" x14ac:dyDescent="0.25">
      <c r="L39" s="1">
        <v>43552</v>
      </c>
      <c r="M39" s="2">
        <v>1300</v>
      </c>
      <c r="N39" s="17">
        <f t="shared" ca="1" si="3"/>
        <v>6</v>
      </c>
      <c r="O39" s="2">
        <f t="shared" ca="1" si="4"/>
        <v>79.976195781300248</v>
      </c>
      <c r="P39" s="18">
        <f t="shared" ca="1" si="5"/>
        <v>1379.9761957813002</v>
      </c>
    </row>
    <row r="40" spans="12:16" x14ac:dyDescent="0.25">
      <c r="L40" s="1">
        <v>43583</v>
      </c>
      <c r="M40" s="2">
        <v>1300</v>
      </c>
      <c r="N40" s="17">
        <f t="shared" ca="1" si="3"/>
        <v>5</v>
      </c>
      <c r="O40" s="2">
        <f t="shared" ca="1" si="4"/>
        <v>66.313065129999814</v>
      </c>
      <c r="P40" s="18">
        <f t="shared" ca="1" si="5"/>
        <v>1366.3130651299998</v>
      </c>
    </row>
    <row r="41" spans="12:16" x14ac:dyDescent="0.25">
      <c r="L41" s="1">
        <v>43613</v>
      </c>
      <c r="M41" s="2">
        <v>1300</v>
      </c>
      <c r="N41" s="17">
        <f t="shared" ca="1" si="3"/>
        <v>4</v>
      </c>
      <c r="O41" s="2">
        <f t="shared" ca="1" si="4"/>
        <v>52.785213000000113</v>
      </c>
      <c r="P41" s="18">
        <f t="shared" ca="1" si="5"/>
        <v>1352.7852130000001</v>
      </c>
    </row>
    <row r="42" spans="12:16" x14ac:dyDescent="0.25">
      <c r="L42" s="1">
        <v>43644</v>
      </c>
      <c r="M42" s="2">
        <v>1300</v>
      </c>
      <c r="N42" s="17">
        <f t="shared" ca="1" si="3"/>
        <v>3</v>
      </c>
      <c r="O42" s="2">
        <f t="shared" ca="1" si="4"/>
        <v>39.391299999999774</v>
      </c>
      <c r="P42" s="18">
        <f t="shared" ca="1" si="5"/>
        <v>1339.3912999999998</v>
      </c>
    </row>
    <row r="43" spans="12:16" x14ac:dyDescent="0.25">
      <c r="L43" s="1">
        <v>43674</v>
      </c>
      <c r="M43" s="2">
        <v>1300</v>
      </c>
      <c r="N43" s="17">
        <f t="shared" ca="1" si="3"/>
        <v>2</v>
      </c>
      <c r="O43" s="2">
        <f t="shared" ca="1" si="4"/>
        <v>26.130000000000109</v>
      </c>
      <c r="P43" s="18">
        <f t="shared" ca="1" si="5"/>
        <v>1326.13</v>
      </c>
    </row>
    <row r="44" spans="12:16" x14ac:dyDescent="0.25">
      <c r="L44" s="1">
        <v>43705</v>
      </c>
      <c r="M44" s="2">
        <v>1300</v>
      </c>
      <c r="N44" s="17">
        <f t="shared" ca="1" si="3"/>
        <v>1</v>
      </c>
      <c r="O44" s="2">
        <f t="shared" ca="1" si="4"/>
        <v>13</v>
      </c>
      <c r="P44" s="18">
        <f t="shared" ca="1" si="5"/>
        <v>1313</v>
      </c>
    </row>
    <row r="45" spans="12:16" x14ac:dyDescent="0.25">
      <c r="L45" s="1">
        <v>43736</v>
      </c>
      <c r="M45" s="2">
        <v>1300</v>
      </c>
      <c r="N45" s="17">
        <f t="shared" ca="1" si="3"/>
        <v>0</v>
      </c>
      <c r="O45" s="2">
        <f t="shared" ca="1" si="4"/>
        <v>0</v>
      </c>
      <c r="P45" s="18">
        <f t="shared" ca="1" si="5"/>
        <v>1300</v>
      </c>
    </row>
    <row r="46" spans="12:16" x14ac:dyDescent="0.25">
      <c r="L46" s="1"/>
      <c r="M46" s="2">
        <f>SUM(M2:M45)</f>
        <v>57200</v>
      </c>
      <c r="P46" s="19">
        <f ca="1">SUM(P2:P45)</f>
        <v>71690.02162675577</v>
      </c>
    </row>
    <row r="47" spans="12:16" x14ac:dyDescent="0.25">
      <c r="L47" s="1"/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Header>&amp;R&amp;"Calibri"&amp;10&amp;K000000#interna&amp;1#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BANCO DO BRASIL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da Silva Santos</dc:creator>
  <cp:lastModifiedBy>Osvaldo da Silva Santos</cp:lastModifiedBy>
  <dcterms:created xsi:type="dcterms:W3CDTF">2019-09-30T18:01:31Z</dcterms:created>
  <dcterms:modified xsi:type="dcterms:W3CDTF">2019-09-30T22:45:47Z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881dc9-f7f2-41de-a334-ceff3dc15b31_Enabled">
    <vt:lpwstr>True</vt:lpwstr>
  </property>
  <property fmtid="{D5CDD505-2E9C-101B-9397-08002B2CF9AE}" pid="3" name="MSIP_Label_40881dc9-f7f2-41de-a334-ceff3dc15b31_SiteId">
    <vt:lpwstr>ea0c2907-38d2-4181-8750-b0b190b60443</vt:lpwstr>
  </property>
  <property fmtid="{D5CDD505-2E9C-101B-9397-08002B2CF9AE}" pid="4" name="MSIP_Label_40881dc9-f7f2-41de-a334-ceff3dc15b31_Owner">
    <vt:lpwstr>oswaldin@bb.com.br</vt:lpwstr>
  </property>
  <property fmtid="{D5CDD505-2E9C-101B-9397-08002B2CF9AE}" pid="5" name="MSIP_Label_40881dc9-f7f2-41de-a334-ceff3dc15b31_SetDate">
    <vt:lpwstr>2019-09-30T22:45:28.7047400Z</vt:lpwstr>
  </property>
  <property fmtid="{D5CDD505-2E9C-101B-9397-08002B2CF9AE}" pid="6" name="MSIP_Label_40881dc9-f7f2-41de-a334-ceff3dc15b31_Name">
    <vt:lpwstr>#Interna</vt:lpwstr>
  </property>
  <property fmtid="{D5CDD505-2E9C-101B-9397-08002B2CF9AE}" pid="7" name="MSIP_Label_40881dc9-f7f2-41de-a334-ceff3dc15b31_Application">
    <vt:lpwstr>Microsoft Azure Information Protection</vt:lpwstr>
  </property>
  <property fmtid="{D5CDD505-2E9C-101B-9397-08002B2CF9AE}" pid="8" name="MSIP_Label_40881dc9-f7f2-41de-a334-ceff3dc15b31_ActionId">
    <vt:lpwstr>5c2e5193-f265-4d93-9672-d6d0030f94b4</vt:lpwstr>
  </property>
  <property fmtid="{D5CDD505-2E9C-101B-9397-08002B2CF9AE}" pid="9" name="MSIP_Label_40881dc9-f7f2-41de-a334-ceff3dc15b31_Extended_MSFT_Method">
    <vt:lpwstr>Automatic</vt:lpwstr>
  </property>
  <property fmtid="{D5CDD505-2E9C-101B-9397-08002B2CF9AE}" pid="10" name="Sensitivity">
    <vt:lpwstr>#Interna</vt:lpwstr>
  </property>
</Properties>
</file>