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11760"/>
  </bookViews>
  <sheets>
    <sheet name="Sheet1" sheetId="1" r:id="rId1"/>
  </sheets>
  <definedNames>
    <definedName name="_xlnm.Print_Area" localSheetId="0">Sheet1!$A$1:$M$44</definedName>
  </definedNames>
  <calcPr calcId="125725"/>
</workbook>
</file>

<file path=xl/calcChain.xml><?xml version="1.0" encoding="utf-8"?>
<calcChain xmlns="http://schemas.openxmlformats.org/spreadsheetml/2006/main">
  <c r="K5" i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B5"/>
  <c r="D5" l="1"/>
  <c r="L5" s="1"/>
  <c r="E5" l="1"/>
  <c r="M5" s="1"/>
  <c r="B6"/>
  <c r="D6" s="1"/>
  <c r="M6" s="1"/>
  <c r="E6" l="1"/>
  <c r="F6"/>
  <c r="K6" l="1"/>
  <c r="L6" s="1"/>
  <c r="B7" l="1"/>
  <c r="D7" s="1"/>
  <c r="M7" s="1"/>
  <c r="F7"/>
  <c r="G7" l="1"/>
  <c r="E7"/>
  <c r="K7" l="1"/>
  <c r="L7" s="1"/>
  <c r="B8" s="1"/>
  <c r="D8" s="1"/>
  <c r="G8" s="1"/>
  <c r="F8"/>
  <c r="H8" l="1"/>
  <c r="K8" s="1"/>
  <c r="L8" s="1"/>
  <c r="M8"/>
  <c r="E8"/>
  <c r="B9" l="1"/>
  <c r="D9" s="1"/>
  <c r="I9" s="1"/>
  <c r="F9"/>
  <c r="G9"/>
  <c r="H9" l="1"/>
  <c r="K9" s="1"/>
  <c r="M9"/>
  <c r="E9"/>
  <c r="L9" l="1"/>
  <c r="B10" s="1"/>
  <c r="D10" s="1"/>
  <c r="I10" s="1"/>
  <c r="F10"/>
  <c r="G10" l="1"/>
  <c r="H10"/>
  <c r="M10"/>
  <c r="E10"/>
  <c r="J10"/>
  <c r="K10" l="1"/>
  <c r="L10" s="1"/>
  <c r="B11" s="1"/>
  <c r="D11" s="1"/>
  <c r="F11"/>
  <c r="G11"/>
  <c r="J11" l="1"/>
  <c r="I11"/>
  <c r="H11"/>
  <c r="M11"/>
  <c r="E11"/>
  <c r="K11" l="1"/>
  <c r="L11" s="1"/>
  <c r="B12" s="1"/>
  <c r="D12" s="1"/>
  <c r="I12"/>
  <c r="F12"/>
  <c r="M12" l="1"/>
  <c r="G12"/>
  <c r="H12"/>
  <c r="J12"/>
  <c r="E12"/>
  <c r="K12" l="1"/>
  <c r="L12" s="1"/>
  <c r="B13" s="1"/>
  <c r="D13" s="1"/>
  <c r="G13" s="1"/>
  <c r="F13"/>
  <c r="H13"/>
  <c r="M13" l="1"/>
  <c r="I13"/>
  <c r="J13"/>
  <c r="E13"/>
  <c r="H14"/>
  <c r="K13" l="1"/>
  <c r="L13" s="1"/>
  <c r="B14" s="1"/>
  <c r="D14" s="1"/>
  <c r="G14" s="1"/>
  <c r="I14"/>
  <c r="F14"/>
  <c r="E14" l="1"/>
  <c r="M14"/>
  <c r="J14"/>
  <c r="K14" s="1"/>
  <c r="L14" l="1"/>
  <c r="B15" s="1"/>
  <c r="D15" s="1"/>
  <c r="M15" s="1"/>
  <c r="G15" l="1"/>
  <c r="I15"/>
  <c r="H15"/>
  <c r="J15"/>
  <c r="F15"/>
  <c r="E15"/>
  <c r="K15" l="1"/>
  <c r="F16"/>
  <c r="L15" l="1"/>
  <c r="B16" s="1"/>
  <c r="D16" s="1"/>
  <c r="I16" l="1"/>
  <c r="G16"/>
  <c r="H16"/>
  <c r="M16"/>
  <c r="E16"/>
  <c r="J16"/>
  <c r="K16" l="1"/>
  <c r="L16" s="1"/>
  <c r="B17" s="1"/>
  <c r="D17" s="1"/>
  <c r="I17" s="1"/>
  <c r="H17"/>
  <c r="G17" l="1"/>
  <c r="J17"/>
  <c r="M17"/>
  <c r="E17"/>
  <c r="F17"/>
  <c r="K17" l="1"/>
  <c r="L17" s="1"/>
  <c r="B18" s="1"/>
  <c r="D18" s="1"/>
  <c r="F18"/>
  <c r="G18"/>
  <c r="M18" l="1"/>
  <c r="I18"/>
  <c r="H18"/>
  <c r="J18"/>
  <c r="E18"/>
  <c r="K18" l="1"/>
  <c r="L18" s="1"/>
  <c r="B19" s="1"/>
  <c r="D19" s="1"/>
  <c r="M19" s="1"/>
  <c r="G19" l="1"/>
  <c r="I19"/>
  <c r="H19"/>
  <c r="J19"/>
  <c r="F19"/>
  <c r="E19"/>
  <c r="K19" l="1"/>
  <c r="L19" s="1"/>
  <c r="B20" s="1"/>
  <c r="D20" s="1"/>
  <c r="I20" s="1"/>
  <c r="F20"/>
  <c r="G20" l="1"/>
  <c r="H20"/>
  <c r="M20"/>
  <c r="J20"/>
  <c r="E20"/>
  <c r="K20" l="1"/>
  <c r="L20" s="1"/>
  <c r="B21" s="1"/>
  <c r="D21" s="1"/>
  <c r="G21" s="1"/>
  <c r="F21"/>
  <c r="H21"/>
  <c r="M21" l="1"/>
  <c r="I21"/>
  <c r="J21"/>
  <c r="E21"/>
  <c r="K21" l="1"/>
  <c r="L21" s="1"/>
  <c r="B22" s="1"/>
  <c r="D22" s="1"/>
  <c r="G22" s="1"/>
  <c r="F22"/>
  <c r="M22" l="1"/>
  <c r="I22"/>
  <c r="J22"/>
  <c r="H22"/>
  <c r="E22"/>
  <c r="K22" l="1"/>
  <c r="L22" s="1"/>
  <c r="B23" s="1"/>
  <c r="D23" s="1"/>
  <c r="I23" s="1"/>
  <c r="H23"/>
  <c r="F23"/>
  <c r="G23" l="1"/>
  <c r="J23"/>
  <c r="M23"/>
  <c r="E23"/>
  <c r="K23" l="1"/>
  <c r="L23" s="1"/>
  <c r="B24" s="1"/>
  <c r="D24" s="1"/>
  <c r="F24"/>
  <c r="I24"/>
  <c r="M24" l="1"/>
  <c r="G24"/>
  <c r="E24"/>
  <c r="J24"/>
  <c r="H24"/>
  <c r="K24" l="1"/>
  <c r="L24" s="1"/>
  <c r="B25" s="1"/>
  <c r="D25" s="1"/>
  <c r="G25" s="1"/>
  <c r="F25"/>
  <c r="J25" l="1"/>
  <c r="I25"/>
  <c r="H25"/>
  <c r="M25"/>
  <c r="E25"/>
  <c r="F26"/>
  <c r="K25" l="1"/>
  <c r="L25" s="1"/>
  <c r="B26" s="1"/>
  <c r="D26" s="1"/>
  <c r="G26" s="1"/>
  <c r="I26"/>
  <c r="H26"/>
  <c r="J26" l="1"/>
  <c r="E26"/>
  <c r="M26"/>
  <c r="I27"/>
  <c r="K26"/>
  <c r="L26" s="1"/>
  <c r="B27" s="1"/>
  <c r="D27" s="1"/>
  <c r="J27" s="1"/>
  <c r="F27"/>
  <c r="G27"/>
  <c r="H27" l="1"/>
  <c r="K27" s="1"/>
  <c r="M27"/>
  <c r="E27"/>
  <c r="L27" l="1"/>
  <c r="B28" s="1"/>
  <c r="D28" s="1"/>
  <c r="I28" s="1"/>
  <c r="F28"/>
  <c r="H28"/>
  <c r="G28" l="1"/>
  <c r="E28"/>
  <c r="M28"/>
  <c r="J28"/>
  <c r="K28" l="1"/>
  <c r="F29"/>
  <c r="H29"/>
  <c r="L28" l="1"/>
  <c r="B29" s="1"/>
  <c r="D29" s="1"/>
  <c r="G29" s="1"/>
  <c r="J29" l="1"/>
  <c r="I29"/>
  <c r="I30" s="1"/>
  <c r="E29"/>
  <c r="M29"/>
  <c r="F30"/>
  <c r="K29" l="1"/>
  <c r="L29" s="1"/>
  <c r="B30" s="1"/>
  <c r="D30" s="1"/>
  <c r="H30"/>
  <c r="J30"/>
  <c r="M30" l="1"/>
  <c r="G30"/>
  <c r="E30"/>
  <c r="K30"/>
  <c r="L30" s="1"/>
  <c r="B31" s="1"/>
  <c r="D31" s="1"/>
  <c r="F31"/>
  <c r="G31" l="1"/>
  <c r="M31"/>
  <c r="I31"/>
  <c r="H31"/>
  <c r="J31"/>
  <c r="E31"/>
  <c r="G32" l="1"/>
  <c r="K31"/>
  <c r="L31" s="1"/>
  <c r="B32" s="1"/>
  <c r="D32" s="1"/>
  <c r="I32" s="1"/>
  <c r="H32" l="1"/>
  <c r="M32"/>
  <c r="J32"/>
  <c r="F32"/>
  <c r="E32"/>
  <c r="K32" l="1"/>
  <c r="L32" l="1"/>
  <c r="B33" s="1"/>
  <c r="D33" s="1"/>
  <c r="G33" s="1"/>
  <c r="M33" l="1"/>
  <c r="I33"/>
  <c r="H33"/>
  <c r="J33"/>
  <c r="F33"/>
  <c r="E33"/>
  <c r="K33" l="1"/>
  <c r="F34"/>
  <c r="L33" l="1"/>
  <c r="B34" s="1"/>
  <c r="D34" s="1"/>
  <c r="I34" l="1"/>
  <c r="G34"/>
  <c r="H34"/>
  <c r="M34"/>
  <c r="E34"/>
  <c r="J34"/>
  <c r="K34" l="1"/>
  <c r="L34" l="1"/>
  <c r="B35" s="1"/>
  <c r="D35" s="1"/>
  <c r="G35" s="1"/>
  <c r="M35" l="1"/>
  <c r="I35"/>
  <c r="H35"/>
  <c r="J35"/>
  <c r="F35"/>
  <c r="E35"/>
  <c r="K35" l="1"/>
  <c r="F36"/>
  <c r="L35" l="1"/>
  <c r="B36" s="1"/>
  <c r="D36" s="1"/>
  <c r="G36" s="1"/>
  <c r="M36" l="1"/>
  <c r="I36"/>
  <c r="H36"/>
  <c r="J36"/>
  <c r="E36"/>
  <c r="K36" l="1"/>
  <c r="L36" s="1"/>
  <c r="B37" s="1"/>
  <c r="D37" s="1"/>
  <c r="F37"/>
  <c r="J37" l="1"/>
  <c r="G37"/>
  <c r="I37"/>
  <c r="H37"/>
  <c r="M37"/>
  <c r="E37"/>
  <c r="F38"/>
  <c r="K37" l="1"/>
  <c r="I38"/>
  <c r="L37"/>
  <c r="B38" s="1"/>
  <c r="D38" s="1"/>
  <c r="M38" s="1"/>
  <c r="G38" l="1"/>
  <c r="H38"/>
  <c r="J38"/>
  <c r="E38"/>
  <c r="K38" l="1"/>
  <c r="L38" s="1"/>
  <c r="B39" s="1"/>
  <c r="D39" s="1"/>
  <c r="G39" s="1"/>
  <c r="F39"/>
  <c r="J39" l="1"/>
  <c r="I39"/>
  <c r="H39"/>
  <c r="M39"/>
  <c r="E39"/>
  <c r="F40"/>
  <c r="K39" l="1"/>
  <c r="I40"/>
  <c r="L39"/>
  <c r="B40" s="1"/>
  <c r="D40" s="1"/>
  <c r="G40" s="1"/>
  <c r="H40" l="1"/>
  <c r="M40"/>
  <c r="E40"/>
  <c r="J40"/>
  <c r="K40" l="1"/>
  <c r="L40" s="1"/>
  <c r="B41" s="1"/>
  <c r="D41" s="1"/>
  <c r="I41" l="1"/>
  <c r="G41"/>
  <c r="H41"/>
  <c r="M41"/>
  <c r="J41"/>
  <c r="F41"/>
  <c r="E41"/>
  <c r="K41" l="1"/>
  <c r="F42"/>
  <c r="F43" l="1"/>
  <c r="L41"/>
  <c r="B42" s="1"/>
  <c r="D42" s="1"/>
  <c r="G42" s="1"/>
  <c r="M42" l="1"/>
  <c r="I42"/>
  <c r="F44"/>
  <c r="H42"/>
  <c r="J42"/>
  <c r="E42"/>
  <c r="I43" l="1"/>
  <c r="K42"/>
  <c r="L42" s="1"/>
  <c r="B43" s="1"/>
  <c r="D43" s="1"/>
  <c r="J43" l="1"/>
  <c r="G43"/>
  <c r="H43"/>
  <c r="M43"/>
  <c r="E43"/>
  <c r="K43" l="1"/>
  <c r="L43" s="1"/>
  <c r="B44" s="1"/>
  <c r="D44" s="1"/>
  <c r="I44" s="1"/>
  <c r="G44"/>
  <c r="H44"/>
  <c r="J44"/>
  <c r="E44" l="1"/>
  <c r="M44"/>
  <c r="K44"/>
  <c r="L44" s="1"/>
</calcChain>
</file>

<file path=xl/sharedStrings.xml><?xml version="1.0" encoding="utf-8"?>
<sst xmlns="http://schemas.openxmlformats.org/spreadsheetml/2006/main" count="20" uniqueCount="20">
  <si>
    <t>Stake</t>
  </si>
  <si>
    <t>Odds</t>
  </si>
  <si>
    <t>Winnings</t>
  </si>
  <si>
    <t>RETENTION</t>
  </si>
  <si>
    <t>Odds =</t>
  </si>
  <si>
    <t>Bet No.</t>
  </si>
  <si>
    <t>First Stake =</t>
  </si>
  <si>
    <t>Amount for Next Stake</t>
  </si>
  <si>
    <t xml:space="preserve">Deduction for Next Bet </t>
  </si>
  <si>
    <t xml:space="preserve">      KEY DECISION FACTORS</t>
  </si>
  <si>
    <t>Cumulative Winnings</t>
  </si>
  <si>
    <t>% To Be Retained =</t>
  </si>
  <si>
    <t>Wins Before Retention =</t>
  </si>
  <si>
    <t>TABLE TO SHOW EFFECT ON SUBSEQUENT EARNINGS OF REINVESTING WINNINGS</t>
  </si>
  <si>
    <t>From Each 
2nd Win</t>
  </si>
  <si>
    <t>From Each 
3rd Win</t>
  </si>
  <si>
    <t>From Each 
4th Win</t>
  </si>
  <si>
    <t>From Each 
5th Win</t>
  </si>
  <si>
    <t>From Each 
6th Win</t>
  </si>
  <si>
    <t>Total Amount in Hand After Bet Wins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</si>
</sst>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1" xfId="0" quotePrefix="1" applyNumberFormat="1" applyBorder="1"/>
    <xf numFmtId="9" fontId="1" fillId="0" borderId="8" xfId="0" applyNumberFormat="1" applyFont="1" applyBorder="1" applyAlignment="1">
      <alignment horizontal="left"/>
    </xf>
    <xf numFmtId="9" fontId="1" fillId="0" borderId="9" xfId="0" applyNumberFormat="1" applyFont="1" applyBorder="1" applyAlignment="1">
      <alignment horizontal="left"/>
    </xf>
    <xf numFmtId="0" fontId="0" fillId="0" borderId="9" xfId="0" applyBorder="1"/>
    <xf numFmtId="4" fontId="0" fillId="0" borderId="17" xfId="0" applyNumberFormat="1" applyBorder="1" applyAlignment="1">
      <alignment horizontal="center"/>
    </xf>
    <xf numFmtId="4" fontId="0" fillId="0" borderId="17" xfId="0" applyNumberFormat="1" applyBorder="1"/>
    <xf numFmtId="4" fontId="0" fillId="0" borderId="17" xfId="0" quotePrefix="1" applyNumberForma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15" xfId="0" applyNumberFormat="1" applyBorder="1"/>
    <xf numFmtId="4" fontId="0" fillId="0" borderId="18" xfId="0" applyNumberFormat="1" applyBorder="1"/>
    <xf numFmtId="0" fontId="1" fillId="0" borderId="12" xfId="0" applyFont="1" applyBorder="1" applyAlignment="1">
      <alignment horizontal="center"/>
    </xf>
    <xf numFmtId="4" fontId="0" fillId="0" borderId="3" xfId="0" applyNumberFormat="1" applyBorder="1"/>
    <xf numFmtId="4" fontId="0" fillId="0" borderId="20" xfId="0" applyNumberFormat="1" applyBorder="1" applyAlignment="1">
      <alignment horizontal="right"/>
    </xf>
    <xf numFmtId="4" fontId="0" fillId="0" borderId="13" xfId="0" applyNumberFormat="1" applyBorder="1"/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2" fontId="3" fillId="0" borderId="24" xfId="0" applyNumberFormat="1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9" fontId="3" fillId="0" borderId="24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0000F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1</xdr:row>
      <xdr:rowOff>38100</xdr:rowOff>
    </xdr:from>
    <xdr:to>
      <xdr:col>2</xdr:col>
      <xdr:colOff>552451</xdr:colOff>
      <xdr:row>1</xdr:row>
      <xdr:rowOff>171450</xdr:rowOff>
    </xdr:to>
    <xdr:sp macro="" textlink="">
      <xdr:nvSpPr>
        <xdr:cNvPr id="2" name="Right Arrow 1"/>
        <xdr:cNvSpPr/>
      </xdr:nvSpPr>
      <xdr:spPr>
        <a:xfrm>
          <a:off x="1685926" y="38100"/>
          <a:ext cx="304800" cy="133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7"/>
  <sheetViews>
    <sheetView tabSelected="1" zoomScale="85" zoomScaleNormal="85" workbookViewId="0">
      <selection activeCell="B5" sqref="B5"/>
    </sheetView>
  </sheetViews>
  <sheetFormatPr defaultRowHeight="15"/>
  <cols>
    <col min="1" max="1" width="7" customWidth="1"/>
    <col min="2" max="2" width="15.42578125" customWidth="1"/>
    <col min="4" max="4" width="17" customWidth="1"/>
    <col min="5" max="5" width="16.28515625" customWidth="1"/>
    <col min="6" max="10" width="15.7109375" customWidth="1"/>
    <col min="11" max="11" width="16.28515625" customWidth="1"/>
    <col min="12" max="13" width="16.7109375" customWidth="1"/>
  </cols>
  <sheetData>
    <row r="1" spans="1:26" ht="24" thickBot="1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26" ht="16.5" thickBot="1">
      <c r="A2" s="31" t="s">
        <v>9</v>
      </c>
      <c r="B2" s="32"/>
      <c r="C2" s="33"/>
      <c r="D2" s="26" t="s">
        <v>6</v>
      </c>
      <c r="E2" s="28">
        <v>1</v>
      </c>
      <c r="F2" s="26" t="s">
        <v>4</v>
      </c>
      <c r="G2" s="28">
        <v>1.6</v>
      </c>
      <c r="I2" s="27" t="s">
        <v>11</v>
      </c>
      <c r="J2" s="30">
        <v>0.5</v>
      </c>
      <c r="L2" s="27" t="s">
        <v>12</v>
      </c>
      <c r="M2" s="29">
        <v>4</v>
      </c>
      <c r="V2" s="9"/>
      <c r="W2" s="10"/>
      <c r="X2" s="11"/>
    </row>
    <row r="3" spans="1:26" ht="15" customHeight="1">
      <c r="A3" s="44" t="s">
        <v>5</v>
      </c>
      <c r="B3" s="42" t="s">
        <v>0</v>
      </c>
      <c r="C3" s="42" t="s">
        <v>1</v>
      </c>
      <c r="D3" s="42" t="s">
        <v>2</v>
      </c>
      <c r="E3" s="42" t="s">
        <v>10</v>
      </c>
      <c r="F3" s="39" t="s">
        <v>3</v>
      </c>
      <c r="G3" s="40"/>
      <c r="H3" s="40"/>
      <c r="I3" s="40"/>
      <c r="J3" s="41"/>
      <c r="K3" s="42" t="s">
        <v>8</v>
      </c>
      <c r="L3" s="34" t="s">
        <v>7</v>
      </c>
      <c r="M3" s="34" t="s">
        <v>19</v>
      </c>
    </row>
    <row r="4" spans="1:26" ht="53.25" customHeight="1" thickBot="1">
      <c r="A4" s="45"/>
      <c r="B4" s="43"/>
      <c r="C4" s="43"/>
      <c r="D4" s="43"/>
      <c r="E4" s="43"/>
      <c r="F4" s="25" t="s">
        <v>14</v>
      </c>
      <c r="G4" s="25" t="s">
        <v>15</v>
      </c>
      <c r="H4" s="25" t="s">
        <v>16</v>
      </c>
      <c r="I4" s="25" t="s">
        <v>17</v>
      </c>
      <c r="J4" s="25" t="s">
        <v>18</v>
      </c>
      <c r="K4" s="43"/>
      <c r="L4" s="35"/>
      <c r="M4" s="3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1">
        <v>1</v>
      </c>
      <c r="B5" s="5">
        <f>$E$2</f>
        <v>1</v>
      </c>
      <c r="C5" s="5">
        <f>$G$2</f>
        <v>1.6</v>
      </c>
      <c r="D5" s="22">
        <f>B5*C5</f>
        <v>1.6</v>
      </c>
      <c r="E5" s="22">
        <f>D5-B5</f>
        <v>0.60000000000000009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f>SUM(F5:J5)</f>
        <v>0</v>
      </c>
      <c r="L5" s="23">
        <f t="shared" ref="L5:L44" si="0">D5-K5</f>
        <v>1.6</v>
      </c>
      <c r="M5" s="24">
        <f>$E$2+E5</f>
        <v>1.6</v>
      </c>
    </row>
    <row r="6" spans="1:26">
      <c r="A6" s="15">
        <f>A5+1</f>
        <v>2</v>
      </c>
      <c r="B6" s="6">
        <f t="shared" ref="B6:B44" si="1">L5</f>
        <v>1.6</v>
      </c>
      <c r="C6" s="6">
        <f>C5</f>
        <v>1.6</v>
      </c>
      <c r="D6" s="7">
        <f t="shared" ref="D6:D44" si="2">B6*C6</f>
        <v>2.5600000000000005</v>
      </c>
      <c r="E6" s="7">
        <f>D6-B6+E5</f>
        <v>1.5600000000000005</v>
      </c>
      <c r="F6" s="7">
        <f>IF(M$2=2,(E6)*J$2,0)</f>
        <v>0</v>
      </c>
      <c r="G6" s="7">
        <v>0</v>
      </c>
      <c r="H6" s="7">
        <v>0</v>
      </c>
      <c r="I6" s="7">
        <v>0</v>
      </c>
      <c r="J6" s="7">
        <v>0</v>
      </c>
      <c r="K6" s="7">
        <f t="shared" ref="K6:K44" si="3">SUM(F6:J6)</f>
        <v>0</v>
      </c>
      <c r="L6" s="17">
        <f t="shared" si="0"/>
        <v>2.5600000000000005</v>
      </c>
      <c r="M6" s="19">
        <f>D6+K5</f>
        <v>2.5600000000000005</v>
      </c>
    </row>
    <row r="7" spans="1:26">
      <c r="A7" s="15">
        <f t="shared" ref="A7:A44" si="4">A6+1</f>
        <v>3</v>
      </c>
      <c r="B7" s="6">
        <f t="shared" si="1"/>
        <v>2.5600000000000005</v>
      </c>
      <c r="C7" s="6">
        <f t="shared" ref="C7:C44" si="5">C6</f>
        <v>1.6</v>
      </c>
      <c r="D7" s="7">
        <f t="shared" si="2"/>
        <v>4.096000000000001</v>
      </c>
      <c r="E7" s="7">
        <f>D7-B7+E6</f>
        <v>3.096000000000001</v>
      </c>
      <c r="F7" s="8">
        <f t="shared" ref="F7:F44" si="6">IF(AND(M$2=2,F6=0),(D7)*J$2,0)</f>
        <v>0</v>
      </c>
      <c r="G7" s="8">
        <f>IF(AND(M$2=3,G6=0),(D7)*J$2,0)</f>
        <v>0</v>
      </c>
      <c r="H7" s="7">
        <v>0</v>
      </c>
      <c r="I7" s="7">
        <v>0</v>
      </c>
      <c r="J7" s="7">
        <v>0</v>
      </c>
      <c r="K7" s="7">
        <f t="shared" si="3"/>
        <v>0</v>
      </c>
      <c r="L7" s="17">
        <f t="shared" si="0"/>
        <v>4.096000000000001</v>
      </c>
      <c r="M7" s="19">
        <f>D7+SUM(K$6:K6)</f>
        <v>4.096000000000001</v>
      </c>
    </row>
    <row r="8" spans="1:26">
      <c r="A8" s="15">
        <f t="shared" si="4"/>
        <v>4</v>
      </c>
      <c r="B8" s="6">
        <f t="shared" si="1"/>
        <v>4.096000000000001</v>
      </c>
      <c r="C8" s="6">
        <f t="shared" si="5"/>
        <v>1.6</v>
      </c>
      <c r="D8" s="7">
        <f t="shared" si="2"/>
        <v>6.5536000000000021</v>
      </c>
      <c r="E8" s="7">
        <f>D8-B8+E7</f>
        <v>5.5536000000000021</v>
      </c>
      <c r="F8" s="8">
        <f t="shared" si="6"/>
        <v>0</v>
      </c>
      <c r="G8" s="8">
        <f t="shared" ref="G8:G44" si="7">IF(AND(M$2=3,G6=0,G7=0),(D8)*J$2,0)</f>
        <v>0</v>
      </c>
      <c r="H8" s="8">
        <f t="shared" ref="H8:H44" si="8">IF(AND(M$2=4,H5=0,H6=0,H7=0),(D8)*J$2,0)</f>
        <v>3.276800000000001</v>
      </c>
      <c r="I8" s="7">
        <v>0</v>
      </c>
      <c r="J8" s="7">
        <v>0</v>
      </c>
      <c r="K8" s="7">
        <f t="shared" si="3"/>
        <v>3.276800000000001</v>
      </c>
      <c r="L8" s="17">
        <f t="shared" si="0"/>
        <v>3.276800000000001</v>
      </c>
      <c r="M8" s="19">
        <f>D8+SUM(K$6:K7)</f>
        <v>6.5536000000000021</v>
      </c>
    </row>
    <row r="9" spans="1:26">
      <c r="A9" s="15">
        <f t="shared" si="4"/>
        <v>5</v>
      </c>
      <c r="B9" s="6">
        <f t="shared" si="1"/>
        <v>3.276800000000001</v>
      </c>
      <c r="C9" s="6">
        <f t="shared" si="5"/>
        <v>1.6</v>
      </c>
      <c r="D9" s="7">
        <f t="shared" si="2"/>
        <v>5.2428800000000022</v>
      </c>
      <c r="E9" s="7">
        <f t="shared" ref="E9:E43" si="9">D9-B9+E8</f>
        <v>7.5196800000000028</v>
      </c>
      <c r="F9" s="7">
        <f t="shared" si="6"/>
        <v>0</v>
      </c>
      <c r="G9" s="8">
        <f t="shared" si="7"/>
        <v>0</v>
      </c>
      <c r="H9" s="8">
        <f t="shared" si="8"/>
        <v>0</v>
      </c>
      <c r="I9" s="8">
        <f t="shared" ref="I9:I44" si="10">IF(AND(M$2=5,I5=0,I6=0,I7=0,I8=0),(D9)*J$2,0)</f>
        <v>0</v>
      </c>
      <c r="J9" s="7">
        <v>0</v>
      </c>
      <c r="K9" s="7">
        <f t="shared" si="3"/>
        <v>0</v>
      </c>
      <c r="L9" s="17">
        <f t="shared" si="0"/>
        <v>5.2428800000000022</v>
      </c>
      <c r="M9" s="19">
        <f>D9+SUM(K$6:K8)</f>
        <v>8.5196800000000028</v>
      </c>
    </row>
    <row r="10" spans="1:26">
      <c r="A10" s="15">
        <f t="shared" si="4"/>
        <v>6</v>
      </c>
      <c r="B10" s="6">
        <f t="shared" si="1"/>
        <v>5.2428800000000022</v>
      </c>
      <c r="C10" s="6">
        <f t="shared" si="5"/>
        <v>1.6</v>
      </c>
      <c r="D10" s="7">
        <f t="shared" si="2"/>
        <v>8.3886080000000032</v>
      </c>
      <c r="E10" s="7">
        <f>D10-B10+E9</f>
        <v>10.665408000000003</v>
      </c>
      <c r="F10" s="7">
        <f t="shared" si="6"/>
        <v>0</v>
      </c>
      <c r="G10" s="8">
        <f t="shared" si="7"/>
        <v>0</v>
      </c>
      <c r="H10" s="8">
        <f t="shared" si="8"/>
        <v>0</v>
      </c>
      <c r="I10" s="8">
        <f t="shared" si="10"/>
        <v>0</v>
      </c>
      <c r="J10" s="8">
        <f t="shared" ref="J10:J44" si="11">IF(AND(M$2=6,J5=0,J6=0,J7=0,J8=0,J9=0),(D10)*J$2,0)</f>
        <v>0</v>
      </c>
      <c r="K10" s="7">
        <f t="shared" si="3"/>
        <v>0</v>
      </c>
      <c r="L10" s="17">
        <f t="shared" si="0"/>
        <v>8.3886080000000032</v>
      </c>
      <c r="M10" s="19">
        <f>D10+SUM(K$6:K9)</f>
        <v>11.665408000000005</v>
      </c>
    </row>
    <row r="11" spans="1:26">
      <c r="A11" s="15">
        <f t="shared" si="4"/>
        <v>7</v>
      </c>
      <c r="B11" s="6">
        <f t="shared" si="1"/>
        <v>8.3886080000000032</v>
      </c>
      <c r="C11" s="6">
        <f t="shared" si="5"/>
        <v>1.6</v>
      </c>
      <c r="D11" s="7">
        <f t="shared" si="2"/>
        <v>13.421772800000006</v>
      </c>
      <c r="E11" s="7">
        <f>D11-B11+E10</f>
        <v>15.698572800000006</v>
      </c>
      <c r="F11" s="7">
        <f t="shared" si="6"/>
        <v>0</v>
      </c>
      <c r="G11" s="8">
        <f t="shared" si="7"/>
        <v>0</v>
      </c>
      <c r="H11" s="8">
        <f t="shared" si="8"/>
        <v>0</v>
      </c>
      <c r="I11" s="8">
        <f t="shared" si="10"/>
        <v>0</v>
      </c>
      <c r="J11" s="8">
        <f t="shared" si="11"/>
        <v>0</v>
      </c>
      <c r="K11" s="7">
        <f t="shared" si="3"/>
        <v>0</v>
      </c>
      <c r="L11" s="17">
        <f t="shared" si="0"/>
        <v>13.421772800000006</v>
      </c>
      <c r="M11" s="19">
        <f>D11+SUM(K$6:K10)</f>
        <v>16.698572800000008</v>
      </c>
    </row>
    <row r="12" spans="1:26">
      <c r="A12" s="15">
        <f t="shared" si="4"/>
        <v>8</v>
      </c>
      <c r="B12" s="6">
        <f t="shared" si="1"/>
        <v>13.421772800000006</v>
      </c>
      <c r="C12" s="6">
        <f t="shared" si="5"/>
        <v>1.6</v>
      </c>
      <c r="D12" s="7">
        <f t="shared" si="2"/>
        <v>21.474836480000011</v>
      </c>
      <c r="E12" s="7">
        <f t="shared" si="9"/>
        <v>23.751636480000009</v>
      </c>
      <c r="F12" s="7">
        <f t="shared" si="6"/>
        <v>0</v>
      </c>
      <c r="G12" s="8">
        <f t="shared" si="7"/>
        <v>0</v>
      </c>
      <c r="H12" s="8">
        <f t="shared" si="8"/>
        <v>10.737418240000006</v>
      </c>
      <c r="I12" s="8">
        <f t="shared" si="10"/>
        <v>0</v>
      </c>
      <c r="J12" s="8">
        <f t="shared" si="11"/>
        <v>0</v>
      </c>
      <c r="K12" s="7">
        <f t="shared" si="3"/>
        <v>10.737418240000006</v>
      </c>
      <c r="L12" s="17">
        <f t="shared" si="0"/>
        <v>10.737418240000006</v>
      </c>
      <c r="M12" s="19">
        <f>D12+SUM(K$6:K11)</f>
        <v>24.751636480000013</v>
      </c>
    </row>
    <row r="13" spans="1:26">
      <c r="A13" s="15">
        <f t="shared" si="4"/>
        <v>9</v>
      </c>
      <c r="B13" s="6">
        <f t="shared" si="1"/>
        <v>10.737418240000006</v>
      </c>
      <c r="C13" s="6">
        <f t="shared" si="5"/>
        <v>1.6</v>
      </c>
      <c r="D13" s="7">
        <f t="shared" si="2"/>
        <v>17.179869184000008</v>
      </c>
      <c r="E13" s="7">
        <f t="shared" si="9"/>
        <v>30.19408742400001</v>
      </c>
      <c r="F13" s="7">
        <f t="shared" si="6"/>
        <v>0</v>
      </c>
      <c r="G13" s="8">
        <f t="shared" si="7"/>
        <v>0</v>
      </c>
      <c r="H13" s="8">
        <f t="shared" si="8"/>
        <v>0</v>
      </c>
      <c r="I13" s="8">
        <f t="shared" si="10"/>
        <v>0</v>
      </c>
      <c r="J13" s="8">
        <f t="shared" si="11"/>
        <v>0</v>
      </c>
      <c r="K13" s="7">
        <f t="shared" si="3"/>
        <v>0</v>
      </c>
      <c r="L13" s="17">
        <f t="shared" si="0"/>
        <v>17.179869184000008</v>
      </c>
      <c r="M13" s="19">
        <f>D13+SUM(K$6:K12)</f>
        <v>31.194087424000017</v>
      </c>
    </row>
    <row r="14" spans="1:26">
      <c r="A14" s="15">
        <f t="shared" si="4"/>
        <v>10</v>
      </c>
      <c r="B14" s="6">
        <f t="shared" si="1"/>
        <v>17.179869184000008</v>
      </c>
      <c r="C14" s="6">
        <f t="shared" si="5"/>
        <v>1.6</v>
      </c>
      <c r="D14" s="7">
        <f t="shared" si="2"/>
        <v>27.487790694400015</v>
      </c>
      <c r="E14" s="7">
        <f t="shared" si="9"/>
        <v>40.502008934400017</v>
      </c>
      <c r="F14" s="7">
        <f t="shared" si="6"/>
        <v>0</v>
      </c>
      <c r="G14" s="8">
        <f t="shared" si="7"/>
        <v>0</v>
      </c>
      <c r="H14" s="8">
        <f t="shared" si="8"/>
        <v>0</v>
      </c>
      <c r="I14" s="8">
        <f t="shared" si="10"/>
        <v>0</v>
      </c>
      <c r="J14" s="8">
        <f t="shared" si="11"/>
        <v>0</v>
      </c>
      <c r="K14" s="7">
        <f t="shared" si="3"/>
        <v>0</v>
      </c>
      <c r="L14" s="17">
        <f t="shared" si="0"/>
        <v>27.487790694400015</v>
      </c>
      <c r="M14" s="19">
        <f>D14+SUM(K$6:K13)</f>
        <v>41.502008934400024</v>
      </c>
    </row>
    <row r="15" spans="1:26">
      <c r="A15" s="15">
        <f t="shared" si="4"/>
        <v>11</v>
      </c>
      <c r="B15" s="6">
        <f t="shared" si="1"/>
        <v>27.487790694400015</v>
      </c>
      <c r="C15" s="6">
        <f t="shared" si="5"/>
        <v>1.6</v>
      </c>
      <c r="D15" s="7">
        <f t="shared" si="2"/>
        <v>43.980465111040026</v>
      </c>
      <c r="E15" s="7">
        <f t="shared" si="9"/>
        <v>56.994683351040024</v>
      </c>
      <c r="F15" s="7">
        <f t="shared" si="6"/>
        <v>0</v>
      </c>
      <c r="G15" s="8">
        <f t="shared" si="7"/>
        <v>0</v>
      </c>
      <c r="H15" s="8">
        <f t="shared" si="8"/>
        <v>0</v>
      </c>
      <c r="I15" s="8">
        <f t="shared" si="10"/>
        <v>0</v>
      </c>
      <c r="J15" s="8">
        <f t="shared" si="11"/>
        <v>0</v>
      </c>
      <c r="K15" s="7">
        <f t="shared" si="3"/>
        <v>0</v>
      </c>
      <c r="L15" s="17">
        <f t="shared" si="0"/>
        <v>43.980465111040026</v>
      </c>
      <c r="M15" s="19">
        <f>D15+SUM(K$6:K14)</f>
        <v>57.994683351040031</v>
      </c>
    </row>
    <row r="16" spans="1:26">
      <c r="A16" s="15">
        <f t="shared" si="4"/>
        <v>12</v>
      </c>
      <c r="B16" s="6">
        <f t="shared" si="1"/>
        <v>43.980465111040026</v>
      </c>
      <c r="C16" s="6">
        <f t="shared" si="5"/>
        <v>1.6</v>
      </c>
      <c r="D16" s="7">
        <f t="shared" si="2"/>
        <v>70.368744177664041</v>
      </c>
      <c r="E16" s="7">
        <f t="shared" si="9"/>
        <v>83.382962417664032</v>
      </c>
      <c r="F16" s="7">
        <f t="shared" si="6"/>
        <v>0</v>
      </c>
      <c r="G16" s="8">
        <f t="shared" si="7"/>
        <v>0</v>
      </c>
      <c r="H16" s="8">
        <f t="shared" si="8"/>
        <v>35.184372088832021</v>
      </c>
      <c r="I16" s="8">
        <f t="shared" si="10"/>
        <v>0</v>
      </c>
      <c r="J16" s="8">
        <f t="shared" si="11"/>
        <v>0</v>
      </c>
      <c r="K16" s="7">
        <f t="shared" si="3"/>
        <v>35.184372088832021</v>
      </c>
      <c r="L16" s="17">
        <f t="shared" si="0"/>
        <v>35.184372088832021</v>
      </c>
      <c r="M16" s="19">
        <f>D16+SUM(K$6:K15)</f>
        <v>84.382962417664046</v>
      </c>
    </row>
    <row r="17" spans="1:13">
      <c r="A17" s="15">
        <f t="shared" si="4"/>
        <v>13</v>
      </c>
      <c r="B17" s="6">
        <f t="shared" si="1"/>
        <v>35.184372088832021</v>
      </c>
      <c r="C17" s="6">
        <f t="shared" si="5"/>
        <v>1.6</v>
      </c>
      <c r="D17" s="7">
        <f t="shared" si="2"/>
        <v>56.294995342131237</v>
      </c>
      <c r="E17" s="7">
        <f t="shared" si="9"/>
        <v>104.49358567096326</v>
      </c>
      <c r="F17" s="7">
        <f t="shared" si="6"/>
        <v>0</v>
      </c>
      <c r="G17" s="8">
        <f t="shared" si="7"/>
        <v>0</v>
      </c>
      <c r="H17" s="8">
        <f t="shared" si="8"/>
        <v>0</v>
      </c>
      <c r="I17" s="8">
        <f t="shared" si="10"/>
        <v>0</v>
      </c>
      <c r="J17" s="8">
        <f t="shared" si="11"/>
        <v>0</v>
      </c>
      <c r="K17" s="7">
        <f t="shared" si="3"/>
        <v>0</v>
      </c>
      <c r="L17" s="17">
        <f t="shared" si="0"/>
        <v>56.294995342131237</v>
      </c>
      <c r="M17" s="19">
        <f>D17+SUM(K$6:K16)</f>
        <v>105.49358567096326</v>
      </c>
    </row>
    <row r="18" spans="1:13">
      <c r="A18" s="15">
        <f t="shared" si="4"/>
        <v>14</v>
      </c>
      <c r="B18" s="6">
        <f t="shared" si="1"/>
        <v>56.294995342131237</v>
      </c>
      <c r="C18" s="6">
        <f t="shared" si="5"/>
        <v>1.6</v>
      </c>
      <c r="D18" s="7">
        <f t="shared" si="2"/>
        <v>90.071992547409991</v>
      </c>
      <c r="E18" s="7">
        <f t="shared" si="9"/>
        <v>138.270582876242</v>
      </c>
      <c r="F18" s="7">
        <f t="shared" si="6"/>
        <v>0</v>
      </c>
      <c r="G18" s="8">
        <f t="shared" si="7"/>
        <v>0</v>
      </c>
      <c r="H18" s="8">
        <f t="shared" si="8"/>
        <v>0</v>
      </c>
      <c r="I18" s="8">
        <f t="shared" si="10"/>
        <v>0</v>
      </c>
      <c r="J18" s="8">
        <f t="shared" si="11"/>
        <v>0</v>
      </c>
      <c r="K18" s="7">
        <f t="shared" si="3"/>
        <v>0</v>
      </c>
      <c r="L18" s="17">
        <f t="shared" si="0"/>
        <v>90.071992547409991</v>
      </c>
      <c r="M18" s="19">
        <f>D18+SUM(K$6:K17)</f>
        <v>139.27058287624203</v>
      </c>
    </row>
    <row r="19" spans="1:13">
      <c r="A19" s="15">
        <f t="shared" si="4"/>
        <v>15</v>
      </c>
      <c r="B19" s="6">
        <f t="shared" si="1"/>
        <v>90.071992547409991</v>
      </c>
      <c r="C19" s="6">
        <f t="shared" si="5"/>
        <v>1.6</v>
      </c>
      <c r="D19" s="7">
        <f t="shared" si="2"/>
        <v>144.115188075856</v>
      </c>
      <c r="E19" s="7">
        <f t="shared" si="9"/>
        <v>192.31377840468801</v>
      </c>
      <c r="F19" s="7">
        <f t="shared" si="6"/>
        <v>0</v>
      </c>
      <c r="G19" s="8">
        <f t="shared" si="7"/>
        <v>0</v>
      </c>
      <c r="H19" s="8">
        <f t="shared" si="8"/>
        <v>0</v>
      </c>
      <c r="I19" s="8">
        <f t="shared" si="10"/>
        <v>0</v>
      </c>
      <c r="J19" s="8">
        <f t="shared" si="11"/>
        <v>0</v>
      </c>
      <c r="K19" s="7">
        <f t="shared" si="3"/>
        <v>0</v>
      </c>
      <c r="L19" s="17">
        <f t="shared" si="0"/>
        <v>144.115188075856</v>
      </c>
      <c r="M19" s="19">
        <f>D19+SUM(K$6:K18)</f>
        <v>193.31377840468804</v>
      </c>
    </row>
    <row r="20" spans="1:13">
      <c r="A20" s="15">
        <f t="shared" si="4"/>
        <v>16</v>
      </c>
      <c r="B20" s="6">
        <f t="shared" si="1"/>
        <v>144.115188075856</v>
      </c>
      <c r="C20" s="6">
        <f t="shared" si="5"/>
        <v>1.6</v>
      </c>
      <c r="D20" s="7">
        <f t="shared" si="2"/>
        <v>230.58430092136962</v>
      </c>
      <c r="E20" s="7">
        <f t="shared" si="9"/>
        <v>278.7828912502016</v>
      </c>
      <c r="F20" s="7">
        <f t="shared" si="6"/>
        <v>0</v>
      </c>
      <c r="G20" s="8">
        <f t="shared" si="7"/>
        <v>0</v>
      </c>
      <c r="H20" s="8">
        <f t="shared" si="8"/>
        <v>115.29215046068481</v>
      </c>
      <c r="I20" s="8">
        <f t="shared" si="10"/>
        <v>0</v>
      </c>
      <c r="J20" s="8">
        <f t="shared" si="11"/>
        <v>0</v>
      </c>
      <c r="K20" s="7">
        <f t="shared" si="3"/>
        <v>115.29215046068481</v>
      </c>
      <c r="L20" s="17">
        <f t="shared" si="0"/>
        <v>115.29215046068481</v>
      </c>
      <c r="M20" s="19">
        <f>D20+SUM(K$6:K19)</f>
        <v>279.78289125020166</v>
      </c>
    </row>
    <row r="21" spans="1:13">
      <c r="A21" s="15">
        <f t="shared" si="4"/>
        <v>17</v>
      </c>
      <c r="B21" s="6">
        <f t="shared" si="1"/>
        <v>115.29215046068481</v>
      </c>
      <c r="C21" s="6">
        <f t="shared" si="5"/>
        <v>1.6</v>
      </c>
      <c r="D21" s="7">
        <f t="shared" si="2"/>
        <v>184.4674407370957</v>
      </c>
      <c r="E21" s="7">
        <f t="shared" si="9"/>
        <v>347.95818152661252</v>
      </c>
      <c r="F21" s="7">
        <f t="shared" si="6"/>
        <v>0</v>
      </c>
      <c r="G21" s="8">
        <f t="shared" si="7"/>
        <v>0</v>
      </c>
      <c r="H21" s="8">
        <f t="shared" si="8"/>
        <v>0</v>
      </c>
      <c r="I21" s="8">
        <f t="shared" si="10"/>
        <v>0</v>
      </c>
      <c r="J21" s="8">
        <f t="shared" si="11"/>
        <v>0</v>
      </c>
      <c r="K21" s="7">
        <f t="shared" si="3"/>
        <v>0</v>
      </c>
      <c r="L21" s="17">
        <f t="shared" si="0"/>
        <v>184.4674407370957</v>
      </c>
      <c r="M21" s="19">
        <f>D21+SUM(K$6:K20)</f>
        <v>348.95818152661252</v>
      </c>
    </row>
    <row r="22" spans="1:13">
      <c r="A22" s="15">
        <f t="shared" si="4"/>
        <v>18</v>
      </c>
      <c r="B22" s="6">
        <f t="shared" si="1"/>
        <v>184.4674407370957</v>
      </c>
      <c r="C22" s="6">
        <f t="shared" si="5"/>
        <v>1.6</v>
      </c>
      <c r="D22" s="7">
        <f t="shared" si="2"/>
        <v>295.14790517935313</v>
      </c>
      <c r="E22" s="7">
        <f t="shared" si="9"/>
        <v>458.63864596886992</v>
      </c>
      <c r="F22" s="7">
        <f t="shared" si="6"/>
        <v>0</v>
      </c>
      <c r="G22" s="8">
        <f t="shared" si="7"/>
        <v>0</v>
      </c>
      <c r="H22" s="8">
        <f t="shared" si="8"/>
        <v>0</v>
      </c>
      <c r="I22" s="8">
        <f t="shared" si="10"/>
        <v>0</v>
      </c>
      <c r="J22" s="8">
        <f t="shared" si="11"/>
        <v>0</v>
      </c>
      <c r="K22" s="7">
        <f t="shared" si="3"/>
        <v>0</v>
      </c>
      <c r="L22" s="17">
        <f t="shared" si="0"/>
        <v>295.14790517935313</v>
      </c>
      <c r="M22" s="19">
        <f>D22+SUM(K$6:K21)</f>
        <v>459.63864596886998</v>
      </c>
    </row>
    <row r="23" spans="1:13">
      <c r="A23" s="15">
        <f t="shared" si="4"/>
        <v>19</v>
      </c>
      <c r="B23" s="6">
        <f t="shared" si="1"/>
        <v>295.14790517935313</v>
      </c>
      <c r="C23" s="6">
        <f t="shared" si="5"/>
        <v>1.6</v>
      </c>
      <c r="D23" s="7">
        <f t="shared" si="2"/>
        <v>472.23664828696502</v>
      </c>
      <c r="E23" s="7">
        <f t="shared" si="9"/>
        <v>635.72738907648181</v>
      </c>
      <c r="F23" s="7">
        <f t="shared" si="6"/>
        <v>0</v>
      </c>
      <c r="G23" s="8">
        <f t="shared" si="7"/>
        <v>0</v>
      </c>
      <c r="H23" s="8">
        <f t="shared" si="8"/>
        <v>0</v>
      </c>
      <c r="I23" s="8">
        <f t="shared" si="10"/>
        <v>0</v>
      </c>
      <c r="J23" s="8">
        <f t="shared" si="11"/>
        <v>0</v>
      </c>
      <c r="K23" s="7">
        <f t="shared" si="3"/>
        <v>0</v>
      </c>
      <c r="L23" s="17">
        <f t="shared" si="0"/>
        <v>472.23664828696502</v>
      </c>
      <c r="M23" s="19">
        <f>D23+SUM(K$6:K22)</f>
        <v>636.72738907648181</v>
      </c>
    </row>
    <row r="24" spans="1:13">
      <c r="A24" s="15">
        <f t="shared" si="4"/>
        <v>20</v>
      </c>
      <c r="B24" s="6">
        <f t="shared" si="1"/>
        <v>472.23664828696502</v>
      </c>
      <c r="C24" s="6">
        <f t="shared" si="5"/>
        <v>1.6</v>
      </c>
      <c r="D24" s="7">
        <f t="shared" si="2"/>
        <v>755.5786372591441</v>
      </c>
      <c r="E24" s="7">
        <f t="shared" si="9"/>
        <v>919.06937804866084</v>
      </c>
      <c r="F24" s="7">
        <f t="shared" si="6"/>
        <v>0</v>
      </c>
      <c r="G24" s="8">
        <f t="shared" si="7"/>
        <v>0</v>
      </c>
      <c r="H24" s="8">
        <f t="shared" si="8"/>
        <v>377.78931862957205</v>
      </c>
      <c r="I24" s="8">
        <f t="shared" si="10"/>
        <v>0</v>
      </c>
      <c r="J24" s="8">
        <f t="shared" si="11"/>
        <v>0</v>
      </c>
      <c r="K24" s="7">
        <f t="shared" si="3"/>
        <v>377.78931862957205</v>
      </c>
      <c r="L24" s="17">
        <f t="shared" si="0"/>
        <v>377.78931862957205</v>
      </c>
      <c r="M24" s="19">
        <f>D24+SUM(K$6:K23)</f>
        <v>920.06937804866095</v>
      </c>
    </row>
    <row r="25" spans="1:13">
      <c r="A25" s="15">
        <f t="shared" si="4"/>
        <v>21</v>
      </c>
      <c r="B25" s="6">
        <f t="shared" si="1"/>
        <v>377.78931862957205</v>
      </c>
      <c r="C25" s="6">
        <f t="shared" si="5"/>
        <v>1.6</v>
      </c>
      <c r="D25" s="7">
        <f t="shared" si="2"/>
        <v>604.46290980731533</v>
      </c>
      <c r="E25" s="7">
        <f t="shared" si="9"/>
        <v>1145.7429692264041</v>
      </c>
      <c r="F25" s="7">
        <f t="shared" si="6"/>
        <v>0</v>
      </c>
      <c r="G25" s="8">
        <f t="shared" si="7"/>
        <v>0</v>
      </c>
      <c r="H25" s="8">
        <f t="shared" si="8"/>
        <v>0</v>
      </c>
      <c r="I25" s="8">
        <f t="shared" si="10"/>
        <v>0</v>
      </c>
      <c r="J25" s="8">
        <f t="shared" si="11"/>
        <v>0</v>
      </c>
      <c r="K25" s="7">
        <f t="shared" si="3"/>
        <v>0</v>
      </c>
      <c r="L25" s="17">
        <f t="shared" si="0"/>
        <v>604.46290980731533</v>
      </c>
      <c r="M25" s="19">
        <f>D25+SUM(K$6:K24)</f>
        <v>1146.7429692264043</v>
      </c>
    </row>
    <row r="26" spans="1:13">
      <c r="A26" s="15">
        <f t="shared" si="4"/>
        <v>22</v>
      </c>
      <c r="B26" s="6">
        <f t="shared" si="1"/>
        <v>604.46290980731533</v>
      </c>
      <c r="C26" s="6">
        <f t="shared" si="5"/>
        <v>1.6</v>
      </c>
      <c r="D26" s="7">
        <f t="shared" si="2"/>
        <v>967.14065569170452</v>
      </c>
      <c r="E26" s="7">
        <f t="shared" si="9"/>
        <v>1508.4207151107933</v>
      </c>
      <c r="F26" s="7">
        <f t="shared" si="6"/>
        <v>0</v>
      </c>
      <c r="G26" s="8">
        <f t="shared" si="7"/>
        <v>0</v>
      </c>
      <c r="H26" s="8">
        <f t="shared" si="8"/>
        <v>0</v>
      </c>
      <c r="I26" s="8">
        <f t="shared" si="10"/>
        <v>0</v>
      </c>
      <c r="J26" s="8">
        <f t="shared" si="11"/>
        <v>0</v>
      </c>
      <c r="K26" s="7">
        <f t="shared" si="3"/>
        <v>0</v>
      </c>
      <c r="L26" s="17">
        <f t="shared" si="0"/>
        <v>967.14065569170452</v>
      </c>
      <c r="M26" s="19">
        <f>D26+SUM(K$6:K25)</f>
        <v>1509.4207151107935</v>
      </c>
    </row>
    <row r="27" spans="1:13">
      <c r="A27" s="15">
        <f t="shared" si="4"/>
        <v>23</v>
      </c>
      <c r="B27" s="6">
        <f t="shared" si="1"/>
        <v>967.14065569170452</v>
      </c>
      <c r="C27" s="6">
        <f t="shared" si="5"/>
        <v>1.6</v>
      </c>
      <c r="D27" s="7">
        <f t="shared" si="2"/>
        <v>1547.4250491067273</v>
      </c>
      <c r="E27" s="7">
        <f t="shared" si="9"/>
        <v>2088.7051085258163</v>
      </c>
      <c r="F27" s="7">
        <f t="shared" si="6"/>
        <v>0</v>
      </c>
      <c r="G27" s="8">
        <f t="shared" si="7"/>
        <v>0</v>
      </c>
      <c r="H27" s="8">
        <f t="shared" si="8"/>
        <v>0</v>
      </c>
      <c r="I27" s="8">
        <f t="shared" si="10"/>
        <v>0</v>
      </c>
      <c r="J27" s="8">
        <f t="shared" si="11"/>
        <v>0</v>
      </c>
      <c r="K27" s="7">
        <f t="shared" si="3"/>
        <v>0</v>
      </c>
      <c r="L27" s="17">
        <f t="shared" si="0"/>
        <v>1547.4250491067273</v>
      </c>
      <c r="M27" s="19">
        <f>D27+SUM(K$6:K26)</f>
        <v>2089.7051085258163</v>
      </c>
    </row>
    <row r="28" spans="1:13">
      <c r="A28" s="15">
        <f t="shared" si="4"/>
        <v>24</v>
      </c>
      <c r="B28" s="6">
        <f t="shared" si="1"/>
        <v>1547.4250491067273</v>
      </c>
      <c r="C28" s="6">
        <f t="shared" si="5"/>
        <v>1.6</v>
      </c>
      <c r="D28" s="7">
        <f t="shared" si="2"/>
        <v>2475.880078570764</v>
      </c>
      <c r="E28" s="7">
        <f t="shared" si="9"/>
        <v>3017.160137989853</v>
      </c>
      <c r="F28" s="7">
        <f t="shared" si="6"/>
        <v>0</v>
      </c>
      <c r="G28" s="8">
        <f t="shared" si="7"/>
        <v>0</v>
      </c>
      <c r="H28" s="8">
        <f t="shared" si="8"/>
        <v>1237.940039285382</v>
      </c>
      <c r="I28" s="8">
        <f t="shared" si="10"/>
        <v>0</v>
      </c>
      <c r="J28" s="8">
        <f t="shared" si="11"/>
        <v>0</v>
      </c>
      <c r="K28" s="7">
        <f t="shared" si="3"/>
        <v>1237.940039285382</v>
      </c>
      <c r="L28" s="17">
        <f t="shared" si="0"/>
        <v>1237.940039285382</v>
      </c>
      <c r="M28" s="19">
        <f>D28+SUM(K$6:K27)</f>
        <v>3018.160137989853</v>
      </c>
    </row>
    <row r="29" spans="1:13">
      <c r="A29" s="15">
        <f t="shared" si="4"/>
        <v>25</v>
      </c>
      <c r="B29" s="6">
        <f t="shared" si="1"/>
        <v>1237.940039285382</v>
      </c>
      <c r="C29" s="6">
        <f t="shared" si="5"/>
        <v>1.6</v>
      </c>
      <c r="D29" s="7">
        <f t="shared" si="2"/>
        <v>1980.7040628566112</v>
      </c>
      <c r="E29" s="7">
        <f t="shared" si="9"/>
        <v>3759.9241615610822</v>
      </c>
      <c r="F29" s="7">
        <f t="shared" si="6"/>
        <v>0</v>
      </c>
      <c r="G29" s="8">
        <f t="shared" si="7"/>
        <v>0</v>
      </c>
      <c r="H29" s="8">
        <f t="shared" si="8"/>
        <v>0</v>
      </c>
      <c r="I29" s="8">
        <f t="shared" si="10"/>
        <v>0</v>
      </c>
      <c r="J29" s="8">
        <f t="shared" si="11"/>
        <v>0</v>
      </c>
      <c r="K29" s="7">
        <f t="shared" si="3"/>
        <v>0</v>
      </c>
      <c r="L29" s="17">
        <f t="shared" si="0"/>
        <v>1980.7040628566112</v>
      </c>
      <c r="M29" s="19">
        <f>D29+SUM(K$6:K28)</f>
        <v>3760.9241615610822</v>
      </c>
    </row>
    <row r="30" spans="1:13">
      <c r="A30" s="15">
        <f t="shared" si="4"/>
        <v>26</v>
      </c>
      <c r="B30" s="6">
        <f t="shared" si="1"/>
        <v>1980.7040628566112</v>
      </c>
      <c r="C30" s="6">
        <f t="shared" si="5"/>
        <v>1.6</v>
      </c>
      <c r="D30" s="7">
        <f t="shared" si="2"/>
        <v>3169.1265005705782</v>
      </c>
      <c r="E30" s="7">
        <f t="shared" si="9"/>
        <v>4948.3465992750489</v>
      </c>
      <c r="F30" s="7">
        <f t="shared" si="6"/>
        <v>0</v>
      </c>
      <c r="G30" s="8">
        <f t="shared" si="7"/>
        <v>0</v>
      </c>
      <c r="H30" s="8">
        <f t="shared" si="8"/>
        <v>0</v>
      </c>
      <c r="I30" s="8">
        <f t="shared" si="10"/>
        <v>0</v>
      </c>
      <c r="J30" s="8">
        <f t="shared" si="11"/>
        <v>0</v>
      </c>
      <c r="K30" s="7">
        <f t="shared" si="3"/>
        <v>0</v>
      </c>
      <c r="L30" s="17">
        <f t="shared" si="0"/>
        <v>3169.1265005705782</v>
      </c>
      <c r="M30" s="19">
        <f>D30+SUM(K$6:K29)</f>
        <v>4949.3465992750489</v>
      </c>
    </row>
    <row r="31" spans="1:13">
      <c r="A31" s="15">
        <f t="shared" si="4"/>
        <v>27</v>
      </c>
      <c r="B31" s="6">
        <f t="shared" si="1"/>
        <v>3169.1265005705782</v>
      </c>
      <c r="C31" s="6">
        <f t="shared" si="5"/>
        <v>1.6</v>
      </c>
      <c r="D31" s="7">
        <f t="shared" si="2"/>
        <v>5070.6024009129251</v>
      </c>
      <c r="E31" s="7">
        <f t="shared" si="9"/>
        <v>6849.8224996173958</v>
      </c>
      <c r="F31" s="7">
        <f t="shared" si="6"/>
        <v>0</v>
      </c>
      <c r="G31" s="8">
        <f t="shared" si="7"/>
        <v>0</v>
      </c>
      <c r="H31" s="8">
        <f t="shared" si="8"/>
        <v>0</v>
      </c>
      <c r="I31" s="8">
        <f t="shared" si="10"/>
        <v>0</v>
      </c>
      <c r="J31" s="8">
        <f t="shared" si="11"/>
        <v>0</v>
      </c>
      <c r="K31" s="7">
        <f t="shared" si="3"/>
        <v>0</v>
      </c>
      <c r="L31" s="17">
        <f t="shared" si="0"/>
        <v>5070.6024009129251</v>
      </c>
      <c r="M31" s="19">
        <f>D31+SUM(K$6:K30)</f>
        <v>6850.8224996173958</v>
      </c>
    </row>
    <row r="32" spans="1:13">
      <c r="A32" s="15">
        <f t="shared" si="4"/>
        <v>28</v>
      </c>
      <c r="B32" s="6">
        <f t="shared" si="1"/>
        <v>5070.6024009129251</v>
      </c>
      <c r="C32" s="6">
        <f t="shared" si="5"/>
        <v>1.6</v>
      </c>
      <c r="D32" s="7">
        <f t="shared" si="2"/>
        <v>8112.9638414606807</v>
      </c>
      <c r="E32" s="7">
        <f t="shared" si="9"/>
        <v>9892.1839401651523</v>
      </c>
      <c r="F32" s="7">
        <f t="shared" si="6"/>
        <v>0</v>
      </c>
      <c r="G32" s="8">
        <f t="shared" si="7"/>
        <v>0</v>
      </c>
      <c r="H32" s="8">
        <f t="shared" si="8"/>
        <v>4056.4819207303403</v>
      </c>
      <c r="I32" s="8">
        <f t="shared" si="10"/>
        <v>0</v>
      </c>
      <c r="J32" s="8">
        <f t="shared" si="11"/>
        <v>0</v>
      </c>
      <c r="K32" s="7">
        <f t="shared" si="3"/>
        <v>4056.4819207303403</v>
      </c>
      <c r="L32" s="17">
        <f t="shared" si="0"/>
        <v>4056.4819207303403</v>
      </c>
      <c r="M32" s="19">
        <f>D32+SUM(K$6:K31)</f>
        <v>9893.1839401651523</v>
      </c>
    </row>
    <row r="33" spans="1:13">
      <c r="A33" s="15">
        <f t="shared" si="4"/>
        <v>29</v>
      </c>
      <c r="B33" s="6">
        <f t="shared" si="1"/>
        <v>4056.4819207303403</v>
      </c>
      <c r="C33" s="6">
        <f t="shared" si="5"/>
        <v>1.6</v>
      </c>
      <c r="D33" s="7">
        <f t="shared" si="2"/>
        <v>6490.3710731685451</v>
      </c>
      <c r="E33" s="7">
        <f t="shared" si="9"/>
        <v>12326.073092603358</v>
      </c>
      <c r="F33" s="7">
        <f t="shared" si="6"/>
        <v>0</v>
      </c>
      <c r="G33" s="8">
        <f t="shared" si="7"/>
        <v>0</v>
      </c>
      <c r="H33" s="8">
        <f t="shared" si="8"/>
        <v>0</v>
      </c>
      <c r="I33" s="8">
        <f t="shared" si="10"/>
        <v>0</v>
      </c>
      <c r="J33" s="8">
        <f t="shared" si="11"/>
        <v>0</v>
      </c>
      <c r="K33" s="7">
        <f t="shared" si="3"/>
        <v>0</v>
      </c>
      <c r="L33" s="17">
        <f t="shared" si="0"/>
        <v>6490.3710731685451</v>
      </c>
      <c r="M33" s="19">
        <f>D33+SUM(K$6:K32)</f>
        <v>12327.073092603358</v>
      </c>
    </row>
    <row r="34" spans="1:13">
      <c r="A34" s="15">
        <f t="shared" si="4"/>
        <v>30</v>
      </c>
      <c r="B34" s="6">
        <f t="shared" si="1"/>
        <v>6490.3710731685451</v>
      </c>
      <c r="C34" s="6">
        <f t="shared" si="5"/>
        <v>1.6</v>
      </c>
      <c r="D34" s="7">
        <f t="shared" si="2"/>
        <v>10384.593717069672</v>
      </c>
      <c r="E34" s="7">
        <f t="shared" si="9"/>
        <v>16220.295736504486</v>
      </c>
      <c r="F34" s="7">
        <f t="shared" si="6"/>
        <v>0</v>
      </c>
      <c r="G34" s="8">
        <f t="shared" si="7"/>
        <v>0</v>
      </c>
      <c r="H34" s="8">
        <f t="shared" si="8"/>
        <v>0</v>
      </c>
      <c r="I34" s="8">
        <f t="shared" si="10"/>
        <v>0</v>
      </c>
      <c r="J34" s="8">
        <f t="shared" si="11"/>
        <v>0</v>
      </c>
      <c r="K34" s="7">
        <f t="shared" si="3"/>
        <v>0</v>
      </c>
      <c r="L34" s="17">
        <f t="shared" si="0"/>
        <v>10384.593717069672</v>
      </c>
      <c r="M34" s="19">
        <f>D34+SUM(K$6:K33)</f>
        <v>16221.295736504484</v>
      </c>
    </row>
    <row r="35" spans="1:13">
      <c r="A35" s="15">
        <f t="shared" si="4"/>
        <v>31</v>
      </c>
      <c r="B35" s="6">
        <f t="shared" si="1"/>
        <v>10384.593717069672</v>
      </c>
      <c r="C35" s="6">
        <f t="shared" si="5"/>
        <v>1.6</v>
      </c>
      <c r="D35" s="7">
        <f t="shared" si="2"/>
        <v>16615.349947311475</v>
      </c>
      <c r="E35" s="7">
        <f t="shared" si="9"/>
        <v>22451.051966746287</v>
      </c>
      <c r="F35" s="7">
        <f t="shared" si="6"/>
        <v>0</v>
      </c>
      <c r="G35" s="8">
        <f t="shared" si="7"/>
        <v>0</v>
      </c>
      <c r="H35" s="8">
        <f t="shared" si="8"/>
        <v>0</v>
      </c>
      <c r="I35" s="8">
        <f t="shared" si="10"/>
        <v>0</v>
      </c>
      <c r="J35" s="8">
        <f t="shared" si="11"/>
        <v>0</v>
      </c>
      <c r="K35" s="7">
        <f t="shared" si="3"/>
        <v>0</v>
      </c>
      <c r="L35" s="17">
        <f t="shared" si="0"/>
        <v>16615.349947311475</v>
      </c>
      <c r="M35" s="19">
        <f>D35+SUM(K$6:K34)</f>
        <v>22452.051966746287</v>
      </c>
    </row>
    <row r="36" spans="1:13">
      <c r="A36" s="15">
        <f t="shared" si="4"/>
        <v>32</v>
      </c>
      <c r="B36" s="6">
        <f t="shared" si="1"/>
        <v>16615.349947311475</v>
      </c>
      <c r="C36" s="6">
        <f t="shared" si="5"/>
        <v>1.6</v>
      </c>
      <c r="D36" s="7">
        <f t="shared" si="2"/>
        <v>26584.559915698363</v>
      </c>
      <c r="E36" s="7">
        <f t="shared" si="9"/>
        <v>32420.261935133174</v>
      </c>
      <c r="F36" s="7">
        <f t="shared" si="6"/>
        <v>0</v>
      </c>
      <c r="G36" s="8">
        <f t="shared" si="7"/>
        <v>0</v>
      </c>
      <c r="H36" s="8">
        <f t="shared" si="8"/>
        <v>13292.279957849181</v>
      </c>
      <c r="I36" s="8">
        <f t="shared" si="10"/>
        <v>0</v>
      </c>
      <c r="J36" s="8">
        <f t="shared" si="11"/>
        <v>0</v>
      </c>
      <c r="K36" s="7">
        <f t="shared" si="3"/>
        <v>13292.279957849181</v>
      </c>
      <c r="L36" s="17">
        <f t="shared" si="0"/>
        <v>13292.279957849181</v>
      </c>
      <c r="M36" s="19">
        <f>D36+SUM(K$6:K35)</f>
        <v>32421.261935133174</v>
      </c>
    </row>
    <row r="37" spans="1:13">
      <c r="A37" s="15">
        <f t="shared" si="4"/>
        <v>33</v>
      </c>
      <c r="B37" s="6">
        <f t="shared" si="1"/>
        <v>13292.279957849181</v>
      </c>
      <c r="C37" s="6">
        <f t="shared" si="5"/>
        <v>1.6</v>
      </c>
      <c r="D37" s="7">
        <f t="shared" si="2"/>
        <v>21267.647932558692</v>
      </c>
      <c r="E37" s="7">
        <f t="shared" si="9"/>
        <v>40395.629909842683</v>
      </c>
      <c r="F37" s="7">
        <f t="shared" si="6"/>
        <v>0</v>
      </c>
      <c r="G37" s="8">
        <f t="shared" si="7"/>
        <v>0</v>
      </c>
      <c r="H37" s="8">
        <f t="shared" si="8"/>
        <v>0</v>
      </c>
      <c r="I37" s="8">
        <f t="shared" si="10"/>
        <v>0</v>
      </c>
      <c r="J37" s="8">
        <f t="shared" si="11"/>
        <v>0</v>
      </c>
      <c r="K37" s="7">
        <f t="shared" si="3"/>
        <v>0</v>
      </c>
      <c r="L37" s="17">
        <f t="shared" si="0"/>
        <v>21267.647932558692</v>
      </c>
      <c r="M37" s="19">
        <f>D37+SUM(K$6:K36)</f>
        <v>40396.629909842683</v>
      </c>
    </row>
    <row r="38" spans="1:13">
      <c r="A38" s="15">
        <f t="shared" si="4"/>
        <v>34</v>
      </c>
      <c r="B38" s="6">
        <f t="shared" si="1"/>
        <v>21267.647932558692</v>
      </c>
      <c r="C38" s="6">
        <f t="shared" si="5"/>
        <v>1.6</v>
      </c>
      <c r="D38" s="7">
        <f t="shared" si="2"/>
        <v>34028.236692093909</v>
      </c>
      <c r="E38" s="7">
        <f t="shared" si="9"/>
        <v>53156.2186693779</v>
      </c>
      <c r="F38" s="7">
        <f t="shared" si="6"/>
        <v>0</v>
      </c>
      <c r="G38" s="8">
        <f t="shared" si="7"/>
        <v>0</v>
      </c>
      <c r="H38" s="8">
        <f t="shared" si="8"/>
        <v>0</v>
      </c>
      <c r="I38" s="8">
        <f t="shared" si="10"/>
        <v>0</v>
      </c>
      <c r="J38" s="8">
        <f t="shared" si="11"/>
        <v>0</v>
      </c>
      <c r="K38" s="7">
        <f t="shared" si="3"/>
        <v>0</v>
      </c>
      <c r="L38" s="17">
        <f t="shared" si="0"/>
        <v>34028.236692093909</v>
      </c>
      <c r="M38" s="19">
        <f>D38+SUM(K$6:K37)</f>
        <v>53157.2186693779</v>
      </c>
    </row>
    <row r="39" spans="1:13">
      <c r="A39" s="15">
        <f t="shared" si="4"/>
        <v>35</v>
      </c>
      <c r="B39" s="6">
        <f t="shared" si="1"/>
        <v>34028.236692093909</v>
      </c>
      <c r="C39" s="6">
        <f t="shared" si="5"/>
        <v>1.6</v>
      </c>
      <c r="D39" s="7">
        <f t="shared" si="2"/>
        <v>54445.178707350256</v>
      </c>
      <c r="E39" s="7">
        <f t="shared" si="9"/>
        <v>73573.160684634247</v>
      </c>
      <c r="F39" s="7">
        <f t="shared" si="6"/>
        <v>0</v>
      </c>
      <c r="G39" s="8">
        <f t="shared" si="7"/>
        <v>0</v>
      </c>
      <c r="H39" s="8">
        <f t="shared" si="8"/>
        <v>0</v>
      </c>
      <c r="I39" s="8">
        <f t="shared" si="10"/>
        <v>0</v>
      </c>
      <c r="J39" s="8">
        <f t="shared" si="11"/>
        <v>0</v>
      </c>
      <c r="K39" s="7">
        <f t="shared" si="3"/>
        <v>0</v>
      </c>
      <c r="L39" s="17">
        <f t="shared" si="0"/>
        <v>54445.178707350256</v>
      </c>
      <c r="M39" s="19">
        <f>D39+SUM(K$6:K38)</f>
        <v>73574.160684634247</v>
      </c>
    </row>
    <row r="40" spans="1:13">
      <c r="A40" s="15">
        <f t="shared" si="4"/>
        <v>36</v>
      </c>
      <c r="B40" s="6">
        <f t="shared" si="1"/>
        <v>54445.178707350256</v>
      </c>
      <c r="C40" s="6">
        <f t="shared" si="5"/>
        <v>1.6</v>
      </c>
      <c r="D40" s="7">
        <f t="shared" si="2"/>
        <v>87112.285931760416</v>
      </c>
      <c r="E40" s="7">
        <f t="shared" si="9"/>
        <v>106240.2679090444</v>
      </c>
      <c r="F40" s="7">
        <f t="shared" si="6"/>
        <v>0</v>
      </c>
      <c r="G40" s="8">
        <f t="shared" si="7"/>
        <v>0</v>
      </c>
      <c r="H40" s="8">
        <f t="shared" si="8"/>
        <v>43556.142965880208</v>
      </c>
      <c r="I40" s="8">
        <f t="shared" si="10"/>
        <v>0</v>
      </c>
      <c r="J40" s="8">
        <f t="shared" si="11"/>
        <v>0</v>
      </c>
      <c r="K40" s="7">
        <f t="shared" si="3"/>
        <v>43556.142965880208</v>
      </c>
      <c r="L40" s="17">
        <f t="shared" si="0"/>
        <v>43556.142965880208</v>
      </c>
      <c r="M40" s="19">
        <f>D40+SUM(K$6:K39)</f>
        <v>106241.2679090444</v>
      </c>
    </row>
    <row r="41" spans="1:13">
      <c r="A41" s="15">
        <f t="shared" si="4"/>
        <v>37</v>
      </c>
      <c r="B41" s="6">
        <f t="shared" si="1"/>
        <v>43556.142965880208</v>
      </c>
      <c r="C41" s="6">
        <f t="shared" si="5"/>
        <v>1.6</v>
      </c>
      <c r="D41" s="7">
        <f t="shared" si="2"/>
        <v>69689.828745408333</v>
      </c>
      <c r="E41" s="7">
        <f t="shared" si="9"/>
        <v>132373.95368857251</v>
      </c>
      <c r="F41" s="7">
        <f t="shared" si="6"/>
        <v>0</v>
      </c>
      <c r="G41" s="8">
        <f t="shared" si="7"/>
        <v>0</v>
      </c>
      <c r="H41" s="8">
        <f t="shared" si="8"/>
        <v>0</v>
      </c>
      <c r="I41" s="8">
        <f t="shared" si="10"/>
        <v>0</v>
      </c>
      <c r="J41" s="8">
        <f t="shared" si="11"/>
        <v>0</v>
      </c>
      <c r="K41" s="7">
        <f t="shared" si="3"/>
        <v>0</v>
      </c>
      <c r="L41" s="17">
        <f t="shared" si="0"/>
        <v>69689.828745408333</v>
      </c>
      <c r="M41" s="19">
        <f>D41+SUM(K$6:K40)</f>
        <v>132374.95368857254</v>
      </c>
    </row>
    <row r="42" spans="1:13">
      <c r="A42" s="15">
        <f t="shared" si="4"/>
        <v>38</v>
      </c>
      <c r="B42" s="6">
        <f t="shared" si="1"/>
        <v>69689.828745408333</v>
      </c>
      <c r="C42" s="6">
        <f t="shared" si="5"/>
        <v>1.6</v>
      </c>
      <c r="D42" s="7">
        <f t="shared" si="2"/>
        <v>111503.72599265334</v>
      </c>
      <c r="E42" s="7">
        <f t="shared" si="9"/>
        <v>174187.85093581752</v>
      </c>
      <c r="F42" s="7">
        <f t="shared" si="6"/>
        <v>0</v>
      </c>
      <c r="G42" s="8">
        <f t="shared" si="7"/>
        <v>0</v>
      </c>
      <c r="H42" s="8">
        <f t="shared" si="8"/>
        <v>0</v>
      </c>
      <c r="I42" s="8">
        <f t="shared" si="10"/>
        <v>0</v>
      </c>
      <c r="J42" s="8">
        <f t="shared" si="11"/>
        <v>0</v>
      </c>
      <c r="K42" s="7">
        <f t="shared" si="3"/>
        <v>0</v>
      </c>
      <c r="L42" s="17">
        <f t="shared" si="0"/>
        <v>111503.72599265334</v>
      </c>
      <c r="M42" s="19">
        <f>D42+SUM(K$6:K41)</f>
        <v>174188.85093581755</v>
      </c>
    </row>
    <row r="43" spans="1:13">
      <c r="A43" s="15">
        <f t="shared" si="4"/>
        <v>39</v>
      </c>
      <c r="B43" s="6">
        <f t="shared" si="1"/>
        <v>111503.72599265334</v>
      </c>
      <c r="C43" s="6">
        <f t="shared" si="5"/>
        <v>1.6</v>
      </c>
      <c r="D43" s="7">
        <f>B43*C43</f>
        <v>178405.96158824535</v>
      </c>
      <c r="E43" s="7">
        <f t="shared" si="9"/>
        <v>241090.08653140953</v>
      </c>
      <c r="F43" s="7">
        <f t="shared" si="6"/>
        <v>0</v>
      </c>
      <c r="G43" s="8">
        <f t="shared" si="7"/>
        <v>0</v>
      </c>
      <c r="H43" s="8">
        <f t="shared" si="8"/>
        <v>0</v>
      </c>
      <c r="I43" s="8">
        <f t="shared" si="10"/>
        <v>0</v>
      </c>
      <c r="J43" s="8">
        <f t="shared" si="11"/>
        <v>0</v>
      </c>
      <c r="K43" s="7">
        <f t="shared" si="3"/>
        <v>0</v>
      </c>
      <c r="L43" s="17">
        <f t="shared" si="0"/>
        <v>178405.96158824535</v>
      </c>
      <c r="M43" s="19">
        <f>D43+SUM(K$6:K42)</f>
        <v>241091.08653140956</v>
      </c>
    </row>
    <row r="44" spans="1:13" ht="15.75" thickBot="1">
      <c r="A44" s="16">
        <f t="shared" si="4"/>
        <v>40</v>
      </c>
      <c r="B44" s="12">
        <f t="shared" si="1"/>
        <v>178405.96158824535</v>
      </c>
      <c r="C44" s="12">
        <f t="shared" si="5"/>
        <v>1.6</v>
      </c>
      <c r="D44" s="13">
        <f t="shared" si="2"/>
        <v>285449.5385411926</v>
      </c>
      <c r="E44" s="13">
        <f>D44-B44+E43</f>
        <v>348133.66348435677</v>
      </c>
      <c r="F44" s="13">
        <f t="shared" si="6"/>
        <v>0</v>
      </c>
      <c r="G44" s="14">
        <f t="shared" si="7"/>
        <v>0</v>
      </c>
      <c r="H44" s="14">
        <f t="shared" si="8"/>
        <v>142724.7692705963</v>
      </c>
      <c r="I44" s="14">
        <f t="shared" si="10"/>
        <v>0</v>
      </c>
      <c r="J44" s="14">
        <f t="shared" si="11"/>
        <v>0</v>
      </c>
      <c r="K44" s="13">
        <f t="shared" si="3"/>
        <v>142724.7692705963</v>
      </c>
      <c r="L44" s="18">
        <f t="shared" si="0"/>
        <v>142724.7692705963</v>
      </c>
      <c r="M44" s="20">
        <f>D44+SUM(K$6:K43)</f>
        <v>348134.66348435677</v>
      </c>
    </row>
    <row r="45" spans="1:13">
      <c r="B45" s="4"/>
      <c r="C45" s="4"/>
      <c r="D45" s="3"/>
      <c r="E45" s="3"/>
      <c r="F45" s="3"/>
      <c r="G45" s="3"/>
      <c r="H45" s="3"/>
      <c r="I45" s="3"/>
      <c r="J45" s="3"/>
      <c r="K45" s="3"/>
      <c r="M45" s="3"/>
    </row>
    <row r="46" spans="1:13">
      <c r="B46" s="4"/>
      <c r="C46" s="4"/>
      <c r="D46" s="3"/>
      <c r="E46" s="3"/>
      <c r="F46" s="3"/>
      <c r="G46" s="3"/>
      <c r="H46" s="3"/>
      <c r="I46" s="3"/>
      <c r="J46" s="3"/>
      <c r="K46" s="3"/>
      <c r="M46" s="3"/>
    </row>
    <row r="47" spans="1:13">
      <c r="B47" s="4"/>
      <c r="C47" s="4"/>
      <c r="D47" s="3"/>
      <c r="E47" s="3"/>
      <c r="F47" s="3"/>
      <c r="G47" s="3"/>
      <c r="H47" s="3"/>
      <c r="I47" s="3"/>
      <c r="J47" s="3"/>
      <c r="K47" s="3"/>
    </row>
    <row r="48" spans="1:13">
      <c r="B48" s="4"/>
      <c r="C48" s="4"/>
      <c r="D48" s="3"/>
      <c r="E48" s="3"/>
      <c r="F48" s="3"/>
      <c r="G48" s="3"/>
      <c r="H48" s="3"/>
      <c r="I48" s="3"/>
      <c r="J48" s="3"/>
      <c r="K48" s="3"/>
    </row>
    <row r="49" spans="2:11">
      <c r="B49" s="4"/>
      <c r="C49" s="4"/>
      <c r="D49" s="3"/>
      <c r="E49" s="3"/>
      <c r="F49" s="3"/>
      <c r="G49" s="3"/>
      <c r="H49" s="3"/>
      <c r="I49" s="3"/>
      <c r="J49" s="3"/>
      <c r="K49" s="3"/>
    </row>
    <row r="50" spans="2:11">
      <c r="B50" s="4"/>
      <c r="C50" s="4"/>
      <c r="D50" s="3"/>
      <c r="E50" s="3"/>
      <c r="F50" s="3"/>
      <c r="G50" s="3"/>
      <c r="H50" s="3"/>
      <c r="I50" s="3"/>
      <c r="J50" s="3"/>
      <c r="K50" s="3"/>
    </row>
    <row r="51" spans="2:11">
      <c r="B51" s="2"/>
      <c r="C51" s="2"/>
    </row>
    <row r="52" spans="2:11">
      <c r="B52" s="2"/>
      <c r="C52" s="2"/>
    </row>
    <row r="53" spans="2:11">
      <c r="B53" s="2"/>
      <c r="C53" s="2"/>
    </row>
    <row r="54" spans="2:11">
      <c r="B54" s="2"/>
      <c r="C54" s="2"/>
    </row>
    <row r="55" spans="2:11">
      <c r="B55" s="2"/>
      <c r="C55" s="2"/>
    </row>
    <row r="56" spans="2:11">
      <c r="B56" s="2"/>
      <c r="C56" s="2"/>
    </row>
    <row r="57" spans="2:11">
      <c r="B57" s="2"/>
      <c r="C57" s="2"/>
    </row>
  </sheetData>
  <sheetProtection password="CC8A" sheet="1" objects="1" scenarios="1"/>
  <mergeCells count="11">
    <mergeCell ref="A2:C2"/>
    <mergeCell ref="M3:M4"/>
    <mergeCell ref="A1:M1"/>
    <mergeCell ref="F3:J3"/>
    <mergeCell ref="L3:L4"/>
    <mergeCell ref="K3:K4"/>
    <mergeCell ref="A3:A4"/>
    <mergeCell ref="B3:B4"/>
    <mergeCell ref="C3:C4"/>
    <mergeCell ref="D3:D4"/>
    <mergeCell ref="E3:E4"/>
  </mergeCells>
  <printOptions horizontalCentered="1" verticalCentered="1"/>
  <pageMargins left="0.3" right="0.26" top="0.75" bottom="0.33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Wally Salmon</dc:creator>
  <cp:lastModifiedBy>GQCSERVER</cp:lastModifiedBy>
  <cp:lastPrinted>2015-11-20T13:25:28Z</cp:lastPrinted>
  <dcterms:created xsi:type="dcterms:W3CDTF">2015-11-19T16:25:26Z</dcterms:created>
  <dcterms:modified xsi:type="dcterms:W3CDTF">2015-12-02T22:36:50Z</dcterms:modified>
</cp:coreProperties>
</file>