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210/Documents/GitHub/kp-data/"/>
    </mc:Choice>
  </mc:AlternateContent>
  <xr:revisionPtr revIDLastSave="0" documentId="13_ncr:1_{EA2C8C86-68FC-DE47-AE01-637413B1E5E1}" xr6:coauthVersionLast="47" xr6:coauthVersionMax="47" xr10:uidLastSave="{00000000-0000-0000-0000-000000000000}"/>
  <bookViews>
    <workbookView xWindow="20" yWindow="760" windowWidth="30240" windowHeight="16900" xr2:uid="{B3FE8BA4-B4D5-6943-9D99-292A61618C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D13" i="1"/>
  <c r="D12" i="1"/>
  <c r="D11" i="1"/>
  <c r="E10" i="1"/>
  <c r="E9" i="1"/>
  <c r="E8" i="1"/>
  <c r="D7" i="1"/>
  <c r="E7" i="1"/>
  <c r="D6" i="1"/>
  <c r="E6" i="1"/>
  <c r="E5" i="1"/>
  <c r="D5" i="1"/>
</calcChain>
</file>

<file path=xl/sharedStrings.xml><?xml version="1.0" encoding="utf-8"?>
<sst xmlns="http://schemas.openxmlformats.org/spreadsheetml/2006/main" count="67" uniqueCount="28">
  <si>
    <t>iso3</t>
  </si>
  <si>
    <t>ZAF</t>
  </si>
  <si>
    <t>kp</t>
  </si>
  <si>
    <t>MSM</t>
  </si>
  <si>
    <t>art</t>
  </si>
  <si>
    <t>vls</t>
  </si>
  <si>
    <t>study_idx</t>
  </si>
  <si>
    <t>denominator</t>
  </si>
  <si>
    <t>vls_threshold</t>
  </si>
  <si>
    <t>notes</t>
  </si>
  <si>
    <t>PWID</t>
  </si>
  <si>
    <t>area_name</t>
  </si>
  <si>
    <t>Johannesburg</t>
  </si>
  <si>
    <t>Cape Town</t>
  </si>
  <si>
    <t>Mahikeng</t>
  </si>
  <si>
    <t>TGW</t>
  </si>
  <si>
    <t>Buffalo City</t>
  </si>
  <si>
    <t>FSW</t>
  </si>
  <si>
    <t>eThekwini</t>
  </si>
  <si>
    <t>Cape Town MM</t>
  </si>
  <si>
    <t>Capricorn DM</t>
  </si>
  <si>
    <t>Johannesburg MM</t>
  </si>
  <si>
    <t>Manguang DM</t>
  </si>
  <si>
    <t>NM Molema DM</t>
  </si>
  <si>
    <t>Pretoria</t>
  </si>
  <si>
    <t>Has 200 copies/ml too</t>
  </si>
  <si>
    <t>Has count distn</t>
  </si>
  <si>
    <t>Has cout distn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</si>
</sst>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A915-0D19-6143-BF8A-DD6DE51E21E9}">
  <dimension ref="A1:I47"/>
  <sheetViews>
    <sheetView tabSelected="1" workbookViewId="0">
      <selection activeCell="I9" sqref="I9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11</v>
      </c>
      <c r="D1" t="s">
        <v>4</v>
      </c>
      <c r="E1" t="s">
        <v>5</v>
      </c>
      <c r="F1" t="s">
        <v>8</v>
      </c>
      <c r="G1" t="s">
        <v>7</v>
      </c>
      <c r="H1" t="s">
        <v>6</v>
      </c>
      <c r="I1" t="s">
        <v>9</v>
      </c>
    </row>
    <row r="2" spans="1:9" x14ac:dyDescent="0.2">
      <c r="A2" t="s">
        <v>1</v>
      </c>
      <c r="B2" t="s">
        <v>3</v>
      </c>
      <c r="C2" t="s">
        <v>12</v>
      </c>
      <c r="D2">
        <v>0.34399999999999997</v>
      </c>
      <c r="E2">
        <v>0.28399999999999997</v>
      </c>
      <c r="F2">
        <v>400</v>
      </c>
      <c r="G2">
        <v>183</v>
      </c>
      <c r="H2">
        <v>113</v>
      </c>
    </row>
    <row r="3" spans="1:9" x14ac:dyDescent="0.2">
      <c r="A3" t="s">
        <v>1</v>
      </c>
      <c r="B3" t="s">
        <v>3</v>
      </c>
      <c r="F3">
        <v>1000</v>
      </c>
      <c r="H3">
        <v>116</v>
      </c>
    </row>
    <row r="4" spans="1:9" x14ac:dyDescent="0.2">
      <c r="A4" t="s">
        <v>1</v>
      </c>
      <c r="B4" t="s">
        <v>10</v>
      </c>
      <c r="F4">
        <v>500</v>
      </c>
      <c r="H4">
        <v>239</v>
      </c>
    </row>
    <row r="5" spans="1:9" x14ac:dyDescent="0.2">
      <c r="A5" t="s">
        <v>1</v>
      </c>
      <c r="B5" t="s">
        <v>3</v>
      </c>
      <c r="C5" t="s">
        <v>13</v>
      </c>
      <c r="D5">
        <f>0.682*0.61</f>
        <v>0.41602</v>
      </c>
      <c r="E5">
        <f>0.682*0.61*0.801</f>
        <v>0.33323202000000002</v>
      </c>
      <c r="F5">
        <v>1000</v>
      </c>
      <c r="G5">
        <v>274</v>
      </c>
      <c r="H5">
        <v>244</v>
      </c>
    </row>
    <row r="6" spans="1:9" x14ac:dyDescent="0.2">
      <c r="A6" t="s">
        <v>1</v>
      </c>
      <c r="B6" t="s">
        <v>3</v>
      </c>
      <c r="C6" t="s">
        <v>12</v>
      </c>
      <c r="D6">
        <f>0.667*0.825</f>
        <v>0.55027499999999996</v>
      </c>
      <c r="E6">
        <f>0.667*0.825*0.92</f>
        <v>0.50625299999999995</v>
      </c>
      <c r="F6">
        <v>1000</v>
      </c>
      <c r="G6">
        <v>316</v>
      </c>
      <c r="H6">
        <v>244</v>
      </c>
    </row>
    <row r="7" spans="1:9" x14ac:dyDescent="0.2">
      <c r="A7" t="s">
        <v>1</v>
      </c>
      <c r="B7" t="s">
        <v>3</v>
      </c>
      <c r="C7" t="s">
        <v>14</v>
      </c>
      <c r="D7">
        <f>0.629*0.728</f>
        <v>0.45791199999999999</v>
      </c>
      <c r="E7">
        <f>0.629*0.728*0.927</f>
        <v>0.42448442400000003</v>
      </c>
      <c r="F7">
        <v>1000</v>
      </c>
      <c r="G7">
        <v>159</v>
      </c>
      <c r="H7">
        <v>244</v>
      </c>
    </row>
    <row r="8" spans="1:9" x14ac:dyDescent="0.2">
      <c r="A8" t="s">
        <v>1</v>
      </c>
      <c r="B8" t="s">
        <v>15</v>
      </c>
      <c r="C8" t="s">
        <v>16</v>
      </c>
      <c r="D8">
        <v>0.189244</v>
      </c>
      <c r="E8">
        <f>0.242*0.782*0.412</f>
        <v>7.7968527999999995E-2</v>
      </c>
      <c r="F8">
        <v>50</v>
      </c>
      <c r="G8">
        <v>141</v>
      </c>
      <c r="H8">
        <v>248</v>
      </c>
    </row>
    <row r="9" spans="1:9" x14ac:dyDescent="0.2">
      <c r="A9" t="s">
        <v>1</v>
      </c>
      <c r="B9" t="s">
        <v>15</v>
      </c>
      <c r="C9" t="s">
        <v>13</v>
      </c>
      <c r="D9">
        <v>0.25556499999999999</v>
      </c>
      <c r="E9">
        <f>0.395*0.647*0.55</f>
        <v>0.14056075000000004</v>
      </c>
      <c r="F9">
        <v>50</v>
      </c>
      <c r="G9">
        <v>118</v>
      </c>
      <c r="H9">
        <v>248</v>
      </c>
    </row>
    <row r="10" spans="1:9" x14ac:dyDescent="0.2">
      <c r="A10" t="s">
        <v>1</v>
      </c>
      <c r="B10" t="s">
        <v>15</v>
      </c>
      <c r="C10" t="s">
        <v>12</v>
      </c>
      <c r="D10">
        <v>0.44498199999999999</v>
      </c>
      <c r="E10">
        <f>0.542*0.821*0.344</f>
        <v>0.15307380799999998</v>
      </c>
      <c r="F10">
        <v>50</v>
      </c>
      <c r="G10">
        <v>205</v>
      </c>
      <c r="H10">
        <v>248</v>
      </c>
    </row>
    <row r="11" spans="1:9" x14ac:dyDescent="0.2">
      <c r="A11" t="s">
        <v>1</v>
      </c>
      <c r="B11" t="s">
        <v>17</v>
      </c>
      <c r="C11" t="s">
        <v>13</v>
      </c>
      <c r="D11">
        <f>0.734*0.414</f>
        <v>0.30387599999999998</v>
      </c>
      <c r="E11">
        <f>0.734*0.414*0.726</f>
        <v>0.22061397599999999</v>
      </c>
      <c r="F11">
        <v>1000</v>
      </c>
      <c r="G11">
        <v>290</v>
      </c>
      <c r="H11">
        <v>249</v>
      </c>
    </row>
    <row r="12" spans="1:9" x14ac:dyDescent="0.2">
      <c r="A12" t="s">
        <v>1</v>
      </c>
      <c r="B12" t="s">
        <v>17</v>
      </c>
      <c r="C12" t="s">
        <v>18</v>
      </c>
      <c r="D12">
        <f>0.878*0.619</f>
        <v>0.54348200000000002</v>
      </c>
      <c r="E12">
        <f>0.878*0.619*0.847</f>
        <v>0.46032925400000002</v>
      </c>
      <c r="F12">
        <v>1000</v>
      </c>
      <c r="G12">
        <v>415</v>
      </c>
      <c r="H12">
        <v>249</v>
      </c>
    </row>
    <row r="13" spans="1:9" x14ac:dyDescent="0.2">
      <c r="A13" t="s">
        <v>1</v>
      </c>
      <c r="B13" t="s">
        <v>17</v>
      </c>
      <c r="C13" t="s">
        <v>12</v>
      </c>
      <c r="D13">
        <f>0.811*0.749</f>
        <v>0.60743900000000006</v>
      </c>
      <c r="E13">
        <f>0.811*0.749*0.874</f>
        <v>0.53090168600000009</v>
      </c>
      <c r="F13">
        <v>1000</v>
      </c>
      <c r="G13">
        <v>331</v>
      </c>
      <c r="H13">
        <v>249</v>
      </c>
    </row>
    <row r="14" spans="1:9" x14ac:dyDescent="0.2">
      <c r="A14" t="s">
        <v>1</v>
      </c>
      <c r="B14" t="s">
        <v>3</v>
      </c>
      <c r="C14" t="s">
        <v>19</v>
      </c>
      <c r="D14">
        <v>0.4</v>
      </c>
      <c r="F14">
        <v>1000</v>
      </c>
      <c r="H14">
        <v>351</v>
      </c>
    </row>
    <row r="15" spans="1:9" x14ac:dyDescent="0.2">
      <c r="A15" t="s">
        <v>1</v>
      </c>
      <c r="B15" t="s">
        <v>3</v>
      </c>
      <c r="C15" t="s">
        <v>20</v>
      </c>
      <c r="D15">
        <v>0.223</v>
      </c>
      <c r="F15">
        <v>1000</v>
      </c>
      <c r="H15">
        <v>351</v>
      </c>
    </row>
    <row r="16" spans="1:9" x14ac:dyDescent="0.2">
      <c r="A16" t="s">
        <v>1</v>
      </c>
      <c r="B16" t="s">
        <v>3</v>
      </c>
      <c r="C16" t="s">
        <v>18</v>
      </c>
      <c r="D16">
        <v>0.60199999999999998</v>
      </c>
      <c r="E16">
        <v>0.54700000000000004</v>
      </c>
      <c r="F16">
        <v>1000</v>
      </c>
      <c r="G16">
        <v>203</v>
      </c>
      <c r="H16">
        <v>351</v>
      </c>
    </row>
    <row r="17" spans="1:9" x14ac:dyDescent="0.2">
      <c r="A17" t="s">
        <v>1</v>
      </c>
      <c r="B17" t="s">
        <v>3</v>
      </c>
      <c r="C17" t="s">
        <v>21</v>
      </c>
      <c r="D17">
        <v>0.43</v>
      </c>
      <c r="F17">
        <v>1000</v>
      </c>
      <c r="H17">
        <v>351</v>
      </c>
    </row>
    <row r="18" spans="1:9" x14ac:dyDescent="0.2">
      <c r="A18" t="s">
        <v>1</v>
      </c>
      <c r="B18" t="s">
        <v>3</v>
      </c>
      <c r="C18" t="s">
        <v>22</v>
      </c>
      <c r="D18">
        <v>0.35399999999999998</v>
      </c>
      <c r="F18">
        <v>1000</v>
      </c>
      <c r="H18">
        <v>351</v>
      </c>
    </row>
    <row r="19" spans="1:9" x14ac:dyDescent="0.2">
      <c r="A19" t="s">
        <v>1</v>
      </c>
      <c r="B19" t="s">
        <v>3</v>
      </c>
      <c r="C19" t="s">
        <v>23</v>
      </c>
      <c r="D19">
        <v>0.29399999999999998</v>
      </c>
      <c r="F19">
        <v>1000</v>
      </c>
      <c r="H19">
        <v>351</v>
      </c>
    </row>
    <row r="20" spans="1:9" x14ac:dyDescent="0.2">
      <c r="A20" t="s">
        <v>1</v>
      </c>
      <c r="B20" t="s">
        <v>3</v>
      </c>
      <c r="C20" t="s">
        <v>24</v>
      </c>
      <c r="D20">
        <v>0.53900000000000003</v>
      </c>
      <c r="E20">
        <v>0.52100000000000002</v>
      </c>
      <c r="F20">
        <v>1000</v>
      </c>
      <c r="G20">
        <v>191</v>
      </c>
      <c r="H20">
        <v>351</v>
      </c>
    </row>
    <row r="21" spans="1:9" x14ac:dyDescent="0.2">
      <c r="F21">
        <v>1000</v>
      </c>
      <c r="H21">
        <v>3</v>
      </c>
    </row>
    <row r="22" spans="1:9" x14ac:dyDescent="0.2">
      <c r="F22">
        <v>1000</v>
      </c>
      <c r="H22">
        <v>46</v>
      </c>
    </row>
    <row r="23" spans="1:9" x14ac:dyDescent="0.2">
      <c r="F23">
        <v>1000</v>
      </c>
      <c r="H23">
        <v>94</v>
      </c>
    </row>
    <row r="24" spans="1:9" x14ac:dyDescent="0.2">
      <c r="F24">
        <v>50</v>
      </c>
      <c r="H24">
        <v>108</v>
      </c>
    </row>
    <row r="25" spans="1:9" x14ac:dyDescent="0.2">
      <c r="F25">
        <v>398</v>
      </c>
      <c r="H25">
        <v>114</v>
      </c>
    </row>
    <row r="26" spans="1:9" x14ac:dyDescent="0.2">
      <c r="F26">
        <v>1000</v>
      </c>
      <c r="H26">
        <v>115</v>
      </c>
      <c r="I26" t="s">
        <v>25</v>
      </c>
    </row>
    <row r="27" spans="1:9" x14ac:dyDescent="0.2">
      <c r="F27">
        <v>50</v>
      </c>
      <c r="H27">
        <v>118</v>
      </c>
    </row>
    <row r="28" spans="1:9" x14ac:dyDescent="0.2">
      <c r="F28">
        <v>50</v>
      </c>
      <c r="H28">
        <v>120</v>
      </c>
    </row>
    <row r="29" spans="1:9" x14ac:dyDescent="0.2">
      <c r="F29">
        <v>1000</v>
      </c>
      <c r="H29">
        <v>131</v>
      </c>
    </row>
    <row r="30" spans="1:9" x14ac:dyDescent="0.2">
      <c r="F30">
        <v>1000</v>
      </c>
      <c r="H30">
        <v>132</v>
      </c>
    </row>
    <row r="31" spans="1:9" x14ac:dyDescent="0.2">
      <c r="F31">
        <v>1000</v>
      </c>
      <c r="H31">
        <v>142</v>
      </c>
    </row>
    <row r="32" spans="1:9" x14ac:dyDescent="0.2">
      <c r="F32">
        <v>200</v>
      </c>
      <c r="H32">
        <v>168</v>
      </c>
    </row>
    <row r="33" spans="6:9" x14ac:dyDescent="0.2">
      <c r="F33">
        <v>1000</v>
      </c>
      <c r="H33">
        <v>190</v>
      </c>
    </row>
    <row r="34" spans="6:9" x14ac:dyDescent="0.2">
      <c r="F34">
        <v>1000</v>
      </c>
      <c r="H34">
        <v>191</v>
      </c>
    </row>
    <row r="35" spans="6:9" x14ac:dyDescent="0.2">
      <c r="F35">
        <v>1000</v>
      </c>
      <c r="H35">
        <v>213</v>
      </c>
    </row>
    <row r="36" spans="6:9" x14ac:dyDescent="0.2">
      <c r="F36">
        <v>1000</v>
      </c>
      <c r="H36">
        <v>228</v>
      </c>
    </row>
    <row r="37" spans="6:9" x14ac:dyDescent="0.2">
      <c r="F37">
        <v>1000</v>
      </c>
      <c r="H37">
        <v>229</v>
      </c>
    </row>
    <row r="38" spans="6:9" x14ac:dyDescent="0.2">
      <c r="F38">
        <v>1000</v>
      </c>
      <c r="H38">
        <v>233</v>
      </c>
      <c r="I38" t="s">
        <v>26</v>
      </c>
    </row>
    <row r="39" spans="6:9" x14ac:dyDescent="0.2">
      <c r="F39">
        <v>1000</v>
      </c>
      <c r="H39">
        <v>258</v>
      </c>
    </row>
    <row r="40" spans="6:9" x14ac:dyDescent="0.2">
      <c r="F40">
        <v>1000</v>
      </c>
      <c r="H40">
        <v>262</v>
      </c>
    </row>
    <row r="41" spans="6:9" x14ac:dyDescent="0.2">
      <c r="F41">
        <v>1000</v>
      </c>
      <c r="H41">
        <v>265</v>
      </c>
    </row>
    <row r="42" spans="6:9" x14ac:dyDescent="0.2">
      <c r="F42">
        <v>50</v>
      </c>
      <c r="H42">
        <v>314</v>
      </c>
    </row>
    <row r="43" spans="6:9" x14ac:dyDescent="0.2">
      <c r="F43">
        <v>1000</v>
      </c>
      <c r="H43">
        <v>324</v>
      </c>
    </row>
    <row r="44" spans="6:9" x14ac:dyDescent="0.2">
      <c r="F44">
        <v>1000</v>
      </c>
      <c r="H44">
        <v>338</v>
      </c>
    </row>
    <row r="45" spans="6:9" x14ac:dyDescent="0.2">
      <c r="F45">
        <v>1000</v>
      </c>
      <c r="H45">
        <v>339</v>
      </c>
    </row>
    <row r="46" spans="6:9" x14ac:dyDescent="0.2">
      <c r="F46">
        <v>1000</v>
      </c>
      <c r="H46">
        <v>344</v>
      </c>
    </row>
    <row r="47" spans="6:9" x14ac:dyDescent="0.2">
      <c r="F47">
        <v>1000</v>
      </c>
      <c r="H47">
        <v>354</v>
      </c>
      <c r="I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2024-01-30T13:43:28Z</dcterms:created>
  <dcterms:modified xsi:type="dcterms:W3CDTF">2024-02-01T15:43:26Z</dcterms:modified>
</cp:coreProperties>
</file>