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192.168.11.40\Share\web\www\happy\wp-content\themes\nanairo\school\binan\"/>
    </mc:Choice>
  </mc:AlternateContent>
  <xr:revisionPtr revIDLastSave="0" documentId="13_ncr:1_{54A4808D-7053-48A6-92D3-E4187EBA21B0}" xr6:coauthVersionLast="36" xr6:coauthVersionMax="36" xr10:uidLastSave="{00000000-0000-0000-0000-000000000000}"/>
  <bookViews>
    <workbookView xWindow="1395" yWindow="-90" windowWidth="22680" windowHeight="12645" tabRatio="916" firstSheet="11" activeTab="18" xr2:uid="{00000000-000D-0000-FFFF-FFFF00000000}"/>
  </bookViews>
  <sheets>
    <sheet name="入力シート１＜普通車　料金表＞" sheetId="7" r:id="rId1"/>
    <sheet name="入力シート１＜普通車　料金表＞ (見本)" sheetId="21" r:id="rId2"/>
    <sheet name="入力シート２　＜特別企画・割引＞" sheetId="8" r:id="rId3"/>
    <sheet name="入力シート２　＜特別企画・割引＞ (見本)" sheetId="22" r:id="rId4"/>
    <sheet name="スケジュール" sheetId="1" r:id="rId5"/>
    <sheet name="スケジュール (見本)" sheetId="23" r:id="rId6"/>
    <sheet name="カレンダー" sheetId="11" r:id="rId7"/>
    <sheet name="カレンダー (見本)" sheetId="24" r:id="rId8"/>
    <sheet name="入力シート3＜準中型他＞" sheetId="15" r:id="rId9"/>
    <sheet name="入力シート3＜準中型他＞ (2)" sheetId="25" r:id="rId10"/>
    <sheet name="入力シート4＜大特他＞" sheetId="14" r:id="rId11"/>
    <sheet name="入力シート5＜二輪＞" sheetId="16" r:id="rId12"/>
    <sheet name="入力シート6＜二種＞" sheetId="13" r:id="rId13"/>
    <sheet name="諸情報" sheetId="26" r:id="rId14"/>
    <sheet name="入力用データ" sheetId="3" r:id="rId15"/>
    <sheet name="hotel" sheetId="17" r:id="rId16"/>
    <sheet name="hosho" sheetId="18" r:id="rId17"/>
    <sheet name="campaign" sheetId="19" r:id="rId18"/>
    <sheet name="schedule" sheetId="20" r:id="rId19"/>
    <sheet name="Sheet1" sheetId="12" r:id="rId20"/>
    <sheet name="csvdata" sheetId="27" r:id="rId21"/>
    <sheet name="price" sheetId="28" r:id="rId22"/>
  </sheets>
  <definedNames>
    <definedName name="_xlnm.Print_Area" localSheetId="6">カレンダー!$A$1:$AF$106</definedName>
    <definedName name="_xlnm.Print_Area" localSheetId="7">'カレンダー (見本)'!$A$1:$AF$106</definedName>
    <definedName name="_xlnm.Print_Area" localSheetId="4">スケジュール!$A$1:$AG$253</definedName>
    <definedName name="_xlnm.Print_Area" localSheetId="5">'スケジュール (見本)'!$A$1:$AG$252</definedName>
    <definedName name="_xlnm.Print_Area" localSheetId="0">'入力シート１＜普通車　料金表＞'!$A$1:$W$55</definedName>
    <definedName name="_xlnm.Print_Area" localSheetId="1">'入力シート１＜普通車　料金表＞ (見本)'!$A$1:$W$55</definedName>
    <definedName name="_xlnm.Print_Area" localSheetId="2">'入力シート２　＜特別企画・割引＞'!$A$1:$M$56</definedName>
    <definedName name="_xlnm.Print_Area" localSheetId="3">'入力シート２　＜特別企画・割引＞ (見本)'!$A$1:$M$56</definedName>
    <definedName name="_xlnm.Print_Titles" localSheetId="4">スケジュール!$7:$9</definedName>
    <definedName name="_xlnm.Print_Titles" localSheetId="5">'スケジュール (見本)'!$6:$8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28" l="1"/>
  <c r="B3" i="28"/>
  <c r="B4" i="28"/>
  <c r="C4" i="28"/>
  <c r="D4" i="28"/>
  <c r="E4" i="28"/>
  <c r="F4" i="28"/>
  <c r="G4" i="28"/>
  <c r="H4" i="28"/>
  <c r="I4" i="28"/>
  <c r="A5" i="28"/>
  <c r="B5" i="28"/>
  <c r="C5" i="28"/>
  <c r="D5" i="28"/>
  <c r="E5" i="28"/>
  <c r="F5" i="28"/>
  <c r="G5" i="28"/>
  <c r="H5" i="28"/>
  <c r="I5" i="28"/>
  <c r="A6" i="28"/>
  <c r="B6" i="28"/>
  <c r="C6" i="28"/>
  <c r="D6" i="28"/>
  <c r="E6" i="28"/>
  <c r="F6" i="28"/>
  <c r="G6" i="28"/>
  <c r="H6" i="28"/>
  <c r="I6" i="28"/>
  <c r="A7" i="28"/>
  <c r="B7" i="28"/>
  <c r="C7" i="28"/>
  <c r="D7" i="28"/>
  <c r="E7" i="28"/>
  <c r="F7" i="28"/>
  <c r="G7" i="28"/>
  <c r="H7" i="28"/>
  <c r="I7" i="28"/>
  <c r="A8" i="28"/>
  <c r="B8" i="28"/>
  <c r="C8" i="28"/>
  <c r="D8" i="28"/>
  <c r="E8" i="28"/>
  <c r="F8" i="28"/>
  <c r="G8" i="28"/>
  <c r="H8" i="28"/>
  <c r="I8" i="28"/>
  <c r="A9" i="28"/>
  <c r="B9" i="28"/>
  <c r="C9" i="28"/>
  <c r="D9" i="28"/>
  <c r="E9" i="28"/>
  <c r="F9" i="28"/>
  <c r="G9" i="28"/>
  <c r="H9" i="28"/>
  <c r="I9" i="28"/>
  <c r="A10" i="28"/>
  <c r="B10" i="28"/>
  <c r="C10" i="28"/>
  <c r="D10" i="28"/>
  <c r="E10" i="28"/>
  <c r="F10" i="28"/>
  <c r="G10" i="28"/>
  <c r="H10" i="28"/>
  <c r="I10" i="28"/>
  <c r="C2" i="27"/>
  <c r="D2" i="27"/>
  <c r="E2" i="27"/>
  <c r="F2" i="27"/>
  <c r="G2" i="27"/>
  <c r="H2" i="27"/>
  <c r="I2" i="27"/>
  <c r="J2" i="27"/>
  <c r="K2" i="27"/>
  <c r="L2" i="27"/>
  <c r="M2" i="27"/>
  <c r="N2" i="27"/>
  <c r="O2" i="27"/>
  <c r="P2" i="27"/>
  <c r="Q2" i="27"/>
  <c r="R2" i="27"/>
  <c r="S2" i="27"/>
  <c r="T2" i="27"/>
  <c r="U2" i="27"/>
  <c r="V2" i="27"/>
  <c r="W2" i="27"/>
  <c r="X2" i="27"/>
  <c r="Y2" i="27"/>
  <c r="Z2" i="27"/>
  <c r="AA2" i="27"/>
  <c r="AB2" i="27"/>
  <c r="AC2" i="27"/>
  <c r="AD2" i="27"/>
  <c r="AE2" i="27"/>
  <c r="AF2" i="27"/>
  <c r="AG2" i="27"/>
  <c r="AR2" i="27"/>
  <c r="AS2" i="27"/>
  <c r="AU2" i="27"/>
  <c r="AV2" i="27"/>
  <c r="AW2" i="27"/>
  <c r="AX2" i="27"/>
  <c r="AY2" i="27"/>
  <c r="AZ2" i="27"/>
  <c r="BA2" i="27"/>
  <c r="BB2" i="27"/>
  <c r="BC2" i="27"/>
  <c r="BD2" i="27"/>
  <c r="BE2" i="27"/>
  <c r="BF2" i="27"/>
  <c r="BG2" i="27"/>
  <c r="BH2" i="27"/>
  <c r="BI2" i="27"/>
  <c r="BM2" i="27"/>
  <c r="BN2" i="27"/>
  <c r="BO2" i="27"/>
  <c r="BS2" i="27"/>
  <c r="BT2" i="27"/>
  <c r="BU2" i="27"/>
  <c r="BY2" i="27"/>
  <c r="CB2" i="27"/>
  <c r="CC2" i="27"/>
  <c r="CD2" i="27"/>
  <c r="CH2" i="27"/>
  <c r="CI2" i="27"/>
  <c r="CJ2" i="27"/>
  <c r="CN2" i="27"/>
  <c r="CO2" i="27"/>
  <c r="CP2" i="27"/>
  <c r="CT2" i="27"/>
  <c r="CU2" i="27"/>
  <c r="CV2" i="27"/>
  <c r="CZ2" i="27"/>
  <c r="DA2" i="27"/>
  <c r="DB2" i="27"/>
  <c r="DF2" i="27"/>
  <c r="DG2" i="27"/>
  <c r="DH2" i="27"/>
  <c r="DL2" i="27"/>
  <c r="DM2" i="27"/>
  <c r="DN2" i="27"/>
  <c r="DR2" i="27"/>
  <c r="DS2" i="27"/>
  <c r="DT2" i="27"/>
  <c r="DX2" i="27"/>
  <c r="DY2" i="27"/>
  <c r="DZ2" i="27"/>
  <c r="ED2" i="27"/>
  <c r="EE2" i="27"/>
  <c r="EF2" i="27"/>
  <c r="EJ2" i="27"/>
  <c r="EK2" i="27"/>
  <c r="EL2" i="27"/>
  <c r="EP2" i="27"/>
  <c r="EQ2" i="27"/>
  <c r="ER2" i="27"/>
  <c r="EU2" i="27"/>
  <c r="EV2" i="27"/>
  <c r="EW2" i="27"/>
  <c r="EX2" i="27"/>
  <c r="EY2" i="27"/>
  <c r="FA2" i="27"/>
  <c r="FB2" i="27"/>
  <c r="FC2" i="27"/>
  <c r="FD2" i="27"/>
  <c r="FE2" i="27"/>
  <c r="FG2" i="27"/>
  <c r="FH2" i="27"/>
  <c r="FI2" i="27"/>
  <c r="FJ2" i="27"/>
  <c r="FK2" i="27"/>
  <c r="FM2" i="27"/>
  <c r="FN2" i="27"/>
  <c r="FO2" i="27"/>
  <c r="FP2" i="27"/>
  <c r="FQ2" i="27"/>
  <c r="HZ2" i="27"/>
  <c r="IF2" i="27"/>
  <c r="IG2" i="27"/>
  <c r="IH2" i="27"/>
  <c r="II2" i="27"/>
  <c r="IJ2" i="27"/>
  <c r="IK2" i="27"/>
  <c r="IL2" i="27"/>
  <c r="IM2" i="27"/>
  <c r="IN2" i="27"/>
  <c r="IO2" i="27"/>
  <c r="IP2" i="27"/>
  <c r="IQ2" i="27"/>
  <c r="IR2" i="27"/>
  <c r="IS2" i="27"/>
  <c r="IT2" i="27"/>
  <c r="IU2" i="27"/>
  <c r="IV2" i="27"/>
  <c r="IW2" i="27"/>
  <c r="IX2" i="27"/>
  <c r="IZ2" i="27"/>
  <c r="JA2" i="27"/>
  <c r="IY2" i="27" l="1"/>
  <c r="AE1" i="20"/>
  <c r="AF1" i="20"/>
  <c r="AG1" i="20"/>
  <c r="AH1" i="20"/>
  <c r="AI1" i="20"/>
  <c r="AE2" i="20"/>
  <c r="AF2" i="20"/>
  <c r="AG2" i="20"/>
  <c r="AH2" i="20"/>
  <c r="AI2" i="20"/>
  <c r="AE3" i="20"/>
  <c r="AF3" i="20"/>
  <c r="AG3" i="20"/>
  <c r="AH3" i="20"/>
  <c r="AI3" i="20"/>
  <c r="AE4" i="20"/>
  <c r="AF4" i="20"/>
  <c r="AG4" i="20"/>
  <c r="AH4" i="20"/>
  <c r="AI4" i="20"/>
  <c r="AE5" i="20"/>
  <c r="AF5" i="20"/>
  <c r="AG5" i="20"/>
  <c r="AH5" i="20"/>
  <c r="AI5" i="20"/>
  <c r="A6" i="20"/>
  <c r="B6" i="20"/>
  <c r="C6" i="20"/>
  <c r="D6" i="20"/>
  <c r="AE6" i="20"/>
  <c r="AF6" i="20"/>
  <c r="AG6" i="20"/>
  <c r="AH6" i="20"/>
  <c r="AI6" i="20"/>
  <c r="A7" i="20"/>
  <c r="B7" i="20"/>
  <c r="C7" i="20"/>
  <c r="D7" i="20"/>
  <c r="AC7" i="20"/>
  <c r="AD7" i="20"/>
  <c r="AE7" i="20"/>
  <c r="AF7" i="20"/>
  <c r="AG7" i="20"/>
  <c r="AH7" i="20"/>
  <c r="AI7" i="20"/>
  <c r="C8" i="20"/>
  <c r="D8" i="20"/>
  <c r="E8" i="20"/>
  <c r="F8" i="20"/>
  <c r="G8" i="20"/>
  <c r="H8" i="20"/>
  <c r="I8" i="20"/>
  <c r="J8" i="20"/>
  <c r="K8" i="20"/>
  <c r="L8" i="20"/>
  <c r="M8" i="20"/>
  <c r="N8" i="20"/>
  <c r="O8" i="20"/>
  <c r="P8" i="20"/>
  <c r="Q8" i="20"/>
  <c r="R8" i="20"/>
  <c r="S8" i="20"/>
  <c r="T8" i="20"/>
  <c r="U8" i="20"/>
  <c r="V8" i="20"/>
  <c r="AC8" i="20"/>
  <c r="C9" i="20"/>
  <c r="D9" i="20"/>
  <c r="E9" i="20"/>
  <c r="F9" i="20"/>
  <c r="G9" i="20"/>
  <c r="H9" i="20"/>
  <c r="I9" i="20"/>
  <c r="J9" i="20"/>
  <c r="K9" i="20"/>
  <c r="L9" i="20"/>
  <c r="M9" i="20"/>
  <c r="N9" i="20"/>
  <c r="O9" i="20"/>
  <c r="P9" i="20"/>
  <c r="Q9" i="20"/>
  <c r="R9" i="20"/>
  <c r="S9" i="20"/>
  <c r="T9" i="20"/>
  <c r="U9" i="20"/>
  <c r="V9" i="20"/>
  <c r="AC9" i="20"/>
  <c r="C10" i="20"/>
  <c r="D10" i="20"/>
  <c r="E10" i="20"/>
  <c r="F10" i="20"/>
  <c r="G10" i="20"/>
  <c r="H10" i="20"/>
  <c r="I10" i="20"/>
  <c r="J10" i="20"/>
  <c r="K10" i="20"/>
  <c r="L10" i="20"/>
  <c r="M10" i="20"/>
  <c r="N10" i="20"/>
  <c r="O10" i="20"/>
  <c r="P10" i="20"/>
  <c r="Q10" i="20"/>
  <c r="R10" i="20"/>
  <c r="S10" i="20"/>
  <c r="T10" i="20"/>
  <c r="U10" i="20"/>
  <c r="V10" i="20"/>
  <c r="AC10" i="20"/>
  <c r="C11" i="20"/>
  <c r="D11" i="20"/>
  <c r="E11" i="20"/>
  <c r="F11" i="20"/>
  <c r="G11" i="20"/>
  <c r="H11" i="20"/>
  <c r="I11" i="20"/>
  <c r="J11" i="20"/>
  <c r="K11" i="20"/>
  <c r="L11" i="20"/>
  <c r="M11" i="20"/>
  <c r="N11" i="20"/>
  <c r="O11" i="20"/>
  <c r="P11" i="20"/>
  <c r="Q11" i="20"/>
  <c r="R11" i="20"/>
  <c r="S11" i="20"/>
  <c r="T11" i="20"/>
  <c r="U11" i="20"/>
  <c r="V11" i="20"/>
  <c r="AC11" i="20"/>
  <c r="C12" i="20"/>
  <c r="D12" i="20"/>
  <c r="E12" i="20"/>
  <c r="F12" i="20"/>
  <c r="G12" i="20"/>
  <c r="H12" i="20"/>
  <c r="I12" i="20"/>
  <c r="J12" i="20"/>
  <c r="K12" i="20"/>
  <c r="L12" i="20"/>
  <c r="M12" i="20"/>
  <c r="N12" i="20"/>
  <c r="O12" i="20"/>
  <c r="P12" i="20"/>
  <c r="Q12" i="20"/>
  <c r="R12" i="20"/>
  <c r="S12" i="20"/>
  <c r="T12" i="20"/>
  <c r="U12" i="20"/>
  <c r="V12" i="20"/>
  <c r="AC12" i="20"/>
  <c r="C13" i="20"/>
  <c r="D13" i="20"/>
  <c r="E13" i="20"/>
  <c r="F13" i="20"/>
  <c r="G13" i="20"/>
  <c r="H13" i="20"/>
  <c r="I13" i="20"/>
  <c r="J13" i="20"/>
  <c r="K13" i="20"/>
  <c r="L13" i="20"/>
  <c r="M13" i="20"/>
  <c r="N13" i="20"/>
  <c r="O13" i="20"/>
  <c r="P13" i="20"/>
  <c r="Q13" i="20"/>
  <c r="R13" i="20"/>
  <c r="S13" i="20"/>
  <c r="T13" i="20"/>
  <c r="U13" i="20"/>
  <c r="V13" i="20"/>
  <c r="AC13" i="20"/>
  <c r="C14" i="20"/>
  <c r="D14" i="20"/>
  <c r="E14" i="20"/>
  <c r="F14" i="20"/>
  <c r="G14" i="20"/>
  <c r="H14" i="20"/>
  <c r="I14" i="20"/>
  <c r="J14" i="20"/>
  <c r="K14" i="20"/>
  <c r="L14" i="20"/>
  <c r="M14" i="20"/>
  <c r="N14" i="20"/>
  <c r="O14" i="20"/>
  <c r="P14" i="20"/>
  <c r="Q14" i="20"/>
  <c r="R14" i="20"/>
  <c r="S14" i="20"/>
  <c r="T14" i="20"/>
  <c r="U14" i="20"/>
  <c r="V14" i="20"/>
  <c r="AC14" i="20"/>
  <c r="C15" i="20"/>
  <c r="D15" i="20"/>
  <c r="E15" i="20"/>
  <c r="F15" i="20"/>
  <c r="G15" i="20"/>
  <c r="H15" i="20"/>
  <c r="I15" i="20"/>
  <c r="J15" i="20"/>
  <c r="K15" i="20"/>
  <c r="L15" i="20"/>
  <c r="M15" i="20"/>
  <c r="N15" i="20"/>
  <c r="O15" i="20"/>
  <c r="P15" i="20"/>
  <c r="Q15" i="20"/>
  <c r="R15" i="20"/>
  <c r="S15" i="20"/>
  <c r="T15" i="20"/>
  <c r="U15" i="20"/>
  <c r="V15" i="20"/>
  <c r="AC15" i="20"/>
  <c r="C16" i="20"/>
  <c r="D16" i="20"/>
  <c r="E16" i="20"/>
  <c r="F16" i="20"/>
  <c r="G16" i="20"/>
  <c r="H16" i="20"/>
  <c r="I16" i="20"/>
  <c r="J16" i="20"/>
  <c r="K16" i="20"/>
  <c r="L16" i="20"/>
  <c r="M16" i="20"/>
  <c r="N16" i="20"/>
  <c r="O16" i="20"/>
  <c r="P16" i="20"/>
  <c r="Q16" i="20"/>
  <c r="R16" i="20"/>
  <c r="S16" i="20"/>
  <c r="T16" i="20"/>
  <c r="U16" i="20"/>
  <c r="V16" i="20"/>
  <c r="AC16" i="20"/>
  <c r="C17" i="20"/>
  <c r="D17" i="20"/>
  <c r="E17" i="20"/>
  <c r="F17" i="20"/>
  <c r="G17" i="20"/>
  <c r="H17" i="20"/>
  <c r="I17" i="20"/>
  <c r="J17" i="20"/>
  <c r="K17" i="20"/>
  <c r="L17" i="20"/>
  <c r="M17" i="20"/>
  <c r="N17" i="20"/>
  <c r="O17" i="20"/>
  <c r="P17" i="20"/>
  <c r="Q17" i="20"/>
  <c r="R17" i="20"/>
  <c r="S17" i="20"/>
  <c r="T17" i="20"/>
  <c r="U17" i="20"/>
  <c r="V17" i="20"/>
  <c r="AC17" i="20"/>
  <c r="C18" i="20"/>
  <c r="D18" i="20"/>
  <c r="E18" i="20"/>
  <c r="F18" i="20"/>
  <c r="G18" i="20"/>
  <c r="H18" i="20"/>
  <c r="I18" i="20"/>
  <c r="J18" i="20"/>
  <c r="K18" i="20"/>
  <c r="L18" i="20"/>
  <c r="M18" i="20"/>
  <c r="N18" i="20"/>
  <c r="O18" i="20"/>
  <c r="P18" i="20"/>
  <c r="Q18" i="20"/>
  <c r="R18" i="20"/>
  <c r="S18" i="20"/>
  <c r="T18" i="20"/>
  <c r="U18" i="20"/>
  <c r="V18" i="20"/>
  <c r="AC18" i="20"/>
  <c r="C19" i="20"/>
  <c r="D19" i="20"/>
  <c r="E19" i="20"/>
  <c r="F19" i="20"/>
  <c r="G19" i="20"/>
  <c r="H19" i="20"/>
  <c r="I19" i="20"/>
  <c r="J19" i="20"/>
  <c r="K19" i="20"/>
  <c r="L19" i="20"/>
  <c r="M19" i="20"/>
  <c r="N19" i="20"/>
  <c r="O19" i="20"/>
  <c r="P19" i="20"/>
  <c r="Q19" i="20"/>
  <c r="R19" i="20"/>
  <c r="S19" i="20"/>
  <c r="T19" i="20"/>
  <c r="U19" i="20"/>
  <c r="V19" i="20"/>
  <c r="AC19" i="20"/>
  <c r="C20" i="20"/>
  <c r="D20" i="20"/>
  <c r="E20" i="20"/>
  <c r="F20" i="20"/>
  <c r="G20" i="20"/>
  <c r="H20" i="20"/>
  <c r="I20" i="20"/>
  <c r="J20" i="20"/>
  <c r="K20" i="20"/>
  <c r="L20" i="20"/>
  <c r="M20" i="20"/>
  <c r="N20" i="20"/>
  <c r="O20" i="20"/>
  <c r="P20" i="20"/>
  <c r="Q20" i="20"/>
  <c r="R20" i="20"/>
  <c r="S20" i="20"/>
  <c r="T20" i="20"/>
  <c r="U20" i="20"/>
  <c r="V20" i="20"/>
  <c r="AC20" i="20"/>
  <c r="C21" i="20"/>
  <c r="D21" i="20"/>
  <c r="E21" i="20"/>
  <c r="F21" i="20"/>
  <c r="G21" i="20"/>
  <c r="H21" i="20"/>
  <c r="I21" i="20"/>
  <c r="J21" i="20"/>
  <c r="K21" i="20"/>
  <c r="L21" i="20"/>
  <c r="M21" i="20"/>
  <c r="N21" i="20"/>
  <c r="O21" i="20"/>
  <c r="P21" i="20"/>
  <c r="Q21" i="20"/>
  <c r="R21" i="20"/>
  <c r="S21" i="20"/>
  <c r="T21" i="20"/>
  <c r="U21" i="20"/>
  <c r="V21" i="20"/>
  <c r="AC21" i="20"/>
  <c r="C22" i="20"/>
  <c r="D22" i="20"/>
  <c r="E22" i="20"/>
  <c r="F22" i="20"/>
  <c r="G22" i="20"/>
  <c r="H22" i="20"/>
  <c r="I22" i="20"/>
  <c r="J22" i="20"/>
  <c r="K22" i="20"/>
  <c r="L22" i="20"/>
  <c r="M22" i="20"/>
  <c r="N22" i="20"/>
  <c r="O22" i="20"/>
  <c r="P22" i="20"/>
  <c r="Q22" i="20"/>
  <c r="R22" i="20"/>
  <c r="S22" i="20"/>
  <c r="T22" i="20"/>
  <c r="U22" i="20"/>
  <c r="V22" i="20"/>
  <c r="AC22" i="20"/>
  <c r="C23" i="20"/>
  <c r="D23" i="20"/>
  <c r="E23" i="20"/>
  <c r="F23" i="20"/>
  <c r="G23" i="20"/>
  <c r="H23" i="20"/>
  <c r="I23" i="20"/>
  <c r="J23" i="20"/>
  <c r="K23" i="20"/>
  <c r="L23" i="20"/>
  <c r="M23" i="20"/>
  <c r="N23" i="20"/>
  <c r="O23" i="20"/>
  <c r="P23" i="20"/>
  <c r="Q23" i="20"/>
  <c r="R23" i="20"/>
  <c r="S23" i="20"/>
  <c r="T23" i="20"/>
  <c r="U23" i="20"/>
  <c r="V23" i="20"/>
  <c r="AC23" i="20"/>
  <c r="C24" i="20"/>
  <c r="D24" i="20"/>
  <c r="E24" i="20"/>
  <c r="F24" i="20"/>
  <c r="G24" i="20"/>
  <c r="H24" i="20"/>
  <c r="I24" i="20"/>
  <c r="J24" i="20"/>
  <c r="K24" i="20"/>
  <c r="L24" i="20"/>
  <c r="M24" i="20"/>
  <c r="N24" i="20"/>
  <c r="O24" i="20"/>
  <c r="P24" i="20"/>
  <c r="Q24" i="20"/>
  <c r="R24" i="20"/>
  <c r="S24" i="20"/>
  <c r="T24" i="20"/>
  <c r="U24" i="20"/>
  <c r="V24" i="20"/>
  <c r="AC24" i="20"/>
  <c r="C25" i="20"/>
  <c r="D25" i="20"/>
  <c r="E25" i="20"/>
  <c r="F25" i="20"/>
  <c r="G25" i="20"/>
  <c r="H25" i="20"/>
  <c r="I25" i="20"/>
  <c r="J25" i="20"/>
  <c r="K25" i="20"/>
  <c r="L25" i="20"/>
  <c r="M25" i="20"/>
  <c r="N25" i="20"/>
  <c r="O25" i="20"/>
  <c r="P25" i="20"/>
  <c r="Q25" i="20"/>
  <c r="R25" i="20"/>
  <c r="S25" i="20"/>
  <c r="T25" i="20"/>
  <c r="U25" i="20"/>
  <c r="V25" i="20"/>
  <c r="AC25" i="20"/>
  <c r="C26" i="20"/>
  <c r="D26" i="20"/>
  <c r="E26" i="20"/>
  <c r="F26" i="20"/>
  <c r="G26" i="20"/>
  <c r="H26" i="20"/>
  <c r="I26" i="20"/>
  <c r="J26" i="20"/>
  <c r="K26" i="20"/>
  <c r="L26" i="20"/>
  <c r="M26" i="20"/>
  <c r="N26" i="20"/>
  <c r="O26" i="20"/>
  <c r="P26" i="20"/>
  <c r="Q26" i="20"/>
  <c r="R26" i="20"/>
  <c r="S26" i="20"/>
  <c r="T26" i="20"/>
  <c r="U26" i="20"/>
  <c r="V26" i="20"/>
  <c r="AC26" i="20"/>
  <c r="C27" i="20"/>
  <c r="D27" i="20"/>
  <c r="E27" i="20"/>
  <c r="F27" i="20"/>
  <c r="G27" i="20"/>
  <c r="H27" i="20"/>
  <c r="I27" i="20"/>
  <c r="J27" i="20"/>
  <c r="K27" i="20"/>
  <c r="L27" i="20"/>
  <c r="M27" i="20"/>
  <c r="N27" i="20"/>
  <c r="O27" i="20"/>
  <c r="P27" i="20"/>
  <c r="Q27" i="20"/>
  <c r="R27" i="20"/>
  <c r="S27" i="20"/>
  <c r="T27" i="20"/>
  <c r="U27" i="20"/>
  <c r="V27" i="20"/>
  <c r="AC27" i="20"/>
  <c r="C28" i="20"/>
  <c r="D28" i="20"/>
  <c r="E28" i="20"/>
  <c r="F28" i="20"/>
  <c r="G28" i="20"/>
  <c r="H28" i="20"/>
  <c r="I28" i="20"/>
  <c r="J28" i="20"/>
  <c r="K28" i="20"/>
  <c r="L28" i="20"/>
  <c r="M28" i="20"/>
  <c r="N28" i="20"/>
  <c r="O28" i="20"/>
  <c r="P28" i="20"/>
  <c r="Q28" i="20"/>
  <c r="R28" i="20"/>
  <c r="S28" i="20"/>
  <c r="T28" i="20"/>
  <c r="U28" i="20"/>
  <c r="V28" i="20"/>
  <c r="AC28" i="20"/>
  <c r="C29" i="20"/>
  <c r="D29" i="20"/>
  <c r="E29" i="20"/>
  <c r="F29" i="20"/>
  <c r="G29" i="20"/>
  <c r="H29" i="20"/>
  <c r="I29" i="20"/>
  <c r="J29" i="20"/>
  <c r="K29" i="20"/>
  <c r="L29" i="20"/>
  <c r="M29" i="20"/>
  <c r="N29" i="20"/>
  <c r="O29" i="20"/>
  <c r="P29" i="20"/>
  <c r="Q29" i="20"/>
  <c r="R29" i="20"/>
  <c r="S29" i="20"/>
  <c r="T29" i="20"/>
  <c r="U29" i="20"/>
  <c r="V29" i="20"/>
  <c r="AC29" i="20"/>
  <c r="C30" i="20"/>
  <c r="D30" i="20"/>
  <c r="E30" i="20"/>
  <c r="F30" i="20"/>
  <c r="G30" i="20"/>
  <c r="H30" i="20"/>
  <c r="I30" i="20"/>
  <c r="J30" i="20"/>
  <c r="K30" i="20"/>
  <c r="L30" i="20"/>
  <c r="M30" i="20"/>
  <c r="N30" i="20"/>
  <c r="O30" i="20"/>
  <c r="P30" i="20"/>
  <c r="Q30" i="20"/>
  <c r="R30" i="20"/>
  <c r="S30" i="20"/>
  <c r="T30" i="20"/>
  <c r="U30" i="20"/>
  <c r="V30" i="20"/>
  <c r="AC30" i="20"/>
  <c r="C31" i="20"/>
  <c r="D31" i="20"/>
  <c r="E31" i="20"/>
  <c r="F31" i="20"/>
  <c r="G31" i="20"/>
  <c r="H31" i="20"/>
  <c r="I31" i="20"/>
  <c r="J31" i="20"/>
  <c r="K31" i="20"/>
  <c r="L31" i="20"/>
  <c r="M31" i="20"/>
  <c r="N31" i="20"/>
  <c r="O31" i="20"/>
  <c r="P31" i="20"/>
  <c r="Q31" i="20"/>
  <c r="R31" i="20"/>
  <c r="S31" i="20"/>
  <c r="T31" i="20"/>
  <c r="U31" i="20"/>
  <c r="V31" i="20"/>
  <c r="AC31" i="20"/>
  <c r="C32" i="20"/>
  <c r="D32" i="20"/>
  <c r="E32" i="20"/>
  <c r="F32" i="20"/>
  <c r="G32" i="20"/>
  <c r="H32" i="20"/>
  <c r="I32" i="20"/>
  <c r="J32" i="20"/>
  <c r="K32" i="20"/>
  <c r="L32" i="20"/>
  <c r="M32" i="20"/>
  <c r="N32" i="20"/>
  <c r="O32" i="20"/>
  <c r="P32" i="20"/>
  <c r="Q32" i="20"/>
  <c r="R32" i="20"/>
  <c r="S32" i="20"/>
  <c r="T32" i="20"/>
  <c r="U32" i="20"/>
  <c r="V32" i="20"/>
  <c r="AC32" i="20"/>
  <c r="C33" i="20"/>
  <c r="D33" i="20"/>
  <c r="E33" i="20"/>
  <c r="F33" i="20"/>
  <c r="G33" i="20"/>
  <c r="H33" i="20"/>
  <c r="I33" i="20"/>
  <c r="J33" i="20"/>
  <c r="K33" i="20"/>
  <c r="L33" i="20"/>
  <c r="M33" i="20"/>
  <c r="N33" i="20"/>
  <c r="O33" i="20"/>
  <c r="P33" i="20"/>
  <c r="Q33" i="20"/>
  <c r="R33" i="20"/>
  <c r="S33" i="20"/>
  <c r="T33" i="20"/>
  <c r="U33" i="20"/>
  <c r="V33" i="20"/>
  <c r="AC33" i="20"/>
  <c r="C34" i="20"/>
  <c r="D34" i="20"/>
  <c r="E34" i="20"/>
  <c r="F34" i="20"/>
  <c r="G34" i="20"/>
  <c r="H34" i="20"/>
  <c r="I34" i="20"/>
  <c r="J34" i="20"/>
  <c r="K34" i="20"/>
  <c r="L34" i="20"/>
  <c r="M34" i="20"/>
  <c r="N34" i="20"/>
  <c r="O34" i="20"/>
  <c r="P34" i="20"/>
  <c r="Q34" i="20"/>
  <c r="R34" i="20"/>
  <c r="S34" i="20"/>
  <c r="T34" i="20"/>
  <c r="U34" i="20"/>
  <c r="V34" i="20"/>
  <c r="AC34" i="20"/>
  <c r="C35" i="20"/>
  <c r="D35" i="20"/>
  <c r="E35" i="20"/>
  <c r="F35" i="20"/>
  <c r="G35" i="20"/>
  <c r="H35" i="20"/>
  <c r="I35" i="20"/>
  <c r="J35" i="20"/>
  <c r="K35" i="20"/>
  <c r="L35" i="20"/>
  <c r="M35" i="20"/>
  <c r="N35" i="20"/>
  <c r="O35" i="20"/>
  <c r="P35" i="20"/>
  <c r="Q35" i="20"/>
  <c r="R35" i="20"/>
  <c r="S35" i="20"/>
  <c r="T35" i="20"/>
  <c r="U35" i="20"/>
  <c r="V35" i="20"/>
  <c r="AC35" i="20"/>
  <c r="C36" i="20"/>
  <c r="D36" i="20"/>
  <c r="E36" i="20"/>
  <c r="F36" i="20"/>
  <c r="G36" i="20"/>
  <c r="H36" i="20"/>
  <c r="I36" i="20"/>
  <c r="J36" i="20"/>
  <c r="K36" i="20"/>
  <c r="L36" i="20"/>
  <c r="M36" i="20"/>
  <c r="N36" i="20"/>
  <c r="O36" i="20"/>
  <c r="P36" i="20"/>
  <c r="Q36" i="20"/>
  <c r="R36" i="20"/>
  <c r="S36" i="20"/>
  <c r="T36" i="20"/>
  <c r="U36" i="20"/>
  <c r="V36" i="20"/>
  <c r="AC36" i="20"/>
  <c r="C37" i="20"/>
  <c r="D37" i="20"/>
  <c r="E37" i="20"/>
  <c r="F37" i="20"/>
  <c r="G37" i="20"/>
  <c r="H37" i="20"/>
  <c r="I37" i="20"/>
  <c r="J37" i="20"/>
  <c r="K37" i="20"/>
  <c r="L37" i="20"/>
  <c r="M37" i="20"/>
  <c r="N37" i="20"/>
  <c r="O37" i="20"/>
  <c r="P37" i="20"/>
  <c r="Q37" i="20"/>
  <c r="R37" i="20"/>
  <c r="S37" i="20"/>
  <c r="T37" i="20"/>
  <c r="U37" i="20"/>
  <c r="V37" i="20"/>
  <c r="AC37" i="20"/>
  <c r="C38" i="20"/>
  <c r="D38" i="20"/>
  <c r="E38" i="20"/>
  <c r="F38" i="20"/>
  <c r="G38" i="20"/>
  <c r="H38" i="20"/>
  <c r="I38" i="20"/>
  <c r="J38" i="20"/>
  <c r="K38" i="20"/>
  <c r="L38" i="20"/>
  <c r="M38" i="20"/>
  <c r="N38" i="20"/>
  <c r="O38" i="20"/>
  <c r="P38" i="20"/>
  <c r="Q38" i="20"/>
  <c r="R38" i="20"/>
  <c r="S38" i="20"/>
  <c r="T38" i="20"/>
  <c r="U38" i="20"/>
  <c r="V38" i="20"/>
  <c r="AC38" i="20"/>
  <c r="C39" i="20"/>
  <c r="D39" i="20"/>
  <c r="E39" i="20"/>
  <c r="F39" i="20"/>
  <c r="G39" i="20"/>
  <c r="H39" i="20"/>
  <c r="I39" i="20"/>
  <c r="J39" i="20"/>
  <c r="K39" i="20"/>
  <c r="L39" i="20"/>
  <c r="M39" i="20"/>
  <c r="N39" i="20"/>
  <c r="O39" i="20"/>
  <c r="P39" i="20"/>
  <c r="Q39" i="20"/>
  <c r="R39" i="20"/>
  <c r="S39" i="20"/>
  <c r="T39" i="20"/>
  <c r="U39" i="20"/>
  <c r="V39" i="20"/>
  <c r="AC39" i="20"/>
  <c r="C40" i="20"/>
  <c r="D40" i="20"/>
  <c r="E40" i="20"/>
  <c r="F40" i="20"/>
  <c r="G40" i="20"/>
  <c r="H40" i="20"/>
  <c r="I40" i="20"/>
  <c r="J40" i="20"/>
  <c r="K40" i="20"/>
  <c r="L40" i="20"/>
  <c r="M40" i="20"/>
  <c r="N40" i="20"/>
  <c r="O40" i="20"/>
  <c r="P40" i="20"/>
  <c r="Q40" i="20"/>
  <c r="R40" i="20"/>
  <c r="S40" i="20"/>
  <c r="T40" i="20"/>
  <c r="U40" i="20"/>
  <c r="V40" i="20"/>
  <c r="AC40" i="20"/>
  <c r="C41" i="20"/>
  <c r="D41" i="20"/>
  <c r="E41" i="20"/>
  <c r="F41" i="20"/>
  <c r="G41" i="20"/>
  <c r="H41" i="20"/>
  <c r="I41" i="20"/>
  <c r="J41" i="20"/>
  <c r="K41" i="20"/>
  <c r="L41" i="20"/>
  <c r="M41" i="20"/>
  <c r="N41" i="20"/>
  <c r="O41" i="20"/>
  <c r="P41" i="20"/>
  <c r="Q41" i="20"/>
  <c r="R41" i="20"/>
  <c r="S41" i="20"/>
  <c r="T41" i="20"/>
  <c r="U41" i="20"/>
  <c r="V41" i="20"/>
  <c r="AC41" i="20"/>
  <c r="C42" i="20"/>
  <c r="D42" i="20"/>
  <c r="E42" i="20"/>
  <c r="F42" i="20"/>
  <c r="G42" i="20"/>
  <c r="H42" i="20"/>
  <c r="I42" i="20"/>
  <c r="J42" i="20"/>
  <c r="K42" i="20"/>
  <c r="L42" i="20"/>
  <c r="M42" i="20"/>
  <c r="N42" i="20"/>
  <c r="O42" i="20"/>
  <c r="P42" i="20"/>
  <c r="Q42" i="20"/>
  <c r="R42" i="20"/>
  <c r="S42" i="20"/>
  <c r="T42" i="20"/>
  <c r="U42" i="20"/>
  <c r="V42" i="20"/>
  <c r="AC42" i="20"/>
  <c r="C43" i="20"/>
  <c r="D43" i="20"/>
  <c r="E43" i="20"/>
  <c r="F43" i="20"/>
  <c r="G43" i="20"/>
  <c r="H43" i="20"/>
  <c r="I43" i="20"/>
  <c r="J43" i="20"/>
  <c r="K43" i="20"/>
  <c r="L43" i="20"/>
  <c r="M43" i="20"/>
  <c r="N43" i="20"/>
  <c r="O43" i="20"/>
  <c r="P43" i="20"/>
  <c r="Q43" i="20"/>
  <c r="R43" i="20"/>
  <c r="S43" i="20"/>
  <c r="T43" i="20"/>
  <c r="U43" i="20"/>
  <c r="V43" i="20"/>
  <c r="AC43" i="20"/>
  <c r="C44" i="20"/>
  <c r="D44" i="20"/>
  <c r="E44" i="20"/>
  <c r="F44" i="20"/>
  <c r="G44" i="20"/>
  <c r="H44" i="20"/>
  <c r="I44" i="20"/>
  <c r="J44" i="20"/>
  <c r="K44" i="20"/>
  <c r="L44" i="20"/>
  <c r="M44" i="20"/>
  <c r="N44" i="20"/>
  <c r="O44" i="20"/>
  <c r="P44" i="20"/>
  <c r="Q44" i="20"/>
  <c r="R44" i="20"/>
  <c r="S44" i="20"/>
  <c r="T44" i="20"/>
  <c r="U44" i="20"/>
  <c r="V44" i="20"/>
  <c r="AC44" i="20"/>
  <c r="C45" i="20"/>
  <c r="D45" i="20"/>
  <c r="E45" i="20"/>
  <c r="F45" i="20"/>
  <c r="G45" i="20"/>
  <c r="H45" i="20"/>
  <c r="I45" i="20"/>
  <c r="J45" i="20"/>
  <c r="K45" i="20"/>
  <c r="L45" i="20"/>
  <c r="M45" i="20"/>
  <c r="N45" i="20"/>
  <c r="O45" i="20"/>
  <c r="P45" i="20"/>
  <c r="Q45" i="20"/>
  <c r="R45" i="20"/>
  <c r="S45" i="20"/>
  <c r="T45" i="20"/>
  <c r="U45" i="20"/>
  <c r="V45" i="20"/>
  <c r="AC45" i="20"/>
  <c r="C46" i="20"/>
  <c r="D46" i="20"/>
  <c r="E46" i="20"/>
  <c r="F46" i="20"/>
  <c r="G46" i="20"/>
  <c r="H46" i="20"/>
  <c r="I46" i="20"/>
  <c r="J46" i="20"/>
  <c r="K46" i="20"/>
  <c r="L46" i="20"/>
  <c r="M46" i="20"/>
  <c r="N46" i="20"/>
  <c r="O46" i="20"/>
  <c r="P46" i="20"/>
  <c r="Q46" i="20"/>
  <c r="R46" i="20"/>
  <c r="S46" i="20"/>
  <c r="T46" i="20"/>
  <c r="U46" i="20"/>
  <c r="V46" i="20"/>
  <c r="AC46" i="20"/>
  <c r="C47" i="20"/>
  <c r="D47" i="20"/>
  <c r="E47" i="20"/>
  <c r="F47" i="20"/>
  <c r="G47" i="20"/>
  <c r="H47" i="20"/>
  <c r="I47" i="20"/>
  <c r="J47" i="20"/>
  <c r="K47" i="20"/>
  <c r="L47" i="20"/>
  <c r="M47" i="20"/>
  <c r="N47" i="20"/>
  <c r="O47" i="20"/>
  <c r="P47" i="20"/>
  <c r="Q47" i="20"/>
  <c r="R47" i="20"/>
  <c r="S47" i="20"/>
  <c r="T47" i="20"/>
  <c r="U47" i="20"/>
  <c r="V47" i="20"/>
  <c r="AC47" i="20"/>
  <c r="C48" i="20"/>
  <c r="D48" i="20"/>
  <c r="E48" i="20"/>
  <c r="F48" i="20"/>
  <c r="G48" i="20"/>
  <c r="H48" i="20"/>
  <c r="I48" i="20"/>
  <c r="J48" i="20"/>
  <c r="K48" i="20"/>
  <c r="L48" i="20"/>
  <c r="M48" i="20"/>
  <c r="N48" i="20"/>
  <c r="O48" i="20"/>
  <c r="P48" i="20"/>
  <c r="Q48" i="20"/>
  <c r="R48" i="20"/>
  <c r="S48" i="20"/>
  <c r="T48" i="20"/>
  <c r="U48" i="20"/>
  <c r="V48" i="20"/>
  <c r="AC48" i="20"/>
  <c r="C49" i="20"/>
  <c r="D49" i="20"/>
  <c r="E49" i="20"/>
  <c r="F49" i="20"/>
  <c r="G49" i="20"/>
  <c r="H49" i="20"/>
  <c r="I49" i="20"/>
  <c r="J49" i="20"/>
  <c r="K49" i="20"/>
  <c r="L49" i="20"/>
  <c r="M49" i="20"/>
  <c r="N49" i="20"/>
  <c r="O49" i="20"/>
  <c r="P49" i="20"/>
  <c r="Q49" i="20"/>
  <c r="R49" i="20"/>
  <c r="S49" i="20"/>
  <c r="T49" i="20"/>
  <c r="U49" i="20"/>
  <c r="V49" i="20"/>
  <c r="AC49" i="20"/>
  <c r="C50" i="20"/>
  <c r="D50" i="20"/>
  <c r="E50" i="20"/>
  <c r="F50" i="20"/>
  <c r="G50" i="20"/>
  <c r="H50" i="20"/>
  <c r="I50" i="20"/>
  <c r="J50" i="20"/>
  <c r="K50" i="20"/>
  <c r="L50" i="20"/>
  <c r="M50" i="20"/>
  <c r="N50" i="20"/>
  <c r="O50" i="20"/>
  <c r="P50" i="20"/>
  <c r="Q50" i="20"/>
  <c r="R50" i="20"/>
  <c r="S50" i="20"/>
  <c r="T50" i="20"/>
  <c r="U50" i="20"/>
  <c r="V50" i="20"/>
  <c r="AC50" i="20"/>
  <c r="C51" i="20"/>
  <c r="D51" i="20"/>
  <c r="E51" i="20"/>
  <c r="F51" i="20"/>
  <c r="G51" i="20"/>
  <c r="H51" i="20"/>
  <c r="I51" i="20"/>
  <c r="J51" i="20"/>
  <c r="K51" i="20"/>
  <c r="L51" i="20"/>
  <c r="M51" i="20"/>
  <c r="N51" i="20"/>
  <c r="O51" i="20"/>
  <c r="P51" i="20"/>
  <c r="Q51" i="20"/>
  <c r="R51" i="20"/>
  <c r="S51" i="20"/>
  <c r="T51" i="20"/>
  <c r="U51" i="20"/>
  <c r="V51" i="20"/>
  <c r="AC51" i="20"/>
  <c r="C52" i="20"/>
  <c r="D52" i="20"/>
  <c r="E52" i="20"/>
  <c r="F52" i="20"/>
  <c r="G52" i="20"/>
  <c r="H52" i="20"/>
  <c r="I52" i="20"/>
  <c r="J52" i="20"/>
  <c r="K52" i="20"/>
  <c r="L52" i="20"/>
  <c r="M52" i="20"/>
  <c r="N52" i="20"/>
  <c r="O52" i="20"/>
  <c r="P52" i="20"/>
  <c r="Q52" i="20"/>
  <c r="R52" i="20"/>
  <c r="S52" i="20"/>
  <c r="T52" i="20"/>
  <c r="U52" i="20"/>
  <c r="V52" i="20"/>
  <c r="AC52" i="20"/>
  <c r="C53" i="20"/>
  <c r="D53" i="20"/>
  <c r="E53" i="20"/>
  <c r="F53" i="20"/>
  <c r="G53" i="20"/>
  <c r="H53" i="20"/>
  <c r="I53" i="20"/>
  <c r="J53" i="20"/>
  <c r="K53" i="20"/>
  <c r="L53" i="20"/>
  <c r="M53" i="20"/>
  <c r="N53" i="20"/>
  <c r="O53" i="20"/>
  <c r="P53" i="20"/>
  <c r="Q53" i="20"/>
  <c r="R53" i="20"/>
  <c r="S53" i="20"/>
  <c r="T53" i="20"/>
  <c r="U53" i="20"/>
  <c r="V53" i="20"/>
  <c r="AC53" i="20"/>
  <c r="C54" i="20"/>
  <c r="D54" i="20"/>
  <c r="E54" i="20"/>
  <c r="F54" i="20"/>
  <c r="G54" i="20"/>
  <c r="H54" i="20"/>
  <c r="I54" i="20"/>
  <c r="J54" i="20"/>
  <c r="K54" i="20"/>
  <c r="L54" i="20"/>
  <c r="M54" i="20"/>
  <c r="N54" i="20"/>
  <c r="O54" i="20"/>
  <c r="P54" i="20"/>
  <c r="Q54" i="20"/>
  <c r="R54" i="20"/>
  <c r="S54" i="20"/>
  <c r="T54" i="20"/>
  <c r="U54" i="20"/>
  <c r="V54" i="20"/>
  <c r="AC54" i="20"/>
  <c r="C55" i="20"/>
  <c r="D55" i="20"/>
  <c r="E55" i="20"/>
  <c r="F55" i="20"/>
  <c r="G55" i="20"/>
  <c r="H55" i="20"/>
  <c r="I55" i="20"/>
  <c r="J55" i="20"/>
  <c r="K55" i="20"/>
  <c r="L55" i="20"/>
  <c r="M55" i="20"/>
  <c r="N55" i="20"/>
  <c r="O55" i="20"/>
  <c r="P55" i="20"/>
  <c r="Q55" i="20"/>
  <c r="R55" i="20"/>
  <c r="S55" i="20"/>
  <c r="T55" i="20"/>
  <c r="U55" i="20"/>
  <c r="V55" i="20"/>
  <c r="AC55" i="20"/>
  <c r="C56" i="20"/>
  <c r="D56" i="20"/>
  <c r="E56" i="20"/>
  <c r="F56" i="20"/>
  <c r="G56" i="20"/>
  <c r="H56" i="20"/>
  <c r="I56" i="20"/>
  <c r="J56" i="20"/>
  <c r="K56" i="20"/>
  <c r="L56" i="20"/>
  <c r="M56" i="20"/>
  <c r="N56" i="20"/>
  <c r="O56" i="20"/>
  <c r="P56" i="20"/>
  <c r="Q56" i="20"/>
  <c r="R56" i="20"/>
  <c r="S56" i="20"/>
  <c r="T56" i="20"/>
  <c r="U56" i="20"/>
  <c r="V56" i="20"/>
  <c r="AC56" i="20"/>
  <c r="C57" i="20"/>
  <c r="D57" i="20"/>
  <c r="E57" i="20"/>
  <c r="F57" i="20"/>
  <c r="G57" i="20"/>
  <c r="H57" i="20"/>
  <c r="I57" i="20"/>
  <c r="J57" i="20"/>
  <c r="K57" i="20"/>
  <c r="L57" i="20"/>
  <c r="M57" i="20"/>
  <c r="N57" i="20"/>
  <c r="O57" i="20"/>
  <c r="P57" i="20"/>
  <c r="Q57" i="20"/>
  <c r="R57" i="20"/>
  <c r="S57" i="20"/>
  <c r="T57" i="20"/>
  <c r="U57" i="20"/>
  <c r="V57" i="20"/>
  <c r="AC57" i="20"/>
  <c r="C58" i="20"/>
  <c r="D58" i="20"/>
  <c r="E58" i="20"/>
  <c r="F58" i="20"/>
  <c r="G58" i="20"/>
  <c r="H58" i="20"/>
  <c r="I58" i="20"/>
  <c r="J58" i="20"/>
  <c r="K58" i="20"/>
  <c r="L58" i="20"/>
  <c r="M58" i="20"/>
  <c r="N58" i="20"/>
  <c r="O58" i="20"/>
  <c r="P58" i="20"/>
  <c r="Q58" i="20"/>
  <c r="R58" i="20"/>
  <c r="S58" i="20"/>
  <c r="T58" i="20"/>
  <c r="U58" i="20"/>
  <c r="V58" i="20"/>
  <c r="AC58" i="20"/>
  <c r="C59" i="20"/>
  <c r="D59" i="20"/>
  <c r="E59" i="20"/>
  <c r="F59" i="20"/>
  <c r="G59" i="20"/>
  <c r="H59" i="20"/>
  <c r="I59" i="20"/>
  <c r="J59" i="20"/>
  <c r="K59" i="20"/>
  <c r="L59" i="20"/>
  <c r="M59" i="20"/>
  <c r="N59" i="20"/>
  <c r="O59" i="20"/>
  <c r="P59" i="20"/>
  <c r="Q59" i="20"/>
  <c r="R59" i="20"/>
  <c r="S59" i="20"/>
  <c r="T59" i="20"/>
  <c r="U59" i="20"/>
  <c r="V59" i="20"/>
  <c r="AC59" i="20"/>
  <c r="C60" i="20"/>
  <c r="D60" i="20"/>
  <c r="E60" i="20"/>
  <c r="F60" i="20"/>
  <c r="G60" i="20"/>
  <c r="H60" i="20"/>
  <c r="I60" i="20"/>
  <c r="J60" i="20"/>
  <c r="K60" i="20"/>
  <c r="L60" i="20"/>
  <c r="M60" i="20"/>
  <c r="N60" i="20"/>
  <c r="O60" i="20"/>
  <c r="P60" i="20"/>
  <c r="Q60" i="20"/>
  <c r="R60" i="20"/>
  <c r="S60" i="20"/>
  <c r="T60" i="20"/>
  <c r="U60" i="20"/>
  <c r="V60" i="20"/>
  <c r="AC60" i="20"/>
  <c r="C61" i="20"/>
  <c r="D61" i="20"/>
  <c r="E61" i="20"/>
  <c r="F61" i="20"/>
  <c r="G61" i="20"/>
  <c r="H61" i="20"/>
  <c r="I61" i="20"/>
  <c r="J61" i="20"/>
  <c r="K61" i="20"/>
  <c r="L61" i="20"/>
  <c r="M61" i="20"/>
  <c r="N61" i="20"/>
  <c r="O61" i="20"/>
  <c r="P61" i="20"/>
  <c r="Q61" i="20"/>
  <c r="R61" i="20"/>
  <c r="S61" i="20"/>
  <c r="T61" i="20"/>
  <c r="U61" i="20"/>
  <c r="V61" i="20"/>
  <c r="AC61" i="20"/>
  <c r="C62" i="20"/>
  <c r="D62" i="20"/>
  <c r="E62" i="20"/>
  <c r="F62" i="20"/>
  <c r="G62" i="20"/>
  <c r="H62" i="20"/>
  <c r="I62" i="20"/>
  <c r="J62" i="20"/>
  <c r="K62" i="20"/>
  <c r="L62" i="20"/>
  <c r="M62" i="20"/>
  <c r="N62" i="20"/>
  <c r="O62" i="20"/>
  <c r="P62" i="20"/>
  <c r="Q62" i="20"/>
  <c r="R62" i="20"/>
  <c r="S62" i="20"/>
  <c r="T62" i="20"/>
  <c r="U62" i="20"/>
  <c r="V62" i="20"/>
  <c r="AC62" i="20"/>
  <c r="C63" i="20"/>
  <c r="D63" i="20"/>
  <c r="E63" i="20"/>
  <c r="F63" i="20"/>
  <c r="G63" i="20"/>
  <c r="H63" i="20"/>
  <c r="I63" i="20"/>
  <c r="J63" i="20"/>
  <c r="K63" i="20"/>
  <c r="L63" i="20"/>
  <c r="M63" i="20"/>
  <c r="N63" i="20"/>
  <c r="O63" i="20"/>
  <c r="P63" i="20"/>
  <c r="Q63" i="20"/>
  <c r="R63" i="20"/>
  <c r="S63" i="20"/>
  <c r="T63" i="20"/>
  <c r="U63" i="20"/>
  <c r="V63" i="20"/>
  <c r="AC63" i="20"/>
  <c r="C64" i="20"/>
  <c r="D64" i="20"/>
  <c r="E64" i="20"/>
  <c r="F64" i="20"/>
  <c r="G64" i="20"/>
  <c r="H64" i="20"/>
  <c r="I64" i="20"/>
  <c r="J64" i="20"/>
  <c r="K64" i="20"/>
  <c r="L64" i="20"/>
  <c r="M64" i="20"/>
  <c r="N64" i="20"/>
  <c r="O64" i="20"/>
  <c r="P64" i="20"/>
  <c r="Q64" i="20"/>
  <c r="R64" i="20"/>
  <c r="S64" i="20"/>
  <c r="T64" i="20"/>
  <c r="U64" i="20"/>
  <c r="V64" i="20"/>
  <c r="AC64" i="20"/>
  <c r="C65" i="20"/>
  <c r="D65" i="20"/>
  <c r="E65" i="20"/>
  <c r="F65" i="20"/>
  <c r="G65" i="20"/>
  <c r="H65" i="20"/>
  <c r="I65" i="20"/>
  <c r="J65" i="20"/>
  <c r="K65" i="20"/>
  <c r="L65" i="20"/>
  <c r="M65" i="20"/>
  <c r="N65" i="20"/>
  <c r="O65" i="20"/>
  <c r="P65" i="20"/>
  <c r="Q65" i="20"/>
  <c r="R65" i="20"/>
  <c r="S65" i="20"/>
  <c r="T65" i="20"/>
  <c r="U65" i="20"/>
  <c r="V65" i="20"/>
  <c r="AC65" i="20"/>
  <c r="C66" i="20"/>
  <c r="D66" i="20"/>
  <c r="E66" i="20"/>
  <c r="F66" i="20"/>
  <c r="G66" i="20"/>
  <c r="H66" i="20"/>
  <c r="I66" i="20"/>
  <c r="J66" i="20"/>
  <c r="K66" i="20"/>
  <c r="L66" i="20"/>
  <c r="M66" i="20"/>
  <c r="N66" i="20"/>
  <c r="O66" i="20"/>
  <c r="P66" i="20"/>
  <c r="Q66" i="20"/>
  <c r="R66" i="20"/>
  <c r="S66" i="20"/>
  <c r="T66" i="20"/>
  <c r="U66" i="20"/>
  <c r="V66" i="20"/>
  <c r="AC66" i="20"/>
  <c r="C67" i="20"/>
  <c r="D67" i="20"/>
  <c r="E67" i="20"/>
  <c r="F67" i="20"/>
  <c r="G67" i="20"/>
  <c r="H67" i="20"/>
  <c r="I67" i="20"/>
  <c r="J67" i="20"/>
  <c r="K67" i="20"/>
  <c r="L67" i="20"/>
  <c r="M67" i="20"/>
  <c r="N67" i="20"/>
  <c r="O67" i="20"/>
  <c r="P67" i="20"/>
  <c r="Q67" i="20"/>
  <c r="R67" i="20"/>
  <c r="S67" i="20"/>
  <c r="T67" i="20"/>
  <c r="U67" i="20"/>
  <c r="V67" i="20"/>
  <c r="AC67" i="20"/>
  <c r="C68" i="20"/>
  <c r="D68" i="20"/>
  <c r="E68" i="20"/>
  <c r="F68" i="20"/>
  <c r="G68" i="20"/>
  <c r="H68" i="20"/>
  <c r="I68" i="20"/>
  <c r="J68" i="20"/>
  <c r="K68" i="20"/>
  <c r="L68" i="20"/>
  <c r="M68" i="20"/>
  <c r="N68" i="20"/>
  <c r="O68" i="20"/>
  <c r="P68" i="20"/>
  <c r="Q68" i="20"/>
  <c r="R68" i="20"/>
  <c r="S68" i="20"/>
  <c r="T68" i="20"/>
  <c r="U68" i="20"/>
  <c r="V68" i="20"/>
  <c r="AC68" i="20"/>
  <c r="C69" i="20"/>
  <c r="D69" i="20"/>
  <c r="E69" i="20"/>
  <c r="F69" i="20"/>
  <c r="G69" i="20"/>
  <c r="H69" i="20"/>
  <c r="I69" i="20"/>
  <c r="J69" i="20"/>
  <c r="K69" i="20"/>
  <c r="L69" i="20"/>
  <c r="M69" i="20"/>
  <c r="N69" i="20"/>
  <c r="O69" i="20"/>
  <c r="P69" i="20"/>
  <c r="Q69" i="20"/>
  <c r="R69" i="20"/>
  <c r="S69" i="20"/>
  <c r="T69" i="20"/>
  <c r="U69" i="20"/>
  <c r="V69" i="20"/>
  <c r="AC69" i="20"/>
  <c r="C70" i="20"/>
  <c r="D70" i="20"/>
  <c r="E70" i="20"/>
  <c r="F70" i="20"/>
  <c r="G70" i="20"/>
  <c r="H70" i="20"/>
  <c r="I70" i="20"/>
  <c r="J70" i="20"/>
  <c r="K70" i="20"/>
  <c r="L70" i="20"/>
  <c r="M70" i="20"/>
  <c r="N70" i="20"/>
  <c r="O70" i="20"/>
  <c r="P70" i="20"/>
  <c r="Q70" i="20"/>
  <c r="R70" i="20"/>
  <c r="S70" i="20"/>
  <c r="T70" i="20"/>
  <c r="U70" i="20"/>
  <c r="V70" i="20"/>
  <c r="AC70" i="20"/>
  <c r="C71" i="20"/>
  <c r="D71" i="20"/>
  <c r="E71" i="20"/>
  <c r="F71" i="20"/>
  <c r="G71" i="20"/>
  <c r="H71" i="20"/>
  <c r="I71" i="20"/>
  <c r="J71" i="20"/>
  <c r="K71" i="20"/>
  <c r="L71" i="20"/>
  <c r="M71" i="20"/>
  <c r="N71" i="20"/>
  <c r="O71" i="20"/>
  <c r="P71" i="20"/>
  <c r="Q71" i="20"/>
  <c r="R71" i="20"/>
  <c r="S71" i="20"/>
  <c r="T71" i="20"/>
  <c r="U71" i="20"/>
  <c r="V71" i="20"/>
  <c r="AC71" i="20"/>
  <c r="C72" i="20"/>
  <c r="D72" i="20"/>
  <c r="E72" i="20"/>
  <c r="F72" i="20"/>
  <c r="G72" i="20"/>
  <c r="H72" i="20"/>
  <c r="I72" i="20"/>
  <c r="J72" i="20"/>
  <c r="K72" i="20"/>
  <c r="L72" i="20"/>
  <c r="M72" i="20"/>
  <c r="N72" i="20"/>
  <c r="O72" i="20"/>
  <c r="P72" i="20"/>
  <c r="Q72" i="20"/>
  <c r="R72" i="20"/>
  <c r="S72" i="20"/>
  <c r="T72" i="20"/>
  <c r="U72" i="20"/>
  <c r="V72" i="20"/>
  <c r="AC72" i="20"/>
  <c r="C73" i="20"/>
  <c r="D73" i="20"/>
  <c r="E73" i="20"/>
  <c r="F73" i="20"/>
  <c r="G73" i="20"/>
  <c r="H73" i="20"/>
  <c r="I73" i="20"/>
  <c r="J73" i="20"/>
  <c r="K73" i="20"/>
  <c r="L73" i="20"/>
  <c r="M73" i="20"/>
  <c r="N73" i="20"/>
  <c r="O73" i="20"/>
  <c r="P73" i="20"/>
  <c r="Q73" i="20"/>
  <c r="R73" i="20"/>
  <c r="S73" i="20"/>
  <c r="T73" i="20"/>
  <c r="U73" i="20"/>
  <c r="V73" i="20"/>
  <c r="AC73" i="20"/>
  <c r="C74" i="20"/>
  <c r="D74" i="20"/>
  <c r="E74" i="20"/>
  <c r="F74" i="20"/>
  <c r="G74" i="20"/>
  <c r="H74" i="20"/>
  <c r="I74" i="20"/>
  <c r="J74" i="20"/>
  <c r="K74" i="20"/>
  <c r="L74" i="20"/>
  <c r="M74" i="20"/>
  <c r="N74" i="20"/>
  <c r="O74" i="20"/>
  <c r="P74" i="20"/>
  <c r="Q74" i="20"/>
  <c r="R74" i="20"/>
  <c r="S74" i="20"/>
  <c r="T74" i="20"/>
  <c r="U74" i="20"/>
  <c r="V74" i="20"/>
  <c r="AC74" i="20"/>
  <c r="C75" i="20"/>
  <c r="D75" i="20"/>
  <c r="E75" i="20"/>
  <c r="F75" i="20"/>
  <c r="G75" i="20"/>
  <c r="H75" i="20"/>
  <c r="I75" i="20"/>
  <c r="J75" i="20"/>
  <c r="K75" i="20"/>
  <c r="L75" i="20"/>
  <c r="M75" i="20"/>
  <c r="N75" i="20"/>
  <c r="O75" i="20"/>
  <c r="P75" i="20"/>
  <c r="Q75" i="20"/>
  <c r="R75" i="20"/>
  <c r="S75" i="20"/>
  <c r="T75" i="20"/>
  <c r="U75" i="20"/>
  <c r="V75" i="20"/>
  <c r="AC75" i="20"/>
  <c r="C76" i="20"/>
  <c r="D76" i="20"/>
  <c r="E76" i="20"/>
  <c r="F76" i="20"/>
  <c r="G76" i="20"/>
  <c r="H76" i="20"/>
  <c r="I76" i="20"/>
  <c r="J76" i="20"/>
  <c r="K76" i="20"/>
  <c r="L76" i="20"/>
  <c r="M76" i="20"/>
  <c r="N76" i="20"/>
  <c r="O76" i="20"/>
  <c r="P76" i="20"/>
  <c r="Q76" i="20"/>
  <c r="R76" i="20"/>
  <c r="S76" i="20"/>
  <c r="T76" i="20"/>
  <c r="U76" i="20"/>
  <c r="V76" i="20"/>
  <c r="AC76" i="20"/>
  <c r="C77" i="20"/>
  <c r="D77" i="20"/>
  <c r="E77" i="20"/>
  <c r="F77" i="20"/>
  <c r="G77" i="20"/>
  <c r="H77" i="20"/>
  <c r="I77" i="20"/>
  <c r="J77" i="20"/>
  <c r="K77" i="20"/>
  <c r="L77" i="20"/>
  <c r="M77" i="20"/>
  <c r="N77" i="20"/>
  <c r="O77" i="20"/>
  <c r="P77" i="20"/>
  <c r="Q77" i="20"/>
  <c r="R77" i="20"/>
  <c r="S77" i="20"/>
  <c r="T77" i="20"/>
  <c r="U77" i="20"/>
  <c r="V77" i="20"/>
  <c r="AC77" i="20"/>
  <c r="C78" i="20"/>
  <c r="D78" i="20"/>
  <c r="E78" i="20"/>
  <c r="F78" i="20"/>
  <c r="G78" i="20"/>
  <c r="H78" i="20"/>
  <c r="I78" i="20"/>
  <c r="J78" i="20"/>
  <c r="K78" i="20"/>
  <c r="L78" i="20"/>
  <c r="M78" i="20"/>
  <c r="N78" i="20"/>
  <c r="O78" i="20"/>
  <c r="P78" i="20"/>
  <c r="Q78" i="20"/>
  <c r="R78" i="20"/>
  <c r="S78" i="20"/>
  <c r="T78" i="20"/>
  <c r="U78" i="20"/>
  <c r="V78" i="20"/>
  <c r="AC78" i="20"/>
  <c r="C79" i="20"/>
  <c r="D79" i="20"/>
  <c r="E79" i="20"/>
  <c r="F79" i="20"/>
  <c r="G79" i="20"/>
  <c r="H79" i="20"/>
  <c r="I79" i="20"/>
  <c r="J79" i="20"/>
  <c r="K79" i="20"/>
  <c r="L79" i="20"/>
  <c r="M79" i="20"/>
  <c r="N79" i="20"/>
  <c r="O79" i="20"/>
  <c r="P79" i="20"/>
  <c r="Q79" i="20"/>
  <c r="R79" i="20"/>
  <c r="S79" i="20"/>
  <c r="T79" i="20"/>
  <c r="U79" i="20"/>
  <c r="V79" i="20"/>
  <c r="AC79" i="20"/>
  <c r="C80" i="20"/>
  <c r="D80" i="20"/>
  <c r="E80" i="20"/>
  <c r="F80" i="20"/>
  <c r="G80" i="20"/>
  <c r="H80" i="20"/>
  <c r="I80" i="20"/>
  <c r="J80" i="20"/>
  <c r="K80" i="20"/>
  <c r="L80" i="20"/>
  <c r="M80" i="20"/>
  <c r="N80" i="20"/>
  <c r="O80" i="20"/>
  <c r="P80" i="20"/>
  <c r="Q80" i="20"/>
  <c r="R80" i="20"/>
  <c r="S80" i="20"/>
  <c r="T80" i="20"/>
  <c r="U80" i="20"/>
  <c r="V80" i="20"/>
  <c r="AC80" i="20"/>
  <c r="C81" i="20"/>
  <c r="D81" i="20"/>
  <c r="E81" i="20"/>
  <c r="F81" i="20"/>
  <c r="G81" i="20"/>
  <c r="H81" i="20"/>
  <c r="I81" i="20"/>
  <c r="J81" i="20"/>
  <c r="K81" i="20"/>
  <c r="L81" i="20"/>
  <c r="M81" i="20"/>
  <c r="N81" i="20"/>
  <c r="O81" i="20"/>
  <c r="P81" i="20"/>
  <c r="Q81" i="20"/>
  <c r="R81" i="20"/>
  <c r="S81" i="20"/>
  <c r="T81" i="20"/>
  <c r="U81" i="20"/>
  <c r="V81" i="20"/>
  <c r="AC81" i="20"/>
  <c r="C82" i="20"/>
  <c r="D82" i="20"/>
  <c r="E82" i="20"/>
  <c r="F82" i="20"/>
  <c r="G82" i="20"/>
  <c r="H82" i="20"/>
  <c r="I82" i="20"/>
  <c r="J82" i="20"/>
  <c r="K82" i="20"/>
  <c r="L82" i="20"/>
  <c r="M82" i="20"/>
  <c r="N82" i="20"/>
  <c r="O82" i="20"/>
  <c r="P82" i="20"/>
  <c r="Q82" i="20"/>
  <c r="R82" i="20"/>
  <c r="S82" i="20"/>
  <c r="T82" i="20"/>
  <c r="U82" i="20"/>
  <c r="V82" i="20"/>
  <c r="AC82" i="20"/>
  <c r="C83" i="20"/>
  <c r="D83" i="20"/>
  <c r="E83" i="20"/>
  <c r="F83" i="20"/>
  <c r="G83" i="20"/>
  <c r="H83" i="20"/>
  <c r="I83" i="20"/>
  <c r="J83" i="20"/>
  <c r="K83" i="20"/>
  <c r="L83" i="20"/>
  <c r="M83" i="20"/>
  <c r="N83" i="20"/>
  <c r="O83" i="20"/>
  <c r="P83" i="20"/>
  <c r="Q83" i="20"/>
  <c r="R83" i="20"/>
  <c r="S83" i="20"/>
  <c r="T83" i="20"/>
  <c r="U83" i="20"/>
  <c r="V83" i="20"/>
  <c r="AC83" i="20"/>
  <c r="C84" i="20"/>
  <c r="D84" i="20"/>
  <c r="E84" i="20"/>
  <c r="F84" i="20"/>
  <c r="G84" i="20"/>
  <c r="H84" i="20"/>
  <c r="I84" i="20"/>
  <c r="J84" i="20"/>
  <c r="K84" i="20"/>
  <c r="L84" i="20"/>
  <c r="M84" i="20"/>
  <c r="N84" i="20"/>
  <c r="O84" i="20"/>
  <c r="P84" i="20"/>
  <c r="Q84" i="20"/>
  <c r="R84" i="20"/>
  <c r="S84" i="20"/>
  <c r="T84" i="20"/>
  <c r="U84" i="20"/>
  <c r="V84" i="20"/>
  <c r="AC84" i="20"/>
  <c r="C85" i="20"/>
  <c r="D85" i="20"/>
  <c r="E85" i="20"/>
  <c r="F85" i="20"/>
  <c r="G85" i="20"/>
  <c r="H85" i="20"/>
  <c r="I85" i="20"/>
  <c r="J85" i="20"/>
  <c r="K85" i="20"/>
  <c r="L85" i="20"/>
  <c r="M85" i="20"/>
  <c r="N85" i="20"/>
  <c r="O85" i="20"/>
  <c r="P85" i="20"/>
  <c r="Q85" i="20"/>
  <c r="R85" i="20"/>
  <c r="S85" i="20"/>
  <c r="T85" i="20"/>
  <c r="U85" i="20"/>
  <c r="V85" i="20"/>
  <c r="AC85" i="20"/>
  <c r="C86" i="20"/>
  <c r="D86" i="20"/>
  <c r="E86" i="20"/>
  <c r="F86" i="20"/>
  <c r="G86" i="20"/>
  <c r="H86" i="20"/>
  <c r="I86" i="20"/>
  <c r="J86" i="20"/>
  <c r="K86" i="20"/>
  <c r="L86" i="20"/>
  <c r="M86" i="20"/>
  <c r="N86" i="20"/>
  <c r="O86" i="20"/>
  <c r="P86" i="20"/>
  <c r="Q86" i="20"/>
  <c r="R86" i="20"/>
  <c r="S86" i="20"/>
  <c r="T86" i="20"/>
  <c r="U86" i="20"/>
  <c r="V86" i="20"/>
  <c r="AC86" i="20"/>
  <c r="C87" i="20"/>
  <c r="D87" i="20"/>
  <c r="E87" i="20"/>
  <c r="F87" i="20"/>
  <c r="G87" i="20"/>
  <c r="H87" i="20"/>
  <c r="I87" i="20"/>
  <c r="J87" i="20"/>
  <c r="K87" i="20"/>
  <c r="L87" i="20"/>
  <c r="M87" i="20"/>
  <c r="N87" i="20"/>
  <c r="O87" i="20"/>
  <c r="P87" i="20"/>
  <c r="Q87" i="20"/>
  <c r="R87" i="20"/>
  <c r="S87" i="20"/>
  <c r="T87" i="20"/>
  <c r="U87" i="20"/>
  <c r="V87" i="20"/>
  <c r="AC87" i="20"/>
  <c r="C88" i="20"/>
  <c r="D88" i="20"/>
  <c r="E88" i="20"/>
  <c r="F88" i="20"/>
  <c r="G88" i="20"/>
  <c r="H88" i="20"/>
  <c r="I88" i="20"/>
  <c r="J88" i="20"/>
  <c r="K88" i="20"/>
  <c r="L88" i="20"/>
  <c r="M88" i="20"/>
  <c r="N88" i="20"/>
  <c r="O88" i="20"/>
  <c r="P88" i="20"/>
  <c r="Q88" i="20"/>
  <c r="R88" i="20"/>
  <c r="S88" i="20"/>
  <c r="T88" i="20"/>
  <c r="U88" i="20"/>
  <c r="V88" i="20"/>
  <c r="AC88" i="20"/>
  <c r="B89" i="20"/>
  <c r="C89" i="20"/>
  <c r="D89" i="20"/>
  <c r="E89" i="20"/>
  <c r="F89" i="20"/>
  <c r="G89" i="20"/>
  <c r="H89" i="20"/>
  <c r="I89" i="20"/>
  <c r="J89" i="20"/>
  <c r="K89" i="20"/>
  <c r="L89" i="20"/>
  <c r="M89" i="20"/>
  <c r="N89" i="20"/>
  <c r="O89" i="20"/>
  <c r="P89" i="20"/>
  <c r="Q89" i="20"/>
  <c r="R89" i="20"/>
  <c r="S89" i="20"/>
  <c r="T89" i="20"/>
  <c r="U89" i="20"/>
  <c r="V89" i="20"/>
  <c r="AC89" i="20"/>
  <c r="C90" i="20"/>
  <c r="D90" i="20"/>
  <c r="E90" i="20"/>
  <c r="F90" i="20"/>
  <c r="G90" i="20"/>
  <c r="H90" i="20"/>
  <c r="I90" i="20"/>
  <c r="J90" i="20"/>
  <c r="K90" i="20"/>
  <c r="L90" i="20"/>
  <c r="M90" i="20"/>
  <c r="N90" i="20"/>
  <c r="O90" i="20"/>
  <c r="P90" i="20"/>
  <c r="Q90" i="20"/>
  <c r="R90" i="20"/>
  <c r="S90" i="20"/>
  <c r="T90" i="20"/>
  <c r="U90" i="20"/>
  <c r="V90" i="20"/>
  <c r="AC90" i="20"/>
  <c r="C91" i="20"/>
  <c r="D91" i="20"/>
  <c r="E91" i="20"/>
  <c r="F91" i="20"/>
  <c r="G91" i="20"/>
  <c r="H91" i="20"/>
  <c r="I91" i="20"/>
  <c r="J91" i="20"/>
  <c r="K91" i="20"/>
  <c r="L91" i="20"/>
  <c r="M91" i="20"/>
  <c r="N91" i="20"/>
  <c r="O91" i="20"/>
  <c r="P91" i="20"/>
  <c r="Q91" i="20"/>
  <c r="R91" i="20"/>
  <c r="S91" i="20"/>
  <c r="T91" i="20"/>
  <c r="U91" i="20"/>
  <c r="V91" i="20"/>
  <c r="AC91" i="20"/>
  <c r="C92" i="20"/>
  <c r="D92" i="20"/>
  <c r="E92" i="20"/>
  <c r="F92" i="20"/>
  <c r="G92" i="20"/>
  <c r="H92" i="20"/>
  <c r="I92" i="20"/>
  <c r="J92" i="20"/>
  <c r="K92" i="20"/>
  <c r="L92" i="20"/>
  <c r="M92" i="20"/>
  <c r="N92" i="20"/>
  <c r="O92" i="20"/>
  <c r="P92" i="20"/>
  <c r="Q92" i="20"/>
  <c r="R92" i="20"/>
  <c r="S92" i="20"/>
  <c r="T92" i="20"/>
  <c r="U92" i="20"/>
  <c r="V92" i="20"/>
  <c r="AC92" i="20"/>
  <c r="C93" i="20"/>
  <c r="D93" i="20"/>
  <c r="E93" i="20"/>
  <c r="F93" i="20"/>
  <c r="G93" i="20"/>
  <c r="H93" i="20"/>
  <c r="I93" i="20"/>
  <c r="J93" i="20"/>
  <c r="K93" i="20"/>
  <c r="L93" i="20"/>
  <c r="M93" i="20"/>
  <c r="N93" i="20"/>
  <c r="O93" i="20"/>
  <c r="P93" i="20"/>
  <c r="Q93" i="20"/>
  <c r="R93" i="20"/>
  <c r="S93" i="20"/>
  <c r="T93" i="20"/>
  <c r="U93" i="20"/>
  <c r="V93" i="20"/>
  <c r="AC93" i="20"/>
  <c r="C94" i="20"/>
  <c r="D94" i="20"/>
  <c r="E94" i="20"/>
  <c r="F94" i="20"/>
  <c r="G94" i="20"/>
  <c r="H94" i="20"/>
  <c r="I94" i="20"/>
  <c r="J94" i="20"/>
  <c r="K94" i="20"/>
  <c r="L94" i="20"/>
  <c r="M94" i="20"/>
  <c r="N94" i="20"/>
  <c r="O94" i="20"/>
  <c r="P94" i="20"/>
  <c r="Q94" i="20"/>
  <c r="R94" i="20"/>
  <c r="S94" i="20"/>
  <c r="T94" i="20"/>
  <c r="U94" i="20"/>
  <c r="V94" i="20"/>
  <c r="AC94" i="20"/>
  <c r="C95" i="20"/>
  <c r="D95" i="20"/>
  <c r="E95" i="20"/>
  <c r="F95" i="20"/>
  <c r="G95" i="20"/>
  <c r="H95" i="20"/>
  <c r="I95" i="20"/>
  <c r="J95" i="20"/>
  <c r="K95" i="20"/>
  <c r="L95" i="20"/>
  <c r="M95" i="20"/>
  <c r="N95" i="20"/>
  <c r="O95" i="20"/>
  <c r="P95" i="20"/>
  <c r="Q95" i="20"/>
  <c r="R95" i="20"/>
  <c r="S95" i="20"/>
  <c r="T95" i="20"/>
  <c r="U95" i="20"/>
  <c r="V95" i="20"/>
  <c r="AC95" i="20"/>
  <c r="C96" i="20"/>
  <c r="D96" i="20"/>
  <c r="E96" i="20"/>
  <c r="F96" i="20"/>
  <c r="G96" i="20"/>
  <c r="H96" i="20"/>
  <c r="I96" i="20"/>
  <c r="J96" i="20"/>
  <c r="K96" i="20"/>
  <c r="L96" i="20"/>
  <c r="M96" i="20"/>
  <c r="N96" i="20"/>
  <c r="O96" i="20"/>
  <c r="P96" i="20"/>
  <c r="Q96" i="20"/>
  <c r="R96" i="20"/>
  <c r="S96" i="20"/>
  <c r="T96" i="20"/>
  <c r="U96" i="20"/>
  <c r="V96" i="20"/>
  <c r="AC96" i="20"/>
  <c r="C97" i="20"/>
  <c r="D97" i="20"/>
  <c r="E97" i="20"/>
  <c r="F97" i="20"/>
  <c r="G97" i="20"/>
  <c r="H97" i="20"/>
  <c r="I97" i="20"/>
  <c r="J97" i="20"/>
  <c r="K97" i="20"/>
  <c r="L97" i="20"/>
  <c r="M97" i="20"/>
  <c r="N97" i="20"/>
  <c r="O97" i="20"/>
  <c r="P97" i="20"/>
  <c r="Q97" i="20"/>
  <c r="R97" i="20"/>
  <c r="S97" i="20"/>
  <c r="T97" i="20"/>
  <c r="U97" i="20"/>
  <c r="V97" i="20"/>
  <c r="AC97" i="20"/>
  <c r="C98" i="20"/>
  <c r="D98" i="20"/>
  <c r="E98" i="20"/>
  <c r="F98" i="20"/>
  <c r="G98" i="20"/>
  <c r="H98" i="20"/>
  <c r="I98" i="20"/>
  <c r="J98" i="20"/>
  <c r="K98" i="20"/>
  <c r="L98" i="20"/>
  <c r="M98" i="20"/>
  <c r="N98" i="20"/>
  <c r="O98" i="20"/>
  <c r="P98" i="20"/>
  <c r="Q98" i="20"/>
  <c r="R98" i="20"/>
  <c r="S98" i="20"/>
  <c r="T98" i="20"/>
  <c r="U98" i="20"/>
  <c r="V98" i="20"/>
  <c r="AC98" i="20"/>
  <c r="C99" i="20"/>
  <c r="D99" i="20"/>
  <c r="E99" i="20"/>
  <c r="F99" i="20"/>
  <c r="G99" i="20"/>
  <c r="H99" i="20"/>
  <c r="I99" i="20"/>
  <c r="J99" i="20"/>
  <c r="K99" i="20"/>
  <c r="L99" i="20"/>
  <c r="M99" i="20"/>
  <c r="N99" i="20"/>
  <c r="O99" i="20"/>
  <c r="P99" i="20"/>
  <c r="Q99" i="20"/>
  <c r="R99" i="20"/>
  <c r="S99" i="20"/>
  <c r="T99" i="20"/>
  <c r="U99" i="20"/>
  <c r="V99" i="20"/>
  <c r="AC99" i="20"/>
  <c r="C100" i="20"/>
  <c r="D100" i="20"/>
  <c r="E100" i="20"/>
  <c r="F100" i="20"/>
  <c r="G100" i="20"/>
  <c r="H100" i="20"/>
  <c r="I100" i="20"/>
  <c r="J100" i="20"/>
  <c r="K100" i="20"/>
  <c r="L100" i="20"/>
  <c r="M100" i="20"/>
  <c r="N100" i="20"/>
  <c r="O100" i="20"/>
  <c r="P100" i="20"/>
  <c r="Q100" i="20"/>
  <c r="R100" i="20"/>
  <c r="S100" i="20"/>
  <c r="T100" i="20"/>
  <c r="U100" i="20"/>
  <c r="V100" i="20"/>
  <c r="AC100" i="20"/>
  <c r="C101" i="20"/>
  <c r="D101" i="20"/>
  <c r="E101" i="20"/>
  <c r="F101" i="20"/>
  <c r="G101" i="20"/>
  <c r="H101" i="20"/>
  <c r="I101" i="20"/>
  <c r="J101" i="20"/>
  <c r="K101" i="20"/>
  <c r="L101" i="20"/>
  <c r="M101" i="20"/>
  <c r="N101" i="20"/>
  <c r="O101" i="20"/>
  <c r="P101" i="20"/>
  <c r="Q101" i="20"/>
  <c r="R101" i="20"/>
  <c r="S101" i="20"/>
  <c r="T101" i="20"/>
  <c r="U101" i="20"/>
  <c r="V101" i="20"/>
  <c r="AC101" i="20"/>
  <c r="C102" i="20"/>
  <c r="D102" i="20"/>
  <c r="E102" i="20"/>
  <c r="F102" i="20"/>
  <c r="G102" i="20"/>
  <c r="H102" i="20"/>
  <c r="I102" i="20"/>
  <c r="J102" i="20"/>
  <c r="K102" i="20"/>
  <c r="L102" i="20"/>
  <c r="M102" i="20"/>
  <c r="N102" i="20"/>
  <c r="O102" i="20"/>
  <c r="P102" i="20"/>
  <c r="Q102" i="20"/>
  <c r="R102" i="20"/>
  <c r="S102" i="20"/>
  <c r="T102" i="20"/>
  <c r="U102" i="20"/>
  <c r="V102" i="20"/>
  <c r="AC102" i="20"/>
  <c r="C103" i="20"/>
  <c r="D103" i="20"/>
  <c r="E103" i="20"/>
  <c r="F103" i="20"/>
  <c r="G103" i="20"/>
  <c r="H103" i="20"/>
  <c r="I103" i="20"/>
  <c r="J103" i="20"/>
  <c r="K103" i="20"/>
  <c r="L103" i="20"/>
  <c r="M103" i="20"/>
  <c r="N103" i="20"/>
  <c r="O103" i="20"/>
  <c r="P103" i="20"/>
  <c r="Q103" i="20"/>
  <c r="R103" i="20"/>
  <c r="S103" i="20"/>
  <c r="T103" i="20"/>
  <c r="U103" i="20"/>
  <c r="V103" i="20"/>
  <c r="AC103" i="20"/>
  <c r="C104" i="20"/>
  <c r="D104" i="20"/>
  <c r="E104" i="20"/>
  <c r="F104" i="20"/>
  <c r="G104" i="20"/>
  <c r="H104" i="20"/>
  <c r="I104" i="20"/>
  <c r="J104" i="20"/>
  <c r="K104" i="20"/>
  <c r="L104" i="20"/>
  <c r="M104" i="20"/>
  <c r="N104" i="20"/>
  <c r="O104" i="20"/>
  <c r="P104" i="20"/>
  <c r="Q104" i="20"/>
  <c r="R104" i="20"/>
  <c r="S104" i="20"/>
  <c r="T104" i="20"/>
  <c r="U104" i="20"/>
  <c r="V104" i="20"/>
  <c r="AC104" i="20"/>
  <c r="C105" i="20"/>
  <c r="D105" i="20"/>
  <c r="E105" i="20"/>
  <c r="F105" i="20"/>
  <c r="G105" i="20"/>
  <c r="H105" i="20"/>
  <c r="I105" i="20"/>
  <c r="J105" i="20"/>
  <c r="K105" i="20"/>
  <c r="L105" i="20"/>
  <c r="M105" i="20"/>
  <c r="N105" i="20"/>
  <c r="O105" i="20"/>
  <c r="P105" i="20"/>
  <c r="Q105" i="20"/>
  <c r="R105" i="20"/>
  <c r="S105" i="20"/>
  <c r="T105" i="20"/>
  <c r="U105" i="20"/>
  <c r="V105" i="20"/>
  <c r="AC105" i="20"/>
  <c r="C106" i="20"/>
  <c r="D106" i="20"/>
  <c r="E106" i="20"/>
  <c r="F106" i="20"/>
  <c r="G106" i="20"/>
  <c r="H106" i="20"/>
  <c r="I106" i="20"/>
  <c r="J106" i="20"/>
  <c r="K106" i="20"/>
  <c r="L106" i="20"/>
  <c r="M106" i="20"/>
  <c r="N106" i="20"/>
  <c r="O106" i="20"/>
  <c r="P106" i="20"/>
  <c r="Q106" i="20"/>
  <c r="R106" i="20"/>
  <c r="S106" i="20"/>
  <c r="T106" i="20"/>
  <c r="U106" i="20"/>
  <c r="V106" i="20"/>
  <c r="AC106" i="20"/>
  <c r="C107" i="20"/>
  <c r="D107" i="20"/>
  <c r="E107" i="20"/>
  <c r="F107" i="20"/>
  <c r="G107" i="20"/>
  <c r="H107" i="20"/>
  <c r="I107" i="20"/>
  <c r="J107" i="20"/>
  <c r="K107" i="20"/>
  <c r="L107" i="20"/>
  <c r="M107" i="20"/>
  <c r="N107" i="20"/>
  <c r="O107" i="20"/>
  <c r="P107" i="20"/>
  <c r="Q107" i="20"/>
  <c r="R107" i="20"/>
  <c r="S107" i="20"/>
  <c r="T107" i="20"/>
  <c r="U107" i="20"/>
  <c r="V107" i="20"/>
  <c r="AC107" i="20"/>
  <c r="C108" i="20"/>
  <c r="D108" i="20"/>
  <c r="E108" i="20"/>
  <c r="F108" i="20"/>
  <c r="G108" i="20"/>
  <c r="H108" i="20"/>
  <c r="I108" i="20"/>
  <c r="J108" i="20"/>
  <c r="K108" i="20"/>
  <c r="L108" i="20"/>
  <c r="M108" i="20"/>
  <c r="N108" i="20"/>
  <c r="O108" i="20"/>
  <c r="P108" i="20"/>
  <c r="Q108" i="20"/>
  <c r="R108" i="20"/>
  <c r="S108" i="20"/>
  <c r="T108" i="20"/>
  <c r="U108" i="20"/>
  <c r="V108" i="20"/>
  <c r="AC108" i="20"/>
  <c r="C109" i="20"/>
  <c r="D109" i="20"/>
  <c r="E109" i="20"/>
  <c r="F109" i="20"/>
  <c r="G109" i="20"/>
  <c r="H109" i="20"/>
  <c r="I109" i="20"/>
  <c r="J109" i="20"/>
  <c r="K109" i="20"/>
  <c r="L109" i="20"/>
  <c r="M109" i="20"/>
  <c r="N109" i="20"/>
  <c r="O109" i="20"/>
  <c r="P109" i="20"/>
  <c r="Q109" i="20"/>
  <c r="R109" i="20"/>
  <c r="S109" i="20"/>
  <c r="T109" i="20"/>
  <c r="U109" i="20"/>
  <c r="V109" i="20"/>
  <c r="AC109" i="20"/>
  <c r="C110" i="20"/>
  <c r="D110" i="20"/>
  <c r="E110" i="20"/>
  <c r="F110" i="20"/>
  <c r="G110" i="20"/>
  <c r="H110" i="20"/>
  <c r="I110" i="20"/>
  <c r="J110" i="20"/>
  <c r="K110" i="20"/>
  <c r="L110" i="20"/>
  <c r="M110" i="20"/>
  <c r="N110" i="20"/>
  <c r="O110" i="20"/>
  <c r="P110" i="20"/>
  <c r="Q110" i="20"/>
  <c r="R110" i="20"/>
  <c r="S110" i="20"/>
  <c r="T110" i="20"/>
  <c r="U110" i="20"/>
  <c r="V110" i="20"/>
  <c r="AC110" i="20"/>
  <c r="C111" i="20"/>
  <c r="D111" i="20"/>
  <c r="E111" i="20"/>
  <c r="F111" i="20"/>
  <c r="G111" i="20"/>
  <c r="H111" i="20"/>
  <c r="I111" i="20"/>
  <c r="J111" i="20"/>
  <c r="K111" i="20"/>
  <c r="L111" i="20"/>
  <c r="M111" i="20"/>
  <c r="N111" i="20"/>
  <c r="O111" i="20"/>
  <c r="P111" i="20"/>
  <c r="Q111" i="20"/>
  <c r="R111" i="20"/>
  <c r="S111" i="20"/>
  <c r="T111" i="20"/>
  <c r="U111" i="20"/>
  <c r="V111" i="20"/>
  <c r="AC111" i="20"/>
  <c r="C112" i="20"/>
  <c r="D112" i="20"/>
  <c r="E112" i="20"/>
  <c r="F112" i="20"/>
  <c r="G112" i="20"/>
  <c r="H112" i="20"/>
  <c r="I112" i="20"/>
  <c r="J112" i="20"/>
  <c r="K112" i="20"/>
  <c r="L112" i="20"/>
  <c r="M112" i="20"/>
  <c r="N112" i="20"/>
  <c r="O112" i="20"/>
  <c r="P112" i="20"/>
  <c r="Q112" i="20"/>
  <c r="R112" i="20"/>
  <c r="S112" i="20"/>
  <c r="T112" i="20"/>
  <c r="U112" i="20"/>
  <c r="V112" i="20"/>
  <c r="AC112" i="20"/>
  <c r="C113" i="20"/>
  <c r="D113" i="20"/>
  <c r="E113" i="20"/>
  <c r="F113" i="20"/>
  <c r="G113" i="20"/>
  <c r="H113" i="20"/>
  <c r="I113" i="20"/>
  <c r="J113" i="20"/>
  <c r="K113" i="20"/>
  <c r="L113" i="20"/>
  <c r="M113" i="20"/>
  <c r="N113" i="20"/>
  <c r="O113" i="20"/>
  <c r="P113" i="20"/>
  <c r="Q113" i="20"/>
  <c r="R113" i="20"/>
  <c r="S113" i="20"/>
  <c r="T113" i="20"/>
  <c r="U113" i="20"/>
  <c r="V113" i="20"/>
  <c r="AC113" i="20"/>
  <c r="C114" i="20"/>
  <c r="D114" i="20"/>
  <c r="E114" i="20"/>
  <c r="F114" i="20"/>
  <c r="G114" i="20"/>
  <c r="H114" i="20"/>
  <c r="I114" i="20"/>
  <c r="J114" i="20"/>
  <c r="K114" i="20"/>
  <c r="L114" i="20"/>
  <c r="M114" i="20"/>
  <c r="N114" i="20"/>
  <c r="O114" i="20"/>
  <c r="P114" i="20"/>
  <c r="Q114" i="20"/>
  <c r="R114" i="20"/>
  <c r="S114" i="20"/>
  <c r="T114" i="20"/>
  <c r="U114" i="20"/>
  <c r="V114" i="20"/>
  <c r="AC114" i="20"/>
  <c r="C115" i="20"/>
  <c r="D115" i="20"/>
  <c r="E115" i="20"/>
  <c r="F115" i="20"/>
  <c r="G115" i="20"/>
  <c r="H115" i="20"/>
  <c r="I115" i="20"/>
  <c r="J115" i="20"/>
  <c r="K115" i="20"/>
  <c r="L115" i="20"/>
  <c r="M115" i="20"/>
  <c r="N115" i="20"/>
  <c r="O115" i="20"/>
  <c r="P115" i="20"/>
  <c r="Q115" i="20"/>
  <c r="R115" i="20"/>
  <c r="S115" i="20"/>
  <c r="T115" i="20"/>
  <c r="U115" i="20"/>
  <c r="V115" i="20"/>
  <c r="AC115" i="20"/>
  <c r="C116" i="20"/>
  <c r="D116" i="20"/>
  <c r="E116" i="20"/>
  <c r="F116" i="20"/>
  <c r="G116" i="20"/>
  <c r="H116" i="20"/>
  <c r="I116" i="20"/>
  <c r="J116" i="20"/>
  <c r="K116" i="20"/>
  <c r="L116" i="20"/>
  <c r="M116" i="20"/>
  <c r="N116" i="20"/>
  <c r="O116" i="20"/>
  <c r="P116" i="20"/>
  <c r="Q116" i="20"/>
  <c r="R116" i="20"/>
  <c r="S116" i="20"/>
  <c r="T116" i="20"/>
  <c r="U116" i="20"/>
  <c r="V116" i="20"/>
  <c r="AC116" i="20"/>
  <c r="C117" i="20"/>
  <c r="D117" i="20"/>
  <c r="E117" i="20"/>
  <c r="F117" i="20"/>
  <c r="G117" i="20"/>
  <c r="H117" i="20"/>
  <c r="I117" i="20"/>
  <c r="J117" i="20"/>
  <c r="K117" i="20"/>
  <c r="L117" i="20"/>
  <c r="M117" i="20"/>
  <c r="N117" i="20"/>
  <c r="O117" i="20"/>
  <c r="P117" i="20"/>
  <c r="Q117" i="20"/>
  <c r="R117" i="20"/>
  <c r="S117" i="20"/>
  <c r="T117" i="20"/>
  <c r="U117" i="20"/>
  <c r="V117" i="20"/>
  <c r="AC117" i="20"/>
  <c r="C118" i="20"/>
  <c r="D118" i="20"/>
  <c r="E118" i="20"/>
  <c r="F118" i="20"/>
  <c r="G118" i="20"/>
  <c r="H118" i="20"/>
  <c r="I118" i="20"/>
  <c r="J118" i="20"/>
  <c r="K118" i="20"/>
  <c r="L118" i="20"/>
  <c r="M118" i="20"/>
  <c r="N118" i="20"/>
  <c r="O118" i="20"/>
  <c r="P118" i="20"/>
  <c r="Q118" i="20"/>
  <c r="R118" i="20"/>
  <c r="S118" i="20"/>
  <c r="T118" i="20"/>
  <c r="U118" i="20"/>
  <c r="V118" i="20"/>
  <c r="AC118" i="20"/>
  <c r="C119" i="20"/>
  <c r="D119" i="20"/>
  <c r="E119" i="20"/>
  <c r="F119" i="20"/>
  <c r="G119" i="20"/>
  <c r="H119" i="20"/>
  <c r="I119" i="20"/>
  <c r="J119" i="20"/>
  <c r="K119" i="20"/>
  <c r="L119" i="20"/>
  <c r="M119" i="20"/>
  <c r="N119" i="20"/>
  <c r="O119" i="20"/>
  <c r="P119" i="20"/>
  <c r="Q119" i="20"/>
  <c r="R119" i="20"/>
  <c r="S119" i="20"/>
  <c r="T119" i="20"/>
  <c r="U119" i="20"/>
  <c r="V119" i="20"/>
  <c r="AC119" i="20"/>
  <c r="C120" i="20"/>
  <c r="D120" i="20"/>
  <c r="E120" i="20"/>
  <c r="F120" i="20"/>
  <c r="G120" i="20"/>
  <c r="H120" i="20"/>
  <c r="I120" i="20"/>
  <c r="J120" i="20"/>
  <c r="K120" i="20"/>
  <c r="L120" i="20"/>
  <c r="M120" i="20"/>
  <c r="N120" i="20"/>
  <c r="O120" i="20"/>
  <c r="P120" i="20"/>
  <c r="Q120" i="20"/>
  <c r="R120" i="20"/>
  <c r="S120" i="20"/>
  <c r="T120" i="20"/>
  <c r="U120" i="20"/>
  <c r="V120" i="20"/>
  <c r="AC120" i="20"/>
  <c r="C121" i="20"/>
  <c r="D121" i="20"/>
  <c r="E121" i="20"/>
  <c r="F121" i="20"/>
  <c r="G121" i="20"/>
  <c r="H121" i="20"/>
  <c r="I121" i="20"/>
  <c r="J121" i="20"/>
  <c r="K121" i="20"/>
  <c r="L121" i="20"/>
  <c r="M121" i="20"/>
  <c r="N121" i="20"/>
  <c r="O121" i="20"/>
  <c r="P121" i="20"/>
  <c r="Q121" i="20"/>
  <c r="R121" i="20"/>
  <c r="S121" i="20"/>
  <c r="T121" i="20"/>
  <c r="U121" i="20"/>
  <c r="V121" i="20"/>
  <c r="AC121" i="20"/>
  <c r="C122" i="20"/>
  <c r="D122" i="20"/>
  <c r="E122" i="20"/>
  <c r="F122" i="20"/>
  <c r="G122" i="20"/>
  <c r="H122" i="20"/>
  <c r="I122" i="20"/>
  <c r="J122" i="20"/>
  <c r="K122" i="20"/>
  <c r="L122" i="20"/>
  <c r="M122" i="20"/>
  <c r="N122" i="20"/>
  <c r="O122" i="20"/>
  <c r="P122" i="20"/>
  <c r="Q122" i="20"/>
  <c r="R122" i="20"/>
  <c r="S122" i="20"/>
  <c r="T122" i="20"/>
  <c r="U122" i="20"/>
  <c r="V122" i="20"/>
  <c r="AC122" i="20"/>
  <c r="C123" i="20"/>
  <c r="D123" i="20"/>
  <c r="E123" i="20"/>
  <c r="F123" i="20"/>
  <c r="G123" i="20"/>
  <c r="H123" i="20"/>
  <c r="I123" i="20"/>
  <c r="J123" i="20"/>
  <c r="K123" i="20"/>
  <c r="L123" i="20"/>
  <c r="M123" i="20"/>
  <c r="N123" i="20"/>
  <c r="O123" i="20"/>
  <c r="P123" i="20"/>
  <c r="Q123" i="20"/>
  <c r="R123" i="20"/>
  <c r="S123" i="20"/>
  <c r="T123" i="20"/>
  <c r="U123" i="20"/>
  <c r="V123" i="20"/>
  <c r="AC123" i="20"/>
  <c r="C124" i="20"/>
  <c r="D124" i="20"/>
  <c r="E124" i="20"/>
  <c r="F124" i="20"/>
  <c r="G124" i="20"/>
  <c r="H124" i="20"/>
  <c r="I124" i="20"/>
  <c r="J124" i="20"/>
  <c r="K124" i="20"/>
  <c r="L124" i="20"/>
  <c r="M124" i="20"/>
  <c r="N124" i="20"/>
  <c r="O124" i="20"/>
  <c r="P124" i="20"/>
  <c r="Q124" i="20"/>
  <c r="R124" i="20"/>
  <c r="S124" i="20"/>
  <c r="T124" i="20"/>
  <c r="U124" i="20"/>
  <c r="V124" i="20"/>
  <c r="AC124" i="20"/>
  <c r="C125" i="20"/>
  <c r="D125" i="20"/>
  <c r="E125" i="20"/>
  <c r="F125" i="20"/>
  <c r="G125" i="20"/>
  <c r="H125" i="20"/>
  <c r="I125" i="20"/>
  <c r="J125" i="20"/>
  <c r="K125" i="20"/>
  <c r="L125" i="20"/>
  <c r="M125" i="20"/>
  <c r="N125" i="20"/>
  <c r="O125" i="20"/>
  <c r="P125" i="20"/>
  <c r="Q125" i="20"/>
  <c r="R125" i="20"/>
  <c r="S125" i="20"/>
  <c r="T125" i="20"/>
  <c r="U125" i="20"/>
  <c r="V125" i="20"/>
  <c r="AC125" i="20"/>
  <c r="C126" i="20"/>
  <c r="D126" i="20"/>
  <c r="E126" i="20"/>
  <c r="F126" i="20"/>
  <c r="G126" i="20"/>
  <c r="H126" i="20"/>
  <c r="I126" i="20"/>
  <c r="J126" i="20"/>
  <c r="K126" i="20"/>
  <c r="L126" i="20"/>
  <c r="M126" i="20"/>
  <c r="N126" i="20"/>
  <c r="O126" i="20"/>
  <c r="P126" i="20"/>
  <c r="Q126" i="20"/>
  <c r="R126" i="20"/>
  <c r="S126" i="20"/>
  <c r="T126" i="20"/>
  <c r="U126" i="20"/>
  <c r="V126" i="20"/>
  <c r="AC126" i="20"/>
  <c r="C127" i="20"/>
  <c r="D127" i="20"/>
  <c r="E127" i="20"/>
  <c r="F127" i="20"/>
  <c r="G127" i="20"/>
  <c r="H127" i="20"/>
  <c r="I127" i="20"/>
  <c r="J127" i="20"/>
  <c r="K127" i="20"/>
  <c r="L127" i="20"/>
  <c r="M127" i="20"/>
  <c r="N127" i="20"/>
  <c r="O127" i="20"/>
  <c r="P127" i="20"/>
  <c r="Q127" i="20"/>
  <c r="R127" i="20"/>
  <c r="S127" i="20"/>
  <c r="T127" i="20"/>
  <c r="U127" i="20"/>
  <c r="V127" i="20"/>
  <c r="AC127" i="20"/>
  <c r="C128" i="20"/>
  <c r="D128" i="20"/>
  <c r="E128" i="20"/>
  <c r="F128" i="20"/>
  <c r="G128" i="20"/>
  <c r="H128" i="20"/>
  <c r="I128" i="20"/>
  <c r="J128" i="20"/>
  <c r="K128" i="20"/>
  <c r="L128" i="20"/>
  <c r="M128" i="20"/>
  <c r="N128" i="20"/>
  <c r="O128" i="20"/>
  <c r="P128" i="20"/>
  <c r="Q128" i="20"/>
  <c r="R128" i="20"/>
  <c r="S128" i="20"/>
  <c r="T128" i="20"/>
  <c r="U128" i="20"/>
  <c r="V128" i="20"/>
  <c r="AC128" i="20"/>
  <c r="C129" i="20"/>
  <c r="D129" i="20"/>
  <c r="E129" i="20"/>
  <c r="F129" i="20"/>
  <c r="G129" i="20"/>
  <c r="H129" i="20"/>
  <c r="I129" i="20"/>
  <c r="J129" i="20"/>
  <c r="K129" i="20"/>
  <c r="L129" i="20"/>
  <c r="M129" i="20"/>
  <c r="N129" i="20"/>
  <c r="O129" i="20"/>
  <c r="P129" i="20"/>
  <c r="Q129" i="20"/>
  <c r="R129" i="20"/>
  <c r="S129" i="20"/>
  <c r="T129" i="20"/>
  <c r="U129" i="20"/>
  <c r="V129" i="20"/>
  <c r="AC129" i="20"/>
  <c r="C130" i="20"/>
  <c r="D130" i="20"/>
  <c r="E130" i="20"/>
  <c r="F130" i="20"/>
  <c r="G130" i="20"/>
  <c r="H130" i="20"/>
  <c r="I130" i="20"/>
  <c r="J130" i="20"/>
  <c r="K130" i="20"/>
  <c r="L130" i="20"/>
  <c r="M130" i="20"/>
  <c r="N130" i="20"/>
  <c r="O130" i="20"/>
  <c r="P130" i="20"/>
  <c r="Q130" i="20"/>
  <c r="R130" i="20"/>
  <c r="S130" i="20"/>
  <c r="T130" i="20"/>
  <c r="U130" i="20"/>
  <c r="V130" i="20"/>
  <c r="AC130" i="20"/>
  <c r="C131" i="20"/>
  <c r="D131" i="20"/>
  <c r="E131" i="20"/>
  <c r="F131" i="20"/>
  <c r="G131" i="20"/>
  <c r="H131" i="20"/>
  <c r="I131" i="20"/>
  <c r="J131" i="20"/>
  <c r="K131" i="20"/>
  <c r="L131" i="20"/>
  <c r="M131" i="20"/>
  <c r="N131" i="20"/>
  <c r="O131" i="20"/>
  <c r="P131" i="20"/>
  <c r="Q131" i="20"/>
  <c r="R131" i="20"/>
  <c r="S131" i="20"/>
  <c r="T131" i="20"/>
  <c r="U131" i="20"/>
  <c r="V131" i="20"/>
  <c r="AC131" i="20"/>
  <c r="C132" i="20"/>
  <c r="D132" i="20"/>
  <c r="E132" i="20"/>
  <c r="F132" i="20"/>
  <c r="G132" i="20"/>
  <c r="H132" i="20"/>
  <c r="I132" i="20"/>
  <c r="J132" i="20"/>
  <c r="K132" i="20"/>
  <c r="L132" i="20"/>
  <c r="M132" i="20"/>
  <c r="N132" i="20"/>
  <c r="O132" i="20"/>
  <c r="P132" i="20"/>
  <c r="Q132" i="20"/>
  <c r="R132" i="20"/>
  <c r="S132" i="20"/>
  <c r="T132" i="20"/>
  <c r="U132" i="20"/>
  <c r="V132" i="20"/>
  <c r="AC132" i="20"/>
  <c r="C133" i="20"/>
  <c r="D133" i="20"/>
  <c r="E133" i="20"/>
  <c r="F133" i="20"/>
  <c r="G133" i="20"/>
  <c r="H133" i="20"/>
  <c r="I133" i="20"/>
  <c r="J133" i="20"/>
  <c r="K133" i="20"/>
  <c r="L133" i="20"/>
  <c r="M133" i="20"/>
  <c r="N133" i="20"/>
  <c r="O133" i="20"/>
  <c r="P133" i="20"/>
  <c r="Q133" i="20"/>
  <c r="R133" i="20"/>
  <c r="S133" i="20"/>
  <c r="T133" i="20"/>
  <c r="U133" i="20"/>
  <c r="V133" i="20"/>
  <c r="AC133" i="20"/>
  <c r="C134" i="20"/>
  <c r="D134" i="20"/>
  <c r="E134" i="20"/>
  <c r="F134" i="20"/>
  <c r="G134" i="20"/>
  <c r="H134" i="20"/>
  <c r="I134" i="20"/>
  <c r="J134" i="20"/>
  <c r="K134" i="20"/>
  <c r="L134" i="20"/>
  <c r="M134" i="20"/>
  <c r="N134" i="20"/>
  <c r="O134" i="20"/>
  <c r="P134" i="20"/>
  <c r="Q134" i="20"/>
  <c r="R134" i="20"/>
  <c r="S134" i="20"/>
  <c r="T134" i="20"/>
  <c r="U134" i="20"/>
  <c r="V134" i="20"/>
  <c r="AC134" i="20"/>
  <c r="C135" i="20"/>
  <c r="D135" i="20"/>
  <c r="E135" i="20"/>
  <c r="F135" i="20"/>
  <c r="G135" i="20"/>
  <c r="H135" i="20"/>
  <c r="I135" i="20"/>
  <c r="J135" i="20"/>
  <c r="K135" i="20"/>
  <c r="L135" i="20"/>
  <c r="M135" i="20"/>
  <c r="N135" i="20"/>
  <c r="O135" i="20"/>
  <c r="P135" i="20"/>
  <c r="Q135" i="20"/>
  <c r="R135" i="20"/>
  <c r="S135" i="20"/>
  <c r="T135" i="20"/>
  <c r="U135" i="20"/>
  <c r="V135" i="20"/>
  <c r="AC135" i="20"/>
  <c r="C136" i="20"/>
  <c r="D136" i="20"/>
  <c r="E136" i="20"/>
  <c r="F136" i="20"/>
  <c r="G136" i="20"/>
  <c r="H136" i="20"/>
  <c r="I136" i="20"/>
  <c r="J136" i="20"/>
  <c r="K136" i="20"/>
  <c r="L136" i="20"/>
  <c r="M136" i="20"/>
  <c r="N136" i="20"/>
  <c r="O136" i="20"/>
  <c r="P136" i="20"/>
  <c r="Q136" i="20"/>
  <c r="R136" i="20"/>
  <c r="S136" i="20"/>
  <c r="T136" i="20"/>
  <c r="U136" i="20"/>
  <c r="V136" i="20"/>
  <c r="AC136" i="20"/>
  <c r="C137" i="20"/>
  <c r="D137" i="20"/>
  <c r="E137" i="20"/>
  <c r="F137" i="20"/>
  <c r="G137" i="20"/>
  <c r="H137" i="20"/>
  <c r="I137" i="20"/>
  <c r="J137" i="20"/>
  <c r="K137" i="20"/>
  <c r="L137" i="20"/>
  <c r="M137" i="20"/>
  <c r="N137" i="20"/>
  <c r="O137" i="20"/>
  <c r="P137" i="20"/>
  <c r="Q137" i="20"/>
  <c r="R137" i="20"/>
  <c r="S137" i="20"/>
  <c r="T137" i="20"/>
  <c r="U137" i="20"/>
  <c r="V137" i="20"/>
  <c r="AC137" i="20"/>
  <c r="C138" i="20"/>
  <c r="D138" i="20"/>
  <c r="E138" i="20"/>
  <c r="F138" i="20"/>
  <c r="G138" i="20"/>
  <c r="H138" i="20"/>
  <c r="I138" i="20"/>
  <c r="J138" i="20"/>
  <c r="K138" i="20"/>
  <c r="L138" i="20"/>
  <c r="M138" i="20"/>
  <c r="N138" i="20"/>
  <c r="O138" i="20"/>
  <c r="P138" i="20"/>
  <c r="Q138" i="20"/>
  <c r="R138" i="20"/>
  <c r="S138" i="20"/>
  <c r="T138" i="20"/>
  <c r="U138" i="20"/>
  <c r="V138" i="20"/>
  <c r="AC138" i="20"/>
  <c r="C139" i="20"/>
  <c r="D139" i="20"/>
  <c r="E139" i="20"/>
  <c r="F139" i="20"/>
  <c r="G139" i="20"/>
  <c r="H139" i="20"/>
  <c r="I139" i="20"/>
  <c r="J139" i="20"/>
  <c r="K139" i="20"/>
  <c r="L139" i="20"/>
  <c r="M139" i="20"/>
  <c r="N139" i="20"/>
  <c r="O139" i="20"/>
  <c r="P139" i="20"/>
  <c r="Q139" i="20"/>
  <c r="R139" i="20"/>
  <c r="S139" i="20"/>
  <c r="T139" i="20"/>
  <c r="U139" i="20"/>
  <c r="V139" i="20"/>
  <c r="AC139" i="20"/>
  <c r="C140" i="20"/>
  <c r="D140" i="20"/>
  <c r="E140" i="20"/>
  <c r="F140" i="20"/>
  <c r="G140" i="20"/>
  <c r="H140" i="20"/>
  <c r="I140" i="20"/>
  <c r="J140" i="20"/>
  <c r="K140" i="20"/>
  <c r="L140" i="20"/>
  <c r="M140" i="20"/>
  <c r="N140" i="20"/>
  <c r="O140" i="20"/>
  <c r="P140" i="20"/>
  <c r="Q140" i="20"/>
  <c r="R140" i="20"/>
  <c r="S140" i="20"/>
  <c r="T140" i="20"/>
  <c r="U140" i="20"/>
  <c r="V140" i="20"/>
  <c r="AC140" i="20"/>
  <c r="C141" i="20"/>
  <c r="D141" i="20"/>
  <c r="E141" i="20"/>
  <c r="F141" i="20"/>
  <c r="G141" i="20"/>
  <c r="H141" i="20"/>
  <c r="I141" i="20"/>
  <c r="J141" i="20"/>
  <c r="K141" i="20"/>
  <c r="L141" i="20"/>
  <c r="M141" i="20"/>
  <c r="N141" i="20"/>
  <c r="O141" i="20"/>
  <c r="P141" i="20"/>
  <c r="Q141" i="20"/>
  <c r="R141" i="20"/>
  <c r="S141" i="20"/>
  <c r="T141" i="20"/>
  <c r="U141" i="20"/>
  <c r="V141" i="20"/>
  <c r="AC141" i="20"/>
  <c r="C142" i="20"/>
  <c r="D142" i="20"/>
  <c r="E142" i="20"/>
  <c r="F142" i="20"/>
  <c r="G142" i="20"/>
  <c r="H142" i="20"/>
  <c r="I142" i="20"/>
  <c r="J142" i="20"/>
  <c r="K142" i="20"/>
  <c r="L142" i="20"/>
  <c r="M142" i="20"/>
  <c r="N142" i="20"/>
  <c r="O142" i="20"/>
  <c r="P142" i="20"/>
  <c r="Q142" i="20"/>
  <c r="R142" i="20"/>
  <c r="S142" i="20"/>
  <c r="T142" i="20"/>
  <c r="U142" i="20"/>
  <c r="V142" i="20"/>
  <c r="AC142" i="20"/>
  <c r="C143" i="20"/>
  <c r="D143" i="20"/>
  <c r="E143" i="20"/>
  <c r="F143" i="20"/>
  <c r="G143" i="20"/>
  <c r="H143" i="20"/>
  <c r="I143" i="20"/>
  <c r="J143" i="20"/>
  <c r="K143" i="20"/>
  <c r="L143" i="20"/>
  <c r="M143" i="20"/>
  <c r="N143" i="20"/>
  <c r="O143" i="20"/>
  <c r="P143" i="20"/>
  <c r="Q143" i="20"/>
  <c r="R143" i="20"/>
  <c r="S143" i="20"/>
  <c r="T143" i="20"/>
  <c r="U143" i="20"/>
  <c r="V143" i="20"/>
  <c r="AC143" i="20"/>
  <c r="C144" i="20"/>
  <c r="D144" i="20"/>
  <c r="E144" i="20"/>
  <c r="F144" i="20"/>
  <c r="G144" i="20"/>
  <c r="H144" i="20"/>
  <c r="I144" i="20"/>
  <c r="J144" i="20"/>
  <c r="K144" i="20"/>
  <c r="L144" i="20"/>
  <c r="M144" i="20"/>
  <c r="N144" i="20"/>
  <c r="O144" i="20"/>
  <c r="P144" i="20"/>
  <c r="Q144" i="20"/>
  <c r="R144" i="20"/>
  <c r="S144" i="20"/>
  <c r="T144" i="20"/>
  <c r="U144" i="20"/>
  <c r="V144" i="20"/>
  <c r="AC144" i="20"/>
  <c r="C145" i="20"/>
  <c r="D145" i="20"/>
  <c r="E145" i="20"/>
  <c r="F145" i="20"/>
  <c r="G145" i="20"/>
  <c r="H145" i="20"/>
  <c r="I145" i="20"/>
  <c r="J145" i="20"/>
  <c r="K145" i="20"/>
  <c r="L145" i="20"/>
  <c r="M145" i="20"/>
  <c r="N145" i="20"/>
  <c r="O145" i="20"/>
  <c r="P145" i="20"/>
  <c r="Q145" i="20"/>
  <c r="R145" i="20"/>
  <c r="S145" i="20"/>
  <c r="T145" i="20"/>
  <c r="U145" i="20"/>
  <c r="V145" i="20"/>
  <c r="AC145" i="20"/>
  <c r="C146" i="20"/>
  <c r="D146" i="20"/>
  <c r="E146" i="20"/>
  <c r="F146" i="20"/>
  <c r="G146" i="20"/>
  <c r="H146" i="20"/>
  <c r="I146" i="20"/>
  <c r="J146" i="20"/>
  <c r="K146" i="20"/>
  <c r="L146" i="20"/>
  <c r="M146" i="20"/>
  <c r="N146" i="20"/>
  <c r="O146" i="20"/>
  <c r="P146" i="20"/>
  <c r="Q146" i="20"/>
  <c r="R146" i="20"/>
  <c r="S146" i="20"/>
  <c r="T146" i="20"/>
  <c r="U146" i="20"/>
  <c r="V146" i="20"/>
  <c r="AC146" i="20"/>
  <c r="C147" i="20"/>
  <c r="D147" i="20"/>
  <c r="E147" i="20"/>
  <c r="F147" i="20"/>
  <c r="G147" i="20"/>
  <c r="H147" i="20"/>
  <c r="I147" i="20"/>
  <c r="J147" i="20"/>
  <c r="K147" i="20"/>
  <c r="L147" i="20"/>
  <c r="M147" i="20"/>
  <c r="N147" i="20"/>
  <c r="O147" i="20"/>
  <c r="P147" i="20"/>
  <c r="Q147" i="20"/>
  <c r="R147" i="20"/>
  <c r="S147" i="20"/>
  <c r="T147" i="20"/>
  <c r="U147" i="20"/>
  <c r="V147" i="20"/>
  <c r="AC147" i="20"/>
  <c r="C148" i="20"/>
  <c r="D148" i="20"/>
  <c r="E148" i="20"/>
  <c r="F148" i="20"/>
  <c r="G148" i="20"/>
  <c r="H148" i="20"/>
  <c r="I148" i="20"/>
  <c r="J148" i="20"/>
  <c r="K148" i="20"/>
  <c r="L148" i="20"/>
  <c r="M148" i="20"/>
  <c r="N148" i="20"/>
  <c r="O148" i="20"/>
  <c r="P148" i="20"/>
  <c r="Q148" i="20"/>
  <c r="R148" i="20"/>
  <c r="S148" i="20"/>
  <c r="T148" i="20"/>
  <c r="U148" i="20"/>
  <c r="V148" i="20"/>
  <c r="AC148" i="20"/>
  <c r="C149" i="20"/>
  <c r="D149" i="20"/>
  <c r="E149" i="20"/>
  <c r="F149" i="20"/>
  <c r="G149" i="20"/>
  <c r="H149" i="20"/>
  <c r="I149" i="20"/>
  <c r="J149" i="20"/>
  <c r="K149" i="20"/>
  <c r="L149" i="20"/>
  <c r="M149" i="20"/>
  <c r="N149" i="20"/>
  <c r="O149" i="20"/>
  <c r="P149" i="20"/>
  <c r="Q149" i="20"/>
  <c r="R149" i="20"/>
  <c r="S149" i="20"/>
  <c r="T149" i="20"/>
  <c r="U149" i="20"/>
  <c r="V149" i="20"/>
  <c r="AC149" i="20"/>
  <c r="C150" i="20"/>
  <c r="D150" i="20"/>
  <c r="E150" i="20"/>
  <c r="F150" i="20"/>
  <c r="G150" i="20"/>
  <c r="H150" i="20"/>
  <c r="I150" i="20"/>
  <c r="J150" i="20"/>
  <c r="K150" i="20"/>
  <c r="L150" i="20"/>
  <c r="M150" i="20"/>
  <c r="N150" i="20"/>
  <c r="O150" i="20"/>
  <c r="P150" i="20"/>
  <c r="Q150" i="20"/>
  <c r="R150" i="20"/>
  <c r="S150" i="20"/>
  <c r="T150" i="20"/>
  <c r="U150" i="20"/>
  <c r="V150" i="20"/>
  <c r="AC150" i="20"/>
  <c r="C151" i="20"/>
  <c r="D151" i="20"/>
  <c r="E151" i="20"/>
  <c r="F151" i="20"/>
  <c r="G151" i="20"/>
  <c r="H151" i="20"/>
  <c r="I151" i="20"/>
  <c r="J151" i="20"/>
  <c r="K151" i="20"/>
  <c r="L151" i="20"/>
  <c r="M151" i="20"/>
  <c r="N151" i="20"/>
  <c r="O151" i="20"/>
  <c r="P151" i="20"/>
  <c r="Q151" i="20"/>
  <c r="R151" i="20"/>
  <c r="S151" i="20"/>
  <c r="T151" i="20"/>
  <c r="U151" i="20"/>
  <c r="V151" i="20"/>
  <c r="AC151" i="20"/>
  <c r="C152" i="20"/>
  <c r="D152" i="20"/>
  <c r="E152" i="20"/>
  <c r="F152" i="20"/>
  <c r="G152" i="20"/>
  <c r="H152" i="20"/>
  <c r="I152" i="20"/>
  <c r="J152" i="20"/>
  <c r="K152" i="20"/>
  <c r="L152" i="20"/>
  <c r="M152" i="20"/>
  <c r="N152" i="20"/>
  <c r="O152" i="20"/>
  <c r="P152" i="20"/>
  <c r="Q152" i="20"/>
  <c r="R152" i="20"/>
  <c r="S152" i="20"/>
  <c r="T152" i="20"/>
  <c r="U152" i="20"/>
  <c r="V152" i="20"/>
  <c r="AC152" i="20"/>
  <c r="C153" i="20"/>
  <c r="D153" i="20"/>
  <c r="E153" i="20"/>
  <c r="F153" i="20"/>
  <c r="G153" i="20"/>
  <c r="H153" i="20"/>
  <c r="I153" i="20"/>
  <c r="J153" i="20"/>
  <c r="K153" i="20"/>
  <c r="L153" i="20"/>
  <c r="M153" i="20"/>
  <c r="N153" i="20"/>
  <c r="O153" i="20"/>
  <c r="P153" i="20"/>
  <c r="Q153" i="20"/>
  <c r="R153" i="20"/>
  <c r="S153" i="20"/>
  <c r="T153" i="20"/>
  <c r="U153" i="20"/>
  <c r="V153" i="20"/>
  <c r="AC153" i="20"/>
  <c r="C154" i="20"/>
  <c r="D154" i="20"/>
  <c r="E154" i="20"/>
  <c r="F154" i="20"/>
  <c r="G154" i="20"/>
  <c r="H154" i="20"/>
  <c r="I154" i="20"/>
  <c r="J154" i="20"/>
  <c r="K154" i="20"/>
  <c r="L154" i="20"/>
  <c r="M154" i="20"/>
  <c r="N154" i="20"/>
  <c r="O154" i="20"/>
  <c r="P154" i="20"/>
  <c r="Q154" i="20"/>
  <c r="R154" i="20"/>
  <c r="S154" i="20"/>
  <c r="T154" i="20"/>
  <c r="U154" i="20"/>
  <c r="V154" i="20"/>
  <c r="AC154" i="20"/>
  <c r="C155" i="20"/>
  <c r="D155" i="20"/>
  <c r="E155" i="20"/>
  <c r="F155" i="20"/>
  <c r="G155" i="20"/>
  <c r="H155" i="20"/>
  <c r="I155" i="20"/>
  <c r="J155" i="20"/>
  <c r="K155" i="20"/>
  <c r="L155" i="20"/>
  <c r="M155" i="20"/>
  <c r="N155" i="20"/>
  <c r="O155" i="20"/>
  <c r="P155" i="20"/>
  <c r="Q155" i="20"/>
  <c r="R155" i="20"/>
  <c r="S155" i="20"/>
  <c r="T155" i="20"/>
  <c r="U155" i="20"/>
  <c r="V155" i="20"/>
  <c r="AC155" i="20"/>
  <c r="C156" i="20"/>
  <c r="D156" i="20"/>
  <c r="E156" i="20"/>
  <c r="F156" i="20"/>
  <c r="G156" i="20"/>
  <c r="H156" i="20"/>
  <c r="I156" i="20"/>
  <c r="J156" i="20"/>
  <c r="K156" i="20"/>
  <c r="L156" i="20"/>
  <c r="M156" i="20"/>
  <c r="N156" i="20"/>
  <c r="O156" i="20"/>
  <c r="P156" i="20"/>
  <c r="Q156" i="20"/>
  <c r="R156" i="20"/>
  <c r="S156" i="20"/>
  <c r="T156" i="20"/>
  <c r="U156" i="20"/>
  <c r="V156" i="20"/>
  <c r="AC156" i="20"/>
  <c r="C157" i="20"/>
  <c r="D157" i="20"/>
  <c r="E157" i="20"/>
  <c r="F157" i="20"/>
  <c r="G157" i="20"/>
  <c r="H157" i="20"/>
  <c r="I157" i="20"/>
  <c r="J157" i="20"/>
  <c r="K157" i="20"/>
  <c r="L157" i="20"/>
  <c r="M157" i="20"/>
  <c r="N157" i="20"/>
  <c r="O157" i="20"/>
  <c r="P157" i="20"/>
  <c r="Q157" i="20"/>
  <c r="R157" i="20"/>
  <c r="S157" i="20"/>
  <c r="T157" i="20"/>
  <c r="U157" i="20"/>
  <c r="V157" i="20"/>
  <c r="AC157" i="20"/>
  <c r="C158" i="20"/>
  <c r="D158" i="20"/>
  <c r="E158" i="20"/>
  <c r="F158" i="20"/>
  <c r="G158" i="20"/>
  <c r="H158" i="20"/>
  <c r="I158" i="20"/>
  <c r="J158" i="20"/>
  <c r="K158" i="20"/>
  <c r="L158" i="20"/>
  <c r="M158" i="20"/>
  <c r="N158" i="20"/>
  <c r="O158" i="20"/>
  <c r="P158" i="20"/>
  <c r="Q158" i="20"/>
  <c r="R158" i="20"/>
  <c r="S158" i="20"/>
  <c r="T158" i="20"/>
  <c r="U158" i="20"/>
  <c r="V158" i="20"/>
  <c r="AC158" i="20"/>
  <c r="C159" i="20"/>
  <c r="D159" i="20"/>
  <c r="E159" i="20"/>
  <c r="F159" i="20"/>
  <c r="G159" i="20"/>
  <c r="H159" i="20"/>
  <c r="I159" i="20"/>
  <c r="J159" i="20"/>
  <c r="K159" i="20"/>
  <c r="L159" i="20"/>
  <c r="M159" i="20"/>
  <c r="N159" i="20"/>
  <c r="O159" i="20"/>
  <c r="P159" i="20"/>
  <c r="Q159" i="20"/>
  <c r="R159" i="20"/>
  <c r="S159" i="20"/>
  <c r="T159" i="20"/>
  <c r="U159" i="20"/>
  <c r="V159" i="20"/>
  <c r="AC159" i="20"/>
  <c r="C160" i="20"/>
  <c r="D160" i="20"/>
  <c r="E160" i="20"/>
  <c r="F160" i="20"/>
  <c r="G160" i="20"/>
  <c r="H160" i="20"/>
  <c r="I160" i="20"/>
  <c r="J160" i="20"/>
  <c r="K160" i="20"/>
  <c r="L160" i="20"/>
  <c r="M160" i="20"/>
  <c r="N160" i="20"/>
  <c r="O160" i="20"/>
  <c r="P160" i="20"/>
  <c r="Q160" i="20"/>
  <c r="R160" i="20"/>
  <c r="S160" i="20"/>
  <c r="T160" i="20"/>
  <c r="U160" i="20"/>
  <c r="V160" i="20"/>
  <c r="AC160" i="20"/>
  <c r="C161" i="20"/>
  <c r="D161" i="20"/>
  <c r="E161" i="20"/>
  <c r="F161" i="20"/>
  <c r="G161" i="20"/>
  <c r="H161" i="20"/>
  <c r="I161" i="20"/>
  <c r="J161" i="20"/>
  <c r="K161" i="20"/>
  <c r="L161" i="20"/>
  <c r="M161" i="20"/>
  <c r="N161" i="20"/>
  <c r="O161" i="20"/>
  <c r="P161" i="20"/>
  <c r="Q161" i="20"/>
  <c r="R161" i="20"/>
  <c r="S161" i="20"/>
  <c r="T161" i="20"/>
  <c r="U161" i="20"/>
  <c r="V161" i="20"/>
  <c r="AC161" i="20"/>
  <c r="C162" i="20"/>
  <c r="D162" i="20"/>
  <c r="E162" i="20"/>
  <c r="F162" i="20"/>
  <c r="G162" i="20"/>
  <c r="H162" i="20"/>
  <c r="I162" i="20"/>
  <c r="J162" i="20"/>
  <c r="K162" i="20"/>
  <c r="L162" i="20"/>
  <c r="M162" i="20"/>
  <c r="N162" i="20"/>
  <c r="O162" i="20"/>
  <c r="P162" i="20"/>
  <c r="Q162" i="20"/>
  <c r="R162" i="20"/>
  <c r="S162" i="20"/>
  <c r="T162" i="20"/>
  <c r="U162" i="20"/>
  <c r="V162" i="20"/>
  <c r="AC162" i="20"/>
  <c r="C163" i="20"/>
  <c r="D163" i="20"/>
  <c r="E163" i="20"/>
  <c r="F163" i="20"/>
  <c r="G163" i="20"/>
  <c r="H163" i="20"/>
  <c r="I163" i="20"/>
  <c r="J163" i="20"/>
  <c r="K163" i="20"/>
  <c r="L163" i="20"/>
  <c r="M163" i="20"/>
  <c r="N163" i="20"/>
  <c r="O163" i="20"/>
  <c r="P163" i="20"/>
  <c r="Q163" i="20"/>
  <c r="R163" i="20"/>
  <c r="S163" i="20"/>
  <c r="T163" i="20"/>
  <c r="U163" i="20"/>
  <c r="V163" i="20"/>
  <c r="AC163" i="20"/>
  <c r="C164" i="20"/>
  <c r="D164" i="20"/>
  <c r="E164" i="20"/>
  <c r="F164" i="20"/>
  <c r="G164" i="20"/>
  <c r="H164" i="20"/>
  <c r="I164" i="20"/>
  <c r="J164" i="20"/>
  <c r="K164" i="20"/>
  <c r="L164" i="20"/>
  <c r="M164" i="20"/>
  <c r="N164" i="20"/>
  <c r="O164" i="20"/>
  <c r="P164" i="20"/>
  <c r="Q164" i="20"/>
  <c r="R164" i="20"/>
  <c r="S164" i="20"/>
  <c r="T164" i="20"/>
  <c r="U164" i="20"/>
  <c r="V164" i="20"/>
  <c r="AC164" i="20"/>
  <c r="C165" i="20"/>
  <c r="D165" i="20"/>
  <c r="E165" i="20"/>
  <c r="F165" i="20"/>
  <c r="G165" i="20"/>
  <c r="H165" i="20"/>
  <c r="I165" i="20"/>
  <c r="J165" i="20"/>
  <c r="K165" i="20"/>
  <c r="L165" i="20"/>
  <c r="M165" i="20"/>
  <c r="N165" i="20"/>
  <c r="O165" i="20"/>
  <c r="P165" i="20"/>
  <c r="Q165" i="20"/>
  <c r="R165" i="20"/>
  <c r="S165" i="20"/>
  <c r="T165" i="20"/>
  <c r="U165" i="20"/>
  <c r="V165" i="20"/>
  <c r="AC165" i="20"/>
  <c r="C166" i="20"/>
  <c r="D166" i="20"/>
  <c r="E166" i="20"/>
  <c r="F166" i="20"/>
  <c r="G166" i="20"/>
  <c r="H166" i="20"/>
  <c r="I166" i="20"/>
  <c r="J166" i="20"/>
  <c r="K166" i="20"/>
  <c r="L166" i="20"/>
  <c r="M166" i="20"/>
  <c r="N166" i="20"/>
  <c r="O166" i="20"/>
  <c r="P166" i="20"/>
  <c r="Q166" i="20"/>
  <c r="R166" i="20"/>
  <c r="S166" i="20"/>
  <c r="T166" i="20"/>
  <c r="U166" i="20"/>
  <c r="V166" i="20"/>
  <c r="AC166" i="20"/>
  <c r="C167" i="20"/>
  <c r="D167" i="20"/>
  <c r="E167" i="20"/>
  <c r="F167" i="20"/>
  <c r="G167" i="20"/>
  <c r="H167" i="20"/>
  <c r="I167" i="20"/>
  <c r="J167" i="20"/>
  <c r="K167" i="20"/>
  <c r="L167" i="20"/>
  <c r="M167" i="20"/>
  <c r="N167" i="20"/>
  <c r="O167" i="20"/>
  <c r="P167" i="20"/>
  <c r="Q167" i="20"/>
  <c r="R167" i="20"/>
  <c r="S167" i="20"/>
  <c r="T167" i="20"/>
  <c r="U167" i="20"/>
  <c r="V167" i="20"/>
  <c r="AC167" i="20"/>
  <c r="C168" i="20"/>
  <c r="D168" i="20"/>
  <c r="E168" i="20"/>
  <c r="F168" i="20"/>
  <c r="G168" i="20"/>
  <c r="H168" i="20"/>
  <c r="I168" i="20"/>
  <c r="J168" i="20"/>
  <c r="K168" i="20"/>
  <c r="L168" i="20"/>
  <c r="M168" i="20"/>
  <c r="N168" i="20"/>
  <c r="O168" i="20"/>
  <c r="P168" i="20"/>
  <c r="Q168" i="20"/>
  <c r="R168" i="20"/>
  <c r="S168" i="20"/>
  <c r="T168" i="20"/>
  <c r="U168" i="20"/>
  <c r="V168" i="20"/>
  <c r="AC168" i="20"/>
  <c r="C169" i="20"/>
  <c r="D169" i="20"/>
  <c r="E169" i="20"/>
  <c r="F169" i="20"/>
  <c r="G169" i="20"/>
  <c r="H169" i="20"/>
  <c r="I169" i="20"/>
  <c r="J169" i="20"/>
  <c r="K169" i="20"/>
  <c r="L169" i="20"/>
  <c r="M169" i="20"/>
  <c r="N169" i="20"/>
  <c r="O169" i="20"/>
  <c r="P169" i="20"/>
  <c r="Q169" i="20"/>
  <c r="R169" i="20"/>
  <c r="S169" i="20"/>
  <c r="T169" i="20"/>
  <c r="U169" i="20"/>
  <c r="V169" i="20"/>
  <c r="AC169" i="20"/>
  <c r="C170" i="20"/>
  <c r="D170" i="20"/>
  <c r="E170" i="20"/>
  <c r="F170" i="20"/>
  <c r="G170" i="20"/>
  <c r="H170" i="20"/>
  <c r="I170" i="20"/>
  <c r="J170" i="20"/>
  <c r="K170" i="20"/>
  <c r="L170" i="20"/>
  <c r="M170" i="20"/>
  <c r="N170" i="20"/>
  <c r="O170" i="20"/>
  <c r="P170" i="20"/>
  <c r="Q170" i="20"/>
  <c r="R170" i="20"/>
  <c r="S170" i="20"/>
  <c r="T170" i="20"/>
  <c r="U170" i="20"/>
  <c r="V170" i="20"/>
  <c r="AC170" i="20"/>
  <c r="C171" i="20"/>
  <c r="D171" i="20"/>
  <c r="E171" i="20"/>
  <c r="F171" i="20"/>
  <c r="G171" i="20"/>
  <c r="H171" i="20"/>
  <c r="I171" i="20"/>
  <c r="J171" i="20"/>
  <c r="K171" i="20"/>
  <c r="L171" i="20"/>
  <c r="M171" i="20"/>
  <c r="N171" i="20"/>
  <c r="O171" i="20"/>
  <c r="P171" i="20"/>
  <c r="Q171" i="20"/>
  <c r="R171" i="20"/>
  <c r="S171" i="20"/>
  <c r="T171" i="20"/>
  <c r="U171" i="20"/>
  <c r="V171" i="20"/>
  <c r="AC171" i="20"/>
  <c r="C172" i="20"/>
  <c r="D172" i="20"/>
  <c r="E172" i="20"/>
  <c r="F172" i="20"/>
  <c r="G172" i="20"/>
  <c r="H172" i="20"/>
  <c r="I172" i="20"/>
  <c r="J172" i="20"/>
  <c r="K172" i="20"/>
  <c r="L172" i="20"/>
  <c r="M172" i="20"/>
  <c r="N172" i="20"/>
  <c r="O172" i="20"/>
  <c r="P172" i="20"/>
  <c r="Q172" i="20"/>
  <c r="R172" i="20"/>
  <c r="S172" i="20"/>
  <c r="T172" i="20"/>
  <c r="U172" i="20"/>
  <c r="V172" i="20"/>
  <c r="AC172" i="20"/>
  <c r="C173" i="20"/>
  <c r="D173" i="20"/>
  <c r="E173" i="20"/>
  <c r="F173" i="20"/>
  <c r="G173" i="20"/>
  <c r="H173" i="20"/>
  <c r="I173" i="20"/>
  <c r="J173" i="20"/>
  <c r="K173" i="20"/>
  <c r="L173" i="20"/>
  <c r="M173" i="20"/>
  <c r="N173" i="20"/>
  <c r="O173" i="20"/>
  <c r="P173" i="20"/>
  <c r="Q173" i="20"/>
  <c r="R173" i="20"/>
  <c r="S173" i="20"/>
  <c r="T173" i="20"/>
  <c r="U173" i="20"/>
  <c r="V173" i="20"/>
  <c r="AC173" i="20"/>
  <c r="C174" i="20"/>
  <c r="D174" i="20"/>
  <c r="E174" i="20"/>
  <c r="F174" i="20"/>
  <c r="G174" i="20"/>
  <c r="H174" i="20"/>
  <c r="I174" i="20"/>
  <c r="J174" i="20"/>
  <c r="K174" i="20"/>
  <c r="L174" i="20"/>
  <c r="M174" i="20"/>
  <c r="N174" i="20"/>
  <c r="O174" i="20"/>
  <c r="P174" i="20"/>
  <c r="Q174" i="20"/>
  <c r="R174" i="20"/>
  <c r="S174" i="20"/>
  <c r="T174" i="20"/>
  <c r="U174" i="20"/>
  <c r="V174" i="20"/>
  <c r="AC174" i="20"/>
  <c r="C175" i="20"/>
  <c r="D175" i="20"/>
  <c r="E175" i="20"/>
  <c r="F175" i="20"/>
  <c r="G175" i="20"/>
  <c r="H175" i="20"/>
  <c r="I175" i="20"/>
  <c r="J175" i="20"/>
  <c r="K175" i="20"/>
  <c r="L175" i="20"/>
  <c r="M175" i="20"/>
  <c r="N175" i="20"/>
  <c r="O175" i="20"/>
  <c r="P175" i="20"/>
  <c r="Q175" i="20"/>
  <c r="R175" i="20"/>
  <c r="S175" i="20"/>
  <c r="T175" i="20"/>
  <c r="U175" i="20"/>
  <c r="V175" i="20"/>
  <c r="AC175" i="20"/>
  <c r="C176" i="20"/>
  <c r="D176" i="20"/>
  <c r="E176" i="20"/>
  <c r="F176" i="20"/>
  <c r="G176" i="20"/>
  <c r="H176" i="20"/>
  <c r="I176" i="20"/>
  <c r="J176" i="20"/>
  <c r="K176" i="20"/>
  <c r="L176" i="20"/>
  <c r="M176" i="20"/>
  <c r="N176" i="20"/>
  <c r="O176" i="20"/>
  <c r="P176" i="20"/>
  <c r="Q176" i="20"/>
  <c r="R176" i="20"/>
  <c r="S176" i="20"/>
  <c r="T176" i="20"/>
  <c r="U176" i="20"/>
  <c r="V176" i="20"/>
  <c r="AC176" i="20"/>
  <c r="C177" i="20"/>
  <c r="D177" i="20"/>
  <c r="E177" i="20"/>
  <c r="F177" i="20"/>
  <c r="G177" i="20"/>
  <c r="H177" i="20"/>
  <c r="I177" i="20"/>
  <c r="J177" i="20"/>
  <c r="K177" i="20"/>
  <c r="L177" i="20"/>
  <c r="M177" i="20"/>
  <c r="N177" i="20"/>
  <c r="O177" i="20"/>
  <c r="P177" i="20"/>
  <c r="Q177" i="20"/>
  <c r="R177" i="20"/>
  <c r="S177" i="20"/>
  <c r="T177" i="20"/>
  <c r="U177" i="20"/>
  <c r="V177" i="20"/>
  <c r="AC177" i="20"/>
  <c r="C178" i="20"/>
  <c r="D178" i="20"/>
  <c r="E178" i="20"/>
  <c r="F178" i="20"/>
  <c r="G178" i="20"/>
  <c r="H178" i="20"/>
  <c r="I178" i="20"/>
  <c r="J178" i="20"/>
  <c r="K178" i="20"/>
  <c r="L178" i="20"/>
  <c r="M178" i="20"/>
  <c r="N178" i="20"/>
  <c r="O178" i="20"/>
  <c r="P178" i="20"/>
  <c r="Q178" i="20"/>
  <c r="R178" i="20"/>
  <c r="S178" i="20"/>
  <c r="T178" i="20"/>
  <c r="U178" i="20"/>
  <c r="V178" i="20"/>
  <c r="AC178" i="20"/>
  <c r="C179" i="20"/>
  <c r="D179" i="20"/>
  <c r="E179" i="20"/>
  <c r="F179" i="20"/>
  <c r="G179" i="20"/>
  <c r="H179" i="20"/>
  <c r="I179" i="20"/>
  <c r="J179" i="20"/>
  <c r="K179" i="20"/>
  <c r="L179" i="20"/>
  <c r="M179" i="20"/>
  <c r="N179" i="20"/>
  <c r="O179" i="20"/>
  <c r="P179" i="20"/>
  <c r="Q179" i="20"/>
  <c r="R179" i="20"/>
  <c r="S179" i="20"/>
  <c r="T179" i="20"/>
  <c r="U179" i="20"/>
  <c r="V179" i="20"/>
  <c r="AC179" i="20"/>
  <c r="C180" i="20"/>
  <c r="D180" i="20"/>
  <c r="E180" i="20"/>
  <c r="F180" i="20"/>
  <c r="G180" i="20"/>
  <c r="H180" i="20"/>
  <c r="I180" i="20"/>
  <c r="J180" i="20"/>
  <c r="K180" i="20"/>
  <c r="L180" i="20"/>
  <c r="M180" i="20"/>
  <c r="N180" i="20"/>
  <c r="O180" i="20"/>
  <c r="P180" i="20"/>
  <c r="Q180" i="20"/>
  <c r="R180" i="20"/>
  <c r="S180" i="20"/>
  <c r="T180" i="20"/>
  <c r="U180" i="20"/>
  <c r="V180" i="20"/>
  <c r="AC180" i="20"/>
  <c r="C181" i="20"/>
  <c r="D181" i="20"/>
  <c r="E181" i="20"/>
  <c r="F181" i="20"/>
  <c r="G181" i="20"/>
  <c r="H181" i="20"/>
  <c r="I181" i="20"/>
  <c r="J181" i="20"/>
  <c r="K181" i="20"/>
  <c r="L181" i="20"/>
  <c r="M181" i="20"/>
  <c r="N181" i="20"/>
  <c r="O181" i="20"/>
  <c r="P181" i="20"/>
  <c r="Q181" i="20"/>
  <c r="R181" i="20"/>
  <c r="S181" i="20"/>
  <c r="T181" i="20"/>
  <c r="U181" i="20"/>
  <c r="V181" i="20"/>
  <c r="AC181" i="20"/>
  <c r="C182" i="20"/>
  <c r="D182" i="20"/>
  <c r="E182" i="20"/>
  <c r="F182" i="20"/>
  <c r="G182" i="20"/>
  <c r="H182" i="20"/>
  <c r="I182" i="20"/>
  <c r="J182" i="20"/>
  <c r="K182" i="20"/>
  <c r="L182" i="20"/>
  <c r="M182" i="20"/>
  <c r="N182" i="20"/>
  <c r="O182" i="20"/>
  <c r="P182" i="20"/>
  <c r="Q182" i="20"/>
  <c r="R182" i="20"/>
  <c r="S182" i="20"/>
  <c r="T182" i="20"/>
  <c r="U182" i="20"/>
  <c r="V182" i="20"/>
  <c r="AC182" i="20"/>
  <c r="C183" i="20"/>
  <c r="D183" i="20"/>
  <c r="E183" i="20"/>
  <c r="F183" i="20"/>
  <c r="G183" i="20"/>
  <c r="H183" i="20"/>
  <c r="I183" i="20"/>
  <c r="J183" i="20"/>
  <c r="K183" i="20"/>
  <c r="L183" i="20"/>
  <c r="M183" i="20"/>
  <c r="N183" i="20"/>
  <c r="O183" i="20"/>
  <c r="P183" i="20"/>
  <c r="Q183" i="20"/>
  <c r="R183" i="20"/>
  <c r="S183" i="20"/>
  <c r="T183" i="20"/>
  <c r="U183" i="20"/>
  <c r="V183" i="20"/>
  <c r="AC183" i="20"/>
  <c r="C184" i="20"/>
  <c r="D184" i="20"/>
  <c r="E184" i="20"/>
  <c r="F184" i="20"/>
  <c r="G184" i="20"/>
  <c r="H184" i="20"/>
  <c r="I184" i="20"/>
  <c r="J184" i="20"/>
  <c r="K184" i="20"/>
  <c r="L184" i="20"/>
  <c r="M184" i="20"/>
  <c r="N184" i="20"/>
  <c r="O184" i="20"/>
  <c r="P184" i="20"/>
  <c r="Q184" i="20"/>
  <c r="R184" i="20"/>
  <c r="S184" i="20"/>
  <c r="T184" i="20"/>
  <c r="U184" i="20"/>
  <c r="V184" i="20"/>
  <c r="AC184" i="20"/>
  <c r="C185" i="20"/>
  <c r="D185" i="20"/>
  <c r="E185" i="20"/>
  <c r="F185" i="20"/>
  <c r="G185" i="20"/>
  <c r="H185" i="20"/>
  <c r="I185" i="20"/>
  <c r="J185" i="20"/>
  <c r="K185" i="20"/>
  <c r="L185" i="20"/>
  <c r="M185" i="20"/>
  <c r="N185" i="20"/>
  <c r="O185" i="20"/>
  <c r="P185" i="20"/>
  <c r="Q185" i="20"/>
  <c r="R185" i="20"/>
  <c r="S185" i="20"/>
  <c r="T185" i="20"/>
  <c r="U185" i="20"/>
  <c r="V185" i="20"/>
  <c r="AC185" i="20"/>
  <c r="C186" i="20"/>
  <c r="D186" i="20"/>
  <c r="E186" i="20"/>
  <c r="F186" i="20"/>
  <c r="G186" i="20"/>
  <c r="H186" i="20"/>
  <c r="I186" i="20"/>
  <c r="J186" i="20"/>
  <c r="K186" i="20"/>
  <c r="L186" i="20"/>
  <c r="M186" i="20"/>
  <c r="N186" i="20"/>
  <c r="O186" i="20"/>
  <c r="P186" i="20"/>
  <c r="Q186" i="20"/>
  <c r="R186" i="20"/>
  <c r="S186" i="20"/>
  <c r="T186" i="20"/>
  <c r="U186" i="20"/>
  <c r="V186" i="20"/>
  <c r="AC186" i="20"/>
  <c r="C187" i="20"/>
  <c r="D187" i="20"/>
  <c r="E187" i="20"/>
  <c r="F187" i="20"/>
  <c r="G187" i="20"/>
  <c r="H187" i="20"/>
  <c r="I187" i="20"/>
  <c r="J187" i="20"/>
  <c r="K187" i="20"/>
  <c r="L187" i="20"/>
  <c r="M187" i="20"/>
  <c r="N187" i="20"/>
  <c r="O187" i="20"/>
  <c r="P187" i="20"/>
  <c r="Q187" i="20"/>
  <c r="R187" i="20"/>
  <c r="S187" i="20"/>
  <c r="T187" i="20"/>
  <c r="U187" i="20"/>
  <c r="V187" i="20"/>
  <c r="AC187" i="20"/>
  <c r="C188" i="20"/>
  <c r="D188" i="20"/>
  <c r="E188" i="20"/>
  <c r="F188" i="20"/>
  <c r="G188" i="20"/>
  <c r="H188" i="20"/>
  <c r="I188" i="20"/>
  <c r="J188" i="20"/>
  <c r="K188" i="20"/>
  <c r="L188" i="20"/>
  <c r="M188" i="20"/>
  <c r="N188" i="20"/>
  <c r="O188" i="20"/>
  <c r="P188" i="20"/>
  <c r="Q188" i="20"/>
  <c r="R188" i="20"/>
  <c r="S188" i="20"/>
  <c r="T188" i="20"/>
  <c r="U188" i="20"/>
  <c r="V188" i="20"/>
  <c r="AC188" i="20"/>
  <c r="C189" i="20"/>
  <c r="D189" i="20"/>
  <c r="E189" i="20"/>
  <c r="F189" i="20"/>
  <c r="G189" i="20"/>
  <c r="H189" i="20"/>
  <c r="I189" i="20"/>
  <c r="J189" i="20"/>
  <c r="K189" i="20"/>
  <c r="L189" i="20"/>
  <c r="M189" i="20"/>
  <c r="N189" i="20"/>
  <c r="O189" i="20"/>
  <c r="P189" i="20"/>
  <c r="Q189" i="20"/>
  <c r="R189" i="20"/>
  <c r="S189" i="20"/>
  <c r="T189" i="20"/>
  <c r="U189" i="20"/>
  <c r="V189" i="20"/>
  <c r="AC189" i="20"/>
  <c r="C190" i="20"/>
  <c r="D190" i="20"/>
  <c r="E190" i="20"/>
  <c r="F190" i="20"/>
  <c r="G190" i="20"/>
  <c r="H190" i="20"/>
  <c r="I190" i="20"/>
  <c r="J190" i="20"/>
  <c r="K190" i="20"/>
  <c r="L190" i="20"/>
  <c r="M190" i="20"/>
  <c r="N190" i="20"/>
  <c r="O190" i="20"/>
  <c r="P190" i="20"/>
  <c r="Q190" i="20"/>
  <c r="R190" i="20"/>
  <c r="S190" i="20"/>
  <c r="T190" i="20"/>
  <c r="U190" i="20"/>
  <c r="V190" i="20"/>
  <c r="AC190" i="20"/>
  <c r="C191" i="20"/>
  <c r="D191" i="20"/>
  <c r="E191" i="20"/>
  <c r="F191" i="20"/>
  <c r="G191" i="20"/>
  <c r="H191" i="20"/>
  <c r="I191" i="20"/>
  <c r="J191" i="20"/>
  <c r="K191" i="20"/>
  <c r="L191" i="20"/>
  <c r="M191" i="20"/>
  <c r="N191" i="20"/>
  <c r="O191" i="20"/>
  <c r="P191" i="20"/>
  <c r="Q191" i="20"/>
  <c r="R191" i="20"/>
  <c r="S191" i="20"/>
  <c r="T191" i="20"/>
  <c r="U191" i="20"/>
  <c r="V191" i="20"/>
  <c r="AC191" i="20"/>
  <c r="C192" i="20"/>
  <c r="D192" i="20"/>
  <c r="E192" i="20"/>
  <c r="F192" i="20"/>
  <c r="G192" i="20"/>
  <c r="H192" i="20"/>
  <c r="I192" i="20"/>
  <c r="J192" i="20"/>
  <c r="K192" i="20"/>
  <c r="L192" i="20"/>
  <c r="M192" i="20"/>
  <c r="N192" i="20"/>
  <c r="O192" i="20"/>
  <c r="P192" i="20"/>
  <c r="Q192" i="20"/>
  <c r="R192" i="20"/>
  <c r="S192" i="20"/>
  <c r="T192" i="20"/>
  <c r="U192" i="20"/>
  <c r="V192" i="20"/>
  <c r="AC192" i="20"/>
  <c r="C193" i="20"/>
  <c r="D193" i="20"/>
  <c r="E193" i="20"/>
  <c r="F193" i="20"/>
  <c r="G193" i="20"/>
  <c r="H193" i="20"/>
  <c r="I193" i="20"/>
  <c r="J193" i="20"/>
  <c r="K193" i="20"/>
  <c r="L193" i="20"/>
  <c r="M193" i="20"/>
  <c r="N193" i="20"/>
  <c r="O193" i="20"/>
  <c r="P193" i="20"/>
  <c r="Q193" i="20"/>
  <c r="R193" i="20"/>
  <c r="S193" i="20"/>
  <c r="T193" i="20"/>
  <c r="U193" i="20"/>
  <c r="V193" i="20"/>
  <c r="AC193" i="20"/>
  <c r="C194" i="20"/>
  <c r="D194" i="20"/>
  <c r="E194" i="20"/>
  <c r="F194" i="20"/>
  <c r="G194" i="20"/>
  <c r="H194" i="20"/>
  <c r="I194" i="20"/>
  <c r="J194" i="20"/>
  <c r="K194" i="20"/>
  <c r="L194" i="20"/>
  <c r="M194" i="20"/>
  <c r="N194" i="20"/>
  <c r="O194" i="20"/>
  <c r="P194" i="20"/>
  <c r="Q194" i="20"/>
  <c r="R194" i="20"/>
  <c r="S194" i="20"/>
  <c r="T194" i="20"/>
  <c r="U194" i="20"/>
  <c r="V194" i="20"/>
  <c r="AC194" i="20"/>
  <c r="C195" i="20"/>
  <c r="D195" i="20"/>
  <c r="E195" i="20"/>
  <c r="F195" i="20"/>
  <c r="G195" i="20"/>
  <c r="H195" i="20"/>
  <c r="I195" i="20"/>
  <c r="J195" i="20"/>
  <c r="K195" i="20"/>
  <c r="L195" i="20"/>
  <c r="M195" i="20"/>
  <c r="N195" i="20"/>
  <c r="O195" i="20"/>
  <c r="P195" i="20"/>
  <c r="Q195" i="20"/>
  <c r="R195" i="20"/>
  <c r="S195" i="20"/>
  <c r="T195" i="20"/>
  <c r="U195" i="20"/>
  <c r="V195" i="20"/>
  <c r="AC195" i="20"/>
  <c r="C196" i="20"/>
  <c r="D196" i="20"/>
  <c r="E196" i="20"/>
  <c r="F196" i="20"/>
  <c r="G196" i="20"/>
  <c r="H196" i="20"/>
  <c r="I196" i="20"/>
  <c r="J196" i="20"/>
  <c r="K196" i="20"/>
  <c r="L196" i="20"/>
  <c r="M196" i="20"/>
  <c r="N196" i="20"/>
  <c r="O196" i="20"/>
  <c r="P196" i="20"/>
  <c r="Q196" i="20"/>
  <c r="R196" i="20"/>
  <c r="S196" i="20"/>
  <c r="T196" i="20"/>
  <c r="U196" i="20"/>
  <c r="V196" i="20"/>
  <c r="AC196" i="20"/>
  <c r="C197" i="20"/>
  <c r="D197" i="20"/>
  <c r="E197" i="20"/>
  <c r="F197" i="20"/>
  <c r="G197" i="20"/>
  <c r="H197" i="20"/>
  <c r="I197" i="20"/>
  <c r="J197" i="20"/>
  <c r="K197" i="20"/>
  <c r="L197" i="20"/>
  <c r="M197" i="20"/>
  <c r="N197" i="20"/>
  <c r="O197" i="20"/>
  <c r="P197" i="20"/>
  <c r="Q197" i="20"/>
  <c r="R197" i="20"/>
  <c r="S197" i="20"/>
  <c r="T197" i="20"/>
  <c r="U197" i="20"/>
  <c r="V197" i="20"/>
  <c r="AC197" i="20"/>
  <c r="C198" i="20"/>
  <c r="D198" i="20"/>
  <c r="E198" i="20"/>
  <c r="F198" i="20"/>
  <c r="G198" i="20"/>
  <c r="H198" i="20"/>
  <c r="I198" i="20"/>
  <c r="J198" i="20"/>
  <c r="K198" i="20"/>
  <c r="L198" i="20"/>
  <c r="M198" i="20"/>
  <c r="N198" i="20"/>
  <c r="O198" i="20"/>
  <c r="P198" i="20"/>
  <c r="Q198" i="20"/>
  <c r="R198" i="20"/>
  <c r="S198" i="20"/>
  <c r="T198" i="20"/>
  <c r="U198" i="20"/>
  <c r="V198" i="20"/>
  <c r="AC198" i="20"/>
  <c r="C199" i="20"/>
  <c r="D199" i="20"/>
  <c r="E199" i="20"/>
  <c r="F199" i="20"/>
  <c r="G199" i="20"/>
  <c r="H199" i="20"/>
  <c r="I199" i="20"/>
  <c r="J199" i="20"/>
  <c r="K199" i="20"/>
  <c r="L199" i="20"/>
  <c r="M199" i="20"/>
  <c r="N199" i="20"/>
  <c r="O199" i="20"/>
  <c r="P199" i="20"/>
  <c r="Q199" i="20"/>
  <c r="R199" i="20"/>
  <c r="S199" i="20"/>
  <c r="T199" i="20"/>
  <c r="U199" i="20"/>
  <c r="V199" i="20"/>
  <c r="AC199" i="20"/>
  <c r="C200" i="20"/>
  <c r="D200" i="20"/>
  <c r="E200" i="20"/>
  <c r="F200" i="20"/>
  <c r="G200" i="20"/>
  <c r="H200" i="20"/>
  <c r="I200" i="20"/>
  <c r="J200" i="20"/>
  <c r="K200" i="20"/>
  <c r="L200" i="20"/>
  <c r="M200" i="20"/>
  <c r="N200" i="20"/>
  <c r="O200" i="20"/>
  <c r="P200" i="20"/>
  <c r="Q200" i="20"/>
  <c r="R200" i="20"/>
  <c r="S200" i="20"/>
  <c r="T200" i="20"/>
  <c r="U200" i="20"/>
  <c r="V200" i="20"/>
  <c r="AC200" i="20"/>
  <c r="C201" i="20"/>
  <c r="D201" i="20"/>
  <c r="E201" i="20"/>
  <c r="F201" i="20"/>
  <c r="G201" i="20"/>
  <c r="H201" i="20"/>
  <c r="I201" i="20"/>
  <c r="J201" i="20"/>
  <c r="K201" i="20"/>
  <c r="L201" i="20"/>
  <c r="M201" i="20"/>
  <c r="N201" i="20"/>
  <c r="O201" i="20"/>
  <c r="P201" i="20"/>
  <c r="Q201" i="20"/>
  <c r="R201" i="20"/>
  <c r="S201" i="20"/>
  <c r="T201" i="20"/>
  <c r="U201" i="20"/>
  <c r="V201" i="20"/>
  <c r="AC201" i="20"/>
  <c r="C202" i="20"/>
  <c r="D202" i="20"/>
  <c r="E202" i="20"/>
  <c r="F202" i="20"/>
  <c r="G202" i="20"/>
  <c r="H202" i="20"/>
  <c r="I202" i="20"/>
  <c r="J202" i="20"/>
  <c r="K202" i="20"/>
  <c r="L202" i="20"/>
  <c r="M202" i="20"/>
  <c r="N202" i="20"/>
  <c r="O202" i="20"/>
  <c r="P202" i="20"/>
  <c r="Q202" i="20"/>
  <c r="R202" i="20"/>
  <c r="S202" i="20"/>
  <c r="T202" i="20"/>
  <c r="U202" i="20"/>
  <c r="V202" i="20"/>
  <c r="AC202" i="20"/>
  <c r="C203" i="20"/>
  <c r="D203" i="20"/>
  <c r="E203" i="20"/>
  <c r="F203" i="20"/>
  <c r="G203" i="20"/>
  <c r="H203" i="20"/>
  <c r="I203" i="20"/>
  <c r="J203" i="20"/>
  <c r="K203" i="20"/>
  <c r="L203" i="20"/>
  <c r="M203" i="20"/>
  <c r="N203" i="20"/>
  <c r="O203" i="20"/>
  <c r="P203" i="20"/>
  <c r="Q203" i="20"/>
  <c r="R203" i="20"/>
  <c r="S203" i="20"/>
  <c r="T203" i="20"/>
  <c r="U203" i="20"/>
  <c r="V203" i="20"/>
  <c r="AC203" i="20"/>
  <c r="C204" i="20"/>
  <c r="D204" i="20"/>
  <c r="E204" i="20"/>
  <c r="F204" i="20"/>
  <c r="G204" i="20"/>
  <c r="H204" i="20"/>
  <c r="I204" i="20"/>
  <c r="J204" i="20"/>
  <c r="K204" i="20"/>
  <c r="L204" i="20"/>
  <c r="M204" i="20"/>
  <c r="N204" i="20"/>
  <c r="O204" i="20"/>
  <c r="P204" i="20"/>
  <c r="Q204" i="20"/>
  <c r="R204" i="20"/>
  <c r="S204" i="20"/>
  <c r="T204" i="20"/>
  <c r="U204" i="20"/>
  <c r="V204" i="20"/>
  <c r="AC204" i="20"/>
  <c r="C205" i="20"/>
  <c r="D205" i="20"/>
  <c r="E205" i="20"/>
  <c r="F205" i="20"/>
  <c r="G205" i="20"/>
  <c r="H205" i="20"/>
  <c r="I205" i="20"/>
  <c r="J205" i="20"/>
  <c r="K205" i="20"/>
  <c r="L205" i="20"/>
  <c r="M205" i="20"/>
  <c r="N205" i="20"/>
  <c r="O205" i="20"/>
  <c r="P205" i="20"/>
  <c r="Q205" i="20"/>
  <c r="R205" i="20"/>
  <c r="S205" i="20"/>
  <c r="T205" i="20"/>
  <c r="U205" i="20"/>
  <c r="V205" i="20"/>
  <c r="AC205" i="20"/>
  <c r="C206" i="20"/>
  <c r="D206" i="20"/>
  <c r="E206" i="20"/>
  <c r="F206" i="20"/>
  <c r="G206" i="20"/>
  <c r="H206" i="20"/>
  <c r="I206" i="20"/>
  <c r="J206" i="20"/>
  <c r="K206" i="20"/>
  <c r="L206" i="20"/>
  <c r="M206" i="20"/>
  <c r="N206" i="20"/>
  <c r="O206" i="20"/>
  <c r="P206" i="20"/>
  <c r="Q206" i="20"/>
  <c r="R206" i="20"/>
  <c r="S206" i="20"/>
  <c r="T206" i="20"/>
  <c r="U206" i="20"/>
  <c r="V206" i="20"/>
  <c r="AC206" i="20"/>
  <c r="C207" i="20"/>
  <c r="D207" i="20"/>
  <c r="E207" i="20"/>
  <c r="F207" i="20"/>
  <c r="G207" i="20"/>
  <c r="H207" i="20"/>
  <c r="I207" i="20"/>
  <c r="J207" i="20"/>
  <c r="K207" i="20"/>
  <c r="L207" i="20"/>
  <c r="M207" i="20"/>
  <c r="N207" i="20"/>
  <c r="O207" i="20"/>
  <c r="P207" i="20"/>
  <c r="Q207" i="20"/>
  <c r="R207" i="20"/>
  <c r="S207" i="20"/>
  <c r="T207" i="20"/>
  <c r="U207" i="20"/>
  <c r="V207" i="20"/>
  <c r="AC207" i="20"/>
  <c r="C208" i="20"/>
  <c r="D208" i="20"/>
  <c r="E208" i="20"/>
  <c r="F208" i="20"/>
  <c r="G208" i="20"/>
  <c r="H208" i="20"/>
  <c r="I208" i="20"/>
  <c r="J208" i="20"/>
  <c r="K208" i="20"/>
  <c r="L208" i="20"/>
  <c r="M208" i="20"/>
  <c r="N208" i="20"/>
  <c r="O208" i="20"/>
  <c r="P208" i="20"/>
  <c r="Q208" i="20"/>
  <c r="R208" i="20"/>
  <c r="S208" i="20"/>
  <c r="T208" i="20"/>
  <c r="U208" i="20"/>
  <c r="V208" i="20"/>
  <c r="AC208" i="20"/>
  <c r="C209" i="20"/>
  <c r="D209" i="20"/>
  <c r="E209" i="20"/>
  <c r="F209" i="20"/>
  <c r="G209" i="20"/>
  <c r="H209" i="20"/>
  <c r="I209" i="20"/>
  <c r="J209" i="20"/>
  <c r="K209" i="20"/>
  <c r="L209" i="20"/>
  <c r="M209" i="20"/>
  <c r="N209" i="20"/>
  <c r="O209" i="20"/>
  <c r="P209" i="20"/>
  <c r="Q209" i="20"/>
  <c r="R209" i="20"/>
  <c r="S209" i="20"/>
  <c r="T209" i="20"/>
  <c r="U209" i="20"/>
  <c r="V209" i="20"/>
  <c r="AC209" i="20"/>
  <c r="C210" i="20"/>
  <c r="D210" i="20"/>
  <c r="E210" i="20"/>
  <c r="F210" i="20"/>
  <c r="G210" i="20"/>
  <c r="H210" i="20"/>
  <c r="I210" i="20"/>
  <c r="J210" i="20"/>
  <c r="K210" i="20"/>
  <c r="L210" i="20"/>
  <c r="M210" i="20"/>
  <c r="N210" i="20"/>
  <c r="O210" i="20"/>
  <c r="P210" i="20"/>
  <c r="Q210" i="20"/>
  <c r="R210" i="20"/>
  <c r="S210" i="20"/>
  <c r="T210" i="20"/>
  <c r="U210" i="20"/>
  <c r="V210" i="20"/>
  <c r="AC210" i="20"/>
  <c r="C211" i="20"/>
  <c r="D211" i="20"/>
  <c r="E211" i="20"/>
  <c r="F211" i="20"/>
  <c r="G211" i="20"/>
  <c r="H211" i="20"/>
  <c r="I211" i="20"/>
  <c r="J211" i="20"/>
  <c r="K211" i="20"/>
  <c r="L211" i="20"/>
  <c r="M211" i="20"/>
  <c r="N211" i="20"/>
  <c r="O211" i="20"/>
  <c r="P211" i="20"/>
  <c r="Q211" i="20"/>
  <c r="R211" i="20"/>
  <c r="S211" i="20"/>
  <c r="T211" i="20"/>
  <c r="U211" i="20"/>
  <c r="V211" i="20"/>
  <c r="AC211" i="20"/>
  <c r="C212" i="20"/>
  <c r="D212" i="20"/>
  <c r="E212" i="20"/>
  <c r="F212" i="20"/>
  <c r="G212" i="20"/>
  <c r="H212" i="20"/>
  <c r="I212" i="20"/>
  <c r="J212" i="20"/>
  <c r="K212" i="20"/>
  <c r="L212" i="20"/>
  <c r="M212" i="20"/>
  <c r="N212" i="20"/>
  <c r="O212" i="20"/>
  <c r="P212" i="20"/>
  <c r="Q212" i="20"/>
  <c r="R212" i="20"/>
  <c r="S212" i="20"/>
  <c r="T212" i="20"/>
  <c r="U212" i="20"/>
  <c r="V212" i="20"/>
  <c r="AC212" i="20"/>
  <c r="C213" i="20"/>
  <c r="D213" i="20"/>
  <c r="E213" i="20"/>
  <c r="F213" i="20"/>
  <c r="G213" i="20"/>
  <c r="H213" i="20"/>
  <c r="I213" i="20"/>
  <c r="J213" i="20"/>
  <c r="K213" i="20"/>
  <c r="L213" i="20"/>
  <c r="M213" i="20"/>
  <c r="N213" i="20"/>
  <c r="O213" i="20"/>
  <c r="P213" i="20"/>
  <c r="Q213" i="20"/>
  <c r="R213" i="20"/>
  <c r="S213" i="20"/>
  <c r="T213" i="20"/>
  <c r="U213" i="20"/>
  <c r="V213" i="20"/>
  <c r="AC213" i="20"/>
  <c r="C214" i="20"/>
  <c r="D214" i="20"/>
  <c r="E214" i="20"/>
  <c r="F214" i="20"/>
  <c r="G214" i="20"/>
  <c r="H214" i="20"/>
  <c r="I214" i="20"/>
  <c r="J214" i="20"/>
  <c r="K214" i="20"/>
  <c r="L214" i="20"/>
  <c r="M214" i="20"/>
  <c r="N214" i="20"/>
  <c r="O214" i="20"/>
  <c r="P214" i="20"/>
  <c r="Q214" i="20"/>
  <c r="R214" i="20"/>
  <c r="S214" i="20"/>
  <c r="T214" i="20"/>
  <c r="U214" i="20"/>
  <c r="V214" i="20"/>
  <c r="AC214" i="20"/>
  <c r="C215" i="20"/>
  <c r="D215" i="20"/>
  <c r="E215" i="20"/>
  <c r="F215" i="20"/>
  <c r="G215" i="20"/>
  <c r="H215" i="20"/>
  <c r="I215" i="20"/>
  <c r="J215" i="20"/>
  <c r="K215" i="20"/>
  <c r="L215" i="20"/>
  <c r="M215" i="20"/>
  <c r="N215" i="20"/>
  <c r="O215" i="20"/>
  <c r="P215" i="20"/>
  <c r="Q215" i="20"/>
  <c r="R215" i="20"/>
  <c r="S215" i="20"/>
  <c r="T215" i="20"/>
  <c r="U215" i="20"/>
  <c r="V215" i="20"/>
  <c r="AC215" i="20"/>
  <c r="C216" i="20"/>
  <c r="D216" i="20"/>
  <c r="E216" i="20"/>
  <c r="F216" i="20"/>
  <c r="G216" i="20"/>
  <c r="H216" i="20"/>
  <c r="I216" i="20"/>
  <c r="J216" i="20"/>
  <c r="K216" i="20"/>
  <c r="L216" i="20"/>
  <c r="M216" i="20"/>
  <c r="N216" i="20"/>
  <c r="O216" i="20"/>
  <c r="P216" i="20"/>
  <c r="Q216" i="20"/>
  <c r="R216" i="20"/>
  <c r="S216" i="20"/>
  <c r="T216" i="20"/>
  <c r="U216" i="20"/>
  <c r="V216" i="20"/>
  <c r="AC216" i="20"/>
  <c r="C217" i="20"/>
  <c r="D217" i="20"/>
  <c r="E217" i="20"/>
  <c r="F217" i="20"/>
  <c r="G217" i="20"/>
  <c r="H217" i="20"/>
  <c r="I217" i="20"/>
  <c r="J217" i="20"/>
  <c r="K217" i="20"/>
  <c r="L217" i="20"/>
  <c r="M217" i="20"/>
  <c r="N217" i="20"/>
  <c r="O217" i="20"/>
  <c r="P217" i="20"/>
  <c r="Q217" i="20"/>
  <c r="R217" i="20"/>
  <c r="S217" i="20"/>
  <c r="T217" i="20"/>
  <c r="U217" i="20"/>
  <c r="V217" i="20"/>
  <c r="AC217" i="20"/>
  <c r="C218" i="20"/>
  <c r="D218" i="20"/>
  <c r="E218" i="20"/>
  <c r="F218" i="20"/>
  <c r="G218" i="20"/>
  <c r="H218" i="20"/>
  <c r="I218" i="20"/>
  <c r="J218" i="20"/>
  <c r="K218" i="20"/>
  <c r="L218" i="20"/>
  <c r="M218" i="20"/>
  <c r="N218" i="20"/>
  <c r="O218" i="20"/>
  <c r="P218" i="20"/>
  <c r="Q218" i="20"/>
  <c r="R218" i="20"/>
  <c r="S218" i="20"/>
  <c r="T218" i="20"/>
  <c r="U218" i="20"/>
  <c r="V218" i="20"/>
  <c r="AC218" i="20"/>
  <c r="C219" i="20"/>
  <c r="D219" i="20"/>
  <c r="E219" i="20"/>
  <c r="F219" i="20"/>
  <c r="G219" i="20"/>
  <c r="H219" i="20"/>
  <c r="I219" i="20"/>
  <c r="J219" i="20"/>
  <c r="K219" i="20"/>
  <c r="L219" i="20"/>
  <c r="M219" i="20"/>
  <c r="N219" i="20"/>
  <c r="O219" i="20"/>
  <c r="P219" i="20"/>
  <c r="Q219" i="20"/>
  <c r="R219" i="20"/>
  <c r="S219" i="20"/>
  <c r="T219" i="20"/>
  <c r="U219" i="20"/>
  <c r="V219" i="20"/>
  <c r="AC219" i="20"/>
  <c r="C220" i="20"/>
  <c r="D220" i="20"/>
  <c r="E220" i="20"/>
  <c r="F220" i="20"/>
  <c r="G220" i="20"/>
  <c r="H220" i="20"/>
  <c r="I220" i="20"/>
  <c r="J220" i="20"/>
  <c r="K220" i="20"/>
  <c r="L220" i="20"/>
  <c r="M220" i="20"/>
  <c r="N220" i="20"/>
  <c r="O220" i="20"/>
  <c r="P220" i="20"/>
  <c r="Q220" i="20"/>
  <c r="R220" i="20"/>
  <c r="S220" i="20"/>
  <c r="T220" i="20"/>
  <c r="U220" i="20"/>
  <c r="V220" i="20"/>
  <c r="AC220" i="20"/>
  <c r="C221" i="20"/>
  <c r="D221" i="20"/>
  <c r="E221" i="20"/>
  <c r="F221" i="20"/>
  <c r="G221" i="20"/>
  <c r="H221" i="20"/>
  <c r="I221" i="20"/>
  <c r="J221" i="20"/>
  <c r="K221" i="20"/>
  <c r="L221" i="20"/>
  <c r="M221" i="20"/>
  <c r="N221" i="20"/>
  <c r="O221" i="20"/>
  <c r="P221" i="20"/>
  <c r="Q221" i="20"/>
  <c r="R221" i="20"/>
  <c r="S221" i="20"/>
  <c r="T221" i="20"/>
  <c r="U221" i="20"/>
  <c r="V221" i="20"/>
  <c r="AC221" i="20"/>
  <c r="C222" i="20"/>
  <c r="D222" i="20"/>
  <c r="E222" i="20"/>
  <c r="F222" i="20"/>
  <c r="G222" i="20"/>
  <c r="H222" i="20"/>
  <c r="I222" i="20"/>
  <c r="J222" i="20"/>
  <c r="K222" i="20"/>
  <c r="L222" i="20"/>
  <c r="M222" i="20"/>
  <c r="N222" i="20"/>
  <c r="O222" i="20"/>
  <c r="P222" i="20"/>
  <c r="Q222" i="20"/>
  <c r="R222" i="20"/>
  <c r="S222" i="20"/>
  <c r="T222" i="20"/>
  <c r="U222" i="20"/>
  <c r="V222" i="20"/>
  <c r="AC222" i="20"/>
  <c r="C223" i="20"/>
  <c r="D223" i="20"/>
  <c r="E223" i="20"/>
  <c r="F223" i="20"/>
  <c r="G223" i="20"/>
  <c r="H223" i="20"/>
  <c r="I223" i="20"/>
  <c r="J223" i="20"/>
  <c r="K223" i="20"/>
  <c r="L223" i="20"/>
  <c r="M223" i="20"/>
  <c r="N223" i="20"/>
  <c r="O223" i="20"/>
  <c r="P223" i="20"/>
  <c r="Q223" i="20"/>
  <c r="R223" i="20"/>
  <c r="S223" i="20"/>
  <c r="T223" i="20"/>
  <c r="U223" i="20"/>
  <c r="V223" i="20"/>
  <c r="AC223" i="20"/>
  <c r="C224" i="20"/>
  <c r="D224" i="20"/>
  <c r="E224" i="20"/>
  <c r="F224" i="20"/>
  <c r="G224" i="20"/>
  <c r="H224" i="20"/>
  <c r="I224" i="20"/>
  <c r="J224" i="20"/>
  <c r="K224" i="20"/>
  <c r="L224" i="20"/>
  <c r="M224" i="20"/>
  <c r="N224" i="20"/>
  <c r="O224" i="20"/>
  <c r="P224" i="20"/>
  <c r="Q224" i="20"/>
  <c r="R224" i="20"/>
  <c r="S224" i="20"/>
  <c r="T224" i="20"/>
  <c r="U224" i="20"/>
  <c r="V224" i="20"/>
  <c r="AC224" i="20"/>
  <c r="C225" i="20"/>
  <c r="D225" i="20"/>
  <c r="E225" i="20"/>
  <c r="F225" i="20"/>
  <c r="G225" i="20"/>
  <c r="H225" i="20"/>
  <c r="I225" i="20"/>
  <c r="J225" i="20"/>
  <c r="K225" i="20"/>
  <c r="L225" i="20"/>
  <c r="M225" i="20"/>
  <c r="N225" i="20"/>
  <c r="O225" i="20"/>
  <c r="P225" i="20"/>
  <c r="Q225" i="20"/>
  <c r="R225" i="20"/>
  <c r="S225" i="20"/>
  <c r="T225" i="20"/>
  <c r="U225" i="20"/>
  <c r="V225" i="20"/>
  <c r="AC225" i="20"/>
  <c r="C226" i="20"/>
  <c r="D226" i="20"/>
  <c r="E226" i="20"/>
  <c r="F226" i="20"/>
  <c r="G226" i="20"/>
  <c r="H226" i="20"/>
  <c r="I226" i="20"/>
  <c r="J226" i="20"/>
  <c r="K226" i="20"/>
  <c r="L226" i="20"/>
  <c r="M226" i="20"/>
  <c r="N226" i="20"/>
  <c r="O226" i="20"/>
  <c r="P226" i="20"/>
  <c r="Q226" i="20"/>
  <c r="R226" i="20"/>
  <c r="S226" i="20"/>
  <c r="T226" i="20"/>
  <c r="U226" i="20"/>
  <c r="V226" i="20"/>
  <c r="AC226" i="20"/>
  <c r="C227" i="20"/>
  <c r="D227" i="20"/>
  <c r="E227" i="20"/>
  <c r="F227" i="20"/>
  <c r="G227" i="20"/>
  <c r="H227" i="20"/>
  <c r="I227" i="20"/>
  <c r="J227" i="20"/>
  <c r="K227" i="20"/>
  <c r="L227" i="20"/>
  <c r="M227" i="20"/>
  <c r="N227" i="20"/>
  <c r="O227" i="20"/>
  <c r="P227" i="20"/>
  <c r="Q227" i="20"/>
  <c r="R227" i="20"/>
  <c r="S227" i="20"/>
  <c r="T227" i="20"/>
  <c r="U227" i="20"/>
  <c r="V227" i="20"/>
  <c r="AC227" i="20"/>
  <c r="C228" i="20"/>
  <c r="D228" i="20"/>
  <c r="E228" i="20"/>
  <c r="F228" i="20"/>
  <c r="G228" i="20"/>
  <c r="H228" i="20"/>
  <c r="I228" i="20"/>
  <c r="J228" i="20"/>
  <c r="K228" i="20"/>
  <c r="L228" i="20"/>
  <c r="M228" i="20"/>
  <c r="N228" i="20"/>
  <c r="O228" i="20"/>
  <c r="P228" i="20"/>
  <c r="Q228" i="20"/>
  <c r="R228" i="20"/>
  <c r="S228" i="20"/>
  <c r="T228" i="20"/>
  <c r="U228" i="20"/>
  <c r="V228" i="20"/>
  <c r="AC228" i="20"/>
  <c r="C229" i="20"/>
  <c r="D229" i="20"/>
  <c r="E229" i="20"/>
  <c r="F229" i="20"/>
  <c r="G229" i="20"/>
  <c r="H229" i="20"/>
  <c r="I229" i="20"/>
  <c r="J229" i="20"/>
  <c r="K229" i="20"/>
  <c r="L229" i="20"/>
  <c r="M229" i="20"/>
  <c r="N229" i="20"/>
  <c r="O229" i="20"/>
  <c r="P229" i="20"/>
  <c r="Q229" i="20"/>
  <c r="R229" i="20"/>
  <c r="S229" i="20"/>
  <c r="T229" i="20"/>
  <c r="U229" i="20"/>
  <c r="V229" i="20"/>
  <c r="AC229" i="20"/>
  <c r="C230" i="20"/>
  <c r="D230" i="20"/>
  <c r="E230" i="20"/>
  <c r="F230" i="20"/>
  <c r="G230" i="20"/>
  <c r="H230" i="20"/>
  <c r="I230" i="20"/>
  <c r="J230" i="20"/>
  <c r="K230" i="20"/>
  <c r="L230" i="20"/>
  <c r="M230" i="20"/>
  <c r="N230" i="20"/>
  <c r="O230" i="20"/>
  <c r="P230" i="20"/>
  <c r="Q230" i="20"/>
  <c r="R230" i="20"/>
  <c r="S230" i="20"/>
  <c r="T230" i="20"/>
  <c r="U230" i="20"/>
  <c r="V230" i="20"/>
  <c r="AC230" i="20"/>
  <c r="C231" i="20"/>
  <c r="D231" i="20"/>
  <c r="E231" i="20"/>
  <c r="F231" i="20"/>
  <c r="G231" i="20"/>
  <c r="H231" i="20"/>
  <c r="I231" i="20"/>
  <c r="J231" i="20"/>
  <c r="K231" i="20"/>
  <c r="L231" i="20"/>
  <c r="M231" i="20"/>
  <c r="N231" i="20"/>
  <c r="O231" i="20"/>
  <c r="P231" i="20"/>
  <c r="Q231" i="20"/>
  <c r="R231" i="20"/>
  <c r="S231" i="20"/>
  <c r="T231" i="20"/>
  <c r="U231" i="20"/>
  <c r="V231" i="20"/>
  <c r="AC231" i="20"/>
  <c r="C232" i="20"/>
  <c r="D232" i="20"/>
  <c r="E232" i="20"/>
  <c r="F232" i="20"/>
  <c r="G232" i="20"/>
  <c r="H232" i="20"/>
  <c r="I232" i="20"/>
  <c r="J232" i="20"/>
  <c r="K232" i="20"/>
  <c r="L232" i="20"/>
  <c r="M232" i="20"/>
  <c r="N232" i="20"/>
  <c r="O232" i="20"/>
  <c r="P232" i="20"/>
  <c r="Q232" i="20"/>
  <c r="R232" i="20"/>
  <c r="S232" i="20"/>
  <c r="T232" i="20"/>
  <c r="U232" i="20"/>
  <c r="V232" i="20"/>
  <c r="AC232" i="20"/>
  <c r="C233" i="20"/>
  <c r="D233" i="20"/>
  <c r="E233" i="20"/>
  <c r="F233" i="20"/>
  <c r="G233" i="20"/>
  <c r="H233" i="20"/>
  <c r="I233" i="20"/>
  <c r="J233" i="20"/>
  <c r="K233" i="20"/>
  <c r="L233" i="20"/>
  <c r="M233" i="20"/>
  <c r="N233" i="20"/>
  <c r="O233" i="20"/>
  <c r="P233" i="20"/>
  <c r="Q233" i="20"/>
  <c r="R233" i="20"/>
  <c r="S233" i="20"/>
  <c r="T233" i="20"/>
  <c r="U233" i="20"/>
  <c r="V233" i="20"/>
  <c r="AC233" i="20"/>
  <c r="C234" i="20"/>
  <c r="D234" i="20"/>
  <c r="E234" i="20"/>
  <c r="F234" i="20"/>
  <c r="G234" i="20"/>
  <c r="H234" i="20"/>
  <c r="I234" i="20"/>
  <c r="J234" i="20"/>
  <c r="K234" i="20"/>
  <c r="L234" i="20"/>
  <c r="M234" i="20"/>
  <c r="N234" i="20"/>
  <c r="O234" i="20"/>
  <c r="P234" i="20"/>
  <c r="Q234" i="20"/>
  <c r="R234" i="20"/>
  <c r="S234" i="20"/>
  <c r="T234" i="20"/>
  <c r="U234" i="20"/>
  <c r="V234" i="20"/>
  <c r="AC234" i="20"/>
  <c r="C235" i="20"/>
  <c r="D235" i="20"/>
  <c r="E235" i="20"/>
  <c r="F235" i="20"/>
  <c r="G235" i="20"/>
  <c r="H235" i="20"/>
  <c r="I235" i="20"/>
  <c r="J235" i="20"/>
  <c r="K235" i="20"/>
  <c r="L235" i="20"/>
  <c r="M235" i="20"/>
  <c r="N235" i="20"/>
  <c r="O235" i="20"/>
  <c r="P235" i="20"/>
  <c r="Q235" i="20"/>
  <c r="R235" i="20"/>
  <c r="S235" i="20"/>
  <c r="T235" i="20"/>
  <c r="U235" i="20"/>
  <c r="V235" i="20"/>
  <c r="AC235" i="20"/>
  <c r="C236" i="20"/>
  <c r="D236" i="20"/>
  <c r="E236" i="20"/>
  <c r="F236" i="20"/>
  <c r="G236" i="20"/>
  <c r="H236" i="20"/>
  <c r="I236" i="20"/>
  <c r="J236" i="20"/>
  <c r="K236" i="20"/>
  <c r="L236" i="20"/>
  <c r="M236" i="20"/>
  <c r="N236" i="20"/>
  <c r="O236" i="20"/>
  <c r="P236" i="20"/>
  <c r="Q236" i="20"/>
  <c r="R236" i="20"/>
  <c r="S236" i="20"/>
  <c r="T236" i="20"/>
  <c r="U236" i="20"/>
  <c r="V236" i="20"/>
  <c r="AC236" i="20"/>
  <c r="C237" i="20"/>
  <c r="D237" i="20"/>
  <c r="E237" i="20"/>
  <c r="F237" i="20"/>
  <c r="G237" i="20"/>
  <c r="H237" i="20"/>
  <c r="I237" i="20"/>
  <c r="J237" i="20"/>
  <c r="K237" i="20"/>
  <c r="L237" i="20"/>
  <c r="M237" i="20"/>
  <c r="N237" i="20"/>
  <c r="O237" i="20"/>
  <c r="P237" i="20"/>
  <c r="Q237" i="20"/>
  <c r="R237" i="20"/>
  <c r="S237" i="20"/>
  <c r="T237" i="20"/>
  <c r="U237" i="20"/>
  <c r="V237" i="20"/>
  <c r="AC237" i="20"/>
  <c r="C238" i="20"/>
  <c r="D238" i="20"/>
  <c r="E238" i="20"/>
  <c r="F238" i="20"/>
  <c r="G238" i="20"/>
  <c r="H238" i="20"/>
  <c r="I238" i="20"/>
  <c r="J238" i="20"/>
  <c r="K238" i="20"/>
  <c r="L238" i="20"/>
  <c r="M238" i="20"/>
  <c r="N238" i="20"/>
  <c r="O238" i="20"/>
  <c r="P238" i="20"/>
  <c r="Q238" i="20"/>
  <c r="R238" i="20"/>
  <c r="S238" i="20"/>
  <c r="T238" i="20"/>
  <c r="U238" i="20"/>
  <c r="V238" i="20"/>
  <c r="AC238" i="20"/>
  <c r="C239" i="20"/>
  <c r="D239" i="20"/>
  <c r="E239" i="20"/>
  <c r="F239" i="20"/>
  <c r="G239" i="20"/>
  <c r="H239" i="20"/>
  <c r="I239" i="20"/>
  <c r="J239" i="20"/>
  <c r="K239" i="20"/>
  <c r="L239" i="20"/>
  <c r="M239" i="20"/>
  <c r="N239" i="20"/>
  <c r="O239" i="20"/>
  <c r="P239" i="20"/>
  <c r="Q239" i="20"/>
  <c r="R239" i="20"/>
  <c r="S239" i="20"/>
  <c r="T239" i="20"/>
  <c r="U239" i="20"/>
  <c r="V239" i="20"/>
  <c r="AC239" i="20"/>
  <c r="C240" i="20"/>
  <c r="D240" i="20"/>
  <c r="E240" i="20"/>
  <c r="F240" i="20"/>
  <c r="G240" i="20"/>
  <c r="H240" i="20"/>
  <c r="I240" i="20"/>
  <c r="J240" i="20"/>
  <c r="K240" i="20"/>
  <c r="L240" i="20"/>
  <c r="M240" i="20"/>
  <c r="N240" i="20"/>
  <c r="O240" i="20"/>
  <c r="P240" i="20"/>
  <c r="Q240" i="20"/>
  <c r="R240" i="20"/>
  <c r="S240" i="20"/>
  <c r="T240" i="20"/>
  <c r="U240" i="20"/>
  <c r="V240" i="20"/>
  <c r="AC240" i="20"/>
  <c r="C241" i="20"/>
  <c r="D241" i="20"/>
  <c r="E241" i="20"/>
  <c r="F241" i="20"/>
  <c r="G241" i="20"/>
  <c r="H241" i="20"/>
  <c r="I241" i="20"/>
  <c r="J241" i="20"/>
  <c r="K241" i="20"/>
  <c r="L241" i="20"/>
  <c r="M241" i="20"/>
  <c r="N241" i="20"/>
  <c r="O241" i="20"/>
  <c r="P241" i="20"/>
  <c r="Q241" i="20"/>
  <c r="R241" i="20"/>
  <c r="S241" i="20"/>
  <c r="T241" i="20"/>
  <c r="U241" i="20"/>
  <c r="V241" i="20"/>
  <c r="AC241" i="20"/>
  <c r="C242" i="20"/>
  <c r="D242" i="20"/>
  <c r="E242" i="20"/>
  <c r="F242" i="20"/>
  <c r="G242" i="20"/>
  <c r="H242" i="20"/>
  <c r="I242" i="20"/>
  <c r="J242" i="20"/>
  <c r="K242" i="20"/>
  <c r="L242" i="20"/>
  <c r="M242" i="20"/>
  <c r="N242" i="20"/>
  <c r="O242" i="20"/>
  <c r="P242" i="20"/>
  <c r="Q242" i="20"/>
  <c r="R242" i="20"/>
  <c r="S242" i="20"/>
  <c r="T242" i="20"/>
  <c r="U242" i="20"/>
  <c r="V242" i="20"/>
  <c r="AC242" i="20"/>
  <c r="C243" i="20"/>
  <c r="D243" i="20"/>
  <c r="E243" i="20"/>
  <c r="F243" i="20"/>
  <c r="G243" i="20"/>
  <c r="H243" i="20"/>
  <c r="I243" i="20"/>
  <c r="J243" i="20"/>
  <c r="K243" i="20"/>
  <c r="L243" i="20"/>
  <c r="M243" i="20"/>
  <c r="N243" i="20"/>
  <c r="O243" i="20"/>
  <c r="P243" i="20"/>
  <c r="Q243" i="20"/>
  <c r="R243" i="20"/>
  <c r="S243" i="20"/>
  <c r="T243" i="20"/>
  <c r="U243" i="20"/>
  <c r="V243" i="20"/>
  <c r="AC243" i="20"/>
  <c r="C244" i="20"/>
  <c r="D244" i="20"/>
  <c r="E244" i="20"/>
  <c r="F244" i="20"/>
  <c r="G244" i="20"/>
  <c r="H244" i="20"/>
  <c r="I244" i="20"/>
  <c r="J244" i="20"/>
  <c r="K244" i="20"/>
  <c r="L244" i="20"/>
  <c r="M244" i="20"/>
  <c r="N244" i="20"/>
  <c r="O244" i="20"/>
  <c r="P244" i="20"/>
  <c r="Q244" i="20"/>
  <c r="R244" i="20"/>
  <c r="S244" i="20"/>
  <c r="T244" i="20"/>
  <c r="U244" i="20"/>
  <c r="V244" i="20"/>
  <c r="AC244" i="20"/>
  <c r="C245" i="20"/>
  <c r="D245" i="20"/>
  <c r="E245" i="20"/>
  <c r="F245" i="20"/>
  <c r="G245" i="20"/>
  <c r="H245" i="20"/>
  <c r="I245" i="20"/>
  <c r="J245" i="20"/>
  <c r="K245" i="20"/>
  <c r="L245" i="20"/>
  <c r="M245" i="20"/>
  <c r="N245" i="20"/>
  <c r="O245" i="20"/>
  <c r="P245" i="20"/>
  <c r="Q245" i="20"/>
  <c r="R245" i="20"/>
  <c r="S245" i="20"/>
  <c r="T245" i="20"/>
  <c r="U245" i="20"/>
  <c r="V245" i="20"/>
  <c r="AC245" i="20"/>
  <c r="C246" i="20"/>
  <c r="D246" i="20"/>
  <c r="E246" i="20"/>
  <c r="F246" i="20"/>
  <c r="G246" i="20"/>
  <c r="H246" i="20"/>
  <c r="I246" i="20"/>
  <c r="J246" i="20"/>
  <c r="K246" i="20"/>
  <c r="L246" i="20"/>
  <c r="M246" i="20"/>
  <c r="N246" i="20"/>
  <c r="O246" i="20"/>
  <c r="P246" i="20"/>
  <c r="Q246" i="20"/>
  <c r="R246" i="20"/>
  <c r="S246" i="20"/>
  <c r="T246" i="20"/>
  <c r="U246" i="20"/>
  <c r="V246" i="20"/>
  <c r="AC246" i="20"/>
  <c r="C247" i="20"/>
  <c r="D247" i="20"/>
  <c r="E247" i="20"/>
  <c r="F247" i="20"/>
  <c r="G247" i="20"/>
  <c r="H247" i="20"/>
  <c r="I247" i="20"/>
  <c r="J247" i="20"/>
  <c r="K247" i="20"/>
  <c r="L247" i="20"/>
  <c r="M247" i="20"/>
  <c r="N247" i="20"/>
  <c r="O247" i="20"/>
  <c r="P247" i="20"/>
  <c r="Q247" i="20"/>
  <c r="R247" i="20"/>
  <c r="S247" i="20"/>
  <c r="T247" i="20"/>
  <c r="U247" i="20"/>
  <c r="V247" i="20"/>
  <c r="AC247" i="20"/>
  <c r="C248" i="20"/>
  <c r="D248" i="20"/>
  <c r="E248" i="20"/>
  <c r="F248" i="20"/>
  <c r="G248" i="20"/>
  <c r="H248" i="20"/>
  <c r="I248" i="20"/>
  <c r="J248" i="20"/>
  <c r="K248" i="20"/>
  <c r="L248" i="20"/>
  <c r="M248" i="20"/>
  <c r="N248" i="20"/>
  <c r="O248" i="20"/>
  <c r="P248" i="20"/>
  <c r="Q248" i="20"/>
  <c r="R248" i="20"/>
  <c r="S248" i="20"/>
  <c r="T248" i="20"/>
  <c r="U248" i="20"/>
  <c r="V248" i="20"/>
  <c r="AC248" i="20"/>
  <c r="C249" i="20"/>
  <c r="D249" i="20"/>
  <c r="E249" i="20"/>
  <c r="F249" i="20"/>
  <c r="G249" i="20"/>
  <c r="H249" i="20"/>
  <c r="I249" i="20"/>
  <c r="J249" i="20"/>
  <c r="K249" i="20"/>
  <c r="L249" i="20"/>
  <c r="M249" i="20"/>
  <c r="N249" i="20"/>
  <c r="O249" i="20"/>
  <c r="P249" i="20"/>
  <c r="Q249" i="20"/>
  <c r="R249" i="20"/>
  <c r="S249" i="20"/>
  <c r="T249" i="20"/>
  <c r="U249" i="20"/>
  <c r="V249" i="20"/>
  <c r="AC249" i="20"/>
  <c r="C250" i="20"/>
  <c r="D250" i="20"/>
  <c r="E250" i="20"/>
  <c r="F250" i="20"/>
  <c r="G250" i="20"/>
  <c r="H250" i="20"/>
  <c r="I250" i="20"/>
  <c r="J250" i="20"/>
  <c r="K250" i="20"/>
  <c r="L250" i="20"/>
  <c r="M250" i="20"/>
  <c r="N250" i="20"/>
  <c r="O250" i="20"/>
  <c r="P250" i="20"/>
  <c r="Q250" i="20"/>
  <c r="R250" i="20"/>
  <c r="S250" i="20"/>
  <c r="T250" i="20"/>
  <c r="U250" i="20"/>
  <c r="V250" i="20"/>
  <c r="AC250" i="20"/>
  <c r="B33" i="26"/>
  <c r="AH2" i="27" s="1"/>
  <c r="B45" i="26"/>
  <c r="AT2" i="27" s="1"/>
  <c r="B42" i="26"/>
  <c r="AQ2" i="27" s="1"/>
  <c r="B41" i="26"/>
  <c r="AP2" i="27" s="1"/>
  <c r="B40" i="26"/>
  <c r="AO2" i="27" s="1"/>
  <c r="B39" i="26"/>
  <c r="AN2" i="27" s="1"/>
  <c r="B38" i="26"/>
  <c r="AM2" i="27" s="1"/>
  <c r="B37" i="26"/>
  <c r="AL2" i="27" s="1"/>
  <c r="B36" i="26"/>
  <c r="AK2" i="27" s="1"/>
  <c r="B35" i="26"/>
  <c r="AJ2" i="27" s="1"/>
  <c r="B34" i="26"/>
  <c r="AI2" i="27" s="1"/>
  <c r="B2" i="1" l="1"/>
  <c r="A10" i="1" s="1"/>
  <c r="A8" i="20" s="1"/>
  <c r="B3" i="1"/>
  <c r="S36" i="14"/>
  <c r="AA93" i="25"/>
  <c r="AA90" i="25"/>
  <c r="AA88" i="25"/>
  <c r="AA86" i="25"/>
  <c r="AA84" i="25"/>
  <c r="AA82" i="25"/>
  <c r="AA80" i="25"/>
  <c r="AA78" i="25"/>
  <c r="AA76" i="25"/>
  <c r="AA74" i="25"/>
  <c r="AA72" i="25"/>
  <c r="AA70" i="25"/>
  <c r="AA68" i="25"/>
  <c r="AA66" i="25"/>
  <c r="AA64" i="25"/>
  <c r="AA62" i="25"/>
  <c r="AA60" i="25"/>
  <c r="Y52" i="25"/>
  <c r="S52" i="25"/>
  <c r="Y50" i="25"/>
  <c r="S50" i="25"/>
  <c r="Y48" i="25"/>
  <c r="S48" i="25"/>
  <c r="Y46" i="25"/>
  <c r="S46" i="25"/>
  <c r="Y44" i="25"/>
  <c r="S44" i="25"/>
  <c r="Y42" i="25"/>
  <c r="S42" i="25"/>
  <c r="Y40" i="25"/>
  <c r="S40" i="25"/>
  <c r="Y38" i="25"/>
  <c r="S38" i="25"/>
  <c r="Y36" i="25"/>
  <c r="S36" i="25"/>
  <c r="Y34" i="25"/>
  <c r="S34" i="25"/>
  <c r="Y32" i="25"/>
  <c r="S32" i="25"/>
  <c r="Y30" i="25"/>
  <c r="S30" i="25"/>
  <c r="Y28" i="25"/>
  <c r="S28" i="25"/>
  <c r="Y26" i="25"/>
  <c r="S26" i="25"/>
  <c r="Y24" i="25"/>
  <c r="S24" i="25"/>
  <c r="Y22" i="25"/>
  <c r="S22" i="25"/>
  <c r="Y20" i="25"/>
  <c r="S20" i="25"/>
  <c r="Y18" i="25"/>
  <c r="S18" i="25"/>
  <c r="Y16" i="25"/>
  <c r="S16" i="25"/>
  <c r="Y14" i="25"/>
  <c r="S14" i="25"/>
  <c r="X2" i="1"/>
  <c r="X3" i="1"/>
  <c r="X4" i="1"/>
  <c r="X6" i="1"/>
  <c r="X7" i="1"/>
  <c r="X8" i="1"/>
  <c r="X6" i="20" s="1"/>
  <c r="Y2" i="1"/>
  <c r="Y3" i="1"/>
  <c r="Y4" i="1"/>
  <c r="Y6" i="1"/>
  <c r="Y7" i="1"/>
  <c r="Y8" i="1"/>
  <c r="Y6" i="20" s="1"/>
  <c r="Z2" i="1"/>
  <c r="Z3" i="1"/>
  <c r="Z4" i="1"/>
  <c r="Z6" i="1"/>
  <c r="Z7" i="1"/>
  <c r="Z8" i="1"/>
  <c r="Z6" i="20" s="1"/>
  <c r="AA2" i="1"/>
  <c r="AA3" i="1"/>
  <c r="AA4" i="1"/>
  <c r="AA6" i="1"/>
  <c r="AA7" i="1"/>
  <c r="AA8" i="1"/>
  <c r="AB6" i="20" s="1"/>
  <c r="AB2" i="1"/>
  <c r="AB3" i="1"/>
  <c r="AB4" i="1"/>
  <c r="AB6" i="1"/>
  <c r="AB7" i="1"/>
  <c r="AB8" i="1"/>
  <c r="AC6" i="20" s="1"/>
  <c r="AC2" i="1"/>
  <c r="AC3" i="1"/>
  <c r="AC4" i="1"/>
  <c r="AC6" i="1"/>
  <c r="AC7" i="1"/>
  <c r="AC8" i="1"/>
  <c r="AF102" i="1"/>
  <c r="AG102" i="1"/>
  <c r="AF103" i="1"/>
  <c r="AG103" i="1"/>
  <c r="I44" i="8"/>
  <c r="I43" i="8"/>
  <c r="K44" i="8"/>
  <c r="K43" i="8"/>
  <c r="L2" i="8"/>
  <c r="AC5" i="23"/>
  <c r="AB5" i="23"/>
  <c r="AA5" i="23"/>
  <c r="Z5" i="23"/>
  <c r="Y5" i="23"/>
  <c r="X5" i="23"/>
  <c r="AC4" i="23"/>
  <c r="AB4" i="23"/>
  <c r="AA4" i="23"/>
  <c r="Z4" i="23"/>
  <c r="Y4" i="23"/>
  <c r="X4" i="23"/>
  <c r="AC3" i="23"/>
  <c r="AB3" i="23"/>
  <c r="AA3" i="23"/>
  <c r="Z3" i="23"/>
  <c r="Y3" i="23"/>
  <c r="X3" i="23"/>
  <c r="V3" i="23"/>
  <c r="U3" i="23"/>
  <c r="T3" i="23"/>
  <c r="S3" i="23"/>
  <c r="R3" i="23"/>
  <c r="Q3" i="23"/>
  <c r="P3" i="23"/>
  <c r="N3" i="23"/>
  <c r="M3" i="23"/>
  <c r="L3" i="23"/>
  <c r="K3" i="23"/>
  <c r="J3" i="23"/>
  <c r="I3" i="23"/>
  <c r="H3" i="23"/>
  <c r="G3" i="23"/>
  <c r="F3" i="23"/>
  <c r="E3" i="23"/>
  <c r="AC2" i="23"/>
  <c r="AB2" i="23"/>
  <c r="AA2" i="23"/>
  <c r="Z2" i="23"/>
  <c r="Y2" i="23"/>
  <c r="X2" i="23"/>
  <c r="S2" i="22"/>
  <c r="S1" i="22"/>
  <c r="E38" i="21"/>
  <c r="E36" i="21"/>
  <c r="U32" i="21"/>
  <c r="S32" i="21"/>
  <c r="P32" i="21"/>
  <c r="M32" i="21"/>
  <c r="J32" i="21"/>
  <c r="G32" i="21"/>
  <c r="D32" i="21"/>
  <c r="U30" i="21"/>
  <c r="S30" i="21"/>
  <c r="P30" i="21"/>
  <c r="M30" i="21"/>
  <c r="J30" i="21"/>
  <c r="G30" i="21"/>
  <c r="D30" i="21"/>
  <c r="U28" i="21"/>
  <c r="S28" i="21"/>
  <c r="P28" i="21"/>
  <c r="M28" i="21"/>
  <c r="J28" i="21"/>
  <c r="G28" i="21"/>
  <c r="D28" i="21"/>
  <c r="U26" i="21"/>
  <c r="S26" i="21"/>
  <c r="P26" i="21"/>
  <c r="M26" i="21"/>
  <c r="J26" i="21"/>
  <c r="G26" i="21"/>
  <c r="D26" i="21"/>
  <c r="U24" i="21"/>
  <c r="S24" i="21"/>
  <c r="P24" i="21"/>
  <c r="M24" i="21"/>
  <c r="J24" i="21"/>
  <c r="G24" i="21"/>
  <c r="D24" i="21"/>
  <c r="U22" i="21"/>
  <c r="S22" i="21"/>
  <c r="P22" i="21"/>
  <c r="M22" i="21"/>
  <c r="J22" i="21"/>
  <c r="G22" i="21"/>
  <c r="V9" i="1"/>
  <c r="U9" i="1"/>
  <c r="U7" i="20" s="1"/>
  <c r="T9" i="1"/>
  <c r="T7" i="20" s="1"/>
  <c r="S9" i="1"/>
  <c r="S7" i="20" s="1"/>
  <c r="R9" i="1"/>
  <c r="R7" i="20" s="1"/>
  <c r="Q9" i="1"/>
  <c r="Q7" i="20" s="1"/>
  <c r="B84" i="19"/>
  <c r="B84" i="18"/>
  <c r="B8" i="18"/>
  <c r="A8" i="18"/>
  <c r="D7" i="18"/>
  <c r="C7" i="18"/>
  <c r="B7" i="18"/>
  <c r="A7" i="18"/>
  <c r="D6" i="18"/>
  <c r="C6" i="18"/>
  <c r="B6" i="18"/>
  <c r="A6" i="18"/>
  <c r="D5" i="18"/>
  <c r="C5" i="18"/>
  <c r="B5" i="18"/>
  <c r="A5" i="18"/>
  <c r="D4" i="18"/>
  <c r="C4" i="18"/>
  <c r="B4" i="18"/>
  <c r="A4" i="18"/>
  <c r="D3" i="18"/>
  <c r="C3" i="18"/>
  <c r="B3" i="18"/>
  <c r="A3" i="18"/>
  <c r="D2" i="18"/>
  <c r="C2" i="18"/>
  <c r="B2" i="18"/>
  <c r="A2" i="18"/>
  <c r="D1" i="18"/>
  <c r="C1" i="18"/>
  <c r="B1" i="18"/>
  <c r="B84" i="17"/>
  <c r="B83" i="17"/>
  <c r="B82" i="17"/>
  <c r="B81" i="17"/>
  <c r="B80" i="17"/>
  <c r="B79" i="17"/>
  <c r="B78" i="17"/>
  <c r="B77" i="17"/>
  <c r="B76" i="17"/>
  <c r="B75" i="17"/>
  <c r="B74" i="17"/>
  <c r="B73" i="17"/>
  <c r="B72" i="17"/>
  <c r="B71" i="17"/>
  <c r="B70" i="17"/>
  <c r="B69" i="17"/>
  <c r="B68" i="17"/>
  <c r="B67" i="17"/>
  <c r="B66"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B2" i="17"/>
  <c r="B1" i="17"/>
  <c r="AA68" i="13"/>
  <c r="AA65" i="13"/>
  <c r="AA63" i="13"/>
  <c r="AA61" i="13"/>
  <c r="AA59" i="13"/>
  <c r="AA55" i="13"/>
  <c r="AA53" i="13"/>
  <c r="X45" i="13"/>
  <c r="R45" i="13"/>
  <c r="X43" i="13"/>
  <c r="R43" i="13"/>
  <c r="X41" i="13"/>
  <c r="R41" i="13"/>
  <c r="X39" i="13"/>
  <c r="R39" i="13"/>
  <c r="X37" i="13"/>
  <c r="R37" i="13"/>
  <c r="X35" i="13"/>
  <c r="R35" i="13"/>
  <c r="X33" i="13"/>
  <c r="R33" i="13"/>
  <c r="X31" i="13"/>
  <c r="R31" i="13"/>
  <c r="X29" i="13"/>
  <c r="R29" i="13"/>
  <c r="X27" i="13"/>
  <c r="R27" i="13"/>
  <c r="X25" i="13"/>
  <c r="R25" i="13"/>
  <c r="X23" i="13"/>
  <c r="R23" i="13"/>
  <c r="X21" i="13"/>
  <c r="R21" i="13"/>
  <c r="X19" i="13"/>
  <c r="R19" i="13"/>
  <c r="X17" i="13"/>
  <c r="R17" i="13"/>
  <c r="X15" i="13"/>
  <c r="R15" i="13"/>
  <c r="AA60" i="16"/>
  <c r="AA57" i="16"/>
  <c r="AA54" i="16"/>
  <c r="AA52" i="16"/>
  <c r="AA50" i="16"/>
  <c r="AA48" i="16"/>
  <c r="AA46" i="16"/>
  <c r="Y37" i="16"/>
  <c r="S37" i="16"/>
  <c r="Y35" i="16"/>
  <c r="S35" i="16"/>
  <c r="Y33" i="16"/>
  <c r="S33" i="16"/>
  <c r="Y31" i="16"/>
  <c r="S31" i="16"/>
  <c r="Y29" i="16"/>
  <c r="S29" i="16"/>
  <c r="Y27" i="16"/>
  <c r="S27" i="16"/>
  <c r="Y25" i="16"/>
  <c r="S25" i="16"/>
  <c r="Y23" i="16"/>
  <c r="S23" i="16"/>
  <c r="Y21" i="16"/>
  <c r="S21" i="16"/>
  <c r="Y19" i="16"/>
  <c r="S19" i="16"/>
  <c r="Y17" i="16"/>
  <c r="S17" i="16"/>
  <c r="Y15" i="16"/>
  <c r="S15" i="16"/>
  <c r="Y96" i="14"/>
  <c r="S96" i="14"/>
  <c r="Y94" i="14"/>
  <c r="S94" i="14"/>
  <c r="Y92" i="14"/>
  <c r="S92" i="14"/>
  <c r="Y90" i="14"/>
  <c r="S90" i="14"/>
  <c r="Y88" i="14"/>
  <c r="S88" i="14"/>
  <c r="Y86" i="14"/>
  <c r="S86" i="14"/>
  <c r="Y84" i="14"/>
  <c r="S84" i="14"/>
  <c r="Y82" i="14"/>
  <c r="S82" i="14"/>
  <c r="Y80" i="14"/>
  <c r="S80" i="14"/>
  <c r="Y78" i="14"/>
  <c r="S78" i="14"/>
  <c r="Y76" i="14"/>
  <c r="S76" i="14"/>
  <c r="Y74" i="14"/>
  <c r="S74" i="14"/>
  <c r="Y72" i="14"/>
  <c r="S72" i="14"/>
  <c r="Y70" i="14"/>
  <c r="S70" i="14"/>
  <c r="Y68" i="14"/>
  <c r="Y66" i="14"/>
  <c r="S66" i="14"/>
  <c r="Y64" i="14"/>
  <c r="S64" i="14"/>
  <c r="Y62" i="14"/>
  <c r="S62" i="14"/>
  <c r="Y60" i="14"/>
  <c r="S60" i="14"/>
  <c r="Y58" i="14"/>
  <c r="S58" i="14"/>
  <c r="Y56" i="14"/>
  <c r="S56" i="14"/>
  <c r="Y54" i="14"/>
  <c r="S54" i="14"/>
  <c r="Y52" i="14"/>
  <c r="S52" i="14"/>
  <c r="Y50" i="14"/>
  <c r="S50" i="14"/>
  <c r="Y48" i="14"/>
  <c r="S48" i="14"/>
  <c r="Y46" i="14"/>
  <c r="S46" i="14"/>
  <c r="Y44" i="14"/>
  <c r="S44" i="14"/>
  <c r="Y42" i="14"/>
  <c r="S42" i="14"/>
  <c r="Y40" i="14"/>
  <c r="S40" i="14"/>
  <c r="Y38" i="14"/>
  <c r="S38" i="14"/>
  <c r="Y36" i="14"/>
  <c r="Y34" i="14"/>
  <c r="S34" i="14"/>
  <c r="Y32" i="14"/>
  <c r="S32" i="14"/>
  <c r="Y30" i="14"/>
  <c r="S30" i="14"/>
  <c r="Y28" i="14"/>
  <c r="S28" i="14"/>
  <c r="Y26" i="14"/>
  <c r="S26" i="14"/>
  <c r="Y24" i="14"/>
  <c r="S24" i="14"/>
  <c r="Y22" i="14"/>
  <c r="S22" i="14"/>
  <c r="Y20" i="14"/>
  <c r="S20" i="14"/>
  <c r="Y18" i="14"/>
  <c r="S18" i="14"/>
  <c r="Y16" i="14"/>
  <c r="S16" i="14"/>
  <c r="Y14" i="14"/>
  <c r="S14" i="14"/>
  <c r="AA41" i="15"/>
  <c r="AA38" i="15"/>
  <c r="AA36" i="15"/>
  <c r="AA34" i="15"/>
  <c r="AA32" i="15"/>
  <c r="Y24" i="15"/>
  <c r="Y22" i="15"/>
  <c r="S22" i="15"/>
  <c r="Y20" i="15"/>
  <c r="S18" i="15"/>
  <c r="Y16" i="15"/>
  <c r="S16" i="15"/>
  <c r="Y14" i="15"/>
  <c r="S14" i="15"/>
  <c r="Z55" i="11"/>
  <c r="R55" i="11"/>
  <c r="X55" i="11" s="1"/>
  <c r="J55" i="11"/>
  <c r="B55" i="11"/>
  <c r="Z4" i="11"/>
  <c r="R4" i="11"/>
  <c r="X4" i="11" s="1"/>
  <c r="R6" i="11" s="1"/>
  <c r="S6" i="11" s="1"/>
  <c r="T6" i="11" s="1"/>
  <c r="U6" i="11" s="1"/>
  <c r="V6" i="11" s="1"/>
  <c r="W6" i="11" s="1"/>
  <c r="X6" i="11" s="1"/>
  <c r="R14" i="11" s="1"/>
  <c r="S14" i="11" s="1"/>
  <c r="T14" i="11" s="1"/>
  <c r="U14" i="11" s="1"/>
  <c r="V14" i="11" s="1"/>
  <c r="W14" i="11" s="1"/>
  <c r="X14" i="11" s="1"/>
  <c r="R22" i="11" s="1"/>
  <c r="S22" i="11" s="1"/>
  <c r="T22" i="11" s="1"/>
  <c r="U22" i="11" s="1"/>
  <c r="V22" i="11" s="1"/>
  <c r="W22" i="11" s="1"/>
  <c r="X22" i="11" s="1"/>
  <c r="R30" i="11" s="1"/>
  <c r="S30" i="11" s="1"/>
  <c r="T30" i="11" s="1"/>
  <c r="U30" i="11" s="1"/>
  <c r="V30" i="11" s="1"/>
  <c r="W30" i="11" s="1"/>
  <c r="X30" i="11" s="1"/>
  <c r="R38" i="11" s="1"/>
  <c r="S38" i="11" s="1"/>
  <c r="T38" i="11" s="1"/>
  <c r="U38" i="11" s="1"/>
  <c r="V38" i="11" s="1"/>
  <c r="W38" i="11" s="1"/>
  <c r="X38" i="11" s="1"/>
  <c r="R46" i="11" s="1"/>
  <c r="S46" i="11" s="1"/>
  <c r="T46" i="11" s="1"/>
  <c r="U46" i="11" s="1"/>
  <c r="V46" i="11" s="1"/>
  <c r="W46" i="11" s="1"/>
  <c r="X46" i="11" s="1"/>
  <c r="J4" i="11"/>
  <c r="B4" i="11"/>
  <c r="H4" i="11" s="1"/>
  <c r="V8" i="1"/>
  <c r="V6" i="20" s="1"/>
  <c r="U8" i="1"/>
  <c r="U6" i="20" s="1"/>
  <c r="T8" i="1"/>
  <c r="T6" i="20" s="1"/>
  <c r="S8" i="1"/>
  <c r="S6" i="20" s="1"/>
  <c r="R8" i="1"/>
  <c r="R6" i="20" s="1"/>
  <c r="Q8" i="1"/>
  <c r="Q6" i="20" s="1"/>
  <c r="P8" i="1"/>
  <c r="P6" i="20" s="1"/>
  <c r="O8" i="1"/>
  <c r="O6" i="20" s="1"/>
  <c r="N8" i="1"/>
  <c r="N6" i="20" s="1"/>
  <c r="M8" i="1"/>
  <c r="M6" i="20" s="1"/>
  <c r="L8" i="1"/>
  <c r="L6" i="20" s="1"/>
  <c r="K8" i="1"/>
  <c r="K6" i="20" s="1"/>
  <c r="J8" i="1"/>
  <c r="J6" i="20" s="1"/>
  <c r="I8" i="1"/>
  <c r="I6" i="20" s="1"/>
  <c r="H8" i="1"/>
  <c r="H6" i="20" s="1"/>
  <c r="G8" i="1"/>
  <c r="G6" i="20" s="1"/>
  <c r="F8" i="1"/>
  <c r="F6" i="20" s="1"/>
  <c r="E8" i="1"/>
  <c r="E6" i="20" s="1"/>
  <c r="C7" i="1"/>
  <c r="K45" i="8"/>
  <c r="I45" i="8"/>
  <c r="B45" i="8"/>
  <c r="FL2" i="27" s="1"/>
  <c r="B44" i="8"/>
  <c r="FF2" i="27" s="1"/>
  <c r="B43" i="8"/>
  <c r="EZ2" i="27" s="1"/>
  <c r="K42" i="8"/>
  <c r="I42" i="8"/>
  <c r="B42" i="8"/>
  <c r="ET2" i="27" s="1"/>
  <c r="L41" i="8"/>
  <c r="ES2" i="27" s="1"/>
  <c r="K41" i="8"/>
  <c r="I41" i="8"/>
  <c r="C41" i="8"/>
  <c r="EO2" i="27" s="1"/>
  <c r="B41" i="8"/>
  <c r="EN2" i="27" s="1"/>
  <c r="L40" i="8"/>
  <c r="EM2" i="27" s="1"/>
  <c r="C40" i="8"/>
  <c r="EI2" i="27" s="1"/>
  <c r="B40" i="8"/>
  <c r="EH2" i="27" s="1"/>
  <c r="L39" i="8"/>
  <c r="EG2" i="27" s="1"/>
  <c r="K39" i="8"/>
  <c r="I39" i="8"/>
  <c r="C39" i="8"/>
  <c r="EC2" i="27" s="1"/>
  <c r="B39" i="8"/>
  <c r="EB2" i="27" s="1"/>
  <c r="L38" i="8"/>
  <c r="EA2" i="27" s="1"/>
  <c r="K38" i="8"/>
  <c r="I38" i="8"/>
  <c r="C38" i="8"/>
  <c r="DW2" i="27" s="1"/>
  <c r="B38" i="8"/>
  <c r="DV2" i="27" s="1"/>
  <c r="L37" i="8"/>
  <c r="DU2" i="27" s="1"/>
  <c r="K37" i="8"/>
  <c r="I37" i="8"/>
  <c r="C37" i="8"/>
  <c r="DQ2" i="27" s="1"/>
  <c r="B37" i="8"/>
  <c r="DP2" i="27" s="1"/>
  <c r="L36" i="8"/>
  <c r="DO2" i="27" s="1"/>
  <c r="K36" i="8"/>
  <c r="I36" i="8"/>
  <c r="C36" i="8"/>
  <c r="DK2" i="27" s="1"/>
  <c r="B36" i="8"/>
  <c r="DJ2" i="27" s="1"/>
  <c r="L35" i="8"/>
  <c r="DI2" i="27" s="1"/>
  <c r="K35" i="8"/>
  <c r="I35" i="8"/>
  <c r="C35" i="8"/>
  <c r="DE2" i="27" s="1"/>
  <c r="B35" i="8"/>
  <c r="DD2" i="27" s="1"/>
  <c r="L34" i="8"/>
  <c r="DC2" i="27" s="1"/>
  <c r="K34" i="8"/>
  <c r="I34" i="8"/>
  <c r="C34" i="8"/>
  <c r="CY2" i="27" s="1"/>
  <c r="B34" i="8"/>
  <c r="CX2" i="27" s="1"/>
  <c r="L33" i="8"/>
  <c r="CW2" i="27" s="1"/>
  <c r="K33" i="8"/>
  <c r="I33" i="8"/>
  <c r="C33" i="8"/>
  <c r="CS2" i="27" s="1"/>
  <c r="B33" i="8"/>
  <c r="CR2" i="27" s="1"/>
  <c r="L32" i="8"/>
  <c r="CQ2" i="27" s="1"/>
  <c r="K32" i="8"/>
  <c r="I32" i="8"/>
  <c r="C32" i="8"/>
  <c r="CM2" i="27" s="1"/>
  <c r="B32" i="8"/>
  <c r="CL2" i="27" s="1"/>
  <c r="L31" i="8"/>
  <c r="CK2" i="27" s="1"/>
  <c r="K31" i="8"/>
  <c r="I31" i="8"/>
  <c r="C31" i="8"/>
  <c r="CG2" i="27" s="1"/>
  <c r="B31" i="8"/>
  <c r="CF2" i="27" s="1"/>
  <c r="L30" i="8"/>
  <c r="CE2" i="27" s="1"/>
  <c r="K30" i="8"/>
  <c r="I30" i="8"/>
  <c r="C30" i="8"/>
  <c r="CA2" i="27" s="1"/>
  <c r="B30" i="8"/>
  <c r="BZ2" i="27" s="1"/>
  <c r="D23" i="8"/>
  <c r="E20" i="8"/>
  <c r="D20" i="8"/>
  <c r="E18" i="8"/>
  <c r="D18" i="8"/>
  <c r="E17" i="8"/>
  <c r="D17" i="8"/>
  <c r="S2" i="8"/>
  <c r="E2" i="8"/>
  <c r="S1" i="8"/>
  <c r="E38" i="7"/>
  <c r="E36" i="7"/>
  <c r="U32" i="7"/>
  <c r="S32" i="7"/>
  <c r="P32" i="7"/>
  <c r="M32" i="7"/>
  <c r="J32" i="7"/>
  <c r="G32" i="7"/>
  <c r="D32" i="7"/>
  <c r="U30" i="7"/>
  <c r="S30" i="7"/>
  <c r="P30" i="7"/>
  <c r="M30" i="7"/>
  <c r="J30" i="7"/>
  <c r="G30" i="7"/>
  <c r="D30" i="7"/>
  <c r="U28" i="7"/>
  <c r="S28" i="7"/>
  <c r="P28" i="7"/>
  <c r="M28" i="7"/>
  <c r="J28" i="7"/>
  <c r="G28" i="7"/>
  <c r="D28" i="7"/>
  <c r="U26" i="7"/>
  <c r="S26" i="7"/>
  <c r="P26" i="7"/>
  <c r="M26" i="7"/>
  <c r="J26" i="7"/>
  <c r="G26" i="7"/>
  <c r="D26" i="7"/>
  <c r="U24" i="7"/>
  <c r="S24" i="7"/>
  <c r="P24" i="7"/>
  <c r="M24" i="7"/>
  <c r="J24" i="7"/>
  <c r="G24" i="7"/>
  <c r="D24" i="7"/>
  <c r="U22" i="7"/>
  <c r="S22" i="7"/>
  <c r="P22" i="7"/>
  <c r="M22" i="7"/>
  <c r="J22" i="7"/>
  <c r="G22" i="7"/>
  <c r="D22" i="7"/>
  <c r="U20" i="7"/>
  <c r="S20" i="7"/>
  <c r="P20" i="7"/>
  <c r="M20" i="7"/>
  <c r="J20" i="7"/>
  <c r="G20" i="7"/>
  <c r="D20" i="7"/>
  <c r="U18" i="7"/>
  <c r="S18" i="7"/>
  <c r="P18" i="7"/>
  <c r="M18" i="7"/>
  <c r="J18" i="7"/>
  <c r="G18" i="7"/>
  <c r="D18" i="7"/>
  <c r="U16" i="7"/>
  <c r="S16" i="7"/>
  <c r="P16" i="7"/>
  <c r="M16" i="7"/>
  <c r="J16" i="7"/>
  <c r="G16" i="7"/>
  <c r="D16" i="7"/>
  <c r="U14" i="7"/>
  <c r="S14" i="7"/>
  <c r="P14" i="7"/>
  <c r="M14" i="7"/>
  <c r="J14" i="7"/>
  <c r="G14" i="7"/>
  <c r="D14" i="7"/>
  <c r="L5" i="7"/>
  <c r="H5" i="7"/>
  <c r="B1" i="28" s="1"/>
  <c r="AF10" i="1"/>
  <c r="AG10" i="1"/>
  <c r="R57" i="11"/>
  <c r="S57" i="11" s="1"/>
  <c r="T57" i="11"/>
  <c r="U57" i="11" s="1"/>
  <c r="V57" i="11" s="1"/>
  <c r="W57" i="11" s="1"/>
  <c r="X57" i="11" s="1"/>
  <c r="R65" i="11" s="1"/>
  <c r="S65" i="11" s="1"/>
  <c r="T65" i="11" s="1"/>
  <c r="U65" i="11" s="1"/>
  <c r="V65" i="11" s="1"/>
  <c r="W65" i="11" s="1"/>
  <c r="X65" i="11" s="1"/>
  <c r="R73" i="11" s="1"/>
  <c r="S73" i="11" s="1"/>
  <c r="T73" i="11" s="1"/>
  <c r="U73" i="11" s="1"/>
  <c r="V73" i="11" s="1"/>
  <c r="W73" i="11" s="1"/>
  <c r="X73" i="11" s="1"/>
  <c r="R81" i="11" s="1"/>
  <c r="S81" i="11" s="1"/>
  <c r="T81" i="11" s="1"/>
  <c r="U81" i="11" s="1"/>
  <c r="V81" i="11" s="1"/>
  <c r="W81" i="11" s="1"/>
  <c r="X81" i="11" s="1"/>
  <c r="R89" i="11" s="1"/>
  <c r="S89" i="11" s="1"/>
  <c r="T89" i="11" s="1"/>
  <c r="U89" i="11" s="1"/>
  <c r="V89" i="11" s="1"/>
  <c r="W89" i="11" s="1"/>
  <c r="X89" i="11" s="1"/>
  <c r="R97" i="11" s="1"/>
  <c r="S97" i="11" s="1"/>
  <c r="T97" i="11" s="1"/>
  <c r="U97" i="11" s="1"/>
  <c r="V97" i="11" s="1"/>
  <c r="W97" i="11" s="1"/>
  <c r="X97" i="11" s="1"/>
  <c r="F3" i="1"/>
  <c r="G9" i="1"/>
  <c r="G7" i="20" s="1"/>
  <c r="I9" i="1"/>
  <c r="I7" i="20" s="1"/>
  <c r="M9" i="1"/>
  <c r="M7" i="20" s="1"/>
  <c r="B6" i="11"/>
  <c r="C6" i="11" s="1"/>
  <c r="F9" i="1"/>
  <c r="F7" i="20" s="1"/>
  <c r="H9" i="1"/>
  <c r="H7" i="20" s="1"/>
  <c r="J9" i="1"/>
  <c r="J7" i="20" s="1"/>
  <c r="L9" i="1"/>
  <c r="L7" i="20" s="1"/>
  <c r="N9" i="1"/>
  <c r="N7" i="20" s="1"/>
  <c r="P9" i="1"/>
  <c r="P7" i="20" s="1"/>
  <c r="P4" i="11"/>
  <c r="J6" i="11" s="1"/>
  <c r="K6" i="11" s="1"/>
  <c r="L6" i="11" s="1"/>
  <c r="M6" i="11" s="1"/>
  <c r="N6" i="11" s="1"/>
  <c r="O6" i="11" s="1"/>
  <c r="P6" i="11" s="1"/>
  <c r="J14" i="11" s="1"/>
  <c r="K14" i="11" s="1"/>
  <c r="L14" i="11" s="1"/>
  <c r="M14" i="11" s="1"/>
  <c r="N14" i="11" s="1"/>
  <c r="O14" i="11" s="1"/>
  <c r="P14" i="11" s="1"/>
  <c r="J22" i="11" s="1"/>
  <c r="K22" i="11" s="1"/>
  <c r="L22" i="11" s="1"/>
  <c r="M22" i="11" s="1"/>
  <c r="N22" i="11" s="1"/>
  <c r="O22" i="11" s="1"/>
  <c r="P22" i="11" s="1"/>
  <c r="J30" i="11" s="1"/>
  <c r="K30" i="11" s="1"/>
  <c r="L30" i="11" s="1"/>
  <c r="M30" i="11" s="1"/>
  <c r="N30" i="11" s="1"/>
  <c r="O30" i="11" s="1"/>
  <c r="P30" i="11" s="1"/>
  <c r="J38" i="11" s="1"/>
  <c r="K38" i="11" s="1"/>
  <c r="L38" i="11" s="1"/>
  <c r="M38" i="11" s="1"/>
  <c r="N38" i="11" s="1"/>
  <c r="O38" i="11" s="1"/>
  <c r="P38" i="11" s="1"/>
  <c r="J46" i="11" s="1"/>
  <c r="K46" i="11" s="1"/>
  <c r="L46" i="11" s="1"/>
  <c r="M46" i="11" s="1"/>
  <c r="N46" i="11" s="1"/>
  <c r="O46" i="11" s="1"/>
  <c r="P46" i="11" s="1"/>
  <c r="AF4" i="11"/>
  <c r="P55" i="11"/>
  <c r="J57" i="11" s="1"/>
  <c r="AF55" i="11"/>
  <c r="Z57" i="11" s="1"/>
  <c r="AA57" i="11" s="1"/>
  <c r="AG11" i="1"/>
  <c r="K57" i="11"/>
  <c r="L57" i="11" s="1"/>
  <c r="M57" i="11" s="1"/>
  <c r="N57" i="11" s="1"/>
  <c r="O57" i="11" s="1"/>
  <c r="P57" i="11" s="1"/>
  <c r="J65" i="11" s="1"/>
  <c r="K65" i="11" s="1"/>
  <c r="L65" i="11" s="1"/>
  <c r="M65" i="11" s="1"/>
  <c r="N65" i="11" s="1"/>
  <c r="O65" i="11" s="1"/>
  <c r="P65" i="11" s="1"/>
  <c r="J73" i="11" s="1"/>
  <c r="K73" i="11" s="1"/>
  <c r="L73" i="11" s="1"/>
  <c r="M73" i="11" s="1"/>
  <c r="N73" i="11" s="1"/>
  <c r="O73" i="11" s="1"/>
  <c r="P73" i="11" s="1"/>
  <c r="J81" i="11" s="1"/>
  <c r="K81" i="11" s="1"/>
  <c r="L81" i="11" s="1"/>
  <c r="M81" i="11" s="1"/>
  <c r="N81" i="11" s="1"/>
  <c r="O81" i="11" s="1"/>
  <c r="P81" i="11" s="1"/>
  <c r="J89" i="11" s="1"/>
  <c r="K89" i="11" s="1"/>
  <c r="L89" i="11" s="1"/>
  <c r="M89" i="11" s="1"/>
  <c r="N89" i="11" s="1"/>
  <c r="O89" i="11" s="1"/>
  <c r="P89" i="11" s="1"/>
  <c r="J97" i="11" s="1"/>
  <c r="K97" i="11" s="1"/>
  <c r="L97" i="11" s="1"/>
  <c r="M97" i="11" s="1"/>
  <c r="N97" i="11" s="1"/>
  <c r="O97" i="11" s="1"/>
  <c r="P97" i="11" s="1"/>
  <c r="AG13" i="1"/>
  <c r="AF13" i="1"/>
  <c r="AG14" i="1"/>
  <c r="AF14" i="1"/>
  <c r="AG15" i="1"/>
  <c r="AF15" i="1"/>
  <c r="AG16" i="1"/>
  <c r="AF16" i="1"/>
  <c r="AG17" i="1"/>
  <c r="AF17" i="1"/>
  <c r="AG19" i="1"/>
  <c r="AG20" i="1"/>
  <c r="AG21" i="1"/>
  <c r="AF21" i="1"/>
  <c r="AG22" i="1"/>
  <c r="AF22" i="1"/>
  <c r="AG23" i="1"/>
  <c r="AF23" i="1"/>
  <c r="AG24" i="1"/>
  <c r="AF24" i="1"/>
  <c r="AG26" i="1"/>
  <c r="AG27" i="1"/>
  <c r="AF27" i="1"/>
  <c r="AG28" i="1"/>
  <c r="AF28" i="1"/>
  <c r="AG29" i="1"/>
  <c r="AF29" i="1"/>
  <c r="AG30" i="1"/>
  <c r="AF30" i="1"/>
  <c r="AG31" i="1"/>
  <c r="AF31" i="1"/>
  <c r="AG33" i="1"/>
  <c r="AF33" i="1"/>
  <c r="AG34" i="1"/>
  <c r="AF34" i="1"/>
  <c r="AG35" i="1"/>
  <c r="AF35" i="1"/>
  <c r="AG36" i="1"/>
  <c r="AF36" i="1"/>
  <c r="AG37" i="1"/>
  <c r="AF37" i="1"/>
  <c r="AG38" i="1"/>
  <c r="AF38" i="1"/>
  <c r="AG40" i="1"/>
  <c r="AG41" i="1"/>
  <c r="AF41" i="1"/>
  <c r="AG42" i="1"/>
  <c r="AF42" i="1"/>
  <c r="AG43" i="1"/>
  <c r="AF43" i="1"/>
  <c r="AG44" i="1"/>
  <c r="AF44" i="1"/>
  <c r="AG45" i="1"/>
  <c r="AF45" i="1"/>
  <c r="AG47" i="1"/>
  <c r="AG48" i="1"/>
  <c r="AF48" i="1"/>
  <c r="AG49" i="1"/>
  <c r="AF49" i="1"/>
  <c r="AG50" i="1"/>
  <c r="AF50" i="1"/>
  <c r="AG51" i="1"/>
  <c r="AF51" i="1"/>
  <c r="AG52" i="1"/>
  <c r="AF52" i="1"/>
  <c r="A279" i="23"/>
  <c r="A280" i="23" s="1"/>
  <c r="A281" i="23" s="1"/>
  <c r="B281" i="23" s="1"/>
  <c r="AG54" i="1"/>
  <c r="AG55" i="1"/>
  <c r="AF55" i="1"/>
  <c r="AG56" i="1"/>
  <c r="AF56" i="1"/>
  <c r="AG57" i="1"/>
  <c r="AF57" i="1"/>
  <c r="AG58" i="1"/>
  <c r="AF58" i="1"/>
  <c r="AG59" i="1"/>
  <c r="AF59" i="1"/>
  <c r="AG61" i="1"/>
  <c r="AG62" i="1"/>
  <c r="AF62" i="1"/>
  <c r="AG63" i="1"/>
  <c r="AF63" i="1"/>
  <c r="AG64" i="1"/>
  <c r="AF64" i="1"/>
  <c r="AG65" i="1"/>
  <c r="AF65" i="1"/>
  <c r="AG66" i="1"/>
  <c r="AF66" i="1"/>
  <c r="AG68" i="1"/>
  <c r="AG69" i="1"/>
  <c r="AF69" i="1"/>
  <c r="AG70" i="1"/>
  <c r="AF70" i="1"/>
  <c r="AG71" i="1"/>
  <c r="AF71" i="1"/>
  <c r="AG72" i="1"/>
  <c r="AF72" i="1"/>
  <c r="AG73" i="1"/>
  <c r="AF73" i="1"/>
  <c r="AG75" i="1"/>
  <c r="AG76" i="1"/>
  <c r="AF76" i="1"/>
  <c r="AG77" i="1"/>
  <c r="AF77" i="1"/>
  <c r="AG78" i="1"/>
  <c r="AF78" i="1"/>
  <c r="AG79" i="1"/>
  <c r="AF79" i="1"/>
  <c r="AG80" i="1"/>
  <c r="AF80" i="1"/>
  <c r="AG82" i="1"/>
  <c r="AG83" i="1"/>
  <c r="AF83" i="1"/>
  <c r="AG84" i="1"/>
  <c r="AF84" i="1"/>
  <c r="AG85" i="1"/>
  <c r="AF85" i="1"/>
  <c r="AG86" i="1"/>
  <c r="AF86" i="1"/>
  <c r="AG87" i="1"/>
  <c r="AF87" i="1"/>
  <c r="AG88" i="1"/>
  <c r="AF88" i="1"/>
  <c r="AG89" i="1"/>
  <c r="AF89" i="1"/>
  <c r="AG90" i="1"/>
  <c r="AF90" i="1"/>
  <c r="AG91" i="1"/>
  <c r="AF91" i="1"/>
  <c r="AG92" i="1"/>
  <c r="AF92" i="1"/>
  <c r="AG93" i="1"/>
  <c r="AF93" i="1"/>
  <c r="AG94" i="1"/>
  <c r="AF94" i="1"/>
  <c r="AG95" i="1"/>
  <c r="AF95" i="1"/>
  <c r="AG96" i="1"/>
  <c r="AF96" i="1"/>
  <c r="AG97" i="1"/>
  <c r="AF97" i="1"/>
  <c r="AG98" i="1"/>
  <c r="AF98" i="1"/>
  <c r="AG99" i="1"/>
  <c r="AF99" i="1"/>
  <c r="AG100" i="1"/>
  <c r="AF100" i="1"/>
  <c r="AG101" i="1"/>
  <c r="AF101" i="1"/>
  <c r="AG104" i="1"/>
  <c r="AF104" i="1"/>
  <c r="AG105" i="1"/>
  <c r="AF105" i="1"/>
  <c r="AG106" i="1"/>
  <c r="AF106" i="1"/>
  <c r="AG107" i="1"/>
  <c r="AF107" i="1"/>
  <c r="AG108" i="1"/>
  <c r="AF108" i="1"/>
  <c r="AG110" i="1"/>
  <c r="AG111" i="1"/>
  <c r="AF111" i="1"/>
  <c r="AG112" i="1"/>
  <c r="AF112" i="1"/>
  <c r="AG113" i="1"/>
  <c r="AF113" i="1"/>
  <c r="AG114" i="1"/>
  <c r="AF114" i="1"/>
  <c r="AG115" i="1"/>
  <c r="AF115" i="1"/>
  <c r="AG117" i="1"/>
  <c r="AG118" i="1"/>
  <c r="AF118" i="1"/>
  <c r="AG119" i="1"/>
  <c r="AF119" i="1"/>
  <c r="AG120" i="1"/>
  <c r="AF120" i="1"/>
  <c r="AG121" i="1"/>
  <c r="AF121" i="1"/>
  <c r="AG122" i="1"/>
  <c r="AF122" i="1"/>
  <c r="AG124" i="1"/>
  <c r="AG125" i="1"/>
  <c r="AF125" i="1"/>
  <c r="AG126" i="1"/>
  <c r="AF126" i="1"/>
  <c r="AG127" i="1"/>
  <c r="AF127" i="1"/>
  <c r="AG128" i="1"/>
  <c r="AF128" i="1"/>
  <c r="AG129" i="1"/>
  <c r="AF129" i="1"/>
  <c r="AG131" i="1"/>
  <c r="AG132" i="1"/>
  <c r="AF132" i="1"/>
  <c r="AG134" i="1"/>
  <c r="AF134" i="1"/>
  <c r="AG135" i="1"/>
  <c r="AF135" i="1"/>
  <c r="AG136" i="1"/>
  <c r="AF136" i="1"/>
  <c r="AG139" i="1"/>
  <c r="AG140" i="1"/>
  <c r="AF140" i="1"/>
  <c r="AG141" i="1"/>
  <c r="AF141" i="1"/>
  <c r="AG142" i="1"/>
  <c r="AF142" i="1"/>
  <c r="AG143" i="1"/>
  <c r="AF143" i="1"/>
  <c r="AG146" i="1"/>
  <c r="AG147" i="1"/>
  <c r="AF147" i="1"/>
  <c r="AG148" i="1"/>
  <c r="AF148" i="1"/>
  <c r="AG149" i="1"/>
  <c r="AF149" i="1"/>
  <c r="AG150" i="1"/>
  <c r="AF150" i="1"/>
  <c r="AG153" i="1"/>
  <c r="AG154" i="1"/>
  <c r="AF154" i="1"/>
  <c r="AG155" i="1"/>
  <c r="AF155" i="1"/>
  <c r="AG156" i="1"/>
  <c r="AF156" i="1"/>
  <c r="AG157" i="1"/>
  <c r="AF157" i="1"/>
  <c r="AG160" i="1"/>
  <c r="AG161" i="1"/>
  <c r="AF161" i="1"/>
  <c r="AG162" i="1"/>
  <c r="AF162" i="1"/>
  <c r="AG163" i="1"/>
  <c r="AF163" i="1"/>
  <c r="AG164" i="1"/>
  <c r="AF164" i="1"/>
  <c r="AG167" i="1"/>
  <c r="AG168" i="1"/>
  <c r="AF168" i="1"/>
  <c r="AG169" i="1"/>
  <c r="AF169" i="1"/>
  <c r="AG170" i="1"/>
  <c r="AF170" i="1"/>
  <c r="AG171" i="1"/>
  <c r="AF171" i="1"/>
  <c r="AG174" i="1"/>
  <c r="AG175" i="1"/>
  <c r="AF175" i="1"/>
  <c r="AG176" i="1"/>
  <c r="AF176" i="1"/>
  <c r="AG177" i="1"/>
  <c r="AF177" i="1"/>
  <c r="AG178" i="1"/>
  <c r="AF178" i="1"/>
  <c r="AG181" i="1"/>
  <c r="AG182" i="1"/>
  <c r="AF182" i="1"/>
  <c r="AG183" i="1"/>
  <c r="AF183" i="1"/>
  <c r="AG184" i="1"/>
  <c r="AF184" i="1"/>
  <c r="AG185" i="1"/>
  <c r="AF185" i="1"/>
  <c r="AG187" i="1"/>
  <c r="AG188" i="1"/>
  <c r="AF188" i="1"/>
  <c r="AG189" i="1"/>
  <c r="AF189" i="1"/>
  <c r="AG190" i="1"/>
  <c r="AF190" i="1"/>
  <c r="AG191" i="1"/>
  <c r="AF191" i="1"/>
  <c r="AG192" i="1"/>
  <c r="AF192" i="1"/>
  <c r="AG194" i="1"/>
  <c r="AG195" i="1"/>
  <c r="AF195" i="1"/>
  <c r="AG196" i="1"/>
  <c r="AF196" i="1"/>
  <c r="AG197" i="1"/>
  <c r="AF197" i="1"/>
  <c r="AG198" i="1"/>
  <c r="AF198" i="1"/>
  <c r="AG199" i="1"/>
  <c r="AF199" i="1"/>
  <c r="AG201" i="1"/>
  <c r="AG202" i="1"/>
  <c r="AF202" i="1"/>
  <c r="AG203" i="1"/>
  <c r="AF203" i="1"/>
  <c r="AG204" i="1"/>
  <c r="AF204" i="1"/>
  <c r="AG205" i="1"/>
  <c r="AF205" i="1"/>
  <c r="AG206" i="1"/>
  <c r="AF206" i="1"/>
  <c r="AG208" i="1"/>
  <c r="AG209" i="1"/>
  <c r="AF209" i="1"/>
  <c r="AG210" i="1"/>
  <c r="AF210" i="1"/>
  <c r="AG211" i="1"/>
  <c r="AF211" i="1"/>
  <c r="AG212" i="1"/>
  <c r="AF212" i="1"/>
  <c r="AG213" i="1"/>
  <c r="AF213" i="1"/>
  <c r="AG214" i="1"/>
  <c r="AF214" i="1"/>
  <c r="AG215" i="1"/>
  <c r="AF215" i="1"/>
  <c r="AG216" i="1"/>
  <c r="AF216" i="1"/>
  <c r="AG217" i="1"/>
  <c r="AF217" i="1"/>
  <c r="AG218" i="1"/>
  <c r="AF218" i="1"/>
  <c r="AG219" i="1"/>
  <c r="AF219" i="1"/>
  <c r="AG220" i="1"/>
  <c r="AF220" i="1"/>
  <c r="AG221" i="1"/>
  <c r="AF221" i="1"/>
  <c r="AG222" i="1"/>
  <c r="AF222" i="1"/>
  <c r="AG223" i="1"/>
  <c r="AF223" i="1"/>
  <c r="AG224" i="1"/>
  <c r="AF224" i="1"/>
  <c r="AG225" i="1"/>
  <c r="AF225" i="1"/>
  <c r="AG226" i="1"/>
  <c r="AF226" i="1"/>
  <c r="AG227" i="1"/>
  <c r="AF227" i="1"/>
  <c r="AG229" i="1"/>
  <c r="AG230" i="1"/>
  <c r="AF230" i="1"/>
  <c r="AG231" i="1"/>
  <c r="AF231" i="1"/>
  <c r="AG232" i="1"/>
  <c r="AF232" i="1"/>
  <c r="AG233" i="1"/>
  <c r="AF233" i="1"/>
  <c r="AG234" i="1"/>
  <c r="AF234" i="1"/>
  <c r="AG236" i="1"/>
  <c r="AG237" i="1"/>
  <c r="AF237" i="1"/>
  <c r="AG238" i="1"/>
  <c r="AF238" i="1"/>
  <c r="AG239" i="1"/>
  <c r="AF239" i="1"/>
  <c r="AG240" i="1"/>
  <c r="AF240" i="1"/>
  <c r="AG241" i="1"/>
  <c r="AF241" i="1"/>
  <c r="AG243" i="1"/>
  <c r="AG244" i="1"/>
  <c r="AF244" i="1"/>
  <c r="AG245" i="1"/>
  <c r="AF245" i="1"/>
  <c r="AG246" i="1"/>
  <c r="AF246" i="1"/>
  <c r="AG247" i="1"/>
  <c r="AF247" i="1"/>
  <c r="AG248" i="1"/>
  <c r="AF248" i="1"/>
  <c r="AG250" i="1"/>
  <c r="AG251" i="1"/>
  <c r="AF251" i="1"/>
  <c r="AG252" i="1"/>
  <c r="AF252" i="1"/>
  <c r="AF20" i="1"/>
  <c r="B279" i="23" l="1"/>
  <c r="E6" i="19"/>
  <c r="F6" i="19"/>
  <c r="A6" i="19"/>
  <c r="G6" i="19"/>
  <c r="B6" i="19"/>
  <c r="A10" i="19"/>
  <c r="E10" i="19"/>
  <c r="B10" i="19"/>
  <c r="F10" i="19"/>
  <c r="C10" i="19"/>
  <c r="G10" i="19"/>
  <c r="D10" i="19"/>
  <c r="E9" i="1"/>
  <c r="E7" i="20" s="1"/>
  <c r="D3" i="19"/>
  <c r="A3" i="19"/>
  <c r="E3" i="19"/>
  <c r="B3" i="19"/>
  <c r="F3" i="19"/>
  <c r="C3" i="19"/>
  <c r="G3" i="19"/>
  <c r="B7" i="19"/>
  <c r="F7" i="19"/>
  <c r="C7" i="19"/>
  <c r="G7" i="19"/>
  <c r="D7" i="19"/>
  <c r="A7" i="19"/>
  <c r="E7" i="19"/>
  <c r="B11" i="19"/>
  <c r="F11" i="19"/>
  <c r="C11" i="19"/>
  <c r="G11" i="19"/>
  <c r="D11" i="19"/>
  <c r="A11" i="19"/>
  <c r="E11" i="19"/>
  <c r="D13" i="19"/>
  <c r="A13" i="19"/>
  <c r="E13" i="19"/>
  <c r="B13" i="19"/>
  <c r="F13" i="19"/>
  <c r="C13" i="19"/>
  <c r="G13" i="19"/>
  <c r="B15" i="19"/>
  <c r="F15" i="19"/>
  <c r="C15" i="19"/>
  <c r="G15" i="19"/>
  <c r="D15" i="19"/>
  <c r="A15" i="19"/>
  <c r="E15" i="19"/>
  <c r="A4" i="19"/>
  <c r="E4" i="19"/>
  <c r="B4" i="19"/>
  <c r="F4" i="19"/>
  <c r="C4" i="19"/>
  <c r="G4" i="19"/>
  <c r="D4" i="19"/>
  <c r="C8" i="19"/>
  <c r="G8" i="19"/>
  <c r="D8" i="19"/>
  <c r="A8" i="19"/>
  <c r="E8" i="19"/>
  <c r="B8" i="19"/>
  <c r="F8" i="19"/>
  <c r="C12" i="19"/>
  <c r="G12" i="19"/>
  <c r="D12" i="19"/>
  <c r="A12" i="19"/>
  <c r="E12" i="19"/>
  <c r="B12" i="19"/>
  <c r="F12" i="19"/>
  <c r="A14" i="19"/>
  <c r="E14" i="19"/>
  <c r="B14" i="19"/>
  <c r="F14" i="19"/>
  <c r="C14" i="19"/>
  <c r="G14" i="19"/>
  <c r="D14" i="19"/>
  <c r="C16" i="19"/>
  <c r="G16" i="19"/>
  <c r="D16" i="19"/>
  <c r="A16" i="19"/>
  <c r="E16" i="19"/>
  <c r="B16" i="19"/>
  <c r="F16" i="19"/>
  <c r="B5" i="19"/>
  <c r="F5" i="19"/>
  <c r="C5" i="19"/>
  <c r="G5" i="19"/>
  <c r="D5" i="19"/>
  <c r="A5" i="19"/>
  <c r="E5" i="19"/>
  <c r="D9" i="19"/>
  <c r="A9" i="19"/>
  <c r="E9" i="19"/>
  <c r="B9" i="19"/>
  <c r="F9" i="19"/>
  <c r="C9" i="19"/>
  <c r="G9" i="19"/>
  <c r="D17" i="19"/>
  <c r="A17" i="19"/>
  <c r="E17" i="19"/>
  <c r="B17" i="19"/>
  <c r="F17" i="19"/>
  <c r="C17" i="19"/>
  <c r="G17" i="19"/>
  <c r="P3" i="1"/>
  <c r="J3" i="1"/>
  <c r="T3" i="1"/>
  <c r="R3" i="1"/>
  <c r="S3" i="1"/>
  <c r="N3" i="1"/>
  <c r="I3" i="1"/>
  <c r="H55" i="11"/>
  <c r="B57" i="11"/>
  <c r="A11" i="1"/>
  <c r="A9" i="20" s="1"/>
  <c r="X10" i="1"/>
  <c r="AD8" i="20" s="1"/>
  <c r="AC10" i="1"/>
  <c r="AI8" i="20" s="1"/>
  <c r="AA10" i="1"/>
  <c r="AG8" i="20" s="1"/>
  <c r="B10" i="1"/>
  <c r="B8" i="20" s="1"/>
  <c r="Z10" i="1"/>
  <c r="AF8" i="20" s="1"/>
  <c r="Y10" i="1"/>
  <c r="AE8" i="20" s="1"/>
  <c r="AB10" i="1"/>
  <c r="AH8" i="20" s="1"/>
  <c r="B280" i="23"/>
  <c r="AB57" i="11"/>
  <c r="Z6" i="11"/>
  <c r="D6" i="11"/>
  <c r="K9" i="1"/>
  <c r="K7" i="20" s="1"/>
  <c r="O9" i="1"/>
  <c r="O7" i="20" s="1"/>
  <c r="E3" i="1"/>
  <c r="G3" i="1"/>
  <c r="M3" i="1"/>
  <c r="H3" i="1"/>
  <c r="Q3" i="1"/>
  <c r="K3" i="1"/>
  <c r="V3" i="1"/>
  <c r="L3" i="1"/>
  <c r="U3" i="1"/>
  <c r="C7" i="11" l="1"/>
  <c r="AA6" i="11"/>
  <c r="A10" i="11"/>
  <c r="A8" i="11"/>
  <c r="A9" i="11"/>
  <c r="A11" i="11"/>
  <c r="E6" i="11"/>
  <c r="AC57" i="11"/>
  <c r="C57" i="11"/>
  <c r="AF11" i="1"/>
  <c r="AC11" i="1"/>
  <c r="AI9" i="20" s="1"/>
  <c r="A12" i="1"/>
  <c r="A10" i="20" s="1"/>
  <c r="Y11" i="1"/>
  <c r="AE9" i="20" s="1"/>
  <c r="AB11" i="1"/>
  <c r="AH9" i="20" s="1"/>
  <c r="B11" i="1"/>
  <c r="B9" i="20" s="1"/>
  <c r="X11" i="1"/>
  <c r="AD9" i="20" s="1"/>
  <c r="Z11" i="1"/>
  <c r="AF9" i="20" s="1"/>
  <c r="AA11" i="1"/>
  <c r="AG9" i="20" s="1"/>
  <c r="D57" i="11" l="1"/>
  <c r="AG10" i="11"/>
  <c r="AA10" i="11" s="1"/>
  <c r="A18" i="11"/>
  <c r="A26" i="11" s="1"/>
  <c r="A34" i="11" s="1"/>
  <c r="A42" i="11" s="1"/>
  <c r="AB6" i="11"/>
  <c r="AD57" i="11"/>
  <c r="E10" i="11"/>
  <c r="F6" i="11"/>
  <c r="A16" i="11"/>
  <c r="A24" i="11" s="1"/>
  <c r="A32" i="11" s="1"/>
  <c r="A40" i="11" s="1"/>
  <c r="AG8" i="11"/>
  <c r="E8" i="11" s="1"/>
  <c r="D7" i="11"/>
  <c r="AG12" i="1"/>
  <c r="AA12" i="1"/>
  <c r="AG10" i="20" s="1"/>
  <c r="Y12" i="1"/>
  <c r="AE10" i="20" s="1"/>
  <c r="X12" i="1"/>
  <c r="AD10" i="20" s="1"/>
  <c r="B12" i="1"/>
  <c r="B10" i="20" s="1"/>
  <c r="A13" i="1"/>
  <c r="A11" i="20" s="1"/>
  <c r="AF12" i="1"/>
  <c r="Z12" i="1"/>
  <c r="AF10" i="20" s="1"/>
  <c r="AC12" i="1"/>
  <c r="AI10" i="20" s="1"/>
  <c r="AB12" i="1"/>
  <c r="AH10" i="20" s="1"/>
  <c r="AG9" i="11"/>
  <c r="AA9" i="11" s="1"/>
  <c r="A17" i="11"/>
  <c r="A25" i="11" s="1"/>
  <c r="A33" i="11" s="1"/>
  <c r="A41" i="11" s="1"/>
  <c r="A19" i="11"/>
  <c r="A27" i="11" s="1"/>
  <c r="A35" i="11" s="1"/>
  <c r="A43" i="11" s="1"/>
  <c r="AG11" i="11"/>
  <c r="E11" i="11" s="1"/>
  <c r="F10" i="11" l="1"/>
  <c r="G6" i="11"/>
  <c r="F8" i="11"/>
  <c r="F11" i="11"/>
  <c r="F9" i="11"/>
  <c r="AG18" i="11"/>
  <c r="S10" i="11"/>
  <c r="J10" i="11"/>
  <c r="L10" i="11"/>
  <c r="M10" i="11"/>
  <c r="V10" i="11"/>
  <c r="K10" i="11"/>
  <c r="N10" i="11"/>
  <c r="W10" i="11"/>
  <c r="T10" i="11"/>
  <c r="U10" i="11"/>
  <c r="O10" i="11"/>
  <c r="X10" i="11"/>
  <c r="P10" i="11"/>
  <c r="R10" i="11"/>
  <c r="B10" i="11"/>
  <c r="C10" i="11"/>
  <c r="Z10" i="11"/>
  <c r="D10" i="11"/>
  <c r="E57" i="11"/>
  <c r="A61" i="11"/>
  <c r="A69" i="11" s="1"/>
  <c r="A77" i="11" s="1"/>
  <c r="A85" i="11" s="1"/>
  <c r="A93" i="11" s="1"/>
  <c r="A101" i="11" s="1"/>
  <c r="L106" i="11" s="1"/>
  <c r="A50" i="11"/>
  <c r="E9" i="11"/>
  <c r="AA8" i="11"/>
  <c r="A49" i="11"/>
  <c r="A60" i="11"/>
  <c r="A68" i="11" s="1"/>
  <c r="A76" i="11" s="1"/>
  <c r="A84" i="11" s="1"/>
  <c r="A92" i="11" s="1"/>
  <c r="A100" i="11" s="1"/>
  <c r="H106" i="11" s="1"/>
  <c r="A51" i="11"/>
  <c r="A62" i="11"/>
  <c r="A70" i="11" s="1"/>
  <c r="A78" i="11" s="1"/>
  <c r="A86" i="11" s="1"/>
  <c r="A94" i="11" s="1"/>
  <c r="A102" i="11" s="1"/>
  <c r="P106" i="11" s="1"/>
  <c r="A14" i="1"/>
  <c r="A12" i="20" s="1"/>
  <c r="B13" i="1"/>
  <c r="B11" i="20" s="1"/>
  <c r="AB13" i="1"/>
  <c r="AH11" i="20" s="1"/>
  <c r="X13" i="1"/>
  <c r="AD11" i="20" s="1"/>
  <c r="AC13" i="1"/>
  <c r="AI11" i="20" s="1"/>
  <c r="Z13" i="1"/>
  <c r="AF11" i="20" s="1"/>
  <c r="AA13" i="1"/>
  <c r="AG11" i="20" s="1"/>
  <c r="Y13" i="1"/>
  <c r="AE11" i="20" s="1"/>
  <c r="A59" i="11"/>
  <c r="A67" i="11" s="1"/>
  <c r="A75" i="11" s="1"/>
  <c r="A83" i="11" s="1"/>
  <c r="A91" i="11" s="1"/>
  <c r="A99" i="11" s="1"/>
  <c r="D106" i="11" s="1"/>
  <c r="A48" i="11"/>
  <c r="AC6" i="11"/>
  <c r="AB8" i="11"/>
  <c r="AB9" i="11"/>
  <c r="AB11" i="11"/>
  <c r="AB10" i="11"/>
  <c r="C9" i="11"/>
  <c r="AG17" i="11"/>
  <c r="S9" i="11"/>
  <c r="V9" i="11"/>
  <c r="O9" i="11"/>
  <c r="K9" i="11"/>
  <c r="R9" i="11"/>
  <c r="T9" i="11"/>
  <c r="U9" i="11"/>
  <c r="N9" i="11"/>
  <c r="W9" i="11"/>
  <c r="P9" i="11"/>
  <c r="X9" i="11"/>
  <c r="J9" i="11"/>
  <c r="L9" i="11"/>
  <c r="M9" i="11"/>
  <c r="B9" i="11"/>
  <c r="Z9" i="11"/>
  <c r="D9" i="11"/>
  <c r="C11" i="11"/>
  <c r="AG19" i="11"/>
  <c r="R11" i="11"/>
  <c r="J11" i="11"/>
  <c r="S11" i="11"/>
  <c r="T11" i="11"/>
  <c r="V11" i="11"/>
  <c r="W11" i="11"/>
  <c r="X11" i="11"/>
  <c r="K11" i="11"/>
  <c r="M11" i="11"/>
  <c r="U11" i="11"/>
  <c r="P11" i="11"/>
  <c r="B11" i="11"/>
  <c r="L11" i="11"/>
  <c r="N11" i="11"/>
  <c r="O11" i="11"/>
  <c r="Z11" i="11"/>
  <c r="D11" i="11"/>
  <c r="AG16" i="11"/>
  <c r="R8" i="11"/>
  <c r="L8" i="11"/>
  <c r="T8" i="11"/>
  <c r="M8" i="11"/>
  <c r="B8" i="11"/>
  <c r="J8" i="11"/>
  <c r="K8" i="11"/>
  <c r="V8" i="11"/>
  <c r="X8" i="11"/>
  <c r="S8" i="11"/>
  <c r="U8" i="11"/>
  <c r="N8" i="11"/>
  <c r="O8" i="11"/>
  <c r="W8" i="11"/>
  <c r="P8" i="11"/>
  <c r="C8" i="11"/>
  <c r="D8" i="11"/>
  <c r="Z8" i="11"/>
  <c r="AE57" i="11"/>
  <c r="E7" i="11"/>
  <c r="AA11" i="11"/>
  <c r="F57" i="11" l="1"/>
  <c r="AG27" i="11"/>
  <c r="X19" i="11"/>
  <c r="S19" i="11"/>
  <c r="T19" i="11"/>
  <c r="U19" i="11"/>
  <c r="V19" i="11"/>
  <c r="W19" i="11"/>
  <c r="J19" i="11"/>
  <c r="K19" i="11"/>
  <c r="M19" i="11"/>
  <c r="R19" i="11"/>
  <c r="L19" i="11"/>
  <c r="N19" i="11"/>
  <c r="O19" i="11"/>
  <c r="P19" i="11"/>
  <c r="AD6" i="11"/>
  <c r="AC11" i="11"/>
  <c r="AC9" i="11"/>
  <c r="AC8" i="11"/>
  <c r="AC10" i="11"/>
  <c r="A15" i="1"/>
  <c r="A13" i="20" s="1"/>
  <c r="Z14" i="1"/>
  <c r="AF12" i="20" s="1"/>
  <c r="AC14" i="1"/>
  <c r="AI12" i="20" s="1"/>
  <c r="AA14" i="1"/>
  <c r="AG12" i="20" s="1"/>
  <c r="Y14" i="1"/>
  <c r="AE12" i="20" s="1"/>
  <c r="B14" i="1"/>
  <c r="B12" i="20" s="1"/>
  <c r="AB14" i="1"/>
  <c r="AH12" i="20" s="1"/>
  <c r="X14" i="1"/>
  <c r="AD12" i="20" s="1"/>
  <c r="AG26" i="11"/>
  <c r="J18" i="11"/>
  <c r="K18" i="11"/>
  <c r="U18" i="11"/>
  <c r="R18" i="11"/>
  <c r="M18" i="11"/>
  <c r="S18" i="11"/>
  <c r="L18" i="11"/>
  <c r="T18" i="11"/>
  <c r="N18" i="11"/>
  <c r="V18" i="11"/>
  <c r="X18" i="11"/>
  <c r="W18" i="11"/>
  <c r="O18" i="11"/>
  <c r="P18" i="11"/>
  <c r="F7" i="11"/>
  <c r="AG25" i="11"/>
  <c r="T17" i="11"/>
  <c r="U17" i="11"/>
  <c r="V17" i="11"/>
  <c r="X17" i="11"/>
  <c r="P17" i="11"/>
  <c r="M17" i="11"/>
  <c r="O17" i="11"/>
  <c r="R17" i="11"/>
  <c r="K17" i="11"/>
  <c r="S17" i="11"/>
  <c r="L17" i="11"/>
  <c r="J17" i="11"/>
  <c r="N17" i="11"/>
  <c r="W17" i="11"/>
  <c r="G10" i="11"/>
  <c r="H6" i="11"/>
  <c r="G8" i="11"/>
  <c r="G11" i="11"/>
  <c r="G7" i="11"/>
  <c r="G9" i="11"/>
  <c r="AF57" i="11"/>
  <c r="AG24" i="11"/>
  <c r="R16" i="11"/>
  <c r="K16" i="11"/>
  <c r="P16" i="11"/>
  <c r="J16" i="11"/>
  <c r="S16" i="11"/>
  <c r="N16" i="11"/>
  <c r="O16" i="11"/>
  <c r="X16" i="11"/>
  <c r="U16" i="11"/>
  <c r="W16" i="11"/>
  <c r="T16" i="11"/>
  <c r="L16" i="11"/>
  <c r="M16" i="11"/>
  <c r="V16" i="11"/>
  <c r="A16" i="1" l="1"/>
  <c r="A14" i="20" s="1"/>
  <c r="AC15" i="1"/>
  <c r="AI13" i="20" s="1"/>
  <c r="Z15" i="1"/>
  <c r="AF13" i="20" s="1"/>
  <c r="Y15" i="1"/>
  <c r="AE13" i="20" s="1"/>
  <c r="AA15" i="1"/>
  <c r="AG13" i="20" s="1"/>
  <c r="AB15" i="1"/>
  <c r="AH13" i="20" s="1"/>
  <c r="X15" i="1"/>
  <c r="AD13" i="20" s="1"/>
  <c r="B15" i="1"/>
  <c r="B13" i="20" s="1"/>
  <c r="AE6" i="11"/>
  <c r="AD10" i="11"/>
  <c r="AD9" i="11"/>
  <c r="AD11" i="11"/>
  <c r="AD8" i="11"/>
  <c r="AG32" i="11"/>
  <c r="R24" i="11"/>
  <c r="K24" i="11"/>
  <c r="S24" i="11"/>
  <c r="L24" i="11"/>
  <c r="U24" i="11"/>
  <c r="M24" i="11"/>
  <c r="V24" i="11"/>
  <c r="O24" i="11"/>
  <c r="X24" i="11"/>
  <c r="J24" i="11"/>
  <c r="P24" i="11"/>
  <c r="T24" i="11"/>
  <c r="N24" i="11"/>
  <c r="W24" i="11"/>
  <c r="Z65" i="11"/>
  <c r="AG35" i="11"/>
  <c r="R27" i="11"/>
  <c r="N27" i="11"/>
  <c r="P27" i="11"/>
  <c r="S27" i="11"/>
  <c r="M27" i="11"/>
  <c r="O27" i="11"/>
  <c r="K27" i="11"/>
  <c r="T27" i="11"/>
  <c r="U27" i="11"/>
  <c r="J27" i="11"/>
  <c r="L27" i="11"/>
  <c r="V27" i="11"/>
  <c r="W27" i="11"/>
  <c r="X27" i="11"/>
  <c r="G57" i="11"/>
  <c r="H11" i="11"/>
  <c r="H9" i="11"/>
  <c r="H8" i="11"/>
  <c r="H10" i="11"/>
  <c r="B14" i="11"/>
  <c r="AG33" i="11"/>
  <c r="S25" i="11"/>
  <c r="R25" i="11"/>
  <c r="J25" i="11"/>
  <c r="N25" i="11"/>
  <c r="W25" i="11"/>
  <c r="X25" i="11"/>
  <c r="T25" i="11"/>
  <c r="K25" i="11"/>
  <c r="L25" i="11"/>
  <c r="U25" i="11"/>
  <c r="V25" i="11"/>
  <c r="O25" i="11"/>
  <c r="M25" i="11"/>
  <c r="P25" i="11"/>
  <c r="AG34" i="11"/>
  <c r="S26" i="11"/>
  <c r="J26" i="11"/>
  <c r="N26" i="11"/>
  <c r="V26" i="11"/>
  <c r="M26" i="11"/>
  <c r="X26" i="11"/>
  <c r="T26" i="11"/>
  <c r="W26" i="11"/>
  <c r="P26" i="11"/>
  <c r="R26" i="11"/>
  <c r="K26" i="11"/>
  <c r="L26" i="11"/>
  <c r="U26" i="11"/>
  <c r="O26" i="11"/>
  <c r="H7" i="11" l="1"/>
  <c r="AG40" i="11"/>
  <c r="J32" i="11"/>
  <c r="R32" i="11"/>
  <c r="K32" i="11"/>
  <c r="T32" i="11"/>
  <c r="M32" i="11"/>
  <c r="V32" i="11"/>
  <c r="O32" i="11"/>
  <c r="X32" i="11"/>
  <c r="U32" i="11"/>
  <c r="S32" i="11"/>
  <c r="L32" i="11"/>
  <c r="N32" i="11"/>
  <c r="W32" i="11"/>
  <c r="P32" i="11"/>
  <c r="AA16" i="1"/>
  <c r="AG14" i="20" s="1"/>
  <c r="AB16" i="1"/>
  <c r="AH14" i="20" s="1"/>
  <c r="A17" i="1"/>
  <c r="A15" i="20" s="1"/>
  <c r="X16" i="1"/>
  <c r="AD14" i="20" s="1"/>
  <c r="AC16" i="1"/>
  <c r="AI14" i="20" s="1"/>
  <c r="B16" i="1"/>
  <c r="B14" i="20" s="1"/>
  <c r="Y16" i="1"/>
  <c r="AE14" i="20" s="1"/>
  <c r="Z16" i="1"/>
  <c r="AF14" i="20" s="1"/>
  <c r="AG42" i="11"/>
  <c r="O34" i="11"/>
  <c r="X34" i="11"/>
  <c r="R34" i="11"/>
  <c r="K34" i="11"/>
  <c r="T34" i="11"/>
  <c r="J34" i="11"/>
  <c r="S34" i="11"/>
  <c r="L34" i="11"/>
  <c r="U34" i="11"/>
  <c r="M34" i="11"/>
  <c r="V34" i="11"/>
  <c r="N34" i="11"/>
  <c r="W34" i="11"/>
  <c r="P34" i="11"/>
  <c r="AG41" i="11"/>
  <c r="R33" i="11"/>
  <c r="J33" i="11"/>
  <c r="K33" i="11"/>
  <c r="L33" i="11"/>
  <c r="V33" i="11"/>
  <c r="N33" i="11"/>
  <c r="P33" i="11"/>
  <c r="W33" i="11"/>
  <c r="T33" i="11"/>
  <c r="M33" i="11"/>
  <c r="O33" i="11"/>
  <c r="X33" i="11"/>
  <c r="S33" i="11"/>
  <c r="U33" i="11"/>
  <c r="H57" i="11"/>
  <c r="C14" i="11"/>
  <c r="B16" i="11"/>
  <c r="B18" i="11"/>
  <c r="B17" i="11"/>
  <c r="B19" i="11"/>
  <c r="B15" i="11"/>
  <c r="AG43" i="11"/>
  <c r="J35" i="11"/>
  <c r="S35" i="11"/>
  <c r="T35" i="11"/>
  <c r="M35" i="11"/>
  <c r="O35" i="11"/>
  <c r="K35" i="11"/>
  <c r="U35" i="11"/>
  <c r="N35" i="11"/>
  <c r="P35" i="11"/>
  <c r="R35" i="11"/>
  <c r="L35" i="11"/>
  <c r="V35" i="11"/>
  <c r="W35" i="11"/>
  <c r="X35" i="11"/>
  <c r="AA65" i="11"/>
  <c r="AF6" i="11"/>
  <c r="AE11" i="11"/>
  <c r="AE9" i="11"/>
  <c r="AE8" i="11"/>
  <c r="AE10" i="11"/>
  <c r="Z14" i="11" l="1"/>
  <c r="AF8" i="11"/>
  <c r="AF10" i="11"/>
  <c r="AF11" i="11"/>
  <c r="AF9" i="11"/>
  <c r="AG48" i="11"/>
  <c r="AG59" i="11"/>
  <c r="M40" i="11"/>
  <c r="N40" i="11"/>
  <c r="X40" i="11"/>
  <c r="R40" i="11"/>
  <c r="K40" i="11"/>
  <c r="W40" i="11"/>
  <c r="J40" i="11"/>
  <c r="S40" i="11"/>
  <c r="T40" i="11"/>
  <c r="U40" i="11"/>
  <c r="V40" i="11"/>
  <c r="L40" i="11"/>
  <c r="O40" i="11"/>
  <c r="P40" i="11"/>
  <c r="AB65" i="11"/>
  <c r="AG51" i="11"/>
  <c r="AG62" i="11"/>
  <c r="J43" i="11"/>
  <c r="N43" i="11"/>
  <c r="U43" i="11"/>
  <c r="W43" i="11"/>
  <c r="X43" i="11"/>
  <c r="R43" i="11"/>
  <c r="T43" i="11"/>
  <c r="O43" i="11"/>
  <c r="K43" i="11"/>
  <c r="M43" i="11"/>
  <c r="V43" i="11"/>
  <c r="P43" i="11"/>
  <c r="S43" i="11"/>
  <c r="L43" i="11"/>
  <c r="C19" i="11"/>
  <c r="C17" i="11"/>
  <c r="D14" i="11"/>
  <c r="C16" i="11"/>
  <c r="C18" i="11"/>
  <c r="B65" i="11"/>
  <c r="H62" i="11"/>
  <c r="H59" i="11"/>
  <c r="AG49" i="11"/>
  <c r="AG60" i="11"/>
  <c r="H60" i="11" s="1"/>
  <c r="M41" i="11"/>
  <c r="N41" i="11"/>
  <c r="P41" i="11"/>
  <c r="W41" i="11"/>
  <c r="R41" i="11"/>
  <c r="J41" i="11"/>
  <c r="S41" i="11"/>
  <c r="L41" i="11"/>
  <c r="X41" i="11"/>
  <c r="V41" i="11"/>
  <c r="O41" i="11"/>
  <c r="K41" i="11"/>
  <c r="T41" i="11"/>
  <c r="U41" i="11"/>
  <c r="A18" i="1"/>
  <c r="A16" i="20" s="1"/>
  <c r="AB17" i="1"/>
  <c r="AH15" i="20" s="1"/>
  <c r="X17" i="1"/>
  <c r="AD15" i="20" s="1"/>
  <c r="B17" i="1"/>
  <c r="B15" i="20" s="1"/>
  <c r="Y17" i="1"/>
  <c r="AE15" i="20" s="1"/>
  <c r="Z17" i="1"/>
  <c r="AF15" i="20" s="1"/>
  <c r="AA17" i="1"/>
  <c r="AG15" i="20" s="1"/>
  <c r="AC17" i="1"/>
  <c r="AI15" i="20" s="1"/>
  <c r="AG61" i="11"/>
  <c r="H61" i="11" s="1"/>
  <c r="AG50" i="11"/>
  <c r="S42" i="11"/>
  <c r="U42" i="11"/>
  <c r="N42" i="11"/>
  <c r="W42" i="11"/>
  <c r="K42" i="11"/>
  <c r="L42" i="11"/>
  <c r="X42" i="11"/>
  <c r="P42" i="11"/>
  <c r="R42" i="11"/>
  <c r="T42" i="11"/>
  <c r="V42" i="11"/>
  <c r="J42" i="11"/>
  <c r="M42" i="11"/>
  <c r="O42" i="11"/>
  <c r="L50" i="11" l="1"/>
  <c r="U50" i="11"/>
  <c r="J50" i="11"/>
  <c r="K50" i="11"/>
  <c r="W50" i="11"/>
  <c r="S50" i="11"/>
  <c r="M50" i="11"/>
  <c r="V50" i="11"/>
  <c r="P50" i="11"/>
  <c r="R50" i="11"/>
  <c r="T50" i="11"/>
  <c r="N50" i="11"/>
  <c r="O50" i="11"/>
  <c r="X50" i="11"/>
  <c r="A19" i="1"/>
  <c r="A17" i="20" s="1"/>
  <c r="B18" i="1"/>
  <c r="B16" i="20" s="1"/>
  <c r="Z18" i="1"/>
  <c r="AF16" i="20" s="1"/>
  <c r="AB18" i="1"/>
  <c r="AH16" i="20" s="1"/>
  <c r="AA18" i="1"/>
  <c r="AG16" i="20" s="1"/>
  <c r="X18" i="1"/>
  <c r="AD16" i="20" s="1"/>
  <c r="AF18" i="1"/>
  <c r="AC18" i="1"/>
  <c r="AI16" i="20" s="1"/>
  <c r="Y18" i="1"/>
  <c r="AE16" i="20" s="1"/>
  <c r="AG18" i="1"/>
  <c r="S49" i="11"/>
  <c r="N49" i="11"/>
  <c r="V49" i="11"/>
  <c r="W49" i="11"/>
  <c r="P49" i="11"/>
  <c r="R49" i="11"/>
  <c r="U49" i="11"/>
  <c r="M49" i="11"/>
  <c r="J49" i="11"/>
  <c r="K49" i="11"/>
  <c r="L49" i="11"/>
  <c r="T49" i="11"/>
  <c r="O49" i="11"/>
  <c r="X49" i="11"/>
  <c r="K51" i="11"/>
  <c r="S51" i="11"/>
  <c r="V51" i="11"/>
  <c r="X51" i="11"/>
  <c r="T51" i="11"/>
  <c r="L51" i="11"/>
  <c r="U51" i="11"/>
  <c r="N51" i="11"/>
  <c r="R51" i="11"/>
  <c r="W51" i="11"/>
  <c r="P51" i="11"/>
  <c r="J51" i="11"/>
  <c r="M51" i="11"/>
  <c r="O51" i="11"/>
  <c r="AC65" i="11"/>
  <c r="S48" i="11"/>
  <c r="T48" i="11"/>
  <c r="W48" i="11"/>
  <c r="K48" i="11"/>
  <c r="U48" i="11"/>
  <c r="R48" i="11"/>
  <c r="J48" i="11"/>
  <c r="N48" i="11"/>
  <c r="P48" i="11"/>
  <c r="L48" i="11"/>
  <c r="M48" i="11"/>
  <c r="V48" i="11"/>
  <c r="O48" i="11"/>
  <c r="X48" i="11"/>
  <c r="AA14" i="11"/>
  <c r="Z18" i="11"/>
  <c r="Z19" i="11"/>
  <c r="Z16" i="11"/>
  <c r="Z17" i="11"/>
  <c r="AG68" i="11"/>
  <c r="B68" i="11" s="1"/>
  <c r="R60" i="11"/>
  <c r="M60" i="11"/>
  <c r="AA60" i="11"/>
  <c r="Z60" i="11"/>
  <c r="V60" i="11"/>
  <c r="L60" i="11"/>
  <c r="O60" i="11"/>
  <c r="W60" i="11"/>
  <c r="P60" i="11"/>
  <c r="K60" i="11"/>
  <c r="T60" i="11"/>
  <c r="U60" i="11"/>
  <c r="S60" i="11"/>
  <c r="J60" i="11"/>
  <c r="N60" i="11"/>
  <c r="X60" i="11"/>
  <c r="AB60" i="11"/>
  <c r="B60" i="11"/>
  <c r="C60" i="11"/>
  <c r="AC60" i="11"/>
  <c r="D60" i="11"/>
  <c r="AD60" i="11"/>
  <c r="AE60" i="11"/>
  <c r="E60" i="11"/>
  <c r="F60" i="11"/>
  <c r="AF60" i="11"/>
  <c r="G60" i="11"/>
  <c r="C65" i="11"/>
  <c r="AG70" i="11"/>
  <c r="AB70" i="11" s="1"/>
  <c r="AA62" i="11"/>
  <c r="R62" i="11"/>
  <c r="U62" i="11"/>
  <c r="M62" i="11"/>
  <c r="W62" i="11"/>
  <c r="P62" i="11"/>
  <c r="J62" i="11"/>
  <c r="L62" i="11"/>
  <c r="S62" i="11"/>
  <c r="T62" i="11"/>
  <c r="K62" i="11"/>
  <c r="Z62" i="11"/>
  <c r="V62" i="11"/>
  <c r="N62" i="11"/>
  <c r="O62" i="11"/>
  <c r="X62" i="11"/>
  <c r="AB62" i="11"/>
  <c r="B62" i="11"/>
  <c r="AC62" i="11"/>
  <c r="C62" i="11"/>
  <c r="D62" i="11"/>
  <c r="AD62" i="11"/>
  <c r="E62" i="11"/>
  <c r="AE62" i="11"/>
  <c r="AF62" i="11"/>
  <c r="F62" i="11"/>
  <c r="G62" i="11"/>
  <c r="AG67" i="11"/>
  <c r="K59" i="11"/>
  <c r="J59" i="11"/>
  <c r="M59" i="11"/>
  <c r="Z59" i="11"/>
  <c r="L59" i="11"/>
  <c r="X59" i="11"/>
  <c r="AA59" i="11"/>
  <c r="U59" i="11"/>
  <c r="S59" i="11"/>
  <c r="T59" i="11"/>
  <c r="R59" i="11"/>
  <c r="W59" i="11"/>
  <c r="V59" i="11"/>
  <c r="N59" i="11"/>
  <c r="P59" i="11"/>
  <c r="O59" i="11"/>
  <c r="B59" i="11"/>
  <c r="AB59" i="11"/>
  <c r="C59" i="11"/>
  <c r="AC59" i="11"/>
  <c r="AD59" i="11"/>
  <c r="D59" i="11"/>
  <c r="E59" i="11"/>
  <c r="AE59" i="11"/>
  <c r="F59" i="11"/>
  <c r="AF59" i="11"/>
  <c r="G59" i="11"/>
  <c r="C15" i="11"/>
  <c r="AG69" i="11"/>
  <c r="AB69" i="11" s="1"/>
  <c r="L61" i="11"/>
  <c r="J61" i="11"/>
  <c r="V61" i="11"/>
  <c r="W61" i="11"/>
  <c r="O61" i="11"/>
  <c r="X61" i="11"/>
  <c r="N61" i="11"/>
  <c r="P61" i="11"/>
  <c r="U61" i="11"/>
  <c r="K61" i="11"/>
  <c r="AA61" i="11"/>
  <c r="T61" i="11"/>
  <c r="Z61" i="11"/>
  <c r="S61" i="11"/>
  <c r="R61" i="11"/>
  <c r="M61" i="11"/>
  <c r="B61" i="11"/>
  <c r="AB61" i="11"/>
  <c r="C61" i="11"/>
  <c r="AC61" i="11"/>
  <c r="D61" i="11"/>
  <c r="AD61" i="11"/>
  <c r="E61" i="11"/>
  <c r="AE61" i="11"/>
  <c r="AF61" i="11"/>
  <c r="F61" i="11"/>
  <c r="G61" i="11"/>
  <c r="D18" i="11"/>
  <c r="E14" i="11"/>
  <c r="D16" i="11"/>
  <c r="D15" i="11"/>
  <c r="D17" i="11"/>
  <c r="D19" i="11"/>
  <c r="B70" i="11" l="1"/>
  <c r="E17" i="11"/>
  <c r="E19" i="11"/>
  <c r="E18" i="11"/>
  <c r="F14" i="11"/>
  <c r="E16" i="11"/>
  <c r="AG75" i="11"/>
  <c r="S67" i="11"/>
  <c r="V67" i="11"/>
  <c r="N67" i="11"/>
  <c r="W67" i="11"/>
  <c r="P67" i="11"/>
  <c r="X67" i="11"/>
  <c r="K67" i="11"/>
  <c r="M67" i="11"/>
  <c r="J67" i="11"/>
  <c r="O67" i="11"/>
  <c r="R67" i="11"/>
  <c r="T67" i="11"/>
  <c r="L67" i="11"/>
  <c r="U67" i="11"/>
  <c r="Z67" i="11"/>
  <c r="AA67" i="11"/>
  <c r="AG78" i="11"/>
  <c r="T70" i="11"/>
  <c r="U70" i="11"/>
  <c r="N70" i="11"/>
  <c r="R70" i="11"/>
  <c r="S70" i="11"/>
  <c r="L70" i="11"/>
  <c r="W70" i="11"/>
  <c r="P70" i="11"/>
  <c r="J70" i="11"/>
  <c r="M70" i="11"/>
  <c r="V70" i="11"/>
  <c r="O70" i="11"/>
  <c r="X70" i="11"/>
  <c r="K70" i="11"/>
  <c r="Z70" i="11"/>
  <c r="AA70" i="11"/>
  <c r="D65" i="11"/>
  <c r="C70" i="11"/>
  <c r="C68" i="11"/>
  <c r="C69" i="11"/>
  <c r="C67" i="11"/>
  <c r="AG76" i="11"/>
  <c r="T68" i="11"/>
  <c r="M68" i="11"/>
  <c r="V68" i="11"/>
  <c r="J68" i="11"/>
  <c r="X68" i="11"/>
  <c r="O68" i="11"/>
  <c r="S68" i="11"/>
  <c r="U68" i="11"/>
  <c r="N68" i="11"/>
  <c r="P68" i="11"/>
  <c r="R68" i="11"/>
  <c r="K68" i="11"/>
  <c r="L68" i="11"/>
  <c r="W68" i="11"/>
  <c r="Z68" i="11"/>
  <c r="AA68" i="11"/>
  <c r="AB14" i="11"/>
  <c r="AA18" i="11"/>
  <c r="AA19" i="11"/>
  <c r="AA16" i="11"/>
  <c r="AA17" i="11"/>
  <c r="AB68" i="11"/>
  <c r="AG77" i="11"/>
  <c r="S69" i="11"/>
  <c r="K69" i="11"/>
  <c r="L69" i="11"/>
  <c r="N69" i="11"/>
  <c r="W69" i="11"/>
  <c r="J69" i="11"/>
  <c r="T69" i="11"/>
  <c r="V69" i="11"/>
  <c r="P69" i="11"/>
  <c r="M69" i="11"/>
  <c r="U69" i="11"/>
  <c r="X69" i="11"/>
  <c r="R69" i="11"/>
  <c r="O69" i="11"/>
  <c r="Z69" i="11"/>
  <c r="AA69" i="11"/>
  <c r="B19" i="1"/>
  <c r="B17" i="20" s="1"/>
  <c r="A20" i="1"/>
  <c r="A18" i="20" s="1"/>
  <c r="Y19" i="1"/>
  <c r="AE17" i="20" s="1"/>
  <c r="Z19" i="1"/>
  <c r="AF17" i="20" s="1"/>
  <c r="AB19" i="1"/>
  <c r="AH17" i="20" s="1"/>
  <c r="AA19" i="1"/>
  <c r="AG17" i="20" s="1"/>
  <c r="X19" i="1"/>
  <c r="AD17" i="20" s="1"/>
  <c r="AC19" i="1"/>
  <c r="AI17" i="20" s="1"/>
  <c r="AF19" i="1"/>
  <c r="B67" i="11"/>
  <c r="AB67" i="11"/>
  <c r="AD65" i="11"/>
  <c r="AC69" i="11"/>
  <c r="AC67" i="11"/>
  <c r="AC70" i="11"/>
  <c r="AC68" i="11"/>
  <c r="B69" i="11"/>
  <c r="AC14" i="11" l="1"/>
  <c r="AB19" i="11"/>
  <c r="AB16" i="11"/>
  <c r="AB17" i="11"/>
  <c r="AB18" i="11"/>
  <c r="AG85" i="11"/>
  <c r="T77" i="11"/>
  <c r="S77" i="11"/>
  <c r="N77" i="11"/>
  <c r="V77" i="11"/>
  <c r="L77" i="11"/>
  <c r="W77" i="11"/>
  <c r="K77" i="11"/>
  <c r="U77" i="11"/>
  <c r="M77" i="11"/>
  <c r="X77" i="11"/>
  <c r="J77" i="11"/>
  <c r="R77" i="11"/>
  <c r="O77" i="11"/>
  <c r="P77" i="11"/>
  <c r="AG83" i="11"/>
  <c r="T75" i="11"/>
  <c r="M75" i="11"/>
  <c r="O75" i="11"/>
  <c r="P75" i="11"/>
  <c r="L75" i="11"/>
  <c r="S75" i="11"/>
  <c r="K75" i="11"/>
  <c r="X75" i="11"/>
  <c r="J75" i="11"/>
  <c r="W75" i="11"/>
  <c r="R75" i="11"/>
  <c r="U75" i="11"/>
  <c r="N75" i="11"/>
  <c r="V75" i="11"/>
  <c r="F18" i="11"/>
  <c r="G14" i="11"/>
  <c r="F16" i="11"/>
  <c r="F19" i="11"/>
  <c r="F17" i="11"/>
  <c r="AE65" i="11"/>
  <c r="AD70" i="11"/>
  <c r="AD68" i="11"/>
  <c r="AD69" i="11"/>
  <c r="AD67" i="11"/>
  <c r="AG86" i="11"/>
  <c r="R78" i="11"/>
  <c r="S78" i="11"/>
  <c r="U78" i="11"/>
  <c r="X78" i="11"/>
  <c r="K78" i="11"/>
  <c r="T78" i="11"/>
  <c r="V78" i="11"/>
  <c r="W78" i="11"/>
  <c r="P78" i="11"/>
  <c r="J78" i="11"/>
  <c r="M78" i="11"/>
  <c r="N78" i="11"/>
  <c r="L78" i="11"/>
  <c r="O78" i="11"/>
  <c r="A21" i="1"/>
  <c r="A19" i="20" s="1"/>
  <c r="B20" i="1"/>
  <c r="B18" i="20" s="1"/>
  <c r="Y20" i="1"/>
  <c r="AE18" i="20" s="1"/>
  <c r="X20" i="1"/>
  <c r="AD18" i="20" s="1"/>
  <c r="AA20" i="1"/>
  <c r="AG18" i="20" s="1"/>
  <c r="AC20" i="1"/>
  <c r="AI18" i="20" s="1"/>
  <c r="Z20" i="1"/>
  <c r="AF18" i="20" s="1"/>
  <c r="AB20" i="1"/>
  <c r="AH18" i="20" s="1"/>
  <c r="AG84" i="11"/>
  <c r="T76" i="11"/>
  <c r="L76" i="11"/>
  <c r="M76" i="11"/>
  <c r="N76" i="11"/>
  <c r="R76" i="11"/>
  <c r="V76" i="11"/>
  <c r="O76" i="11"/>
  <c r="X76" i="11"/>
  <c r="S76" i="11"/>
  <c r="U76" i="11"/>
  <c r="W76" i="11"/>
  <c r="K76" i="11"/>
  <c r="J76" i="11"/>
  <c r="P76" i="11"/>
  <c r="E65" i="11"/>
  <c r="D67" i="11"/>
  <c r="D68" i="11"/>
  <c r="D70" i="11"/>
  <c r="D69" i="11"/>
  <c r="E15" i="11"/>
  <c r="F65" i="11" l="1"/>
  <c r="E67" i="11"/>
  <c r="E69" i="11"/>
  <c r="E70" i="11"/>
  <c r="E68" i="11"/>
  <c r="AG92" i="11"/>
  <c r="K84" i="11"/>
  <c r="T84" i="11"/>
  <c r="L84" i="11"/>
  <c r="U84" i="11"/>
  <c r="O84" i="11"/>
  <c r="S84" i="11"/>
  <c r="P84" i="11"/>
  <c r="X84" i="11"/>
  <c r="R84" i="11"/>
  <c r="M84" i="11"/>
  <c r="N84" i="11"/>
  <c r="V84" i="11"/>
  <c r="J84" i="11"/>
  <c r="W84" i="11"/>
  <c r="AF65" i="11"/>
  <c r="AE68" i="11"/>
  <c r="AE70" i="11"/>
  <c r="AE69" i="11"/>
  <c r="AE67" i="11"/>
  <c r="H14" i="11"/>
  <c r="G16" i="11"/>
  <c r="G18" i="11"/>
  <c r="G17" i="11"/>
  <c r="G19" i="11"/>
  <c r="AG91" i="11"/>
  <c r="R83" i="11"/>
  <c r="S83" i="11"/>
  <c r="P83" i="11"/>
  <c r="T83" i="11"/>
  <c r="N83" i="11"/>
  <c r="O83" i="11"/>
  <c r="K83" i="11"/>
  <c r="V83" i="11"/>
  <c r="X83" i="11"/>
  <c r="J83" i="11"/>
  <c r="L83" i="11"/>
  <c r="M83" i="11"/>
  <c r="U83" i="11"/>
  <c r="W83" i="11"/>
  <c r="AG93" i="11"/>
  <c r="L85" i="11"/>
  <c r="T85" i="11"/>
  <c r="R85" i="11"/>
  <c r="K85" i="11"/>
  <c r="M85" i="11"/>
  <c r="N85" i="11"/>
  <c r="P85" i="11"/>
  <c r="S85" i="11"/>
  <c r="V85" i="11"/>
  <c r="W85" i="11"/>
  <c r="O85" i="11"/>
  <c r="X85" i="11"/>
  <c r="J85" i="11"/>
  <c r="U85" i="11"/>
  <c r="AD14" i="11"/>
  <c r="AC19" i="11"/>
  <c r="AC18" i="11"/>
  <c r="AC16" i="11"/>
  <c r="AC17" i="11"/>
  <c r="A22" i="1"/>
  <c r="A20" i="20" s="1"/>
  <c r="B21" i="1"/>
  <c r="B19" i="20" s="1"/>
  <c r="AC21" i="1"/>
  <c r="AI19" i="20" s="1"/>
  <c r="Y21" i="1"/>
  <c r="AE19" i="20" s="1"/>
  <c r="Z21" i="1"/>
  <c r="AF19" i="20" s="1"/>
  <c r="AB21" i="1"/>
  <c r="AH19" i="20" s="1"/>
  <c r="AA21" i="1"/>
  <c r="AG19" i="20" s="1"/>
  <c r="X21" i="1"/>
  <c r="AD19" i="20" s="1"/>
  <c r="F15" i="11"/>
  <c r="AG94" i="11"/>
  <c r="L86" i="11"/>
  <c r="X86" i="11"/>
  <c r="S86" i="11"/>
  <c r="M86" i="11"/>
  <c r="V86" i="11"/>
  <c r="O86" i="11"/>
  <c r="J86" i="11"/>
  <c r="U86" i="11"/>
  <c r="N86" i="11"/>
  <c r="W86" i="11"/>
  <c r="R86" i="11"/>
  <c r="K86" i="11"/>
  <c r="T86" i="11"/>
  <c r="P86" i="11"/>
  <c r="AG99" i="11" l="1"/>
  <c r="J91" i="11"/>
  <c r="S91" i="11"/>
  <c r="L91" i="11"/>
  <c r="T91" i="11"/>
  <c r="W91" i="11"/>
  <c r="K91" i="11"/>
  <c r="U91" i="11"/>
  <c r="M91" i="11"/>
  <c r="N91" i="11"/>
  <c r="O91" i="11"/>
  <c r="R91" i="11"/>
  <c r="V91" i="11"/>
  <c r="P91" i="11"/>
  <c r="X91" i="11"/>
  <c r="H17" i="11"/>
  <c r="H19" i="11"/>
  <c r="H16" i="11"/>
  <c r="H18" i="11"/>
  <c r="B22" i="11"/>
  <c r="Z73" i="11"/>
  <c r="AF68" i="11"/>
  <c r="AF69" i="11"/>
  <c r="AF70" i="11"/>
  <c r="AF67" i="11"/>
  <c r="A23" i="1"/>
  <c r="A21" i="20" s="1"/>
  <c r="Y22" i="1"/>
  <c r="AE20" i="20" s="1"/>
  <c r="AA22" i="1"/>
  <c r="AG20" i="20" s="1"/>
  <c r="AB22" i="1"/>
  <c r="AH20" i="20" s="1"/>
  <c r="X22" i="1"/>
  <c r="AD20" i="20" s="1"/>
  <c r="B22" i="1"/>
  <c r="B20" i="20" s="1"/>
  <c r="Z22" i="1"/>
  <c r="AF20" i="20" s="1"/>
  <c r="AC22" i="1"/>
  <c r="AI20" i="20" s="1"/>
  <c r="AE14" i="11"/>
  <c r="AD19" i="11"/>
  <c r="AD16" i="11"/>
  <c r="AD17" i="11"/>
  <c r="AD18" i="11"/>
  <c r="AG100" i="11"/>
  <c r="J92" i="11"/>
  <c r="S92" i="11"/>
  <c r="K92" i="11"/>
  <c r="V92" i="11"/>
  <c r="L92" i="11"/>
  <c r="M92" i="11"/>
  <c r="N92" i="11"/>
  <c r="R92" i="11"/>
  <c r="U92" i="11"/>
  <c r="W92" i="11"/>
  <c r="T92" i="11"/>
  <c r="O92" i="11"/>
  <c r="X92" i="11"/>
  <c r="P92" i="11"/>
  <c r="G65" i="11"/>
  <c r="F70" i="11"/>
  <c r="F68" i="11"/>
  <c r="F67" i="11"/>
  <c r="F69" i="11"/>
  <c r="G15" i="11"/>
  <c r="AG102" i="11"/>
  <c r="S94" i="11"/>
  <c r="V94" i="11"/>
  <c r="W94" i="11"/>
  <c r="O94" i="11"/>
  <c r="N94" i="11"/>
  <c r="R94" i="11"/>
  <c r="T94" i="11"/>
  <c r="M94" i="11"/>
  <c r="L94" i="11"/>
  <c r="X94" i="11"/>
  <c r="J94" i="11"/>
  <c r="K94" i="11"/>
  <c r="U94" i="11"/>
  <c r="P94" i="11"/>
  <c r="AG101" i="11"/>
  <c r="R93" i="11"/>
  <c r="K93" i="11"/>
  <c r="T93" i="11"/>
  <c r="V93" i="11"/>
  <c r="L93" i="11"/>
  <c r="U93" i="11"/>
  <c r="N93" i="11"/>
  <c r="M93" i="11"/>
  <c r="P93" i="11"/>
  <c r="O93" i="11"/>
  <c r="W93" i="11"/>
  <c r="J93" i="11"/>
  <c r="S93" i="11"/>
  <c r="X93" i="11"/>
  <c r="J100" i="11" l="1"/>
  <c r="T100" i="11"/>
  <c r="L100" i="11"/>
  <c r="O100" i="11"/>
  <c r="S100" i="11"/>
  <c r="U100" i="11"/>
  <c r="M100" i="11"/>
  <c r="N100" i="11"/>
  <c r="R100" i="11"/>
  <c r="V100" i="11"/>
  <c r="K100" i="11"/>
  <c r="W100" i="11"/>
  <c r="X100" i="11"/>
  <c r="P100" i="11"/>
  <c r="AF14" i="11"/>
  <c r="AE19" i="11"/>
  <c r="AE16" i="11"/>
  <c r="AE17" i="11"/>
  <c r="AE18" i="11"/>
  <c r="AA73" i="11"/>
  <c r="Z76" i="11"/>
  <c r="Z77" i="11"/>
  <c r="Z75" i="11"/>
  <c r="Z78" i="11"/>
  <c r="V101" i="11"/>
  <c r="P101" i="11"/>
  <c r="J101" i="11"/>
  <c r="S101" i="11"/>
  <c r="W101" i="11"/>
  <c r="O101" i="11"/>
  <c r="K101" i="11"/>
  <c r="T101" i="11"/>
  <c r="M101" i="11"/>
  <c r="R101" i="11"/>
  <c r="L101" i="11"/>
  <c r="U101" i="11"/>
  <c r="N101" i="11"/>
  <c r="X101" i="11"/>
  <c r="R102" i="11"/>
  <c r="P102" i="11"/>
  <c r="W102" i="11"/>
  <c r="L102" i="11"/>
  <c r="N102" i="11"/>
  <c r="U102" i="11"/>
  <c r="V102" i="11"/>
  <c r="M102" i="11"/>
  <c r="J102" i="11"/>
  <c r="K102" i="11"/>
  <c r="T102" i="11"/>
  <c r="S102" i="11"/>
  <c r="O102" i="11"/>
  <c r="X102" i="11"/>
  <c r="B27" i="11"/>
  <c r="C22" i="11"/>
  <c r="B24" i="11"/>
  <c r="B25" i="11"/>
  <c r="B26" i="11"/>
  <c r="J99" i="11"/>
  <c r="L99" i="11"/>
  <c r="T99" i="11"/>
  <c r="U99" i="11"/>
  <c r="O99" i="11"/>
  <c r="W99" i="11"/>
  <c r="X99" i="11"/>
  <c r="R99" i="11"/>
  <c r="S99" i="11"/>
  <c r="V99" i="11"/>
  <c r="P99" i="11"/>
  <c r="K99" i="11"/>
  <c r="M99" i="11"/>
  <c r="N99" i="11"/>
  <c r="AA23" i="1"/>
  <c r="AG21" i="20" s="1"/>
  <c r="Y23" i="1"/>
  <c r="AE21" i="20" s="1"/>
  <c r="X23" i="1"/>
  <c r="AD21" i="20" s="1"/>
  <c r="B23" i="1"/>
  <c r="B21" i="20" s="1"/>
  <c r="A24" i="1"/>
  <c r="A22" i="20" s="1"/>
  <c r="Z23" i="1"/>
  <c r="AF21" i="20" s="1"/>
  <c r="AC23" i="1"/>
  <c r="AI21" i="20" s="1"/>
  <c r="AB23" i="1"/>
  <c r="AH21" i="20" s="1"/>
  <c r="H15" i="11"/>
  <c r="H65" i="11"/>
  <c r="G68" i="11"/>
  <c r="G69" i="11"/>
  <c r="G67" i="11"/>
  <c r="G70" i="11"/>
  <c r="B23" i="11" l="1"/>
  <c r="AC24" i="1"/>
  <c r="AI22" i="20" s="1"/>
  <c r="AB24" i="1"/>
  <c r="AH22" i="20" s="1"/>
  <c r="Z24" i="1"/>
  <c r="AF22" i="20" s="1"/>
  <c r="A25" i="1"/>
  <c r="A23" i="20" s="1"/>
  <c r="Y24" i="1"/>
  <c r="AE22" i="20" s="1"/>
  <c r="X24" i="1"/>
  <c r="AD22" i="20" s="1"/>
  <c r="AA24" i="1"/>
  <c r="AG22" i="20" s="1"/>
  <c r="B24" i="1"/>
  <c r="B22" i="20" s="1"/>
  <c r="D22" i="11"/>
  <c r="C24" i="11"/>
  <c r="C25" i="11"/>
  <c r="C26" i="11"/>
  <c r="C27" i="11"/>
  <c r="B73" i="11"/>
  <c r="H69" i="11"/>
  <c r="H67" i="11"/>
  <c r="H70" i="11"/>
  <c r="H68" i="11"/>
  <c r="AB73" i="11"/>
  <c r="AA78" i="11"/>
  <c r="AA77" i="11"/>
  <c r="AA75" i="11"/>
  <c r="AA76" i="11"/>
  <c r="Z22" i="11"/>
  <c r="AF19" i="11"/>
  <c r="AF17" i="11"/>
  <c r="AF16" i="11"/>
  <c r="AF18" i="11"/>
  <c r="AA22" i="11" l="1"/>
  <c r="Z25" i="11"/>
  <c r="Z27" i="11"/>
  <c r="Z24" i="11"/>
  <c r="Z26" i="11"/>
  <c r="A26" i="1"/>
  <c r="A24" i="20" s="1"/>
  <c r="AG25" i="1"/>
  <c r="AA25" i="1"/>
  <c r="AG23" i="20" s="1"/>
  <c r="AF25" i="1"/>
  <c r="Z25" i="1"/>
  <c r="AF23" i="20" s="1"/>
  <c r="Y25" i="1"/>
  <c r="AE23" i="20" s="1"/>
  <c r="X25" i="1"/>
  <c r="AD23" i="20" s="1"/>
  <c r="B25" i="1"/>
  <c r="B23" i="20" s="1"/>
  <c r="AC25" i="1"/>
  <c r="AI23" i="20" s="1"/>
  <c r="AB25" i="1"/>
  <c r="AH23" i="20" s="1"/>
  <c r="AC73" i="11"/>
  <c r="AB78" i="11"/>
  <c r="AB77" i="11"/>
  <c r="AB75" i="11"/>
  <c r="AB76" i="11"/>
  <c r="C73" i="11"/>
  <c r="B76" i="11"/>
  <c r="B78" i="11"/>
  <c r="B75" i="11"/>
  <c r="B77" i="11"/>
  <c r="D27" i="11"/>
  <c r="D23" i="11"/>
  <c r="E22" i="11"/>
  <c r="D24" i="11"/>
  <c r="D25" i="11"/>
  <c r="D26" i="11"/>
  <c r="C23" i="11"/>
  <c r="A27" i="1" l="1"/>
  <c r="A25" i="20" s="1"/>
  <c r="AF26" i="1"/>
  <c r="AC26" i="1"/>
  <c r="AI24" i="20" s="1"/>
  <c r="AB26" i="1"/>
  <c r="AH24" i="20" s="1"/>
  <c r="Z26" i="1"/>
  <c r="AF24" i="20" s="1"/>
  <c r="AA26" i="1"/>
  <c r="AG24" i="20" s="1"/>
  <c r="X26" i="1"/>
  <c r="AD24" i="20" s="1"/>
  <c r="Y26" i="1"/>
  <c r="AE24" i="20" s="1"/>
  <c r="B26" i="1"/>
  <c r="B24" i="20" s="1"/>
  <c r="D73" i="11"/>
  <c r="C78" i="11"/>
  <c r="C76" i="11"/>
  <c r="C77" i="11"/>
  <c r="C75" i="11"/>
  <c r="F22" i="11"/>
  <c r="E24" i="11"/>
  <c r="E25" i="11"/>
  <c r="E26" i="11"/>
  <c r="E23" i="11"/>
  <c r="E27" i="11"/>
  <c r="AD73" i="11"/>
  <c r="AC78" i="11"/>
  <c r="AC77" i="11"/>
  <c r="AC75" i="11"/>
  <c r="AC76" i="11"/>
  <c r="AB22" i="11"/>
  <c r="AA25" i="11"/>
  <c r="AA24" i="11"/>
  <c r="AA26" i="11"/>
  <c r="AA27" i="11"/>
  <c r="A28" i="1" l="1"/>
  <c r="A26" i="20" s="1"/>
  <c r="B27" i="1"/>
  <c r="B25" i="20" s="1"/>
  <c r="AA27" i="1"/>
  <c r="AG25" i="20" s="1"/>
  <c r="Y27" i="1"/>
  <c r="AE25" i="20" s="1"/>
  <c r="X27" i="1"/>
  <c r="AD25" i="20" s="1"/>
  <c r="Z27" i="1"/>
  <c r="AF25" i="20" s="1"/>
  <c r="AB27" i="1"/>
  <c r="AH25" i="20" s="1"/>
  <c r="AC27" i="1"/>
  <c r="AI25" i="20" s="1"/>
  <c r="F27" i="11"/>
  <c r="G22" i="11"/>
  <c r="F24" i="11"/>
  <c r="F25" i="11"/>
  <c r="F26" i="11"/>
  <c r="E73" i="11"/>
  <c r="D77" i="11"/>
  <c r="D76" i="11"/>
  <c r="D78" i="11"/>
  <c r="D75" i="11"/>
  <c r="AC22" i="11"/>
  <c r="AB27" i="11"/>
  <c r="AB26" i="11"/>
  <c r="AB25" i="11"/>
  <c r="AB24" i="11"/>
  <c r="AE73" i="11"/>
  <c r="AD77" i="11"/>
  <c r="AD78" i="11"/>
  <c r="AD75" i="11"/>
  <c r="AD76" i="11"/>
  <c r="F23" i="11" l="1"/>
  <c r="AF73" i="11"/>
  <c r="AE77" i="11"/>
  <c r="AE78" i="11"/>
  <c r="AE76" i="11"/>
  <c r="AE75" i="11"/>
  <c r="AD22" i="11"/>
  <c r="AC24" i="11"/>
  <c r="AC26" i="11"/>
  <c r="AC25" i="11"/>
  <c r="AC27" i="11"/>
  <c r="H22" i="11"/>
  <c r="G24" i="11"/>
  <c r="G25" i="11"/>
  <c r="G26" i="11"/>
  <c r="G27" i="11"/>
  <c r="A29" i="1"/>
  <c r="A27" i="20" s="1"/>
  <c r="AC28" i="1"/>
  <c r="AI26" i="20" s="1"/>
  <c r="AB28" i="1"/>
  <c r="AH26" i="20" s="1"/>
  <c r="Z28" i="1"/>
  <c r="AF26" i="20" s="1"/>
  <c r="B28" i="1"/>
  <c r="B26" i="20" s="1"/>
  <c r="AA28" i="1"/>
  <c r="AG26" i="20" s="1"/>
  <c r="X28" i="1"/>
  <c r="AD26" i="20" s="1"/>
  <c r="Y28" i="1"/>
  <c r="AE26" i="20" s="1"/>
  <c r="F73" i="11"/>
  <c r="E77" i="11"/>
  <c r="E76" i="11"/>
  <c r="E78" i="11"/>
  <c r="E75" i="11"/>
  <c r="A30" i="1" l="1"/>
  <c r="A28" i="20" s="1"/>
  <c r="B29" i="1"/>
  <c r="B27" i="20" s="1"/>
  <c r="AA29" i="1"/>
  <c r="AG27" i="20" s="1"/>
  <c r="Y29" i="1"/>
  <c r="AE27" i="20" s="1"/>
  <c r="X29" i="1"/>
  <c r="AD27" i="20" s="1"/>
  <c r="AC29" i="1"/>
  <c r="AI27" i="20" s="1"/>
  <c r="Z29" i="1"/>
  <c r="AF27" i="20" s="1"/>
  <c r="AB29" i="1"/>
  <c r="AH27" i="20" s="1"/>
  <c r="H27" i="11"/>
  <c r="B30" i="11"/>
  <c r="H24" i="11"/>
  <c r="H25" i="11"/>
  <c r="H26" i="11"/>
  <c r="AE22" i="11"/>
  <c r="AD24" i="11"/>
  <c r="AD27" i="11"/>
  <c r="AD25" i="11"/>
  <c r="AD26" i="11"/>
  <c r="Z81" i="11"/>
  <c r="AF78" i="11"/>
  <c r="AF77" i="11"/>
  <c r="AF76" i="11"/>
  <c r="AF75" i="11"/>
  <c r="G73" i="11"/>
  <c r="F78" i="11"/>
  <c r="F76" i="11"/>
  <c r="F75" i="11"/>
  <c r="F77" i="11"/>
  <c r="G23" i="11"/>
  <c r="AF22" i="11" l="1"/>
  <c r="AE25" i="11"/>
  <c r="AE26" i="11"/>
  <c r="AE27" i="11"/>
  <c r="AE24" i="11"/>
  <c r="AA81" i="11"/>
  <c r="Z85" i="11"/>
  <c r="Z83" i="11"/>
  <c r="Z84" i="11"/>
  <c r="Z86" i="11"/>
  <c r="H23" i="11"/>
  <c r="A31" i="1"/>
  <c r="A29" i="20" s="1"/>
  <c r="AC30" i="1"/>
  <c r="AI28" i="20" s="1"/>
  <c r="AB30" i="1"/>
  <c r="AH28" i="20" s="1"/>
  <c r="Z30" i="1"/>
  <c r="AF28" i="20" s="1"/>
  <c r="Y30" i="1"/>
  <c r="AE28" i="20" s="1"/>
  <c r="B30" i="1"/>
  <c r="B28" i="20" s="1"/>
  <c r="AA30" i="1"/>
  <c r="AG28" i="20" s="1"/>
  <c r="X30" i="1"/>
  <c r="AD28" i="20" s="1"/>
  <c r="H73" i="11"/>
  <c r="G75" i="11"/>
  <c r="G76" i="11"/>
  <c r="G78" i="11"/>
  <c r="G77" i="11"/>
  <c r="C30" i="11"/>
  <c r="B32" i="11"/>
  <c r="B33" i="11"/>
  <c r="B34" i="11"/>
  <c r="B31" i="11"/>
  <c r="B35" i="11"/>
  <c r="B81" i="11" l="1"/>
  <c r="H75" i="11"/>
  <c r="H78" i="11"/>
  <c r="H76" i="11"/>
  <c r="H77" i="11"/>
  <c r="C35" i="11"/>
  <c r="D30" i="11"/>
  <c r="C32" i="11"/>
  <c r="C33" i="11"/>
  <c r="C34" i="11"/>
  <c r="A32" i="1"/>
  <c r="A30" i="20" s="1"/>
  <c r="AA31" i="1"/>
  <c r="AG29" i="20" s="1"/>
  <c r="Y31" i="1"/>
  <c r="AE29" i="20" s="1"/>
  <c r="X31" i="1"/>
  <c r="AD29" i="20" s="1"/>
  <c r="B31" i="1"/>
  <c r="B29" i="20" s="1"/>
  <c r="AB31" i="1"/>
  <c r="AH29" i="20" s="1"/>
  <c r="AC31" i="1"/>
  <c r="AI29" i="20" s="1"/>
  <c r="Z31" i="1"/>
  <c r="AF29" i="20" s="1"/>
  <c r="Z30" i="11"/>
  <c r="AF27" i="11"/>
  <c r="AF24" i="11"/>
  <c r="AF26" i="11"/>
  <c r="AF25" i="11"/>
  <c r="AB81" i="11"/>
  <c r="AA84" i="11"/>
  <c r="AA86" i="11"/>
  <c r="AA83" i="11"/>
  <c r="AA85" i="11"/>
  <c r="A33" i="1" l="1"/>
  <c r="A31" i="20" s="1"/>
  <c r="AF32" i="1"/>
  <c r="AC32" i="1"/>
  <c r="AI30" i="20" s="1"/>
  <c r="AB32" i="1"/>
  <c r="AH30" i="20" s="1"/>
  <c r="Z32" i="1"/>
  <c r="AF30" i="20" s="1"/>
  <c r="AG32" i="1"/>
  <c r="B32" i="1"/>
  <c r="B30" i="20" s="1"/>
  <c r="AA32" i="1"/>
  <c r="AG30" i="20" s="1"/>
  <c r="X32" i="1"/>
  <c r="AD30" i="20" s="1"/>
  <c r="Y32" i="1"/>
  <c r="AE30" i="20" s="1"/>
  <c r="C81" i="11"/>
  <c r="B86" i="11"/>
  <c r="B84" i="11"/>
  <c r="B85" i="11"/>
  <c r="B83" i="11"/>
  <c r="AC81" i="11"/>
  <c r="AB83" i="11"/>
  <c r="AB85" i="11"/>
  <c r="AB84" i="11"/>
  <c r="AB86" i="11"/>
  <c r="C31" i="11"/>
  <c r="E30" i="11"/>
  <c r="D32" i="11"/>
  <c r="D33" i="11"/>
  <c r="D34" i="11"/>
  <c r="D35" i="11"/>
  <c r="AA30" i="11"/>
  <c r="Z33" i="11"/>
  <c r="Z35" i="11"/>
  <c r="Z32" i="11"/>
  <c r="Z34" i="11"/>
  <c r="D31" i="11" l="1"/>
  <c r="D81" i="11"/>
  <c r="C86" i="11"/>
  <c r="C84" i="11"/>
  <c r="C83" i="11"/>
  <c r="C85" i="11"/>
  <c r="A34" i="1"/>
  <c r="A32" i="20" s="1"/>
  <c r="AA33" i="1"/>
  <c r="AG31" i="20" s="1"/>
  <c r="Y33" i="1"/>
  <c r="AE31" i="20" s="1"/>
  <c r="X33" i="1"/>
  <c r="AD31" i="20" s="1"/>
  <c r="B33" i="1"/>
  <c r="B31" i="20" s="1"/>
  <c r="AC33" i="1"/>
  <c r="AI31" i="20" s="1"/>
  <c r="Z33" i="1"/>
  <c r="AF31" i="20" s="1"/>
  <c r="AB33" i="1"/>
  <c r="AH31" i="20" s="1"/>
  <c r="AB30" i="11"/>
  <c r="AA33" i="11"/>
  <c r="AA34" i="11"/>
  <c r="AA35" i="11"/>
  <c r="AA32" i="11"/>
  <c r="E35" i="11"/>
  <c r="F30" i="11"/>
  <c r="E32" i="11"/>
  <c r="E33" i="11"/>
  <c r="E34" i="11"/>
  <c r="AD81" i="11"/>
  <c r="AC83" i="11"/>
  <c r="AC86" i="11"/>
  <c r="AC84" i="11"/>
  <c r="AC85" i="11"/>
  <c r="E81" i="11" l="1"/>
  <c r="D86" i="11"/>
  <c r="D85" i="11"/>
  <c r="D83" i="11"/>
  <c r="D84" i="11"/>
  <c r="AE81" i="11"/>
  <c r="AD84" i="11"/>
  <c r="AD83" i="11"/>
  <c r="AD86" i="11"/>
  <c r="AD85" i="11"/>
  <c r="AC30" i="11"/>
  <c r="AB33" i="11"/>
  <c r="AB35" i="11"/>
  <c r="AB32" i="11"/>
  <c r="AB34" i="11"/>
  <c r="A35" i="1"/>
  <c r="A33" i="20" s="1"/>
  <c r="AC34" i="1"/>
  <c r="AI32" i="20" s="1"/>
  <c r="AB34" i="1"/>
  <c r="AH32" i="20" s="1"/>
  <c r="Z34" i="1"/>
  <c r="AF32" i="20" s="1"/>
  <c r="Y34" i="1"/>
  <c r="AE32" i="20" s="1"/>
  <c r="B34" i="1"/>
  <c r="B32" i="20" s="1"/>
  <c r="AA34" i="1"/>
  <c r="AG32" i="20" s="1"/>
  <c r="X34" i="1"/>
  <c r="AD32" i="20" s="1"/>
  <c r="G30" i="11"/>
  <c r="F32" i="11"/>
  <c r="F33" i="11"/>
  <c r="F34" i="11"/>
  <c r="F35" i="11"/>
  <c r="E31" i="11"/>
  <c r="F31" i="11" l="1"/>
  <c r="A36" i="1"/>
  <c r="A34" i="20" s="1"/>
  <c r="B35" i="1"/>
  <c r="B33" i="20" s="1"/>
  <c r="AA35" i="1"/>
  <c r="AG33" i="20" s="1"/>
  <c r="Y35" i="1"/>
  <c r="AE33" i="20" s="1"/>
  <c r="X35" i="1"/>
  <c r="AD33" i="20" s="1"/>
  <c r="AB35" i="1"/>
  <c r="AH33" i="20" s="1"/>
  <c r="AC35" i="1"/>
  <c r="AI33" i="20" s="1"/>
  <c r="Z35" i="1"/>
  <c r="AF33" i="20" s="1"/>
  <c r="F81" i="11"/>
  <c r="E83" i="11"/>
  <c r="E85" i="11"/>
  <c r="E84" i="11"/>
  <c r="E86" i="11"/>
  <c r="AF81" i="11"/>
  <c r="AE86" i="11"/>
  <c r="AE85" i="11"/>
  <c r="AE83" i="11"/>
  <c r="AE84" i="11"/>
  <c r="G35" i="11"/>
  <c r="G31" i="11"/>
  <c r="H30" i="11"/>
  <c r="G32" i="11"/>
  <c r="G33" i="11"/>
  <c r="G34" i="11"/>
  <c r="AD30" i="11"/>
  <c r="AC35" i="11"/>
  <c r="AC32" i="11"/>
  <c r="AC33" i="11"/>
  <c r="AC34" i="11"/>
  <c r="A37" i="1" l="1"/>
  <c r="A35" i="20" s="1"/>
  <c r="AC36" i="1"/>
  <c r="AI34" i="20" s="1"/>
  <c r="AB36" i="1"/>
  <c r="AH34" i="20" s="1"/>
  <c r="Z36" i="1"/>
  <c r="AF34" i="20" s="1"/>
  <c r="X36" i="1"/>
  <c r="AD34" i="20" s="1"/>
  <c r="Y36" i="1"/>
  <c r="AE34" i="20" s="1"/>
  <c r="B36" i="1"/>
  <c r="B34" i="20" s="1"/>
  <c r="AA36" i="1"/>
  <c r="AG34" i="20" s="1"/>
  <c r="B38" i="11"/>
  <c r="H32" i="11"/>
  <c r="H33" i="11"/>
  <c r="H34" i="11"/>
  <c r="H35" i="11"/>
  <c r="AE30" i="11"/>
  <c r="AD33" i="11"/>
  <c r="AD32" i="11"/>
  <c r="AD35" i="11"/>
  <c r="AD34" i="11"/>
  <c r="Z89" i="11"/>
  <c r="AF83" i="11"/>
  <c r="AF85" i="11"/>
  <c r="AF86" i="11"/>
  <c r="AF84" i="11"/>
  <c r="G81" i="11"/>
  <c r="F86" i="11"/>
  <c r="F85" i="11"/>
  <c r="F83" i="11"/>
  <c r="F84" i="11"/>
  <c r="A38" i="1" l="1"/>
  <c r="A36" i="20" s="1"/>
  <c r="B37" i="1"/>
  <c r="B35" i="20" s="1"/>
  <c r="AA37" i="1"/>
  <c r="AG35" i="20" s="1"/>
  <c r="Y37" i="1"/>
  <c r="AE35" i="20" s="1"/>
  <c r="X37" i="1"/>
  <c r="AD35" i="20" s="1"/>
  <c r="AB37" i="1"/>
  <c r="AH35" i="20" s="1"/>
  <c r="AC37" i="1"/>
  <c r="AI35" i="20" s="1"/>
  <c r="Z37" i="1"/>
  <c r="AF35" i="20" s="1"/>
  <c r="H81" i="11"/>
  <c r="G84" i="11"/>
  <c r="G83" i="11"/>
  <c r="G86" i="11"/>
  <c r="G85" i="11"/>
  <c r="AF30" i="11"/>
  <c r="AE35" i="11"/>
  <c r="AE33" i="11"/>
  <c r="AE34" i="11"/>
  <c r="AE32" i="11"/>
  <c r="B41" i="11"/>
  <c r="B42" i="11"/>
  <c r="B43" i="11"/>
  <c r="B40" i="11"/>
  <c r="C38" i="11"/>
  <c r="H31" i="11"/>
  <c r="AA89" i="11"/>
  <c r="Z94" i="11"/>
  <c r="Z91" i="11"/>
  <c r="Z92" i="11"/>
  <c r="Z93" i="11"/>
  <c r="A39" i="1" l="1"/>
  <c r="A37" i="20" s="1"/>
  <c r="AC38" i="1"/>
  <c r="AI36" i="20" s="1"/>
  <c r="AB38" i="1"/>
  <c r="AH36" i="20" s="1"/>
  <c r="Z38" i="1"/>
  <c r="AF36" i="20" s="1"/>
  <c r="AA38" i="1"/>
  <c r="AG36" i="20" s="1"/>
  <c r="X38" i="1"/>
  <c r="AD36" i="20" s="1"/>
  <c r="Y38" i="1"/>
  <c r="AE36" i="20" s="1"/>
  <c r="B38" i="1"/>
  <c r="B36" i="20" s="1"/>
  <c r="B39" i="11"/>
  <c r="C42" i="11"/>
  <c r="C43" i="11"/>
  <c r="D38" i="11"/>
  <c r="C40" i="11"/>
  <c r="C41" i="11"/>
  <c r="AB89" i="11"/>
  <c r="AA94" i="11"/>
  <c r="AA93" i="11"/>
  <c r="AA91" i="11"/>
  <c r="AA92" i="11"/>
  <c r="Z38" i="11"/>
  <c r="AF33" i="11"/>
  <c r="AF35" i="11"/>
  <c r="AF34" i="11"/>
  <c r="AF32" i="11"/>
  <c r="B89" i="11"/>
  <c r="H86" i="11"/>
  <c r="H83" i="11"/>
  <c r="H84" i="11"/>
  <c r="H85" i="11"/>
  <c r="C39" i="11" l="1"/>
  <c r="A40" i="1"/>
  <c r="A38" i="20" s="1"/>
  <c r="AG39" i="1"/>
  <c r="AA39" i="1"/>
  <c r="AG37" i="20" s="1"/>
  <c r="Y39" i="1"/>
  <c r="AE37" i="20" s="1"/>
  <c r="X39" i="1"/>
  <c r="AD37" i="20" s="1"/>
  <c r="B39" i="1"/>
  <c r="B37" i="20" s="1"/>
  <c r="AF39" i="1"/>
  <c r="Z39" i="1"/>
  <c r="AF37" i="20" s="1"/>
  <c r="AC39" i="1"/>
  <c r="AI37" i="20" s="1"/>
  <c r="AB39" i="1"/>
  <c r="AH37" i="20" s="1"/>
  <c r="C89" i="11"/>
  <c r="B91" i="11"/>
  <c r="B93" i="11"/>
  <c r="B94" i="11"/>
  <c r="B92" i="11"/>
  <c r="AA38" i="11"/>
  <c r="Z40" i="11"/>
  <c r="Z43" i="11"/>
  <c r="Z42" i="11"/>
  <c r="Z41" i="11"/>
  <c r="D43" i="11"/>
  <c r="E38" i="11"/>
  <c r="D40" i="11"/>
  <c r="D41" i="11"/>
  <c r="D42" i="11"/>
  <c r="AC89" i="11"/>
  <c r="AB91" i="11"/>
  <c r="AB94" i="11"/>
  <c r="AB92" i="11"/>
  <c r="AB93" i="11"/>
  <c r="A41" i="1" l="1"/>
  <c r="A39" i="20" s="1"/>
  <c r="Y40" i="1"/>
  <c r="AE38" i="20" s="1"/>
  <c r="X40" i="1"/>
  <c r="AD38" i="20" s="1"/>
  <c r="AA40" i="1"/>
  <c r="AG38" i="20" s="1"/>
  <c r="B40" i="1"/>
  <c r="B38" i="20" s="1"/>
  <c r="AC40" i="1"/>
  <c r="AI38" i="20" s="1"/>
  <c r="AF40" i="1"/>
  <c r="Z40" i="1"/>
  <c r="AF38" i="20" s="1"/>
  <c r="AB40" i="1"/>
  <c r="AH38" i="20" s="1"/>
  <c r="D39" i="11"/>
  <c r="AD89" i="11"/>
  <c r="AC92" i="11"/>
  <c r="AC93" i="11"/>
  <c r="AC91" i="11"/>
  <c r="AC94" i="11"/>
  <c r="F38" i="11"/>
  <c r="E39" i="11"/>
  <c r="E40" i="11"/>
  <c r="E41" i="11"/>
  <c r="E43" i="11"/>
  <c r="E42" i="11"/>
  <c r="AB38" i="11"/>
  <c r="AA43" i="11"/>
  <c r="AA41" i="11"/>
  <c r="AA40" i="11"/>
  <c r="AA42" i="11"/>
  <c r="D89" i="11"/>
  <c r="C94" i="11"/>
  <c r="C92" i="11"/>
  <c r="C93" i="11"/>
  <c r="C91" i="11"/>
  <c r="F41" i="11" l="1"/>
  <c r="F42" i="11"/>
  <c r="F43" i="11"/>
  <c r="F40" i="11"/>
  <c r="G38" i="11"/>
  <c r="AE89" i="11"/>
  <c r="AD93" i="11"/>
  <c r="AD92" i="11"/>
  <c r="AD94" i="11"/>
  <c r="AD91" i="11"/>
  <c r="A42" i="1"/>
  <c r="A40" i="20" s="1"/>
  <c r="Z41" i="1"/>
  <c r="AF39" i="20" s="1"/>
  <c r="AC41" i="1"/>
  <c r="AI39" i="20" s="1"/>
  <c r="AB41" i="1"/>
  <c r="AH39" i="20" s="1"/>
  <c r="AA41" i="1"/>
  <c r="AG39" i="20" s="1"/>
  <c r="Y41" i="1"/>
  <c r="AE39" i="20" s="1"/>
  <c r="X41" i="1"/>
  <c r="AD39" i="20" s="1"/>
  <c r="B41" i="1"/>
  <c r="B39" i="20" s="1"/>
  <c r="E89" i="11"/>
  <c r="D91" i="11"/>
  <c r="D93" i="11"/>
  <c r="D94" i="11"/>
  <c r="D92" i="11"/>
  <c r="AC38" i="11"/>
  <c r="AB43" i="11"/>
  <c r="AB40" i="11"/>
  <c r="AB41" i="11"/>
  <c r="AB42" i="11"/>
  <c r="A43" i="1" l="1"/>
  <c r="A41" i="20" s="1"/>
  <c r="AC42" i="1"/>
  <c r="AI40" i="20" s="1"/>
  <c r="AB42" i="1"/>
  <c r="AH40" i="20" s="1"/>
  <c r="Z42" i="1"/>
  <c r="AF40" i="20" s="1"/>
  <c r="X42" i="1"/>
  <c r="AD40" i="20" s="1"/>
  <c r="Y42" i="1"/>
  <c r="AE40" i="20" s="1"/>
  <c r="B42" i="1"/>
  <c r="B40" i="20" s="1"/>
  <c r="AA42" i="1"/>
  <c r="AG40" i="20" s="1"/>
  <c r="AF89" i="11"/>
  <c r="AE92" i="11"/>
  <c r="AE91" i="11"/>
  <c r="AE94" i="11"/>
  <c r="AE93" i="11"/>
  <c r="F89" i="11"/>
  <c r="E92" i="11"/>
  <c r="E94" i="11"/>
  <c r="E93" i="11"/>
  <c r="E91" i="11"/>
  <c r="G42" i="11"/>
  <c r="G43" i="11"/>
  <c r="H38" i="11"/>
  <c r="G40" i="11"/>
  <c r="G41" i="11"/>
  <c r="F39" i="11"/>
  <c r="AD38" i="11"/>
  <c r="AC43" i="11"/>
  <c r="AC42" i="11"/>
  <c r="AC41" i="11"/>
  <c r="AC40" i="11"/>
  <c r="G39" i="11" l="1"/>
  <c r="Z97" i="11"/>
  <c r="AF93" i="11"/>
  <c r="AF92" i="11"/>
  <c r="AF91" i="11"/>
  <c r="AF94" i="11"/>
  <c r="A44" i="1"/>
  <c r="A42" i="20" s="1"/>
  <c r="AA43" i="1"/>
  <c r="AG41" i="20" s="1"/>
  <c r="Y43" i="1"/>
  <c r="AE41" i="20" s="1"/>
  <c r="X43" i="1"/>
  <c r="AD41" i="20" s="1"/>
  <c r="Z43" i="1"/>
  <c r="AF41" i="20" s="1"/>
  <c r="AC43" i="1"/>
  <c r="AI41" i="20" s="1"/>
  <c r="AB43" i="1"/>
  <c r="AH41" i="20" s="1"/>
  <c r="B43" i="1"/>
  <c r="B41" i="20" s="1"/>
  <c r="AE38" i="11"/>
  <c r="AD42" i="11"/>
  <c r="AD43" i="11"/>
  <c r="AD40" i="11"/>
  <c r="AD41" i="11"/>
  <c r="H41" i="11"/>
  <c r="H42" i="11"/>
  <c r="H43" i="11"/>
  <c r="H40" i="11"/>
  <c r="B46" i="11"/>
  <c r="G89" i="11"/>
  <c r="F94" i="11"/>
  <c r="F92" i="11"/>
  <c r="F91" i="11"/>
  <c r="F93" i="11"/>
  <c r="H39" i="11" l="1"/>
  <c r="AF38" i="11"/>
  <c r="AE41" i="11"/>
  <c r="AE40" i="11"/>
  <c r="AE42" i="11"/>
  <c r="AE43" i="11"/>
  <c r="H89" i="11"/>
  <c r="G94" i="11"/>
  <c r="G91" i="11"/>
  <c r="G93" i="11"/>
  <c r="G92" i="11"/>
  <c r="B49" i="11"/>
  <c r="B50" i="11"/>
  <c r="B51" i="11"/>
  <c r="C46" i="11"/>
  <c r="B48" i="11"/>
  <c r="A45" i="1"/>
  <c r="A43" i="20" s="1"/>
  <c r="Y44" i="1"/>
  <c r="AE42" i="20" s="1"/>
  <c r="X44" i="1"/>
  <c r="AD42" i="20" s="1"/>
  <c r="AA44" i="1"/>
  <c r="AG42" i="20" s="1"/>
  <c r="B44" i="1"/>
  <c r="B42" i="20" s="1"/>
  <c r="AB44" i="1"/>
  <c r="AH42" i="20" s="1"/>
  <c r="AC44" i="1"/>
  <c r="AI42" i="20" s="1"/>
  <c r="Z44" i="1"/>
  <c r="AF42" i="20" s="1"/>
  <c r="AA97" i="11"/>
  <c r="Z102" i="11"/>
  <c r="Z99" i="11"/>
  <c r="Z100" i="11"/>
  <c r="Z101" i="11"/>
  <c r="AB97" i="11" l="1"/>
  <c r="AA100" i="11"/>
  <c r="AA102" i="11"/>
  <c r="AA101" i="11"/>
  <c r="AA99" i="11"/>
  <c r="A46" i="1"/>
  <c r="A44" i="20" s="1"/>
  <c r="Z45" i="1"/>
  <c r="AF43" i="20" s="1"/>
  <c r="AC45" i="1"/>
  <c r="AI43" i="20" s="1"/>
  <c r="AB45" i="1"/>
  <c r="AH43" i="20" s="1"/>
  <c r="B45" i="1"/>
  <c r="B43" i="20" s="1"/>
  <c r="X45" i="1"/>
  <c r="AD43" i="20" s="1"/>
  <c r="Y45" i="1"/>
  <c r="AE43" i="20" s="1"/>
  <c r="AA45" i="1"/>
  <c r="AG43" i="20" s="1"/>
  <c r="C49" i="11"/>
  <c r="C48" i="11"/>
  <c r="C50" i="11"/>
  <c r="C51" i="11"/>
  <c r="D46" i="11"/>
  <c r="B97" i="11"/>
  <c r="H93" i="11"/>
  <c r="H91" i="11"/>
  <c r="H92" i="11"/>
  <c r="H94" i="11"/>
  <c r="Z46" i="11"/>
  <c r="AF40" i="11"/>
  <c r="AF41" i="11"/>
  <c r="AF43" i="11"/>
  <c r="AF42" i="11"/>
  <c r="B47" i="11"/>
  <c r="C47" i="11" l="1"/>
  <c r="AC97" i="11"/>
  <c r="AB100" i="11"/>
  <c r="AB99" i="11"/>
  <c r="AB101" i="11"/>
  <c r="AB102" i="11"/>
  <c r="A47" i="1"/>
  <c r="A45" i="20" s="1"/>
  <c r="AG46" i="1"/>
  <c r="Y46" i="1"/>
  <c r="AE44" i="20" s="1"/>
  <c r="X46" i="1"/>
  <c r="AD44" i="20" s="1"/>
  <c r="AA46" i="1"/>
  <c r="AG44" i="20" s="1"/>
  <c r="B46" i="1"/>
  <c r="B44" i="20" s="1"/>
  <c r="Z46" i="1"/>
  <c r="AF44" i="20" s="1"/>
  <c r="AB46" i="1"/>
  <c r="AH44" i="20" s="1"/>
  <c r="AC46" i="1"/>
  <c r="AI44" i="20" s="1"/>
  <c r="AF46" i="1"/>
  <c r="AA46" i="11"/>
  <c r="Z48" i="11"/>
  <c r="Z51" i="11"/>
  <c r="Z50" i="11"/>
  <c r="Z49" i="11"/>
  <c r="C97" i="11"/>
  <c r="B101" i="11"/>
  <c r="B99" i="11"/>
  <c r="B102" i="11"/>
  <c r="B100" i="11"/>
  <c r="D51" i="11"/>
  <c r="E46" i="11"/>
  <c r="D48" i="11"/>
  <c r="D49" i="11"/>
  <c r="D50" i="11"/>
  <c r="D47" i="11" l="1"/>
  <c r="A48" i="1"/>
  <c r="A46" i="20" s="1"/>
  <c r="AF47" i="1"/>
  <c r="Z47" i="1"/>
  <c r="AF45" i="20" s="1"/>
  <c r="AC47" i="1"/>
  <c r="AI45" i="20" s="1"/>
  <c r="AB47" i="1"/>
  <c r="AH45" i="20" s="1"/>
  <c r="B47" i="1"/>
  <c r="B45" i="20" s="1"/>
  <c r="X47" i="1"/>
  <c r="AD45" i="20" s="1"/>
  <c r="Y47" i="1"/>
  <c r="AE45" i="20" s="1"/>
  <c r="AA47" i="1"/>
  <c r="AG45" i="20" s="1"/>
  <c r="AD97" i="11"/>
  <c r="AC101" i="11"/>
  <c r="AC102" i="11"/>
  <c r="AC99" i="11"/>
  <c r="AC100" i="11"/>
  <c r="D97" i="11"/>
  <c r="C101" i="11"/>
  <c r="C100" i="11"/>
  <c r="C102" i="11"/>
  <c r="C99" i="11"/>
  <c r="AB46" i="11"/>
  <c r="AA51" i="11"/>
  <c r="AA50" i="11"/>
  <c r="AA49" i="11"/>
  <c r="AA48" i="11"/>
  <c r="E50" i="11"/>
  <c r="E49" i="11"/>
  <c r="F46" i="11"/>
  <c r="E48" i="11"/>
  <c r="E51" i="11"/>
  <c r="E47" i="11" l="1"/>
  <c r="AC46" i="11"/>
  <c r="AB49" i="11"/>
  <c r="AB50" i="11"/>
  <c r="AB51" i="11"/>
  <c r="AB48" i="11"/>
  <c r="E97" i="11"/>
  <c r="D102" i="11"/>
  <c r="D100" i="11"/>
  <c r="D101" i="11"/>
  <c r="D99" i="11"/>
  <c r="AE97" i="11"/>
  <c r="AD102" i="11"/>
  <c r="AD101" i="11"/>
  <c r="AD100" i="11"/>
  <c r="AD99" i="11"/>
  <c r="A49" i="1"/>
  <c r="A47" i="20" s="1"/>
  <c r="Y48" i="1"/>
  <c r="AE46" i="20" s="1"/>
  <c r="X48" i="1"/>
  <c r="AD46" i="20" s="1"/>
  <c r="AA48" i="1"/>
  <c r="AG46" i="20" s="1"/>
  <c r="B48" i="1"/>
  <c r="B46" i="20" s="1"/>
  <c r="AB48" i="1"/>
  <c r="AH46" i="20" s="1"/>
  <c r="AC48" i="1"/>
  <c r="AI46" i="20" s="1"/>
  <c r="Z48" i="1"/>
  <c r="AF46" i="20" s="1"/>
  <c r="F51" i="11"/>
  <c r="G46" i="11"/>
  <c r="F48" i="11"/>
  <c r="F49" i="11"/>
  <c r="F50" i="11"/>
  <c r="F47" i="11" l="1"/>
  <c r="A50" i="1"/>
  <c r="A48" i="20" s="1"/>
  <c r="Z49" i="1"/>
  <c r="AF47" i="20" s="1"/>
  <c r="AC49" i="1"/>
  <c r="AI47" i="20" s="1"/>
  <c r="AB49" i="1"/>
  <c r="AH47" i="20" s="1"/>
  <c r="AA49" i="1"/>
  <c r="AG47" i="20" s="1"/>
  <c r="X49" i="1"/>
  <c r="AD47" i="20" s="1"/>
  <c r="B49" i="1"/>
  <c r="B47" i="20" s="1"/>
  <c r="Y49" i="1"/>
  <c r="AE47" i="20" s="1"/>
  <c r="F97" i="11"/>
  <c r="E99" i="11"/>
  <c r="E102" i="11"/>
  <c r="E100" i="11"/>
  <c r="E101" i="11"/>
  <c r="AD46" i="11"/>
  <c r="AC51" i="11"/>
  <c r="AC48" i="11"/>
  <c r="AC49" i="11"/>
  <c r="AC50" i="11"/>
  <c r="AF97" i="11"/>
  <c r="AE101" i="11"/>
  <c r="AE102" i="11"/>
  <c r="AE99" i="11"/>
  <c r="AE100" i="11"/>
  <c r="G48" i="11"/>
  <c r="G50" i="11"/>
  <c r="G49" i="11"/>
  <c r="H46" i="11"/>
  <c r="G47" i="11"/>
  <c r="G51" i="11"/>
  <c r="H51" i="11" l="1"/>
  <c r="H48" i="11"/>
  <c r="H49" i="11"/>
  <c r="H50" i="11"/>
  <c r="AF102" i="11"/>
  <c r="AF101" i="11"/>
  <c r="AF100" i="11"/>
  <c r="AF99" i="11"/>
  <c r="AE46" i="11"/>
  <c r="AD51" i="11"/>
  <c r="AD48" i="11"/>
  <c r="AD50" i="11"/>
  <c r="AD49" i="11"/>
  <c r="G97" i="11"/>
  <c r="F100" i="11"/>
  <c r="F101" i="11"/>
  <c r="F102" i="11"/>
  <c r="F99" i="11"/>
  <c r="A51" i="1"/>
  <c r="A49" i="20" s="1"/>
  <c r="Y50" i="1"/>
  <c r="AE48" i="20" s="1"/>
  <c r="X50" i="1"/>
  <c r="AD48" i="20" s="1"/>
  <c r="AA50" i="1"/>
  <c r="AG48" i="20" s="1"/>
  <c r="B50" i="1"/>
  <c r="B48" i="20" s="1"/>
  <c r="AC50" i="1"/>
  <c r="AI48" i="20" s="1"/>
  <c r="Z50" i="1"/>
  <c r="AF48" i="20" s="1"/>
  <c r="AB50" i="1"/>
  <c r="AH48" i="20" s="1"/>
  <c r="H47" i="11" l="1"/>
  <c r="A52" i="1"/>
  <c r="A50" i="20" s="1"/>
  <c r="B51" i="1"/>
  <c r="B49" i="20" s="1"/>
  <c r="AA51" i="1"/>
  <c r="AG49" i="20" s="1"/>
  <c r="Y51" i="1"/>
  <c r="AE49" i="20" s="1"/>
  <c r="X51" i="1"/>
  <c r="AD49" i="20" s="1"/>
  <c r="AB51" i="1"/>
  <c r="AH49" i="20" s="1"/>
  <c r="AC51" i="1"/>
  <c r="AI49" i="20" s="1"/>
  <c r="Z51" i="1"/>
  <c r="AF49" i="20" s="1"/>
  <c r="H97" i="11"/>
  <c r="G102" i="11"/>
  <c r="G99" i="11"/>
  <c r="G101" i="11"/>
  <c r="G100" i="11"/>
  <c r="AF46" i="11"/>
  <c r="AE51" i="11"/>
  <c r="AE49" i="11"/>
  <c r="AE48" i="11"/>
  <c r="AE50" i="11"/>
  <c r="H101" i="11" l="1"/>
  <c r="H100" i="11"/>
  <c r="H102" i="11"/>
  <c r="H99" i="11"/>
  <c r="AF49" i="11"/>
  <c r="AF51" i="11"/>
  <c r="AF50" i="11"/>
  <c r="AF48" i="11"/>
  <c r="A53" i="1"/>
  <c r="A51" i="20" s="1"/>
  <c r="AC52" i="1"/>
  <c r="AI50" i="20" s="1"/>
  <c r="AB52" i="1"/>
  <c r="AH50" i="20" s="1"/>
  <c r="Z52" i="1"/>
  <c r="AF50" i="20" s="1"/>
  <c r="X52" i="1"/>
  <c r="AD50" i="20" s="1"/>
  <c r="Y52" i="1"/>
  <c r="AE50" i="20" s="1"/>
  <c r="B52" i="1"/>
  <c r="B50" i="20" s="1"/>
  <c r="AA52" i="1"/>
  <c r="AG50" i="20" s="1"/>
  <c r="A54" i="1" l="1"/>
  <c r="A52" i="20" s="1"/>
  <c r="AF53" i="1"/>
  <c r="Z53" i="1"/>
  <c r="AF51" i="20" s="1"/>
  <c r="AC53" i="1"/>
  <c r="AI51" i="20" s="1"/>
  <c r="AB53" i="1"/>
  <c r="AH51" i="20" s="1"/>
  <c r="B53" i="1"/>
  <c r="B51" i="20" s="1"/>
  <c r="AG53" i="1"/>
  <c r="X53" i="1"/>
  <c r="AD51" i="20" s="1"/>
  <c r="Y53" i="1"/>
  <c r="AE51" i="20" s="1"/>
  <c r="AA53" i="1"/>
  <c r="AG51" i="20" s="1"/>
  <c r="A55" i="1" l="1"/>
  <c r="A53" i="20" s="1"/>
  <c r="AF54" i="1"/>
  <c r="AC54" i="1"/>
  <c r="AI52" i="20" s="1"/>
  <c r="AB54" i="1"/>
  <c r="AH52" i="20" s="1"/>
  <c r="Z54" i="1"/>
  <c r="AF52" i="20" s="1"/>
  <c r="X54" i="1"/>
  <c r="AD52" i="20" s="1"/>
  <c r="Y54" i="1"/>
  <c r="AE52" i="20" s="1"/>
  <c r="B54" i="1"/>
  <c r="B52" i="20" s="1"/>
  <c r="AA54" i="1"/>
  <c r="AG52" i="20" s="1"/>
  <c r="A56" i="1" l="1"/>
  <c r="A54" i="20" s="1"/>
  <c r="Z55" i="1"/>
  <c r="AF53" i="20" s="1"/>
  <c r="AC55" i="1"/>
  <c r="AI53" i="20" s="1"/>
  <c r="AB55" i="1"/>
  <c r="AH53" i="20" s="1"/>
  <c r="AA55" i="1"/>
  <c r="AG53" i="20" s="1"/>
  <c r="Y55" i="1"/>
  <c r="AE53" i="20" s="1"/>
  <c r="X55" i="1"/>
  <c r="AD53" i="20" s="1"/>
  <c r="B55" i="1"/>
  <c r="B53" i="20" s="1"/>
  <c r="A57" i="1" l="1"/>
  <c r="A55" i="20" s="1"/>
  <c r="Y56" i="1"/>
  <c r="AE54" i="20" s="1"/>
  <c r="X56" i="1"/>
  <c r="AD54" i="20" s="1"/>
  <c r="AA56" i="1"/>
  <c r="AG54" i="20" s="1"/>
  <c r="AC56" i="1"/>
  <c r="AI54" i="20" s="1"/>
  <c r="AB56" i="1"/>
  <c r="AH54" i="20" s="1"/>
  <c r="Z56" i="1"/>
  <c r="AF54" i="20" s="1"/>
  <c r="B56" i="1"/>
  <c r="B54" i="20" s="1"/>
  <c r="A58" i="1" l="1"/>
  <c r="A56" i="20" s="1"/>
  <c r="B57" i="1"/>
  <c r="B55" i="20" s="1"/>
  <c r="AA57" i="1"/>
  <c r="AG55" i="20" s="1"/>
  <c r="Y57" i="1"/>
  <c r="AE55" i="20" s="1"/>
  <c r="X57" i="1"/>
  <c r="AD55" i="20" s="1"/>
  <c r="AB57" i="1"/>
  <c r="AH55" i="20" s="1"/>
  <c r="AC57" i="1"/>
  <c r="AI55" i="20" s="1"/>
  <c r="Z57" i="1"/>
  <c r="AF55" i="20" s="1"/>
  <c r="A59" i="1" l="1"/>
  <c r="A57" i="20" s="1"/>
  <c r="AC58" i="1"/>
  <c r="AI56" i="20" s="1"/>
  <c r="AB58" i="1"/>
  <c r="AH56" i="20" s="1"/>
  <c r="Z58" i="1"/>
  <c r="AF56" i="20" s="1"/>
  <c r="Y58" i="1"/>
  <c r="AE56" i="20" s="1"/>
  <c r="X58" i="1"/>
  <c r="AD56" i="20" s="1"/>
  <c r="AA58" i="1"/>
  <c r="AG56" i="20" s="1"/>
  <c r="B58" i="1"/>
  <c r="B56" i="20" s="1"/>
  <c r="A60" i="1" l="1"/>
  <c r="A58" i="20" s="1"/>
  <c r="Z59" i="1"/>
  <c r="AF57" i="20" s="1"/>
  <c r="AC59" i="1"/>
  <c r="AI57" i="20" s="1"/>
  <c r="AB59" i="1"/>
  <c r="AH57" i="20" s="1"/>
  <c r="Y59" i="1"/>
  <c r="AE57" i="20" s="1"/>
  <c r="AA59" i="1"/>
  <c r="AG57" i="20" s="1"/>
  <c r="B59" i="1"/>
  <c r="B57" i="20" s="1"/>
  <c r="X59" i="1"/>
  <c r="AD57" i="20" s="1"/>
  <c r="A61" i="1" l="1"/>
  <c r="A59" i="20" s="1"/>
  <c r="AG60" i="1"/>
  <c r="Y60" i="1"/>
  <c r="AE58" i="20" s="1"/>
  <c r="X60" i="1"/>
  <c r="AD58" i="20" s="1"/>
  <c r="AA60" i="1"/>
  <c r="AG58" i="20" s="1"/>
  <c r="AF60" i="1"/>
  <c r="AC60" i="1"/>
  <c r="AI58" i="20" s="1"/>
  <c r="AB60" i="1"/>
  <c r="AH58" i="20" s="1"/>
  <c r="Z60" i="1"/>
  <c r="AF58" i="20" s="1"/>
  <c r="B60" i="1"/>
  <c r="B58" i="20" s="1"/>
  <c r="A62" i="1" l="1"/>
  <c r="A60" i="20" s="1"/>
  <c r="B61" i="1"/>
  <c r="B59" i="20" s="1"/>
  <c r="AA61" i="1"/>
  <c r="AG59" i="20" s="1"/>
  <c r="Y61" i="1"/>
  <c r="AE59" i="20" s="1"/>
  <c r="X61" i="1"/>
  <c r="AD59" i="20" s="1"/>
  <c r="AC61" i="1"/>
  <c r="AI59" i="20" s="1"/>
  <c r="Z61" i="1"/>
  <c r="AF59" i="20" s="1"/>
  <c r="AF61" i="1"/>
  <c r="AB61" i="1"/>
  <c r="AH59" i="20" s="1"/>
  <c r="A63" i="1" l="1"/>
  <c r="A61" i="20" s="1"/>
  <c r="AC62" i="1"/>
  <c r="AI60" i="20" s="1"/>
  <c r="AB62" i="1"/>
  <c r="AH60" i="20" s="1"/>
  <c r="Z62" i="1"/>
  <c r="AF60" i="20" s="1"/>
  <c r="Y62" i="1"/>
  <c r="AE60" i="20" s="1"/>
  <c r="X62" i="1"/>
  <c r="AD60" i="20" s="1"/>
  <c r="AA62" i="1"/>
  <c r="AG60" i="20" s="1"/>
  <c r="B62" i="1"/>
  <c r="B60" i="20" s="1"/>
  <c r="A64" i="1" l="1"/>
  <c r="A62" i="20" s="1"/>
  <c r="Z63" i="1"/>
  <c r="AF61" i="20" s="1"/>
  <c r="AC63" i="1"/>
  <c r="AI61" i="20" s="1"/>
  <c r="AB63" i="1"/>
  <c r="AH61" i="20" s="1"/>
  <c r="B63" i="1"/>
  <c r="B61" i="20" s="1"/>
  <c r="AA63" i="1"/>
  <c r="AG61" i="20" s="1"/>
  <c r="X63" i="1"/>
  <c r="AD61" i="20" s="1"/>
  <c r="Y63" i="1"/>
  <c r="AE61" i="20" s="1"/>
  <c r="A65" i="1" l="1"/>
  <c r="A63" i="20" s="1"/>
  <c r="Y64" i="1"/>
  <c r="AE62" i="20" s="1"/>
  <c r="X64" i="1"/>
  <c r="AD62" i="20" s="1"/>
  <c r="AA64" i="1"/>
  <c r="AG62" i="20" s="1"/>
  <c r="B64" i="1"/>
  <c r="B62" i="20" s="1"/>
  <c r="AC64" i="1"/>
  <c r="AI62" i="20" s="1"/>
  <c r="AB64" i="1"/>
  <c r="AH62" i="20" s="1"/>
  <c r="Z64" i="1"/>
  <c r="AF62" i="20" s="1"/>
  <c r="A66" i="1" l="1"/>
  <c r="A64" i="20" s="1"/>
  <c r="B65" i="1"/>
  <c r="B63" i="20" s="1"/>
  <c r="AA65" i="1"/>
  <c r="AG63" i="20" s="1"/>
  <c r="Y65" i="1"/>
  <c r="AE63" i="20" s="1"/>
  <c r="X65" i="1"/>
  <c r="AD63" i="20" s="1"/>
  <c r="AB65" i="1"/>
  <c r="AH63" i="20" s="1"/>
  <c r="AC65" i="1"/>
  <c r="AI63" i="20" s="1"/>
  <c r="Z65" i="1"/>
  <c r="AF63" i="20" s="1"/>
  <c r="A67" i="1" l="1"/>
  <c r="A65" i="20" s="1"/>
  <c r="AC66" i="1"/>
  <c r="AI64" i="20" s="1"/>
  <c r="AB66" i="1"/>
  <c r="AH64" i="20" s="1"/>
  <c r="Z66" i="1"/>
  <c r="AF64" i="20" s="1"/>
  <c r="B66" i="1"/>
  <c r="B64" i="20" s="1"/>
  <c r="Y66" i="1"/>
  <c r="AE64" i="20" s="1"/>
  <c r="X66" i="1"/>
  <c r="AD64" i="20" s="1"/>
  <c r="AA66" i="1"/>
  <c r="AG64" i="20" s="1"/>
  <c r="A68" i="1" l="1"/>
  <c r="A66" i="20" s="1"/>
  <c r="AF67" i="1"/>
  <c r="Z67" i="1"/>
  <c r="AF65" i="20" s="1"/>
  <c r="AC67" i="1"/>
  <c r="AI65" i="20" s="1"/>
  <c r="AB67" i="1"/>
  <c r="AH65" i="20" s="1"/>
  <c r="B67" i="1"/>
  <c r="B65" i="20" s="1"/>
  <c r="AG67" i="1"/>
  <c r="X67" i="1"/>
  <c r="AD65" i="20" s="1"/>
  <c r="Y67" i="1"/>
  <c r="AE65" i="20" s="1"/>
  <c r="AA67" i="1"/>
  <c r="AG65" i="20" s="1"/>
  <c r="A69" i="1" l="1"/>
  <c r="A67" i="20" s="1"/>
  <c r="Y68" i="1"/>
  <c r="AE66" i="20" s="1"/>
  <c r="X68" i="1"/>
  <c r="AD66" i="20" s="1"/>
  <c r="AA68" i="1"/>
  <c r="AG66" i="20" s="1"/>
  <c r="B68" i="1"/>
  <c r="B66" i="20" s="1"/>
  <c r="AF68" i="1"/>
  <c r="AC68" i="1"/>
  <c r="AI66" i="20" s="1"/>
  <c r="AB68" i="1"/>
  <c r="AH66" i="20" s="1"/>
  <c r="Z68" i="1"/>
  <c r="AF66" i="20" s="1"/>
  <c r="A70" i="1" l="1"/>
  <c r="A68" i="20" s="1"/>
  <c r="B69" i="1"/>
  <c r="B67" i="20" s="1"/>
  <c r="AA69" i="1"/>
  <c r="AG67" i="20" s="1"/>
  <c r="Y69" i="1"/>
  <c r="AE67" i="20" s="1"/>
  <c r="X69" i="1"/>
  <c r="AD67" i="20" s="1"/>
  <c r="AB69" i="1"/>
  <c r="AH67" i="20" s="1"/>
  <c r="AC69" i="1"/>
  <c r="AI67" i="20" s="1"/>
  <c r="Z69" i="1"/>
  <c r="AF67" i="20" s="1"/>
  <c r="A71" i="1" l="1"/>
  <c r="A69" i="20" s="1"/>
  <c r="AC70" i="1"/>
  <c r="AI68" i="20" s="1"/>
  <c r="AB70" i="1"/>
  <c r="AH68" i="20" s="1"/>
  <c r="Z70" i="1"/>
  <c r="AF68" i="20" s="1"/>
  <c r="B70" i="1"/>
  <c r="B68" i="20" s="1"/>
  <c r="Y70" i="1"/>
  <c r="AE68" i="20" s="1"/>
  <c r="X70" i="1"/>
  <c r="AD68" i="20" s="1"/>
  <c r="AA70" i="1"/>
  <c r="AG68" i="20" s="1"/>
  <c r="A72" i="1" l="1"/>
  <c r="A70" i="20" s="1"/>
  <c r="Z71" i="1"/>
  <c r="AF69" i="20" s="1"/>
  <c r="AC71" i="1"/>
  <c r="AI69" i="20" s="1"/>
  <c r="AB71" i="1"/>
  <c r="AH69" i="20" s="1"/>
  <c r="Y71" i="1"/>
  <c r="AE69" i="20" s="1"/>
  <c r="AA71" i="1"/>
  <c r="AG69" i="20" s="1"/>
  <c r="B71" i="1"/>
  <c r="B69" i="20" s="1"/>
  <c r="X71" i="1"/>
  <c r="AD69" i="20" s="1"/>
  <c r="A73" i="1" l="1"/>
  <c r="A71" i="20" s="1"/>
  <c r="X72" i="1"/>
  <c r="AD70" i="20" s="1"/>
  <c r="AA72" i="1"/>
  <c r="AG70" i="20" s="1"/>
  <c r="Y72" i="1"/>
  <c r="AE70" i="20" s="1"/>
  <c r="B72" i="1"/>
  <c r="B70" i="20" s="1"/>
  <c r="AB72" i="1"/>
  <c r="AH70" i="20" s="1"/>
  <c r="Z72" i="1"/>
  <c r="AF70" i="20" s="1"/>
  <c r="AC72" i="1"/>
  <c r="AI70" i="20" s="1"/>
  <c r="A74" i="1" l="1"/>
  <c r="A72" i="20" s="1"/>
  <c r="B73" i="1"/>
  <c r="B71" i="20" s="1"/>
  <c r="Z73" i="1"/>
  <c r="AF71" i="20" s="1"/>
  <c r="AC73" i="1"/>
  <c r="AI71" i="20" s="1"/>
  <c r="AA73" i="1"/>
  <c r="AG71" i="20" s="1"/>
  <c r="X73" i="1"/>
  <c r="AD71" i="20" s="1"/>
  <c r="AB73" i="1"/>
  <c r="AH71" i="20" s="1"/>
  <c r="Y73" i="1"/>
  <c r="AE71" i="20" s="1"/>
  <c r="A75" i="1" l="1"/>
  <c r="A73" i="20" s="1"/>
  <c r="AF74" i="1"/>
  <c r="AB74" i="1"/>
  <c r="AH72" i="20" s="1"/>
  <c r="AC74" i="1"/>
  <c r="AI72" i="20" s="1"/>
  <c r="Y74" i="1"/>
  <c r="AE72" i="20" s="1"/>
  <c r="B74" i="1"/>
  <c r="B72" i="20" s="1"/>
  <c r="AG74" i="1"/>
  <c r="X74" i="1"/>
  <c r="AD72" i="20" s="1"/>
  <c r="AA74" i="1"/>
  <c r="AG72" i="20" s="1"/>
  <c r="Z74" i="1"/>
  <c r="AF72" i="20" s="1"/>
  <c r="A76" i="1" l="1"/>
  <c r="A74" i="20" s="1"/>
  <c r="AF75" i="1"/>
  <c r="Y75" i="1"/>
  <c r="AE73" i="20" s="1"/>
  <c r="X75" i="1"/>
  <c r="AD73" i="20" s="1"/>
  <c r="AA75" i="1"/>
  <c r="AG73" i="20" s="1"/>
  <c r="B75" i="1"/>
  <c r="B73" i="20" s="1"/>
  <c r="AB75" i="1"/>
  <c r="AH73" i="20" s="1"/>
  <c r="AC75" i="1"/>
  <c r="AI73" i="20" s="1"/>
  <c r="Z75" i="1"/>
  <c r="AF73" i="20" s="1"/>
  <c r="A77" i="1" l="1"/>
  <c r="A75" i="20" s="1"/>
  <c r="X76" i="1"/>
  <c r="AD74" i="20" s="1"/>
  <c r="AA76" i="1"/>
  <c r="AG74" i="20" s="1"/>
  <c r="Y76" i="1"/>
  <c r="AE74" i="20" s="1"/>
  <c r="B76" i="1"/>
  <c r="B74" i="20" s="1"/>
  <c r="AB76" i="1"/>
  <c r="AH74" i="20" s="1"/>
  <c r="Z76" i="1"/>
  <c r="AF74" i="20" s="1"/>
  <c r="AC76" i="1"/>
  <c r="AI74" i="20" s="1"/>
  <c r="A78" i="1" l="1"/>
  <c r="A76" i="20" s="1"/>
  <c r="Z77" i="1"/>
  <c r="AF75" i="20" s="1"/>
  <c r="AC77" i="1"/>
  <c r="AI75" i="20" s="1"/>
  <c r="AA77" i="1"/>
  <c r="AG75" i="20" s="1"/>
  <c r="B77" i="1"/>
  <c r="B75" i="20" s="1"/>
  <c r="Y77" i="1"/>
  <c r="AE75" i="20" s="1"/>
  <c r="X77" i="1"/>
  <c r="AD75" i="20" s="1"/>
  <c r="AB77" i="1"/>
  <c r="AH75" i="20" s="1"/>
  <c r="A79" i="1" l="1"/>
  <c r="A77" i="20" s="1"/>
  <c r="AB78" i="1"/>
  <c r="AH76" i="20" s="1"/>
  <c r="AC78" i="1"/>
  <c r="AI76" i="20" s="1"/>
  <c r="Y78" i="1"/>
  <c r="AE76" i="20" s="1"/>
  <c r="B78" i="1"/>
  <c r="B76" i="20" s="1"/>
  <c r="X78" i="1"/>
  <c r="AD76" i="20" s="1"/>
  <c r="AA78" i="1"/>
  <c r="AG76" i="20" s="1"/>
  <c r="Z78" i="1"/>
  <c r="AF76" i="20" s="1"/>
  <c r="A80" i="1" l="1"/>
  <c r="A78" i="20" s="1"/>
  <c r="Y79" i="1"/>
  <c r="AE77" i="20" s="1"/>
  <c r="X79" i="1"/>
  <c r="AD77" i="20" s="1"/>
  <c r="AA79" i="1"/>
  <c r="AG77" i="20" s="1"/>
  <c r="B79" i="1"/>
  <c r="B77" i="20" s="1"/>
  <c r="AB79" i="1"/>
  <c r="AH77" i="20" s="1"/>
  <c r="AC79" i="1"/>
  <c r="AI77" i="20" s="1"/>
  <c r="Z79" i="1"/>
  <c r="AF77" i="20" s="1"/>
  <c r="A81" i="1" l="1"/>
  <c r="A79" i="20" s="1"/>
  <c r="X80" i="1"/>
  <c r="AD78" i="20" s="1"/>
  <c r="AA80" i="1"/>
  <c r="AG78" i="20" s="1"/>
  <c r="Y80" i="1"/>
  <c r="AE78" i="20" s="1"/>
  <c r="B80" i="1"/>
  <c r="B78" i="20" s="1"/>
  <c r="AB80" i="1"/>
  <c r="AH78" i="20" s="1"/>
  <c r="Z80" i="1"/>
  <c r="AF78" i="20" s="1"/>
  <c r="AC80" i="1"/>
  <c r="AI78" i="20" s="1"/>
  <c r="A82" i="1" l="1"/>
  <c r="A80" i="20" s="1"/>
  <c r="AG81" i="1"/>
  <c r="Z81" i="1"/>
  <c r="AF79" i="20" s="1"/>
  <c r="AC81" i="1"/>
  <c r="AI79" i="20" s="1"/>
  <c r="AA81" i="1"/>
  <c r="AG79" i="20" s="1"/>
  <c r="B81" i="1"/>
  <c r="B79" i="20" s="1"/>
  <c r="AF81" i="1"/>
  <c r="X81" i="1"/>
  <c r="AD79" i="20" s="1"/>
  <c r="AB81" i="1"/>
  <c r="AH79" i="20" s="1"/>
  <c r="Y81" i="1"/>
  <c r="AE79" i="20" s="1"/>
  <c r="A83" i="1" l="1"/>
  <c r="A81" i="20" s="1"/>
  <c r="AF82" i="1"/>
  <c r="AB82" i="1"/>
  <c r="AH80" i="20" s="1"/>
  <c r="AC82" i="1"/>
  <c r="AI80" i="20" s="1"/>
  <c r="Y82" i="1"/>
  <c r="AE80" i="20" s="1"/>
  <c r="B82" i="1"/>
  <c r="B80" i="20" s="1"/>
  <c r="X82" i="1"/>
  <c r="AD80" i="20" s="1"/>
  <c r="Z82" i="1"/>
  <c r="AF80" i="20" s="1"/>
  <c r="AA82" i="1"/>
  <c r="AG80" i="20" s="1"/>
  <c r="A84" i="1" l="1"/>
  <c r="A82" i="20" s="1"/>
  <c r="Y83" i="1"/>
  <c r="AE81" i="20" s="1"/>
  <c r="X83" i="1"/>
  <c r="AD81" i="20" s="1"/>
  <c r="AA83" i="1"/>
  <c r="AG81" i="20" s="1"/>
  <c r="AC83" i="1"/>
  <c r="AI81" i="20" s="1"/>
  <c r="B83" i="1"/>
  <c r="B81" i="20" s="1"/>
  <c r="Z83" i="1"/>
  <c r="AF81" i="20" s="1"/>
  <c r="AB83" i="1"/>
  <c r="AH81" i="20" s="1"/>
  <c r="A85" i="1" l="1"/>
  <c r="A83" i="20" s="1"/>
  <c r="X84" i="1"/>
  <c r="AD82" i="20" s="1"/>
  <c r="AA84" i="1"/>
  <c r="AG82" i="20" s="1"/>
  <c r="Y84" i="1"/>
  <c r="AE82" i="20" s="1"/>
  <c r="B84" i="1"/>
  <c r="B82" i="20" s="1"/>
  <c r="Z84" i="1"/>
  <c r="AF82" i="20" s="1"/>
  <c r="AB84" i="1"/>
  <c r="AH82" i="20" s="1"/>
  <c r="AC84" i="1"/>
  <c r="AI82" i="20" s="1"/>
  <c r="A86" i="1" l="1"/>
  <c r="A84" i="20" s="1"/>
  <c r="B85" i="1"/>
  <c r="B83" i="20" s="1"/>
  <c r="Z85" i="1"/>
  <c r="AF83" i="20" s="1"/>
  <c r="AC85" i="1"/>
  <c r="AI83" i="20" s="1"/>
  <c r="AA85" i="1"/>
  <c r="AG83" i="20" s="1"/>
  <c r="AB85" i="1"/>
  <c r="AH83" i="20" s="1"/>
  <c r="Y85" i="1"/>
  <c r="AE83" i="20" s="1"/>
  <c r="X85" i="1"/>
  <c r="AD83" i="20" s="1"/>
  <c r="A87" i="1" l="1"/>
  <c r="A85" i="20" s="1"/>
  <c r="AB86" i="1"/>
  <c r="AH84" i="20" s="1"/>
  <c r="AC86" i="1"/>
  <c r="AI84" i="20" s="1"/>
  <c r="Y86" i="1"/>
  <c r="AE84" i="20" s="1"/>
  <c r="X86" i="1"/>
  <c r="AD84" i="20" s="1"/>
  <c r="Z86" i="1"/>
  <c r="AF84" i="20" s="1"/>
  <c r="AA86" i="1"/>
  <c r="AG84" i="20" s="1"/>
  <c r="B86" i="1"/>
  <c r="B84" i="20" s="1"/>
  <c r="A88" i="1" l="1"/>
  <c r="A86" i="20" s="1"/>
  <c r="Y87" i="1"/>
  <c r="AE85" i="20" s="1"/>
  <c r="X87" i="1"/>
  <c r="AD85" i="20" s="1"/>
  <c r="AA87" i="1"/>
  <c r="AG85" i="20" s="1"/>
  <c r="AC87" i="1"/>
  <c r="AI85" i="20" s="1"/>
  <c r="Z87" i="1"/>
  <c r="AF85" i="20" s="1"/>
  <c r="AB87" i="1"/>
  <c r="AH85" i="20" s="1"/>
  <c r="B87" i="1"/>
  <c r="B85" i="20" s="1"/>
  <c r="A89" i="1" l="1"/>
  <c r="A87" i="20" s="1"/>
  <c r="X88" i="1"/>
  <c r="AD86" i="20" s="1"/>
  <c r="AA88" i="1"/>
  <c r="AG86" i="20" s="1"/>
  <c r="Y88" i="1"/>
  <c r="AE86" i="20" s="1"/>
  <c r="B88" i="1"/>
  <c r="B86" i="20" s="1"/>
  <c r="Z88" i="1"/>
  <c r="AF86" i="20" s="1"/>
  <c r="AB88" i="1"/>
  <c r="AH86" i="20" s="1"/>
  <c r="AC88" i="1"/>
  <c r="AI86" i="20" s="1"/>
  <c r="A90" i="1" l="1"/>
  <c r="A88" i="20" s="1"/>
  <c r="Z89" i="1"/>
  <c r="AF87" i="20" s="1"/>
  <c r="AC89" i="1"/>
  <c r="AI87" i="20" s="1"/>
  <c r="AA89" i="1"/>
  <c r="AG87" i="20" s="1"/>
  <c r="B89" i="1"/>
  <c r="B87" i="20" s="1"/>
  <c r="AB89" i="1"/>
  <c r="AH87" i="20" s="1"/>
  <c r="Y89" i="1"/>
  <c r="AE87" i="20" s="1"/>
  <c r="X89" i="1"/>
  <c r="AD87" i="20" s="1"/>
  <c r="A91" i="1" l="1"/>
  <c r="A89" i="20" s="1"/>
  <c r="AB90" i="1"/>
  <c r="AH88" i="20" s="1"/>
  <c r="AC90" i="1"/>
  <c r="AI88" i="20" s="1"/>
  <c r="Y90" i="1"/>
  <c r="AE88" i="20" s="1"/>
  <c r="X90" i="1"/>
  <c r="AD88" i="20" s="1"/>
  <c r="Z90" i="1"/>
  <c r="AF88" i="20" s="1"/>
  <c r="AA90" i="1"/>
  <c r="AG88" i="20" s="1"/>
  <c r="B90" i="1"/>
  <c r="B88" i="20" s="1"/>
  <c r="A92" i="1" l="1"/>
  <c r="A90" i="20" s="1"/>
  <c r="Y91" i="1"/>
  <c r="AE89" i="20" s="1"/>
  <c r="X91" i="1"/>
  <c r="AD89" i="20" s="1"/>
  <c r="AA91" i="1"/>
  <c r="AG89" i="20" s="1"/>
  <c r="AC91" i="1"/>
  <c r="AI89" i="20" s="1"/>
  <c r="Z91" i="1"/>
  <c r="AF89" i="20" s="1"/>
  <c r="AB91" i="1"/>
  <c r="AH89" i="20" s="1"/>
  <c r="B91" i="1"/>
  <c r="A93" i="1" l="1"/>
  <c r="A91" i="20" s="1"/>
  <c r="X92" i="1"/>
  <c r="AD90" i="20" s="1"/>
  <c r="AA92" i="1"/>
  <c r="AG90" i="20" s="1"/>
  <c r="Y92" i="1"/>
  <c r="AE90" i="20" s="1"/>
  <c r="B92" i="1"/>
  <c r="B90" i="20" s="1"/>
  <c r="Z92" i="1"/>
  <c r="AF90" i="20" s="1"/>
  <c r="AB92" i="1"/>
  <c r="AH90" i="20" s="1"/>
  <c r="AC92" i="1"/>
  <c r="AI90" i="20" s="1"/>
  <c r="A94" i="1" l="1"/>
  <c r="A92" i="20" s="1"/>
  <c r="Y93" i="1"/>
  <c r="AE91" i="20" s="1"/>
  <c r="AB93" i="1"/>
  <c r="AH91" i="20" s="1"/>
  <c r="X93" i="1"/>
  <c r="AD91" i="20" s="1"/>
  <c r="B93" i="1"/>
  <c r="B91" i="20" s="1"/>
  <c r="Z93" i="1"/>
  <c r="AF91" i="20" s="1"/>
  <c r="AA93" i="1"/>
  <c r="AG91" i="20" s="1"/>
  <c r="AC93" i="1"/>
  <c r="AI91" i="20" s="1"/>
  <c r="A95" i="1" l="1"/>
  <c r="A93" i="20" s="1"/>
  <c r="AB94" i="1"/>
  <c r="AH92" i="20" s="1"/>
  <c r="AC94" i="1"/>
  <c r="AI92" i="20" s="1"/>
  <c r="Y94" i="1"/>
  <c r="AE92" i="20" s="1"/>
  <c r="X94" i="1"/>
  <c r="AD92" i="20" s="1"/>
  <c r="Z94" i="1"/>
  <c r="AF92" i="20" s="1"/>
  <c r="AA94" i="1"/>
  <c r="AG92" i="20" s="1"/>
  <c r="B94" i="1"/>
  <c r="B92" i="20" s="1"/>
  <c r="A96" i="1" l="1"/>
  <c r="A94" i="20" s="1"/>
  <c r="Z95" i="1"/>
  <c r="AF93" i="20" s="1"/>
  <c r="AC95" i="1"/>
  <c r="AI93" i="20" s="1"/>
  <c r="AB95" i="1"/>
  <c r="AH93" i="20" s="1"/>
  <c r="B95" i="1"/>
  <c r="B93" i="20" s="1"/>
  <c r="Y95" i="1"/>
  <c r="AE93" i="20" s="1"/>
  <c r="AA95" i="1"/>
  <c r="AG93" i="20" s="1"/>
  <c r="X95" i="1"/>
  <c r="AD93" i="20" s="1"/>
  <c r="A97" i="1" l="1"/>
  <c r="A95" i="20" s="1"/>
  <c r="B96" i="1"/>
  <c r="B94" i="20" s="1"/>
  <c r="X96" i="1"/>
  <c r="AD94" i="20" s="1"/>
  <c r="AA96" i="1"/>
  <c r="AG94" i="20" s="1"/>
  <c r="Y96" i="1"/>
  <c r="AE94" i="20" s="1"/>
  <c r="Z96" i="1"/>
  <c r="AF94" i="20" s="1"/>
  <c r="AB96" i="1"/>
  <c r="AH94" i="20" s="1"/>
  <c r="AC96" i="1"/>
  <c r="AI94" i="20" s="1"/>
  <c r="A98" i="1" l="1"/>
  <c r="A96" i="20" s="1"/>
  <c r="Y97" i="1"/>
  <c r="AE95" i="20" s="1"/>
  <c r="AB97" i="1"/>
  <c r="AH95" i="20" s="1"/>
  <c r="X97" i="1"/>
  <c r="AD95" i="20" s="1"/>
  <c r="Z97" i="1"/>
  <c r="AF95" i="20" s="1"/>
  <c r="AA97" i="1"/>
  <c r="AG95" i="20" s="1"/>
  <c r="AC97" i="1"/>
  <c r="AI95" i="20" s="1"/>
  <c r="B97" i="1"/>
  <c r="B95" i="20" s="1"/>
  <c r="A99" i="1" l="1"/>
  <c r="A97" i="20" s="1"/>
  <c r="AB98" i="1"/>
  <c r="AH96" i="20" s="1"/>
  <c r="AC98" i="1"/>
  <c r="AI96" i="20" s="1"/>
  <c r="Y98" i="1"/>
  <c r="AE96" i="20" s="1"/>
  <c r="Z98" i="1"/>
  <c r="AF96" i="20" s="1"/>
  <c r="X98" i="1"/>
  <c r="AD96" i="20" s="1"/>
  <c r="B98" i="1"/>
  <c r="B96" i="20" s="1"/>
  <c r="AA98" i="1"/>
  <c r="AG96" i="20" s="1"/>
  <c r="A100" i="1" l="1"/>
  <c r="A98" i="20" s="1"/>
  <c r="Z99" i="1"/>
  <c r="AF97" i="20" s="1"/>
  <c r="AB99" i="1"/>
  <c r="AH97" i="20" s="1"/>
  <c r="AC99" i="1"/>
  <c r="AI97" i="20" s="1"/>
  <c r="Y99" i="1"/>
  <c r="AE97" i="20" s="1"/>
  <c r="AA99" i="1"/>
  <c r="AG97" i="20" s="1"/>
  <c r="B99" i="1"/>
  <c r="B97" i="20" s="1"/>
  <c r="X99" i="1"/>
  <c r="AD97" i="20" s="1"/>
  <c r="A101" i="1" l="1"/>
  <c r="A99" i="20" s="1"/>
  <c r="X100" i="1"/>
  <c r="AD98" i="20" s="1"/>
  <c r="AA100" i="1"/>
  <c r="AG98" i="20" s="1"/>
  <c r="Y100" i="1"/>
  <c r="AE98" i="20" s="1"/>
  <c r="B100" i="1"/>
  <c r="B98" i="20" s="1"/>
  <c r="Z100" i="1"/>
  <c r="AF98" i="20" s="1"/>
  <c r="AC100" i="1"/>
  <c r="AI98" i="20" s="1"/>
  <c r="AB100" i="1"/>
  <c r="AH98" i="20" s="1"/>
  <c r="A102" i="1" l="1"/>
  <c r="A100" i="20" s="1"/>
  <c r="B101" i="1"/>
  <c r="B99" i="20" s="1"/>
  <c r="AA101" i="1"/>
  <c r="AG99" i="20" s="1"/>
  <c r="Y101" i="1"/>
  <c r="AE99" i="20" s="1"/>
  <c r="Z101" i="1"/>
  <c r="AF99" i="20" s="1"/>
  <c r="AB101" i="1"/>
  <c r="AH99" i="20" s="1"/>
  <c r="AC101" i="1"/>
  <c r="AI99" i="20" s="1"/>
  <c r="X101" i="1"/>
  <c r="AD99" i="20" s="1"/>
  <c r="A103" i="1" l="1"/>
  <c r="A101" i="20" s="1"/>
  <c r="AA102" i="1"/>
  <c r="AG100" i="20" s="1"/>
  <c r="X102" i="1"/>
  <c r="AD100" i="20" s="1"/>
  <c r="AB102" i="1"/>
  <c r="AH100" i="20" s="1"/>
  <c r="Y102" i="1"/>
  <c r="AE100" i="20" s="1"/>
  <c r="AC102" i="1"/>
  <c r="AI100" i="20" s="1"/>
  <c r="Z102" i="1"/>
  <c r="AF100" i="20" s="1"/>
  <c r="B102" i="1"/>
  <c r="B100" i="20" s="1"/>
  <c r="AA103" i="1" l="1"/>
  <c r="AG101" i="20" s="1"/>
  <c r="Z103" i="1"/>
  <c r="AF101" i="20" s="1"/>
  <c r="Y103" i="1"/>
  <c r="AE101" i="20" s="1"/>
  <c r="AC103" i="1"/>
  <c r="AI101" i="20" s="1"/>
  <c r="A104" i="1"/>
  <c r="A102" i="20" s="1"/>
  <c r="X103" i="1"/>
  <c r="AD101" i="20" s="1"/>
  <c r="AB103" i="1"/>
  <c r="AH101" i="20" s="1"/>
  <c r="B103" i="1"/>
  <c r="B101" i="20" s="1"/>
  <c r="A105" i="1" l="1"/>
  <c r="A103" i="20" s="1"/>
  <c r="X104" i="1"/>
  <c r="AD102" i="20" s="1"/>
  <c r="AA104" i="1"/>
  <c r="AG102" i="20" s="1"/>
  <c r="Y104" i="1"/>
  <c r="AE102" i="20" s="1"/>
  <c r="AB104" i="1"/>
  <c r="AH102" i="20" s="1"/>
  <c r="B104" i="1"/>
  <c r="B102" i="20" s="1"/>
  <c r="Z104" i="1"/>
  <c r="AF102" i="20" s="1"/>
  <c r="AC104" i="1"/>
  <c r="AI102" i="20" s="1"/>
  <c r="A106" i="1" l="1"/>
  <c r="A104" i="20" s="1"/>
  <c r="B105" i="1"/>
  <c r="B103" i="20" s="1"/>
  <c r="Z105" i="1"/>
  <c r="AF103" i="20" s="1"/>
  <c r="AB105" i="1"/>
  <c r="AH103" i="20" s="1"/>
  <c r="AC105" i="1"/>
  <c r="AI103" i="20" s="1"/>
  <c r="X105" i="1"/>
  <c r="AD103" i="20" s="1"/>
  <c r="AA105" i="1"/>
  <c r="AG103" i="20" s="1"/>
  <c r="Y105" i="1"/>
  <c r="AE103" i="20" s="1"/>
  <c r="A107" i="1" l="1"/>
  <c r="A105" i="20" s="1"/>
  <c r="AB106" i="1"/>
  <c r="AH104" i="20" s="1"/>
  <c r="AC106" i="1"/>
  <c r="AI104" i="20" s="1"/>
  <c r="Y106" i="1"/>
  <c r="AE104" i="20" s="1"/>
  <c r="B106" i="1"/>
  <c r="B104" i="20" s="1"/>
  <c r="X106" i="1"/>
  <c r="AD104" i="20" s="1"/>
  <c r="AA106" i="1"/>
  <c r="AG104" i="20" s="1"/>
  <c r="Z106" i="1"/>
  <c r="AF104" i="20" s="1"/>
  <c r="A108" i="1" l="1"/>
  <c r="A106" i="20" s="1"/>
  <c r="AC107" i="1"/>
  <c r="AI105" i="20" s="1"/>
  <c r="Y107" i="1"/>
  <c r="AE105" i="20" s="1"/>
  <c r="AB107" i="1"/>
  <c r="AH105" i="20" s="1"/>
  <c r="X107" i="1"/>
  <c r="AD105" i="20" s="1"/>
  <c r="B107" i="1"/>
  <c r="B105" i="20" s="1"/>
  <c r="Z107" i="1"/>
  <c r="AF105" i="20" s="1"/>
  <c r="AA107" i="1"/>
  <c r="AG105" i="20" s="1"/>
  <c r="A109" i="1" l="1"/>
  <c r="A107" i="20" s="1"/>
  <c r="X108" i="1"/>
  <c r="AD106" i="20" s="1"/>
  <c r="AA108" i="1"/>
  <c r="AG106" i="20" s="1"/>
  <c r="Y108" i="1"/>
  <c r="AE106" i="20" s="1"/>
  <c r="AC108" i="1"/>
  <c r="AI106" i="20" s="1"/>
  <c r="AB108" i="1"/>
  <c r="AH106" i="20" s="1"/>
  <c r="B108" i="1"/>
  <c r="B106" i="20" s="1"/>
  <c r="Z108" i="1"/>
  <c r="AF106" i="20" s="1"/>
  <c r="A110" i="1" l="1"/>
  <c r="A108" i="20" s="1"/>
  <c r="AG109" i="1"/>
  <c r="Y109" i="1"/>
  <c r="AE107" i="20" s="1"/>
  <c r="B109" i="1"/>
  <c r="B107" i="20" s="1"/>
  <c r="Z109" i="1"/>
  <c r="AF107" i="20" s="1"/>
  <c r="AB109" i="1"/>
  <c r="AH107" i="20" s="1"/>
  <c r="AC109" i="1"/>
  <c r="AI107" i="20" s="1"/>
  <c r="X109" i="1"/>
  <c r="AD107" i="20" s="1"/>
  <c r="AF109" i="1"/>
  <c r="AA109" i="1"/>
  <c r="AG107" i="20" s="1"/>
  <c r="A111" i="1" l="1"/>
  <c r="A109" i="20" s="1"/>
  <c r="AF110" i="1"/>
  <c r="AB110" i="1"/>
  <c r="AH108" i="20" s="1"/>
  <c r="AC110" i="1"/>
  <c r="AI108" i="20" s="1"/>
  <c r="Z110" i="1"/>
  <c r="AF108" i="20" s="1"/>
  <c r="AA110" i="1"/>
  <c r="AG108" i="20" s="1"/>
  <c r="Y110" i="1"/>
  <c r="AE108" i="20" s="1"/>
  <c r="B110" i="1"/>
  <c r="B108" i="20" s="1"/>
  <c r="X110" i="1"/>
  <c r="AD108" i="20" s="1"/>
  <c r="A112" i="1" l="1"/>
  <c r="A110" i="20" s="1"/>
  <c r="X111" i="1"/>
  <c r="AD109" i="20" s="1"/>
  <c r="Z111" i="1"/>
  <c r="AF109" i="20" s="1"/>
  <c r="AA111" i="1"/>
  <c r="AG109" i="20" s="1"/>
  <c r="AC111" i="1"/>
  <c r="AI109" i="20" s="1"/>
  <c r="B111" i="1"/>
  <c r="B109" i="20" s="1"/>
  <c r="AB111" i="1"/>
  <c r="AH109" i="20" s="1"/>
  <c r="Y111" i="1"/>
  <c r="AE109" i="20" s="1"/>
  <c r="A113" i="1" l="1"/>
  <c r="A111" i="20" s="1"/>
  <c r="X112" i="1"/>
  <c r="AD110" i="20" s="1"/>
  <c r="AA112" i="1"/>
  <c r="AG110" i="20" s="1"/>
  <c r="Y112" i="1"/>
  <c r="AE110" i="20" s="1"/>
  <c r="B112" i="1"/>
  <c r="B110" i="20" s="1"/>
  <c r="AB112" i="1"/>
  <c r="AH110" i="20" s="1"/>
  <c r="Z112" i="1"/>
  <c r="AF110" i="20" s="1"/>
  <c r="AC112" i="1"/>
  <c r="AI110" i="20" s="1"/>
  <c r="A114" i="1" l="1"/>
  <c r="A112" i="20" s="1"/>
  <c r="B113" i="1"/>
  <c r="B111" i="20" s="1"/>
  <c r="AC113" i="1"/>
  <c r="AI111" i="20" s="1"/>
  <c r="X113" i="1"/>
  <c r="AD111" i="20" s="1"/>
  <c r="AA113" i="1"/>
  <c r="AG111" i="20" s="1"/>
  <c r="Y113" i="1"/>
  <c r="AE111" i="20" s="1"/>
  <c r="AB113" i="1"/>
  <c r="AH111" i="20" s="1"/>
  <c r="Z113" i="1"/>
  <c r="AF111" i="20" s="1"/>
  <c r="A115" i="1" l="1"/>
  <c r="A113" i="20" s="1"/>
  <c r="AB114" i="1"/>
  <c r="AH112" i="20" s="1"/>
  <c r="AC114" i="1"/>
  <c r="AI112" i="20" s="1"/>
  <c r="Z114" i="1"/>
  <c r="AF112" i="20" s="1"/>
  <c r="X114" i="1"/>
  <c r="AD112" i="20" s="1"/>
  <c r="AA114" i="1"/>
  <c r="AG112" i="20" s="1"/>
  <c r="Y114" i="1"/>
  <c r="AE112" i="20" s="1"/>
  <c r="B114" i="1"/>
  <c r="B112" i="20" s="1"/>
  <c r="A116" i="1" l="1"/>
  <c r="A114" i="20" s="1"/>
  <c r="Y115" i="1"/>
  <c r="AE113" i="20" s="1"/>
  <c r="AB115" i="1"/>
  <c r="AH113" i="20" s="1"/>
  <c r="X115" i="1"/>
  <c r="AD113" i="20" s="1"/>
  <c r="B115" i="1"/>
  <c r="B113" i="20" s="1"/>
  <c r="Z115" i="1"/>
  <c r="AF113" i="20" s="1"/>
  <c r="AA115" i="1"/>
  <c r="AG113" i="20" s="1"/>
  <c r="AC115" i="1"/>
  <c r="AI113" i="20" s="1"/>
  <c r="A117" i="1" l="1"/>
  <c r="A115" i="20" s="1"/>
  <c r="AG116" i="1"/>
  <c r="X116" i="1"/>
  <c r="AD114" i="20" s="1"/>
  <c r="AA116" i="1"/>
  <c r="AG114" i="20" s="1"/>
  <c r="Y116" i="1"/>
  <c r="AE114" i="20" s="1"/>
  <c r="AC116" i="1"/>
  <c r="AI114" i="20" s="1"/>
  <c r="AF116" i="1"/>
  <c r="AB116" i="1"/>
  <c r="AH114" i="20" s="1"/>
  <c r="B116" i="1"/>
  <c r="B114" i="20" s="1"/>
  <c r="Z116" i="1"/>
  <c r="AF114" i="20" s="1"/>
  <c r="A118" i="1" l="1"/>
  <c r="A116" i="20" s="1"/>
  <c r="Y117" i="1"/>
  <c r="AE115" i="20" s="1"/>
  <c r="B117" i="1"/>
  <c r="B115" i="20" s="1"/>
  <c r="Z117" i="1"/>
  <c r="AF115" i="20" s="1"/>
  <c r="AB117" i="1"/>
  <c r="AH115" i="20" s="1"/>
  <c r="AC117" i="1"/>
  <c r="AI115" i="20" s="1"/>
  <c r="X117" i="1"/>
  <c r="AD115" i="20" s="1"/>
  <c r="AA117" i="1"/>
  <c r="AG115" i="20" s="1"/>
  <c r="AF117" i="1"/>
  <c r="A119" i="1" l="1"/>
  <c r="A117" i="20" s="1"/>
  <c r="AB118" i="1"/>
  <c r="AH116" i="20" s="1"/>
  <c r="AC118" i="1"/>
  <c r="AI116" i="20" s="1"/>
  <c r="Y118" i="1"/>
  <c r="AE116" i="20" s="1"/>
  <c r="Z118" i="1"/>
  <c r="AF116" i="20" s="1"/>
  <c r="B118" i="1"/>
  <c r="B116" i="20" s="1"/>
  <c r="X118" i="1"/>
  <c r="AD116" i="20" s="1"/>
  <c r="AA118" i="1"/>
  <c r="AG116" i="20" s="1"/>
  <c r="A120" i="1" l="1"/>
  <c r="A118" i="20" s="1"/>
  <c r="Z119" i="1"/>
  <c r="AF117" i="20" s="1"/>
  <c r="AA119" i="1"/>
  <c r="AG117" i="20" s="1"/>
  <c r="AC119" i="1"/>
  <c r="AI117" i="20" s="1"/>
  <c r="Y119" i="1"/>
  <c r="AE117" i="20" s="1"/>
  <c r="AB119" i="1"/>
  <c r="AH117" i="20" s="1"/>
  <c r="B119" i="1"/>
  <c r="B117" i="20" s="1"/>
  <c r="X119" i="1"/>
  <c r="AD117" i="20" s="1"/>
  <c r="A121" i="1" l="1"/>
  <c r="A119" i="20" s="1"/>
  <c r="X120" i="1"/>
  <c r="AD118" i="20" s="1"/>
  <c r="AA120" i="1"/>
  <c r="AG118" i="20" s="1"/>
  <c r="Y120" i="1"/>
  <c r="AE118" i="20" s="1"/>
  <c r="B120" i="1"/>
  <c r="B118" i="20" s="1"/>
  <c r="Z120" i="1"/>
  <c r="AF118" i="20" s="1"/>
  <c r="AC120" i="1"/>
  <c r="AI118" i="20" s="1"/>
  <c r="AB120" i="1"/>
  <c r="AH118" i="20" s="1"/>
  <c r="A122" i="1" l="1"/>
  <c r="A120" i="20" s="1"/>
  <c r="B121" i="1"/>
  <c r="B119" i="20" s="1"/>
  <c r="AA121" i="1"/>
  <c r="AG119" i="20" s="1"/>
  <c r="Y121" i="1"/>
  <c r="AE119" i="20" s="1"/>
  <c r="Z121" i="1"/>
  <c r="AF119" i="20" s="1"/>
  <c r="AB121" i="1"/>
  <c r="AH119" i="20" s="1"/>
  <c r="AC121" i="1"/>
  <c r="AI119" i="20" s="1"/>
  <c r="X121" i="1"/>
  <c r="AD119" i="20" s="1"/>
  <c r="A123" i="1" l="1"/>
  <c r="A121" i="20" s="1"/>
  <c r="AB122" i="1"/>
  <c r="AH120" i="20" s="1"/>
  <c r="AC122" i="1"/>
  <c r="AI120" i="20" s="1"/>
  <c r="Y122" i="1"/>
  <c r="AE120" i="20" s="1"/>
  <c r="AA122" i="1"/>
  <c r="AG120" i="20" s="1"/>
  <c r="Z122" i="1"/>
  <c r="AF120" i="20" s="1"/>
  <c r="B122" i="1"/>
  <c r="B120" i="20" s="1"/>
  <c r="X122" i="1"/>
  <c r="AD120" i="20" s="1"/>
  <c r="A124" i="1" l="1"/>
  <c r="A122" i="20" s="1"/>
  <c r="AG123" i="1"/>
  <c r="X123" i="1"/>
  <c r="AD121" i="20" s="1"/>
  <c r="Z123" i="1"/>
  <c r="AF121" i="20" s="1"/>
  <c r="AA123" i="1"/>
  <c r="AG121" i="20" s="1"/>
  <c r="AF123" i="1"/>
  <c r="AC123" i="1"/>
  <c r="AI121" i="20" s="1"/>
  <c r="B123" i="1"/>
  <c r="B121" i="20" s="1"/>
  <c r="AB123" i="1"/>
  <c r="AH121" i="20" s="1"/>
  <c r="Y123" i="1"/>
  <c r="AE121" i="20" s="1"/>
  <c r="A125" i="1" l="1"/>
  <c r="A123" i="20" s="1"/>
  <c r="X124" i="1"/>
  <c r="AD122" i="20" s="1"/>
  <c r="AA124" i="1"/>
  <c r="AG122" i="20" s="1"/>
  <c r="Y124" i="1"/>
  <c r="AE122" i="20" s="1"/>
  <c r="B124" i="1"/>
  <c r="B122" i="20" s="1"/>
  <c r="AB124" i="1"/>
  <c r="AH122" i="20" s="1"/>
  <c r="Z124" i="1"/>
  <c r="AF122" i="20" s="1"/>
  <c r="AC124" i="1"/>
  <c r="AI122" i="20" s="1"/>
  <c r="AF124" i="1"/>
  <c r="A126" i="1" l="1"/>
  <c r="A124" i="20" s="1"/>
  <c r="Y125" i="1"/>
  <c r="AE123" i="20" s="1"/>
  <c r="AB125" i="1"/>
  <c r="AH123" i="20" s="1"/>
  <c r="X125" i="1"/>
  <c r="AD123" i="20" s="1"/>
  <c r="B125" i="1"/>
  <c r="B123" i="20" s="1"/>
  <c r="Z125" i="1"/>
  <c r="AF123" i="20" s="1"/>
  <c r="AC125" i="1"/>
  <c r="AI123" i="20" s="1"/>
  <c r="AA125" i="1"/>
  <c r="AG123" i="20" s="1"/>
  <c r="A127" i="1" l="1"/>
  <c r="A125" i="20" s="1"/>
  <c r="AB126" i="1"/>
  <c r="AH124" i="20" s="1"/>
  <c r="AC126" i="1"/>
  <c r="AI124" i="20" s="1"/>
  <c r="Y126" i="1"/>
  <c r="AE124" i="20" s="1"/>
  <c r="AA126" i="1"/>
  <c r="AG124" i="20" s="1"/>
  <c r="X126" i="1"/>
  <c r="AD124" i="20" s="1"/>
  <c r="B126" i="1"/>
  <c r="B124" i="20" s="1"/>
  <c r="Z126" i="1"/>
  <c r="AF124" i="20" s="1"/>
  <c r="A128" i="1" l="1"/>
  <c r="A126" i="20" s="1"/>
  <c r="Z127" i="1"/>
  <c r="AF125" i="20" s="1"/>
  <c r="AC127" i="1"/>
  <c r="AI125" i="20" s="1"/>
  <c r="AA127" i="1"/>
  <c r="AG125" i="20" s="1"/>
  <c r="Y127" i="1"/>
  <c r="AE125" i="20" s="1"/>
  <c r="AB127" i="1"/>
  <c r="AH125" i="20" s="1"/>
  <c r="X127" i="1"/>
  <c r="AD125" i="20" s="1"/>
  <c r="B127" i="1"/>
  <c r="B125" i="20" s="1"/>
  <c r="A129" i="1" l="1"/>
  <c r="A127" i="20" s="1"/>
  <c r="X128" i="1"/>
  <c r="AD126" i="20" s="1"/>
  <c r="AA128" i="1"/>
  <c r="AG126" i="20" s="1"/>
  <c r="AC128" i="1"/>
  <c r="AI126" i="20" s="1"/>
  <c r="B128" i="1"/>
  <c r="B126" i="20" s="1"/>
  <c r="Z128" i="1"/>
  <c r="AF126" i="20" s="1"/>
  <c r="Y128" i="1"/>
  <c r="AE126" i="20" s="1"/>
  <c r="AB128" i="1"/>
  <c r="AH126" i="20" s="1"/>
  <c r="A130" i="1" l="1"/>
  <c r="A128" i="20" s="1"/>
  <c r="Y129" i="1"/>
  <c r="AE127" i="20" s="1"/>
  <c r="AB129" i="1"/>
  <c r="AH127" i="20" s="1"/>
  <c r="X129" i="1"/>
  <c r="AD127" i="20" s="1"/>
  <c r="B129" i="1"/>
  <c r="B127" i="20" s="1"/>
  <c r="Z129" i="1"/>
  <c r="AF127" i="20" s="1"/>
  <c r="AC129" i="1"/>
  <c r="AI127" i="20" s="1"/>
  <c r="AA129" i="1"/>
  <c r="AG127" i="20" s="1"/>
  <c r="A131" i="1" l="1"/>
  <c r="A129" i="20" s="1"/>
  <c r="AF130" i="1"/>
  <c r="AB130" i="1"/>
  <c r="AH128" i="20" s="1"/>
  <c r="AC130" i="1"/>
  <c r="AI128" i="20" s="1"/>
  <c r="Y130" i="1"/>
  <c r="AE128" i="20" s="1"/>
  <c r="X130" i="1"/>
  <c r="AD128" i="20" s="1"/>
  <c r="AG130" i="1"/>
  <c r="B130" i="1"/>
  <c r="B128" i="20" s="1"/>
  <c r="Z130" i="1"/>
  <c r="AF128" i="20" s="1"/>
  <c r="AA130" i="1"/>
  <c r="AG128" i="20" s="1"/>
  <c r="A132" i="1" l="1"/>
  <c r="A130" i="20" s="1"/>
  <c r="Z131" i="1"/>
  <c r="AF129" i="20" s="1"/>
  <c r="AC131" i="1"/>
  <c r="AI129" i="20" s="1"/>
  <c r="AA131" i="1"/>
  <c r="AG129" i="20" s="1"/>
  <c r="AF131" i="1"/>
  <c r="Y131" i="1"/>
  <c r="AE129" i="20" s="1"/>
  <c r="AB131" i="1"/>
  <c r="AH129" i="20" s="1"/>
  <c r="X131" i="1"/>
  <c r="AD129" i="20" s="1"/>
  <c r="B131" i="1"/>
  <c r="B129" i="20" s="1"/>
  <c r="A133" i="1" l="1"/>
  <c r="A131" i="20" s="1"/>
  <c r="X132" i="1"/>
  <c r="AD130" i="20" s="1"/>
  <c r="AA132" i="1"/>
  <c r="AG130" i="20" s="1"/>
  <c r="Y132" i="1"/>
  <c r="AE130" i="20" s="1"/>
  <c r="B132" i="1"/>
  <c r="B130" i="20" s="1"/>
  <c r="AC132" i="1"/>
  <c r="AI130" i="20" s="1"/>
  <c r="Z132" i="1"/>
  <c r="AF130" i="20" s="1"/>
  <c r="AB132" i="1"/>
  <c r="AH130" i="20" s="1"/>
  <c r="A134" i="1" l="1"/>
  <c r="A132" i="20" s="1"/>
  <c r="AF133" i="1"/>
  <c r="Y133" i="1"/>
  <c r="AE131" i="20" s="1"/>
  <c r="AB133" i="1"/>
  <c r="AH131" i="20" s="1"/>
  <c r="X133" i="1"/>
  <c r="AD131" i="20" s="1"/>
  <c r="B133" i="1"/>
  <c r="B131" i="20" s="1"/>
  <c r="AG133" i="1"/>
  <c r="Z133" i="1"/>
  <c r="AF131" i="20" s="1"/>
  <c r="AC133" i="1"/>
  <c r="AI131" i="20" s="1"/>
  <c r="AA133" i="1"/>
  <c r="AG131" i="20" s="1"/>
  <c r="A135" i="1" l="1"/>
  <c r="A133" i="20" s="1"/>
  <c r="AB134" i="1"/>
  <c r="AH132" i="20" s="1"/>
  <c r="AC134" i="1"/>
  <c r="AI132" i="20" s="1"/>
  <c r="Y134" i="1"/>
  <c r="AE132" i="20" s="1"/>
  <c r="X134" i="1"/>
  <c r="AD132" i="20" s="1"/>
  <c r="B134" i="1"/>
  <c r="B132" i="20" s="1"/>
  <c r="Z134" i="1"/>
  <c r="AF132" i="20" s="1"/>
  <c r="AA134" i="1"/>
  <c r="AG132" i="20" s="1"/>
  <c r="A136" i="1" l="1"/>
  <c r="A134" i="20" s="1"/>
  <c r="Z135" i="1"/>
  <c r="AF133" i="20" s="1"/>
  <c r="AC135" i="1"/>
  <c r="AI133" i="20" s="1"/>
  <c r="AB135" i="1"/>
  <c r="AH133" i="20" s="1"/>
  <c r="Y135" i="1"/>
  <c r="AE133" i="20" s="1"/>
  <c r="X135" i="1"/>
  <c r="AD133" i="20" s="1"/>
  <c r="AA135" i="1"/>
  <c r="AG133" i="20" s="1"/>
  <c r="B135" i="1"/>
  <c r="B133" i="20" s="1"/>
  <c r="A137" i="1" l="1"/>
  <c r="A135" i="20" s="1"/>
  <c r="X136" i="1"/>
  <c r="AD134" i="20" s="1"/>
  <c r="AA136" i="1"/>
  <c r="AG134" i="20" s="1"/>
  <c r="Y136" i="1"/>
  <c r="AE134" i="20" s="1"/>
  <c r="B136" i="1"/>
  <c r="B134" i="20" s="1"/>
  <c r="AC136" i="1"/>
  <c r="AI134" i="20" s="1"/>
  <c r="Z136" i="1"/>
  <c r="AF134" i="20" s="1"/>
  <c r="AB136" i="1"/>
  <c r="AH134" i="20" s="1"/>
  <c r="A138" i="1" l="1"/>
  <c r="A136" i="20" s="1"/>
  <c r="AG137" i="1"/>
  <c r="B137" i="1"/>
  <c r="B135" i="20" s="1"/>
  <c r="X137" i="1"/>
  <c r="AD135" i="20" s="1"/>
  <c r="AB137" i="1"/>
  <c r="AH135" i="20" s="1"/>
  <c r="Z137" i="1"/>
  <c r="AF135" i="20" s="1"/>
  <c r="AF137" i="1"/>
  <c r="AC137" i="1"/>
  <c r="AI135" i="20" s="1"/>
  <c r="AA137" i="1"/>
  <c r="AG135" i="20" s="1"/>
  <c r="Y137" i="1"/>
  <c r="AE135" i="20" s="1"/>
  <c r="A139" i="1" l="1"/>
  <c r="A137" i="20" s="1"/>
  <c r="AG138" i="1"/>
  <c r="X138" i="1"/>
  <c r="AD136" i="20" s="1"/>
  <c r="AA138" i="1"/>
  <c r="AG136" i="20" s="1"/>
  <c r="Z138" i="1"/>
  <c r="AF136" i="20" s="1"/>
  <c r="B138" i="1"/>
  <c r="B136" i="20" s="1"/>
  <c r="AB138" i="1"/>
  <c r="AH136" i="20" s="1"/>
  <c r="AF138" i="1"/>
  <c r="Y138" i="1"/>
  <c r="AE136" i="20" s="1"/>
  <c r="AC138" i="1"/>
  <c r="AI136" i="20" s="1"/>
  <c r="A140" i="1" l="1"/>
  <c r="A138" i="20" s="1"/>
  <c r="AF139" i="1"/>
  <c r="Y139" i="1"/>
  <c r="AE137" i="20" s="1"/>
  <c r="X139" i="1"/>
  <c r="AD137" i="20" s="1"/>
  <c r="AA139" i="1"/>
  <c r="AG137" i="20" s="1"/>
  <c r="B139" i="1"/>
  <c r="B137" i="20" s="1"/>
  <c r="Z139" i="1"/>
  <c r="AF137" i="20" s="1"/>
  <c r="AC139" i="1"/>
  <c r="AI137" i="20" s="1"/>
  <c r="AB139" i="1"/>
  <c r="AH137" i="20" s="1"/>
  <c r="A141" i="1" l="1"/>
  <c r="A139" i="20" s="1"/>
  <c r="AB140" i="1"/>
  <c r="AH138" i="20" s="1"/>
  <c r="Y140" i="1"/>
  <c r="AE138" i="20" s="1"/>
  <c r="AC140" i="1"/>
  <c r="AI138" i="20" s="1"/>
  <c r="X140" i="1"/>
  <c r="AD138" i="20" s="1"/>
  <c r="B140" i="1"/>
  <c r="B138" i="20" s="1"/>
  <c r="Z140" i="1"/>
  <c r="AF138" i="20" s="1"/>
  <c r="AA140" i="1"/>
  <c r="AG138" i="20" s="1"/>
  <c r="A142" i="1" l="1"/>
  <c r="A140" i="20" s="1"/>
  <c r="Z141" i="1"/>
  <c r="AF139" i="20" s="1"/>
  <c r="AC141" i="1"/>
  <c r="AI139" i="20" s="1"/>
  <c r="X141" i="1"/>
  <c r="AD139" i="20" s="1"/>
  <c r="Y141" i="1"/>
  <c r="AE139" i="20" s="1"/>
  <c r="AA141" i="1"/>
  <c r="AG139" i="20" s="1"/>
  <c r="AB141" i="1"/>
  <c r="AH139" i="20" s="1"/>
  <c r="B141" i="1"/>
  <c r="B139" i="20" s="1"/>
  <c r="A143" i="1" l="1"/>
  <c r="A141" i="20" s="1"/>
  <c r="X142" i="1"/>
  <c r="AD140" i="20" s="1"/>
  <c r="AA142" i="1"/>
  <c r="AG140" i="20" s="1"/>
  <c r="Z142" i="1"/>
  <c r="AF140" i="20" s="1"/>
  <c r="B142" i="1"/>
  <c r="B140" i="20" s="1"/>
  <c r="Y142" i="1"/>
  <c r="AE140" i="20" s="1"/>
  <c r="AC142" i="1"/>
  <c r="AI140" i="20" s="1"/>
  <c r="AB142" i="1"/>
  <c r="AH140" i="20" s="1"/>
  <c r="A144" i="1" l="1"/>
  <c r="A142" i="20" s="1"/>
  <c r="Y143" i="1"/>
  <c r="AE141" i="20" s="1"/>
  <c r="X143" i="1"/>
  <c r="AD141" i="20" s="1"/>
  <c r="AA143" i="1"/>
  <c r="AG141" i="20" s="1"/>
  <c r="S29" i="11"/>
  <c r="S12" i="11"/>
  <c r="L13" i="11"/>
  <c r="O13" i="11"/>
  <c r="P12" i="11"/>
  <c r="N21" i="11"/>
  <c r="T28" i="11"/>
  <c r="B13" i="11"/>
  <c r="S13" i="11"/>
  <c r="M12" i="11"/>
  <c r="L20" i="11"/>
  <c r="O20" i="11"/>
  <c r="M29" i="11"/>
  <c r="O29" i="11"/>
  <c r="J37" i="11"/>
  <c r="J36" i="11"/>
  <c r="S37" i="11"/>
  <c r="L37" i="11"/>
  <c r="N37" i="11"/>
  <c r="N36" i="11"/>
  <c r="S53" i="11"/>
  <c r="U52" i="11"/>
  <c r="U53" i="11"/>
  <c r="V53" i="11"/>
  <c r="S28" i="11"/>
  <c r="J13" i="11"/>
  <c r="B12" i="11"/>
  <c r="C12" i="11"/>
  <c r="T12" i="11"/>
  <c r="N13" i="11"/>
  <c r="V12" i="11"/>
  <c r="W12" i="11"/>
  <c r="X13" i="11"/>
  <c r="R21" i="11"/>
  <c r="K20" i="11"/>
  <c r="S21" i="11"/>
  <c r="T20" i="11"/>
  <c r="O21" i="11"/>
  <c r="W20" i="11"/>
  <c r="X20" i="11"/>
  <c r="R12" i="11"/>
  <c r="K13" i="11"/>
  <c r="U13" i="11"/>
  <c r="M20" i="11"/>
  <c r="W21" i="11"/>
  <c r="X21" i="11"/>
  <c r="P20" i="11"/>
  <c r="T29" i="11"/>
  <c r="U29" i="11"/>
  <c r="V28" i="11"/>
  <c r="V29" i="11"/>
  <c r="W29" i="11"/>
  <c r="X28" i="11"/>
  <c r="X29" i="11"/>
  <c r="S36" i="11"/>
  <c r="T37" i="11"/>
  <c r="U36" i="11"/>
  <c r="U37" i="11"/>
  <c r="W36" i="11"/>
  <c r="W37" i="11"/>
  <c r="R44" i="11"/>
  <c r="R45" i="11"/>
  <c r="T44" i="11"/>
  <c r="T45" i="11"/>
  <c r="V44" i="11"/>
  <c r="V45" i="11"/>
  <c r="X44" i="11"/>
  <c r="X45" i="11"/>
  <c r="T53" i="11"/>
  <c r="V52" i="11"/>
  <c r="X53" i="11"/>
  <c r="Z143" i="1"/>
  <c r="AF141" i="20" s="1"/>
  <c r="AC143" i="1"/>
  <c r="AI141" i="20" s="1"/>
  <c r="AB143" i="1"/>
  <c r="AH141" i="20" s="1"/>
  <c r="K28" i="11"/>
  <c r="C13" i="11"/>
  <c r="M13" i="11"/>
  <c r="J20" i="11"/>
  <c r="L21" i="11"/>
  <c r="M21" i="11"/>
  <c r="P21" i="11"/>
  <c r="L29" i="11"/>
  <c r="B143" i="1"/>
  <c r="B141" i="20" s="1"/>
  <c r="T13" i="11"/>
  <c r="N12" i="11"/>
  <c r="P13" i="11"/>
  <c r="X12" i="11"/>
  <c r="R20" i="11"/>
  <c r="K21" i="11"/>
  <c r="U21" i="11"/>
  <c r="V21" i="11"/>
  <c r="J28" i="11"/>
  <c r="U28" i="11"/>
  <c r="W28" i="11"/>
  <c r="R36" i="11"/>
  <c r="R37" i="11"/>
  <c r="K36" i="11"/>
  <c r="T36" i="11"/>
  <c r="V36" i="11"/>
  <c r="V37" i="11"/>
  <c r="X37" i="11"/>
  <c r="X36" i="11"/>
  <c r="S45" i="11"/>
  <c r="S44" i="11"/>
  <c r="U45" i="11"/>
  <c r="U44" i="11"/>
  <c r="W44" i="11"/>
  <c r="W45" i="11"/>
  <c r="S52" i="11"/>
  <c r="T52" i="11"/>
  <c r="X52" i="11"/>
  <c r="K29" i="11"/>
  <c r="W13" i="11"/>
  <c r="V20" i="11"/>
  <c r="R28" i="11"/>
  <c r="K12" i="11"/>
  <c r="S20" i="11"/>
  <c r="N20" i="11"/>
  <c r="L28" i="11"/>
  <c r="N28" i="11"/>
  <c r="P28" i="11"/>
  <c r="M36" i="11"/>
  <c r="O36" i="11"/>
  <c r="J44" i="11"/>
  <c r="L44" i="11"/>
  <c r="N44" i="11"/>
  <c r="P44" i="11"/>
  <c r="K53" i="11"/>
  <c r="M53" i="11"/>
  <c r="W53" i="11"/>
  <c r="U20" i="11"/>
  <c r="J29" i="11"/>
  <c r="V13" i="11"/>
  <c r="J21" i="11"/>
  <c r="R29" i="11"/>
  <c r="N29" i="11"/>
  <c r="P29" i="11"/>
  <c r="K37" i="11"/>
  <c r="M37" i="11"/>
  <c r="O37" i="11"/>
  <c r="J45" i="11"/>
  <c r="L45" i="11"/>
  <c r="N45" i="11"/>
  <c r="P45" i="11"/>
  <c r="M52" i="11"/>
  <c r="W52" i="11"/>
  <c r="J12" i="11"/>
  <c r="R13" i="11"/>
  <c r="U12" i="11"/>
  <c r="M28" i="11"/>
  <c r="O28" i="11"/>
  <c r="L36" i="11"/>
  <c r="R53" i="11"/>
  <c r="L53" i="11"/>
  <c r="L12" i="11"/>
  <c r="O12" i="11"/>
  <c r="T21" i="11"/>
  <c r="R52" i="11"/>
  <c r="N52" i="11"/>
  <c r="J52" i="11"/>
  <c r="L52" i="11"/>
  <c r="M45" i="11"/>
  <c r="P37" i="11"/>
  <c r="P53" i="11"/>
  <c r="O52" i="11"/>
  <c r="O44" i="11"/>
  <c r="K44" i="11"/>
  <c r="K52" i="11"/>
  <c r="O53" i="11"/>
  <c r="O45" i="11"/>
  <c r="K45" i="11"/>
  <c r="P52" i="11"/>
  <c r="N53" i="11"/>
  <c r="J53" i="11"/>
  <c r="M44" i="11"/>
  <c r="P36" i="11"/>
  <c r="D13" i="11"/>
  <c r="Z12" i="11"/>
  <c r="D12" i="11"/>
  <c r="B63" i="11"/>
  <c r="Z13" i="11"/>
  <c r="B64" i="11"/>
  <c r="AA12" i="11"/>
  <c r="C63" i="11"/>
  <c r="C64" i="11"/>
  <c r="E13" i="11"/>
  <c r="AA13" i="11"/>
  <c r="E12" i="11"/>
  <c r="F12" i="11"/>
  <c r="AB13" i="11"/>
  <c r="D64" i="11"/>
  <c r="AB12" i="11"/>
  <c r="D63" i="11"/>
  <c r="F13" i="11"/>
  <c r="E63" i="11"/>
  <c r="G12" i="11"/>
  <c r="E64" i="11"/>
  <c r="AC13" i="11"/>
  <c r="AC12" i="11"/>
  <c r="G13" i="11"/>
  <c r="F64" i="11"/>
  <c r="AD12" i="11"/>
  <c r="H12" i="11"/>
  <c r="AD13" i="11"/>
  <c r="F63" i="11"/>
  <c r="H13" i="11"/>
  <c r="G64" i="11"/>
  <c r="B21" i="11"/>
  <c r="G63" i="11"/>
  <c r="AE13" i="11"/>
  <c r="AE12" i="11"/>
  <c r="B20" i="11"/>
  <c r="C20" i="11"/>
  <c r="AF12" i="11"/>
  <c r="C21" i="11"/>
  <c r="H63" i="11"/>
  <c r="AF13" i="11"/>
  <c r="H64" i="11"/>
  <c r="Z20" i="11"/>
  <c r="B71" i="11"/>
  <c r="Z21" i="11"/>
  <c r="B72" i="11"/>
  <c r="D20" i="11"/>
  <c r="D21" i="11"/>
  <c r="E21" i="11"/>
  <c r="AA21" i="11"/>
  <c r="C72" i="11"/>
  <c r="AA20" i="11"/>
  <c r="E20" i="11"/>
  <c r="C71" i="11"/>
  <c r="AB21" i="11"/>
  <c r="AB20" i="11"/>
  <c r="F20" i="11"/>
  <c r="D71" i="11"/>
  <c r="F21" i="11"/>
  <c r="D72" i="11"/>
  <c r="E72" i="11"/>
  <c r="G21" i="11"/>
  <c r="AC21" i="11"/>
  <c r="E71" i="11"/>
  <c r="G20" i="11"/>
  <c r="AC20" i="11"/>
  <c r="H20" i="11"/>
  <c r="H21" i="11"/>
  <c r="AD20" i="11"/>
  <c r="AD21" i="11"/>
  <c r="F72" i="11"/>
  <c r="F71" i="11"/>
  <c r="G72" i="11"/>
  <c r="G71" i="11"/>
  <c r="B29" i="11"/>
  <c r="AE21" i="11"/>
  <c r="B28" i="11"/>
  <c r="AE20" i="11"/>
  <c r="AF21" i="11"/>
  <c r="H71" i="11"/>
  <c r="C28" i="11"/>
  <c r="AF20" i="11"/>
  <c r="C29" i="11"/>
  <c r="H72" i="11"/>
  <c r="D28" i="11"/>
  <c r="B79" i="11"/>
  <c r="D29" i="11"/>
  <c r="Z29" i="11"/>
  <c r="B80" i="11"/>
  <c r="Z28" i="11"/>
  <c r="E29" i="11"/>
  <c r="E28" i="11"/>
  <c r="AA29" i="11"/>
  <c r="AA28" i="11"/>
  <c r="AB29" i="11"/>
  <c r="F29" i="11"/>
  <c r="AB28" i="11"/>
  <c r="F28" i="11"/>
  <c r="G28" i="11"/>
  <c r="AC28" i="11"/>
  <c r="AC29" i="11"/>
  <c r="G29" i="11"/>
  <c r="H28" i="11"/>
  <c r="AD29" i="11"/>
  <c r="AD28" i="11"/>
  <c r="H29" i="11"/>
  <c r="AE29" i="11"/>
  <c r="AE28" i="11"/>
  <c r="B36" i="11"/>
  <c r="B37" i="11"/>
  <c r="C37" i="11"/>
  <c r="C36" i="11"/>
  <c r="AF29" i="11"/>
  <c r="AF28" i="11"/>
  <c r="Z37" i="11"/>
  <c r="D37" i="11"/>
  <c r="Z36" i="11"/>
  <c r="D36" i="11"/>
  <c r="AA37" i="11"/>
  <c r="E36" i="11"/>
  <c r="E37" i="11"/>
  <c r="AA36" i="11"/>
  <c r="F36" i="11"/>
  <c r="F37" i="11"/>
  <c r="AB36" i="11"/>
  <c r="AB37" i="11"/>
  <c r="G37" i="11"/>
  <c r="AC36" i="11"/>
  <c r="G36" i="11"/>
  <c r="AC37" i="11"/>
  <c r="AD36" i="11"/>
  <c r="H36" i="11"/>
  <c r="H37" i="11"/>
  <c r="AD37" i="11"/>
  <c r="B44" i="11"/>
  <c r="AE37" i="11"/>
  <c r="B45" i="11"/>
  <c r="AE36" i="11"/>
  <c r="C45" i="11"/>
  <c r="AF36" i="11"/>
  <c r="AF37" i="11"/>
  <c r="C44" i="11"/>
  <c r="D45" i="11"/>
  <c r="Z44" i="11"/>
  <c r="D44" i="11"/>
  <c r="Z45" i="11"/>
  <c r="E44" i="11"/>
  <c r="E45" i="11"/>
  <c r="AA44" i="11"/>
  <c r="AA45" i="11"/>
  <c r="F45" i="11"/>
  <c r="F44" i="11"/>
  <c r="AB44" i="11"/>
  <c r="AB45" i="11"/>
  <c r="G44" i="11"/>
  <c r="G45" i="11"/>
  <c r="AC44" i="11"/>
  <c r="AC45" i="11"/>
  <c r="AD44" i="11"/>
  <c r="H45" i="11"/>
  <c r="AD45" i="11"/>
  <c r="H44" i="11"/>
  <c r="AE44" i="11"/>
  <c r="B52" i="11"/>
  <c r="AE45" i="11"/>
  <c r="B53" i="11"/>
  <c r="AF45" i="11"/>
  <c r="C52" i="11"/>
  <c r="AF44" i="11"/>
  <c r="C53" i="11"/>
  <c r="Z52" i="11"/>
  <c r="D52" i="11"/>
  <c r="Z53" i="11"/>
  <c r="D53" i="11"/>
  <c r="E52" i="11"/>
  <c r="AA52" i="11"/>
  <c r="AA53" i="11"/>
  <c r="E53" i="11"/>
  <c r="AB52" i="11"/>
  <c r="AB53" i="11"/>
  <c r="F53" i="11"/>
  <c r="F52" i="11"/>
  <c r="G52" i="11"/>
  <c r="AC53" i="11"/>
  <c r="AC52" i="11"/>
  <c r="G53" i="11"/>
  <c r="AD52" i="11"/>
  <c r="H52" i="11"/>
  <c r="H53" i="11"/>
  <c r="AD53" i="11"/>
  <c r="AE53" i="11"/>
  <c r="AE52" i="11"/>
  <c r="AF53" i="11"/>
  <c r="AF52" i="11"/>
  <c r="C79" i="11" l="1"/>
  <c r="C80" i="11"/>
  <c r="A145" i="1"/>
  <c r="A143" i="20" s="1"/>
  <c r="AG144" i="1"/>
  <c r="AB144" i="1"/>
  <c r="AH142" i="20" s="1"/>
  <c r="Y144" i="1"/>
  <c r="AE142" i="20" s="1"/>
  <c r="Z144" i="1"/>
  <c r="AF142" i="20" s="1"/>
  <c r="AF144" i="1"/>
  <c r="B144" i="1"/>
  <c r="B142" i="20" s="1"/>
  <c r="X144" i="1"/>
  <c r="AD142" i="20" s="1"/>
  <c r="AC144" i="1"/>
  <c r="AI142" i="20" s="1"/>
  <c r="AA144" i="1"/>
  <c r="AG142" i="20" s="1"/>
  <c r="A146" i="1" l="1"/>
  <c r="A144" i="20" s="1"/>
  <c r="AF145" i="1"/>
  <c r="Y145" i="1"/>
  <c r="AE143" i="20" s="1"/>
  <c r="AA145" i="1"/>
  <c r="AG143" i="20" s="1"/>
  <c r="AB145" i="1"/>
  <c r="AH143" i="20" s="1"/>
  <c r="B145" i="1"/>
  <c r="B143" i="20" s="1"/>
  <c r="AG145" i="1"/>
  <c r="X145" i="1"/>
  <c r="AD143" i="20" s="1"/>
  <c r="AC145" i="1"/>
  <c r="AI143" i="20" s="1"/>
  <c r="Z145" i="1"/>
  <c r="AF143" i="20" s="1"/>
  <c r="A147" i="1" l="1"/>
  <c r="A145" i="20" s="1"/>
  <c r="X146" i="1"/>
  <c r="AD144" i="20" s="1"/>
  <c r="AA146" i="1"/>
  <c r="AG144" i="20" s="1"/>
  <c r="Z146" i="1"/>
  <c r="AF144" i="20" s="1"/>
  <c r="B146" i="1"/>
  <c r="B144" i="20" s="1"/>
  <c r="AF146" i="1"/>
  <c r="AB146" i="1"/>
  <c r="AH144" i="20" s="1"/>
  <c r="AC146" i="1"/>
  <c r="AI144" i="20" s="1"/>
  <c r="Y146" i="1"/>
  <c r="AE144" i="20" s="1"/>
  <c r="A148" i="1" l="1"/>
  <c r="A146" i="20" s="1"/>
  <c r="B147" i="1"/>
  <c r="B145" i="20" s="1"/>
  <c r="Z147" i="1"/>
  <c r="AF145" i="20" s="1"/>
  <c r="AC147" i="1"/>
  <c r="AI145" i="20" s="1"/>
  <c r="X147" i="1"/>
  <c r="AD145" i="20" s="1"/>
  <c r="AA147" i="1"/>
  <c r="AG145" i="20" s="1"/>
  <c r="AB147" i="1"/>
  <c r="AH145" i="20" s="1"/>
  <c r="Y147" i="1"/>
  <c r="AE145" i="20" s="1"/>
  <c r="A149" i="1" l="1"/>
  <c r="A147" i="20" s="1"/>
  <c r="AB148" i="1"/>
  <c r="AH146" i="20" s="1"/>
  <c r="Z148" i="1"/>
  <c r="AF146" i="20" s="1"/>
  <c r="AC148" i="1"/>
  <c r="AI146" i="20" s="1"/>
  <c r="X148" i="1"/>
  <c r="AD146" i="20" s="1"/>
  <c r="AA148" i="1"/>
  <c r="AG146" i="20" s="1"/>
  <c r="Y148" i="1"/>
  <c r="AE146" i="20" s="1"/>
  <c r="B148" i="1"/>
  <c r="B146" i="20" s="1"/>
  <c r="A150" i="1" l="1"/>
  <c r="A148" i="20" s="1"/>
  <c r="Y149" i="1"/>
  <c r="AE147" i="20" s="1"/>
  <c r="AA149" i="1"/>
  <c r="AG147" i="20" s="1"/>
  <c r="AB149" i="1"/>
  <c r="AH147" i="20" s="1"/>
  <c r="B149" i="1"/>
  <c r="B147" i="20" s="1"/>
  <c r="AC149" i="1"/>
  <c r="AI147" i="20" s="1"/>
  <c r="Z149" i="1"/>
  <c r="AF147" i="20" s="1"/>
  <c r="X149" i="1"/>
  <c r="AD147" i="20" s="1"/>
  <c r="A151" i="1" l="1"/>
  <c r="A149" i="20" s="1"/>
  <c r="X150" i="1"/>
  <c r="AD148" i="20" s="1"/>
  <c r="AA150" i="1"/>
  <c r="AG148" i="20" s="1"/>
  <c r="Z150" i="1"/>
  <c r="AF148" i="20" s="1"/>
  <c r="B150" i="1"/>
  <c r="B148" i="20" s="1"/>
  <c r="AB150" i="1"/>
  <c r="AH148" i="20" s="1"/>
  <c r="AC150" i="1"/>
  <c r="AI148" i="20" s="1"/>
  <c r="Y150" i="1"/>
  <c r="AE148" i="20" s="1"/>
  <c r="A152" i="1" l="1"/>
  <c r="A150" i="20" s="1"/>
  <c r="B151" i="1"/>
  <c r="B149" i="20" s="1"/>
  <c r="AG151" i="1"/>
  <c r="Z151" i="1"/>
  <c r="AF149" i="20" s="1"/>
  <c r="AC151" i="1"/>
  <c r="AI149" i="20" s="1"/>
  <c r="AA151" i="1"/>
  <c r="AG149" i="20" s="1"/>
  <c r="AB151" i="1"/>
  <c r="AH149" i="20" s="1"/>
  <c r="Y151" i="1"/>
  <c r="AE149" i="20" s="1"/>
  <c r="AF151" i="1"/>
  <c r="X151" i="1"/>
  <c r="AD149" i="20" s="1"/>
  <c r="A153" i="1" l="1"/>
  <c r="A151" i="20" s="1"/>
  <c r="AF152" i="1"/>
  <c r="AB152" i="1"/>
  <c r="AH150" i="20" s="1"/>
  <c r="Y152" i="1"/>
  <c r="AE150" i="20" s="1"/>
  <c r="Z152" i="1"/>
  <c r="AF150" i="20" s="1"/>
  <c r="AG152" i="1"/>
  <c r="X152" i="1"/>
  <c r="AD150" i="20" s="1"/>
  <c r="AA152" i="1"/>
  <c r="AG150" i="20" s="1"/>
  <c r="AC152" i="1"/>
  <c r="AI150" i="20" s="1"/>
  <c r="B152" i="1"/>
  <c r="B150" i="20" s="1"/>
  <c r="A154" i="1" l="1"/>
  <c r="A152" i="20" s="1"/>
  <c r="AF153" i="1"/>
  <c r="Y153" i="1"/>
  <c r="AE151" i="20" s="1"/>
  <c r="AA153" i="1"/>
  <c r="AG151" i="20" s="1"/>
  <c r="X153" i="1"/>
  <c r="AD151" i="20" s="1"/>
  <c r="B153" i="1"/>
  <c r="B151" i="20" s="1"/>
  <c r="Z153" i="1"/>
  <c r="AF151" i="20" s="1"/>
  <c r="AB153" i="1"/>
  <c r="AH151" i="20" s="1"/>
  <c r="AC153" i="1"/>
  <c r="AI151" i="20" s="1"/>
  <c r="A155" i="1" l="1"/>
  <c r="A153" i="20" s="1"/>
  <c r="X154" i="1"/>
  <c r="AD152" i="20" s="1"/>
  <c r="AA154" i="1"/>
  <c r="AG152" i="20" s="1"/>
  <c r="Z154" i="1"/>
  <c r="AF152" i="20" s="1"/>
  <c r="B154" i="1"/>
  <c r="B152" i="20" s="1"/>
  <c r="AB154" i="1"/>
  <c r="AH152" i="20" s="1"/>
  <c r="AC154" i="1"/>
  <c r="AI152" i="20" s="1"/>
  <c r="Y154" i="1"/>
  <c r="AE152" i="20" s="1"/>
  <c r="A156" i="1" l="1"/>
  <c r="A154" i="20" s="1"/>
  <c r="B155" i="1"/>
  <c r="B153" i="20" s="1"/>
  <c r="Z155" i="1"/>
  <c r="AF153" i="20" s="1"/>
  <c r="AC155" i="1"/>
  <c r="AI153" i="20" s="1"/>
  <c r="AB155" i="1"/>
  <c r="AH153" i="20" s="1"/>
  <c r="X155" i="1"/>
  <c r="AD153" i="20" s="1"/>
  <c r="AA155" i="1"/>
  <c r="AG153" i="20" s="1"/>
  <c r="Y155" i="1"/>
  <c r="AE153" i="20" s="1"/>
  <c r="A157" i="1" l="1"/>
  <c r="A155" i="20" s="1"/>
  <c r="AB156" i="1"/>
  <c r="AH154" i="20" s="1"/>
  <c r="Z156" i="1"/>
  <c r="AF154" i="20" s="1"/>
  <c r="AC156" i="1"/>
  <c r="AI154" i="20" s="1"/>
  <c r="X156" i="1"/>
  <c r="AD154" i="20" s="1"/>
  <c r="AA156" i="1"/>
  <c r="AG154" i="20" s="1"/>
  <c r="Y156" i="1"/>
  <c r="AE154" i="20" s="1"/>
  <c r="B156" i="1"/>
  <c r="B154" i="20" s="1"/>
  <c r="A158" i="1" l="1"/>
  <c r="A156" i="20" s="1"/>
  <c r="Y157" i="1"/>
  <c r="AE155" i="20" s="1"/>
  <c r="AA157" i="1"/>
  <c r="AG155" i="20" s="1"/>
  <c r="AB157" i="1"/>
  <c r="AH155" i="20" s="1"/>
  <c r="B157" i="1"/>
  <c r="B155" i="20" s="1"/>
  <c r="AC157" i="1"/>
  <c r="AI155" i="20" s="1"/>
  <c r="Z157" i="1"/>
  <c r="AF155" i="20" s="1"/>
  <c r="X157" i="1"/>
  <c r="AD155" i="20" s="1"/>
  <c r="A159" i="1" l="1"/>
  <c r="A157" i="20" s="1"/>
  <c r="AG158" i="1"/>
  <c r="X158" i="1"/>
  <c r="AD156" i="20" s="1"/>
  <c r="AA158" i="1"/>
  <c r="AG156" i="20" s="1"/>
  <c r="Z158" i="1"/>
  <c r="AF156" i="20" s="1"/>
  <c r="B158" i="1"/>
  <c r="B156" i="20" s="1"/>
  <c r="AF158" i="1"/>
  <c r="AB158" i="1"/>
  <c r="AH156" i="20" s="1"/>
  <c r="AC158" i="1"/>
  <c r="AI156" i="20" s="1"/>
  <c r="Y158" i="1"/>
  <c r="AE156" i="20" s="1"/>
  <c r="A160" i="1" l="1"/>
  <c r="A158" i="20" s="1"/>
  <c r="B159" i="1"/>
  <c r="B157" i="20" s="1"/>
  <c r="AG159" i="1"/>
  <c r="Z159" i="1"/>
  <c r="AF157" i="20" s="1"/>
  <c r="AC159" i="1"/>
  <c r="AI157" i="20" s="1"/>
  <c r="AA159" i="1"/>
  <c r="AG157" i="20" s="1"/>
  <c r="AF159" i="1"/>
  <c r="X159" i="1"/>
  <c r="AD157" i="20" s="1"/>
  <c r="AB159" i="1"/>
  <c r="AH157" i="20" s="1"/>
  <c r="Y159" i="1"/>
  <c r="AE157" i="20" s="1"/>
  <c r="A161" i="1" l="1"/>
  <c r="A159" i="20" s="1"/>
  <c r="AF160" i="1"/>
  <c r="AB160" i="1"/>
  <c r="AH158" i="20" s="1"/>
  <c r="Y160" i="1"/>
  <c r="AE158" i="20" s="1"/>
  <c r="AC160" i="1"/>
  <c r="AI158" i="20" s="1"/>
  <c r="X160" i="1"/>
  <c r="AD158" i="20" s="1"/>
  <c r="AA160" i="1"/>
  <c r="AG158" i="20" s="1"/>
  <c r="Z160" i="1"/>
  <c r="AF158" i="20" s="1"/>
  <c r="B160" i="1"/>
  <c r="B158" i="20" s="1"/>
  <c r="A162" i="1" l="1"/>
  <c r="A160" i="20" s="1"/>
  <c r="Y161" i="1"/>
  <c r="AE159" i="20" s="1"/>
  <c r="AB161" i="1"/>
  <c r="AH159" i="20" s="1"/>
  <c r="X161" i="1"/>
  <c r="AD159" i="20" s="1"/>
  <c r="B161" i="1"/>
  <c r="B159" i="20" s="1"/>
  <c r="AA161" i="1"/>
  <c r="AG159" i="20" s="1"/>
  <c r="AC161" i="1"/>
  <c r="AI159" i="20" s="1"/>
  <c r="Z161" i="1"/>
  <c r="AF159" i="20" s="1"/>
  <c r="A163" i="1" l="1"/>
  <c r="A161" i="20" s="1"/>
  <c r="X162" i="1"/>
  <c r="AD160" i="20" s="1"/>
  <c r="AA162" i="1"/>
  <c r="AG160" i="20" s="1"/>
  <c r="Y162" i="1"/>
  <c r="AE160" i="20" s="1"/>
  <c r="B162" i="1"/>
  <c r="B160" i="20" s="1"/>
  <c r="AB162" i="1"/>
  <c r="AH160" i="20" s="1"/>
  <c r="AC162" i="1"/>
  <c r="AI160" i="20" s="1"/>
  <c r="Z162" i="1"/>
  <c r="AF160" i="20" s="1"/>
  <c r="A164" i="1" l="1"/>
  <c r="A162" i="20" s="1"/>
  <c r="B163" i="1"/>
  <c r="B161" i="20" s="1"/>
  <c r="Z163" i="1"/>
  <c r="AF161" i="20" s="1"/>
  <c r="AC163" i="1"/>
  <c r="AI161" i="20" s="1"/>
  <c r="AA163" i="1"/>
  <c r="AG161" i="20" s="1"/>
  <c r="AB163" i="1"/>
  <c r="AH161" i="20" s="1"/>
  <c r="Y163" i="1"/>
  <c r="AE161" i="20" s="1"/>
  <c r="X163" i="1"/>
  <c r="AD161" i="20" s="1"/>
  <c r="A165" i="1" l="1"/>
  <c r="A163" i="20" s="1"/>
  <c r="AB164" i="1"/>
  <c r="AH162" i="20" s="1"/>
  <c r="Y164" i="1"/>
  <c r="AE162" i="20" s="1"/>
  <c r="AC164" i="1"/>
  <c r="AI162" i="20" s="1"/>
  <c r="X164" i="1"/>
  <c r="AD162" i="20" s="1"/>
  <c r="AA164" i="1"/>
  <c r="AG162" i="20" s="1"/>
  <c r="Z164" i="1"/>
  <c r="AF162" i="20" s="1"/>
  <c r="B164" i="1"/>
  <c r="B162" i="20" s="1"/>
  <c r="A166" i="1" l="1"/>
  <c r="A164" i="20" s="1"/>
  <c r="AF165" i="1"/>
  <c r="Y165" i="1"/>
  <c r="AE163" i="20" s="1"/>
  <c r="AA165" i="1"/>
  <c r="AG163" i="20" s="1"/>
  <c r="AB165" i="1"/>
  <c r="AH163" i="20" s="1"/>
  <c r="B165" i="1"/>
  <c r="B163" i="20" s="1"/>
  <c r="X165" i="1"/>
  <c r="AD163" i="20" s="1"/>
  <c r="AC165" i="1"/>
  <c r="AI163" i="20" s="1"/>
  <c r="Z165" i="1"/>
  <c r="AF163" i="20" s="1"/>
  <c r="AG165" i="1"/>
  <c r="A167" i="1" l="1"/>
  <c r="A165" i="20" s="1"/>
  <c r="AG166" i="1"/>
  <c r="X166" i="1"/>
  <c r="AD164" i="20" s="1"/>
  <c r="AA166" i="1"/>
  <c r="AG164" i="20" s="1"/>
  <c r="Y166" i="1"/>
  <c r="AE164" i="20" s="1"/>
  <c r="AF166" i="1"/>
  <c r="AB166" i="1"/>
  <c r="AH164" i="20" s="1"/>
  <c r="AC166" i="1"/>
  <c r="AI164" i="20" s="1"/>
  <c r="Z166" i="1"/>
  <c r="AF164" i="20" s="1"/>
  <c r="B166" i="1"/>
  <c r="B164" i="20" s="1"/>
  <c r="A168" i="1" l="1"/>
  <c r="A166" i="20" s="1"/>
  <c r="Z167" i="1"/>
  <c r="AF165" i="20" s="1"/>
  <c r="AC167" i="1"/>
  <c r="AI165" i="20" s="1"/>
  <c r="AA167" i="1"/>
  <c r="AG165" i="20" s="1"/>
  <c r="B167" i="1"/>
  <c r="B165" i="20" s="1"/>
  <c r="X167" i="1"/>
  <c r="AD165" i="20" s="1"/>
  <c r="AB167" i="1"/>
  <c r="AH165" i="20" s="1"/>
  <c r="Y167" i="1"/>
  <c r="AE165" i="20" s="1"/>
  <c r="AF167" i="1"/>
  <c r="A169" i="1" l="1"/>
  <c r="A167" i="20" s="1"/>
  <c r="AB168" i="1"/>
  <c r="AH166" i="20" s="1"/>
  <c r="Z168" i="1"/>
  <c r="AF166" i="20" s="1"/>
  <c r="AC168" i="1"/>
  <c r="AI166" i="20" s="1"/>
  <c r="X168" i="1"/>
  <c r="AD166" i="20" s="1"/>
  <c r="AA168" i="1"/>
  <c r="AG166" i="20" s="1"/>
  <c r="B168" i="1"/>
  <c r="B166" i="20" s="1"/>
  <c r="Y168" i="1"/>
  <c r="AE166" i="20" s="1"/>
  <c r="A170" i="1" l="1"/>
  <c r="A168" i="20" s="1"/>
  <c r="Y169" i="1"/>
  <c r="AE167" i="20" s="1"/>
  <c r="AA169" i="1"/>
  <c r="AG167" i="20" s="1"/>
  <c r="X169" i="1"/>
  <c r="AD167" i="20" s="1"/>
  <c r="B169" i="1"/>
  <c r="B167" i="20" s="1"/>
  <c r="Z169" i="1"/>
  <c r="AF167" i="20" s="1"/>
  <c r="AC169" i="1"/>
  <c r="AI167" i="20" s="1"/>
  <c r="AB169" i="1"/>
  <c r="AH167" i="20" s="1"/>
  <c r="A171" i="1" l="1"/>
  <c r="A169" i="20" s="1"/>
  <c r="AB170" i="1"/>
  <c r="AH168" i="20" s="1"/>
  <c r="AC170" i="1"/>
  <c r="AI168" i="20" s="1"/>
  <c r="Y170" i="1"/>
  <c r="AE168" i="20" s="1"/>
  <c r="B170" i="1"/>
  <c r="B168" i="20" s="1"/>
  <c r="X170" i="1"/>
  <c r="AD168" i="20" s="1"/>
  <c r="AA170" i="1"/>
  <c r="AG168" i="20" s="1"/>
  <c r="Z170" i="1"/>
  <c r="AF168" i="20" s="1"/>
  <c r="A172" i="1" l="1"/>
  <c r="A170" i="20" s="1"/>
  <c r="Y171" i="1"/>
  <c r="AE169" i="20" s="1"/>
  <c r="AB171" i="1"/>
  <c r="AH169" i="20" s="1"/>
  <c r="X171" i="1"/>
  <c r="AD169" i="20" s="1"/>
  <c r="Z171" i="1"/>
  <c r="AF169" i="20" s="1"/>
  <c r="AC171" i="1"/>
  <c r="AI169" i="20" s="1"/>
  <c r="AA171" i="1"/>
  <c r="AG169" i="20" s="1"/>
  <c r="B171" i="1"/>
  <c r="B169" i="20" s="1"/>
  <c r="A173" i="1" l="1"/>
  <c r="A171" i="20" s="1"/>
  <c r="AA172" i="1"/>
  <c r="AG170" i="20" s="1"/>
  <c r="AC172" i="1"/>
  <c r="AI170" i="20" s="1"/>
  <c r="AF172" i="1"/>
  <c r="AB172" i="1"/>
  <c r="AH170" i="20" s="1"/>
  <c r="Y172" i="1"/>
  <c r="AE170" i="20" s="1"/>
  <c r="Z172" i="1"/>
  <c r="AF170" i="20" s="1"/>
  <c r="AG172" i="1"/>
  <c r="B172" i="1"/>
  <c r="B170" i="20" s="1"/>
  <c r="X172" i="1"/>
  <c r="AD170" i="20" s="1"/>
  <c r="A174" i="1" l="1"/>
  <c r="A172" i="20" s="1"/>
  <c r="Z173" i="1"/>
  <c r="AF171" i="20" s="1"/>
  <c r="AC173" i="1"/>
  <c r="AI171" i="20" s="1"/>
  <c r="AA173" i="1"/>
  <c r="AG171" i="20" s="1"/>
  <c r="AG173" i="1"/>
  <c r="Y173" i="1"/>
  <c r="AE171" i="20" s="1"/>
  <c r="AB173" i="1"/>
  <c r="AH171" i="20" s="1"/>
  <c r="X173" i="1"/>
  <c r="AD171" i="20" s="1"/>
  <c r="AF173" i="1"/>
  <c r="B173" i="1"/>
  <c r="B171" i="20" s="1"/>
  <c r="A175" i="1" l="1"/>
  <c r="A173" i="20" s="1"/>
  <c r="X174" i="1"/>
  <c r="AD172" i="20" s="1"/>
  <c r="AA174" i="1"/>
  <c r="AG172" i="20" s="1"/>
  <c r="Z174" i="1"/>
  <c r="AF172" i="20" s="1"/>
  <c r="B174" i="1"/>
  <c r="B172" i="20" s="1"/>
  <c r="AB174" i="1"/>
  <c r="AH172" i="20" s="1"/>
  <c r="AC174" i="1"/>
  <c r="AI172" i="20" s="1"/>
  <c r="Y174" i="1"/>
  <c r="AE172" i="20" s="1"/>
  <c r="AF174" i="1"/>
  <c r="A176" i="1" l="1"/>
  <c r="A174" i="20" s="1"/>
  <c r="Z175" i="1"/>
  <c r="AF173" i="20" s="1"/>
  <c r="AC175" i="1"/>
  <c r="AI173" i="20" s="1"/>
  <c r="X175" i="1"/>
  <c r="AD173" i="20" s="1"/>
  <c r="B175" i="1"/>
  <c r="B173" i="20" s="1"/>
  <c r="Y175" i="1"/>
  <c r="AE173" i="20" s="1"/>
  <c r="AB175" i="1"/>
  <c r="AH173" i="20" s="1"/>
  <c r="AA175" i="1"/>
  <c r="AG173" i="20" s="1"/>
  <c r="A177" i="1" l="1"/>
  <c r="A175" i="20" s="1"/>
  <c r="X176" i="1"/>
  <c r="AD174" i="20" s="1"/>
  <c r="AA176" i="1"/>
  <c r="AG174" i="20" s="1"/>
  <c r="AC176" i="1"/>
  <c r="AI174" i="20" s="1"/>
  <c r="B176" i="1"/>
  <c r="B174" i="20" s="1"/>
  <c r="Y176" i="1"/>
  <c r="AE174" i="20" s="1"/>
  <c r="AB176" i="1"/>
  <c r="AH174" i="20" s="1"/>
  <c r="Z176" i="1"/>
  <c r="AF174" i="20" s="1"/>
  <c r="A178" i="1" l="1"/>
  <c r="A176" i="20" s="1"/>
  <c r="Z177" i="1"/>
  <c r="AF175" i="20" s="1"/>
  <c r="AC177" i="1"/>
  <c r="AI175" i="20" s="1"/>
  <c r="X177" i="1"/>
  <c r="AD175" i="20" s="1"/>
  <c r="B177" i="1"/>
  <c r="B175" i="20" s="1"/>
  <c r="Y177" i="1"/>
  <c r="AE175" i="20" s="1"/>
  <c r="AA177" i="1"/>
  <c r="AG175" i="20" s="1"/>
  <c r="AB177" i="1"/>
  <c r="AH175" i="20" s="1"/>
  <c r="A179" i="1" l="1"/>
  <c r="A177" i="20" s="1"/>
  <c r="X178" i="1"/>
  <c r="AD176" i="20" s="1"/>
  <c r="AA178" i="1"/>
  <c r="AG176" i="20" s="1"/>
  <c r="Z178" i="1"/>
  <c r="AF176" i="20" s="1"/>
  <c r="B178" i="1"/>
  <c r="B176" i="20" s="1"/>
  <c r="AC178" i="1"/>
  <c r="AI176" i="20" s="1"/>
  <c r="AB178" i="1"/>
  <c r="AH176" i="20" s="1"/>
  <c r="Y178" i="1"/>
  <c r="AE176" i="20" s="1"/>
  <c r="A180" i="1" l="1"/>
  <c r="A178" i="20" s="1"/>
  <c r="AF179" i="1"/>
  <c r="Z179" i="1"/>
  <c r="AF177" i="20" s="1"/>
  <c r="AC179" i="1"/>
  <c r="AI177" i="20" s="1"/>
  <c r="AB179" i="1"/>
  <c r="AH177" i="20" s="1"/>
  <c r="B179" i="1"/>
  <c r="B177" i="20" s="1"/>
  <c r="AG179" i="1"/>
  <c r="Y179" i="1"/>
  <c r="AE177" i="20" s="1"/>
  <c r="X179" i="1"/>
  <c r="AD177" i="20" s="1"/>
  <c r="AA179" i="1"/>
  <c r="AG177" i="20" s="1"/>
  <c r="A181" i="1" l="1"/>
  <c r="A179" i="20" s="1"/>
  <c r="AG180" i="1"/>
  <c r="AF180" i="1"/>
  <c r="AA180" i="1"/>
  <c r="AG178" i="20" s="1"/>
  <c r="AB180" i="1"/>
  <c r="AH178" i="20" s="1"/>
  <c r="AC180" i="1"/>
  <c r="AI178" i="20" s="1"/>
  <c r="B180" i="1"/>
  <c r="B178" i="20" s="1"/>
  <c r="Y180" i="1"/>
  <c r="AE178" i="20" s="1"/>
  <c r="X180" i="1"/>
  <c r="AD178" i="20" s="1"/>
  <c r="Z180" i="1"/>
  <c r="AF178" i="20" s="1"/>
  <c r="A182" i="1" l="1"/>
  <c r="A180" i="20" s="1"/>
  <c r="Z181" i="1"/>
  <c r="AF179" i="20" s="1"/>
  <c r="AC181" i="1"/>
  <c r="AI179" i="20" s="1"/>
  <c r="X181" i="1"/>
  <c r="AD179" i="20" s="1"/>
  <c r="AB181" i="1"/>
  <c r="AH179" i="20" s="1"/>
  <c r="AF181" i="1"/>
  <c r="Y181" i="1"/>
  <c r="AE179" i="20" s="1"/>
  <c r="B181" i="1"/>
  <c r="B179" i="20" s="1"/>
  <c r="AA181" i="1"/>
  <c r="AG179" i="20" s="1"/>
  <c r="A183" i="1" l="1"/>
  <c r="A181" i="20" s="1"/>
  <c r="B182" i="1"/>
  <c r="B180" i="20" s="1"/>
  <c r="AB182" i="1"/>
  <c r="AH180" i="20" s="1"/>
  <c r="X182" i="1"/>
  <c r="AD180" i="20" s="1"/>
  <c r="AC182" i="1"/>
  <c r="AI180" i="20" s="1"/>
  <c r="AA182" i="1"/>
  <c r="AG180" i="20" s="1"/>
  <c r="Y182" i="1"/>
  <c r="AE180" i="20" s="1"/>
  <c r="Z182" i="1"/>
  <c r="AF180" i="20" s="1"/>
  <c r="A184" i="1" l="1"/>
  <c r="A182" i="20" s="1"/>
  <c r="Y183" i="1"/>
  <c r="AE181" i="20" s="1"/>
  <c r="AB183" i="1"/>
  <c r="AH181" i="20" s="1"/>
  <c r="X183" i="1"/>
  <c r="AD181" i="20" s="1"/>
  <c r="AA183" i="1"/>
  <c r="AG181" i="20" s="1"/>
  <c r="B183" i="1"/>
  <c r="B181" i="20" s="1"/>
  <c r="Z183" i="1"/>
  <c r="AF181" i="20" s="1"/>
  <c r="AC183" i="1"/>
  <c r="AI181" i="20" s="1"/>
  <c r="A185" i="1" l="1"/>
  <c r="A183" i="20" s="1"/>
  <c r="AB184" i="1"/>
  <c r="AH182" i="20" s="1"/>
  <c r="Y184" i="1"/>
  <c r="AE182" i="20" s="1"/>
  <c r="Z184" i="1"/>
  <c r="AF182" i="20" s="1"/>
  <c r="B184" i="1"/>
  <c r="B182" i="20" s="1"/>
  <c r="X184" i="1"/>
  <c r="AD182" i="20" s="1"/>
  <c r="AA184" i="1"/>
  <c r="AG182" i="20" s="1"/>
  <c r="AC184" i="1"/>
  <c r="AI182" i="20" s="1"/>
  <c r="A186" i="1" l="1"/>
  <c r="A184" i="20" s="1"/>
  <c r="Z185" i="1"/>
  <c r="AF183" i="20" s="1"/>
  <c r="AC185" i="1"/>
  <c r="AI183" i="20" s="1"/>
  <c r="AA185" i="1"/>
  <c r="AG183" i="20" s="1"/>
  <c r="Y185" i="1"/>
  <c r="AE183" i="20" s="1"/>
  <c r="AB185" i="1"/>
  <c r="AH183" i="20" s="1"/>
  <c r="X185" i="1"/>
  <c r="AD183" i="20" s="1"/>
  <c r="B185" i="1"/>
  <c r="B183" i="20" s="1"/>
  <c r="A187" i="1" l="1"/>
  <c r="A185" i="20" s="1"/>
  <c r="AG186" i="1"/>
  <c r="X186" i="1"/>
  <c r="AD184" i="20" s="1"/>
  <c r="AA186" i="1"/>
  <c r="AG184" i="20" s="1"/>
  <c r="Z186" i="1"/>
  <c r="AF184" i="20" s="1"/>
  <c r="B186" i="1"/>
  <c r="B184" i="20" s="1"/>
  <c r="AF186" i="1"/>
  <c r="AB186" i="1"/>
  <c r="AH184" i="20" s="1"/>
  <c r="AC186" i="1"/>
  <c r="AI184" i="20" s="1"/>
  <c r="Y186" i="1"/>
  <c r="AE184" i="20" s="1"/>
  <c r="A188" i="1" l="1"/>
  <c r="A186" i="20" s="1"/>
  <c r="AF187" i="1"/>
  <c r="Y187" i="1"/>
  <c r="AE185" i="20" s="1"/>
  <c r="AB187" i="1"/>
  <c r="AH185" i="20" s="1"/>
  <c r="X187" i="1"/>
  <c r="AD185" i="20" s="1"/>
  <c r="Z187" i="1"/>
  <c r="AF185" i="20" s="1"/>
  <c r="AC187" i="1"/>
  <c r="AI185" i="20" s="1"/>
  <c r="AA187" i="1"/>
  <c r="AG185" i="20" s="1"/>
  <c r="B187" i="1"/>
  <c r="B185" i="20" s="1"/>
  <c r="A189" i="1" l="1"/>
  <c r="A187" i="20" s="1"/>
  <c r="AB188" i="1"/>
  <c r="AH186" i="20" s="1"/>
  <c r="Y188" i="1"/>
  <c r="AE186" i="20" s="1"/>
  <c r="Z188" i="1"/>
  <c r="AF186" i="20" s="1"/>
  <c r="X188" i="1"/>
  <c r="AD186" i="20" s="1"/>
  <c r="AA188" i="1"/>
  <c r="AG186" i="20" s="1"/>
  <c r="AC188" i="1"/>
  <c r="AI186" i="20" s="1"/>
  <c r="B188" i="1"/>
  <c r="B186" i="20" s="1"/>
  <c r="A190" i="1" l="1"/>
  <c r="A188" i="20" s="1"/>
  <c r="Z189" i="1"/>
  <c r="AF187" i="20" s="1"/>
  <c r="AC189" i="1"/>
  <c r="AI187" i="20" s="1"/>
  <c r="X189" i="1"/>
  <c r="AD187" i="20" s="1"/>
  <c r="B189" i="1"/>
  <c r="B187" i="20" s="1"/>
  <c r="Y189" i="1"/>
  <c r="AE187" i="20" s="1"/>
  <c r="AA189" i="1"/>
  <c r="AG187" i="20" s="1"/>
  <c r="AB189" i="1"/>
  <c r="AH187" i="20" s="1"/>
  <c r="A191" i="1" l="1"/>
  <c r="A189" i="20" s="1"/>
  <c r="B190" i="1"/>
  <c r="B188" i="20" s="1"/>
  <c r="X190" i="1"/>
  <c r="AD188" i="20" s="1"/>
  <c r="AA190" i="1"/>
  <c r="AG188" i="20" s="1"/>
  <c r="Z190" i="1"/>
  <c r="AF188" i="20" s="1"/>
  <c r="AB190" i="1"/>
  <c r="AH188" i="20" s="1"/>
  <c r="AC190" i="1"/>
  <c r="AI188" i="20" s="1"/>
  <c r="Y190" i="1"/>
  <c r="AE188" i="20" s="1"/>
  <c r="A192" i="1" l="1"/>
  <c r="A190" i="20" s="1"/>
  <c r="Y191" i="1"/>
  <c r="AE189" i="20" s="1"/>
  <c r="AB191" i="1"/>
  <c r="AH189" i="20" s="1"/>
  <c r="AA191" i="1"/>
  <c r="AG189" i="20" s="1"/>
  <c r="Z191" i="1"/>
  <c r="AF189" i="20" s="1"/>
  <c r="AC191" i="1"/>
  <c r="AI189" i="20" s="1"/>
  <c r="X191" i="1"/>
  <c r="AD189" i="20" s="1"/>
  <c r="B191" i="1"/>
  <c r="B189" i="20" s="1"/>
  <c r="A193" i="1" l="1"/>
  <c r="A191" i="20" s="1"/>
  <c r="AB192" i="1"/>
  <c r="AH190" i="20" s="1"/>
  <c r="Z192" i="1"/>
  <c r="AF190" i="20" s="1"/>
  <c r="AC192" i="1"/>
  <c r="AI190" i="20" s="1"/>
  <c r="B192" i="1"/>
  <c r="B190" i="20" s="1"/>
  <c r="X192" i="1"/>
  <c r="AD190" i="20" s="1"/>
  <c r="AA192" i="1"/>
  <c r="AG190" i="20" s="1"/>
  <c r="Y192" i="1"/>
  <c r="AE190" i="20" s="1"/>
  <c r="A194" i="1" l="1"/>
  <c r="A192" i="20" s="1"/>
  <c r="AG193" i="1"/>
  <c r="Z193" i="1"/>
  <c r="AF191" i="20" s="1"/>
  <c r="AC193" i="1"/>
  <c r="AI191" i="20" s="1"/>
  <c r="X193" i="1"/>
  <c r="AD191" i="20" s="1"/>
  <c r="B193" i="1"/>
  <c r="B191" i="20" s="1"/>
  <c r="AF193" i="1"/>
  <c r="Y193" i="1"/>
  <c r="AE191" i="20" s="1"/>
  <c r="AA193" i="1"/>
  <c r="AG191" i="20" s="1"/>
  <c r="AB193" i="1"/>
  <c r="AH191" i="20" s="1"/>
  <c r="A195" i="1" l="1"/>
  <c r="A193" i="20" s="1"/>
  <c r="X194" i="1"/>
  <c r="AD192" i="20" s="1"/>
  <c r="AA194" i="1"/>
  <c r="AG192" i="20" s="1"/>
  <c r="Z194" i="1"/>
  <c r="AF192" i="20" s="1"/>
  <c r="B194" i="1"/>
  <c r="B192" i="20" s="1"/>
  <c r="AF194" i="1"/>
  <c r="AB194" i="1"/>
  <c r="AH192" i="20" s="1"/>
  <c r="AC194" i="1"/>
  <c r="AI192" i="20" s="1"/>
  <c r="Y194" i="1"/>
  <c r="AE192" i="20" s="1"/>
  <c r="A196" i="1" l="1"/>
  <c r="A194" i="20" s="1"/>
  <c r="Y195" i="1"/>
  <c r="AE193" i="20" s="1"/>
  <c r="AB195" i="1"/>
  <c r="AH193" i="20" s="1"/>
  <c r="X195" i="1"/>
  <c r="AD193" i="20" s="1"/>
  <c r="Z195" i="1"/>
  <c r="AF193" i="20" s="1"/>
  <c r="AC195" i="1"/>
  <c r="AI193" i="20" s="1"/>
  <c r="AA195" i="1"/>
  <c r="AG193" i="20" s="1"/>
  <c r="B195" i="1"/>
  <c r="B193" i="20" s="1"/>
  <c r="A197" i="1" l="1"/>
  <c r="A195" i="20" s="1"/>
  <c r="AB196" i="1"/>
  <c r="AH194" i="20" s="1"/>
  <c r="Y196" i="1"/>
  <c r="AE194" i="20" s="1"/>
  <c r="Z196" i="1"/>
  <c r="AF194" i="20" s="1"/>
  <c r="X196" i="1"/>
  <c r="AD194" i="20" s="1"/>
  <c r="AA196" i="1"/>
  <c r="AG194" i="20" s="1"/>
  <c r="AC196" i="1"/>
  <c r="AI194" i="20" s="1"/>
  <c r="B196" i="1"/>
  <c r="B194" i="20" s="1"/>
  <c r="A198" i="1" l="1"/>
  <c r="A196" i="20" s="1"/>
  <c r="Z197" i="1"/>
  <c r="AF195" i="20" s="1"/>
  <c r="AC197" i="1"/>
  <c r="AI195" i="20" s="1"/>
  <c r="X197" i="1"/>
  <c r="AD195" i="20" s="1"/>
  <c r="B197" i="1"/>
  <c r="B195" i="20" s="1"/>
  <c r="Y197" i="1"/>
  <c r="AE195" i="20" s="1"/>
  <c r="AA197" i="1"/>
  <c r="AG195" i="20" s="1"/>
  <c r="AB197" i="1"/>
  <c r="AH195" i="20" s="1"/>
  <c r="A199" i="1" l="1"/>
  <c r="A197" i="20" s="1"/>
  <c r="X198" i="1"/>
  <c r="AD196" i="20" s="1"/>
  <c r="AA198" i="1"/>
  <c r="AG196" i="20" s="1"/>
  <c r="Z198" i="1"/>
  <c r="AF196" i="20" s="1"/>
  <c r="B198" i="1"/>
  <c r="B196" i="20" s="1"/>
  <c r="AB198" i="1"/>
  <c r="AH196" i="20" s="1"/>
  <c r="AC198" i="1"/>
  <c r="AI196" i="20" s="1"/>
  <c r="Y198" i="1"/>
  <c r="AE196" i="20" s="1"/>
  <c r="A200" i="1" l="1"/>
  <c r="A198" i="20" s="1"/>
  <c r="Y199" i="1"/>
  <c r="AE197" i="20" s="1"/>
  <c r="X199" i="1"/>
  <c r="AD197" i="20" s="1"/>
  <c r="AB199" i="1"/>
  <c r="AH197" i="20" s="1"/>
  <c r="B199" i="1"/>
  <c r="B197" i="20" s="1"/>
  <c r="Z199" i="1"/>
  <c r="AF197" i="20" s="1"/>
  <c r="AC199" i="1"/>
  <c r="AI197" i="20" s="1"/>
  <c r="AA199" i="1"/>
  <c r="AG197" i="20" s="1"/>
  <c r="A201" i="1" l="1"/>
  <c r="A199" i="20" s="1"/>
  <c r="AF200" i="1"/>
  <c r="AB200" i="1"/>
  <c r="AH198" i="20" s="1"/>
  <c r="Y200" i="1"/>
  <c r="AE198" i="20" s="1"/>
  <c r="Z200" i="1"/>
  <c r="AF198" i="20" s="1"/>
  <c r="AG200" i="1"/>
  <c r="X200" i="1"/>
  <c r="AD198" i="20" s="1"/>
  <c r="AA200" i="1"/>
  <c r="AG198" i="20" s="1"/>
  <c r="AC200" i="1"/>
  <c r="AI198" i="20" s="1"/>
  <c r="B200" i="1"/>
  <c r="B198" i="20" s="1"/>
  <c r="A202" i="1" l="1"/>
  <c r="A200" i="20" s="1"/>
  <c r="Z201" i="1"/>
  <c r="AF199" i="20" s="1"/>
  <c r="AC201" i="1"/>
  <c r="AI199" i="20" s="1"/>
  <c r="X201" i="1"/>
  <c r="AD199" i="20" s="1"/>
  <c r="AF201" i="1"/>
  <c r="Y201" i="1"/>
  <c r="AE199" i="20" s="1"/>
  <c r="AA201" i="1"/>
  <c r="AG199" i="20" s="1"/>
  <c r="AB201" i="1"/>
  <c r="AH199" i="20" s="1"/>
  <c r="B201" i="1"/>
  <c r="B199" i="20" s="1"/>
  <c r="A203" i="1" l="1"/>
  <c r="A201" i="20" s="1"/>
  <c r="X202" i="1"/>
  <c r="AD200" i="20" s="1"/>
  <c r="AA202" i="1"/>
  <c r="AG200" i="20" s="1"/>
  <c r="Z202" i="1"/>
  <c r="AF200" i="20" s="1"/>
  <c r="B202" i="1"/>
  <c r="B200" i="20" s="1"/>
  <c r="AB202" i="1"/>
  <c r="AH200" i="20" s="1"/>
  <c r="AC202" i="1"/>
  <c r="AI200" i="20" s="1"/>
  <c r="Y202" i="1"/>
  <c r="AE200" i="20" s="1"/>
  <c r="A204" i="1" l="1"/>
  <c r="A202" i="20" s="1"/>
  <c r="Y203" i="1"/>
  <c r="AE201" i="20" s="1"/>
  <c r="AA203" i="1"/>
  <c r="AG201" i="20" s="1"/>
  <c r="X203" i="1"/>
  <c r="AD201" i="20" s="1"/>
  <c r="B203" i="1"/>
  <c r="B201" i="20" s="1"/>
  <c r="Z203" i="1"/>
  <c r="AF201" i="20" s="1"/>
  <c r="AC203" i="1"/>
  <c r="AI201" i="20" s="1"/>
  <c r="AB203" i="1"/>
  <c r="AH201" i="20" s="1"/>
  <c r="A205" i="1" l="1"/>
  <c r="A203" i="20" s="1"/>
  <c r="AB204" i="1"/>
  <c r="AH202" i="20" s="1"/>
  <c r="Y204" i="1"/>
  <c r="AE202" i="20" s="1"/>
  <c r="Z204" i="1"/>
  <c r="AF202" i="20" s="1"/>
  <c r="X204" i="1"/>
  <c r="AD202" i="20" s="1"/>
  <c r="AA204" i="1"/>
  <c r="AG202" i="20" s="1"/>
  <c r="AC204" i="1"/>
  <c r="AI202" i="20" s="1"/>
  <c r="B204" i="1"/>
  <c r="B202" i="20" s="1"/>
  <c r="A206" i="1" l="1"/>
  <c r="A204" i="20" s="1"/>
  <c r="Z205" i="1"/>
  <c r="AF203" i="20" s="1"/>
  <c r="AC205" i="1"/>
  <c r="AI203" i="20" s="1"/>
  <c r="X205" i="1"/>
  <c r="AD203" i="20" s="1"/>
  <c r="Y205" i="1"/>
  <c r="AE203" i="20" s="1"/>
  <c r="AA205" i="1"/>
  <c r="AG203" i="20" s="1"/>
  <c r="AB205" i="1"/>
  <c r="AH203" i="20" s="1"/>
  <c r="B205" i="1"/>
  <c r="B203" i="20" s="1"/>
  <c r="A207" i="1" l="1"/>
  <c r="A205" i="20" s="1"/>
  <c r="X206" i="1"/>
  <c r="AD204" i="20" s="1"/>
  <c r="AA206" i="1"/>
  <c r="AG204" i="20" s="1"/>
  <c r="Z206" i="1"/>
  <c r="AF204" i="20" s="1"/>
  <c r="B206" i="1"/>
  <c r="B204" i="20" s="1"/>
  <c r="AB206" i="1"/>
  <c r="AH204" i="20" s="1"/>
  <c r="AC206" i="1"/>
  <c r="AI204" i="20" s="1"/>
  <c r="Y206" i="1"/>
  <c r="AE204" i="20" s="1"/>
  <c r="A208" i="1" l="1"/>
  <c r="A206" i="20" s="1"/>
  <c r="AF207" i="1"/>
  <c r="Y207" i="1"/>
  <c r="AE205" i="20" s="1"/>
  <c r="X207" i="1"/>
  <c r="AD205" i="20" s="1"/>
  <c r="AA207" i="1"/>
  <c r="AG205" i="20" s="1"/>
  <c r="B207" i="1"/>
  <c r="B205" i="20" s="1"/>
  <c r="AG207" i="1"/>
  <c r="Z207" i="1"/>
  <c r="AF205" i="20" s="1"/>
  <c r="AC207" i="1"/>
  <c r="AI205" i="20" s="1"/>
  <c r="AB207" i="1"/>
  <c r="AH205" i="20" s="1"/>
  <c r="A209" i="1" l="1"/>
  <c r="A207" i="20" s="1"/>
  <c r="AF208" i="1"/>
  <c r="AB208" i="1"/>
  <c r="AH206" i="20" s="1"/>
  <c r="Y208" i="1"/>
  <c r="AE206" i="20" s="1"/>
  <c r="Z208" i="1"/>
  <c r="AF206" i="20" s="1"/>
  <c r="B208" i="1"/>
  <c r="B206" i="20" s="1"/>
  <c r="X208" i="1"/>
  <c r="AD206" i="20" s="1"/>
  <c r="AA208" i="1"/>
  <c r="AG206" i="20" s="1"/>
  <c r="AC208" i="1"/>
  <c r="AI206" i="20" s="1"/>
  <c r="A210" i="1" l="1"/>
  <c r="A208" i="20" s="1"/>
  <c r="Z209" i="1"/>
  <c r="AF207" i="20" s="1"/>
  <c r="AC209" i="1"/>
  <c r="AI207" i="20" s="1"/>
  <c r="X209" i="1"/>
  <c r="AD207" i="20" s="1"/>
  <c r="Y209" i="1"/>
  <c r="AE207" i="20" s="1"/>
  <c r="AA209" i="1"/>
  <c r="AG207" i="20" s="1"/>
  <c r="AB209" i="1"/>
  <c r="AH207" i="20" s="1"/>
  <c r="B209" i="1"/>
  <c r="B207" i="20" s="1"/>
  <c r="A211" i="1" l="1"/>
  <c r="A209" i="20" s="1"/>
  <c r="AB210" i="1"/>
  <c r="AH208" i="20" s="1"/>
  <c r="AC210" i="1"/>
  <c r="AI208" i="20" s="1"/>
  <c r="Y210" i="1"/>
  <c r="AE208" i="20" s="1"/>
  <c r="X210" i="1"/>
  <c r="AD208" i="20" s="1"/>
  <c r="AA210" i="1"/>
  <c r="AG208" i="20" s="1"/>
  <c r="Z210" i="1"/>
  <c r="AF208" i="20" s="1"/>
  <c r="B210" i="1"/>
  <c r="B208" i="20" s="1"/>
  <c r="K80" i="11"/>
  <c r="O72" i="11"/>
  <c r="K71" i="11"/>
  <c r="N95" i="11"/>
  <c r="S72" i="11"/>
  <c r="P80" i="11"/>
  <c r="O63" i="11"/>
  <c r="U64" i="11"/>
  <c r="N104" i="11"/>
  <c r="P72" i="11"/>
  <c r="P104" i="11"/>
  <c r="L80" i="11"/>
  <c r="T64" i="11"/>
  <c r="N71" i="11"/>
  <c r="P95" i="11"/>
  <c r="P71" i="11"/>
  <c r="O80" i="11"/>
  <c r="N72" i="11"/>
  <c r="W72" i="11"/>
  <c r="S79" i="11"/>
  <c r="K72" i="11"/>
  <c r="J104" i="11"/>
  <c r="U72" i="11"/>
  <c r="M96" i="11"/>
  <c r="M104" i="11"/>
  <c r="V79" i="11"/>
  <c r="P96" i="11"/>
  <c r="W64" i="11"/>
  <c r="K96" i="11"/>
  <c r="R79" i="11"/>
  <c r="J95" i="11"/>
  <c r="E80" i="11"/>
  <c r="G80" i="11"/>
  <c r="H79" i="11"/>
  <c r="B87" i="11"/>
  <c r="D87" i="11"/>
  <c r="D88" i="11"/>
  <c r="G88" i="11"/>
  <c r="G87" i="11"/>
  <c r="H88" i="11"/>
  <c r="D96" i="11"/>
  <c r="E95" i="11"/>
  <c r="F96" i="11"/>
  <c r="G95" i="11"/>
  <c r="B104" i="11"/>
  <c r="C103" i="11"/>
  <c r="G104" i="11"/>
  <c r="H103" i="11"/>
  <c r="H104" i="11"/>
  <c r="R71" i="11"/>
  <c r="X64" i="11"/>
  <c r="J96" i="11"/>
  <c r="W63" i="11"/>
  <c r="O88" i="11"/>
  <c r="V63" i="11"/>
  <c r="P88" i="11"/>
  <c r="M79" i="11"/>
  <c r="L64" i="11"/>
  <c r="K95" i="11"/>
  <c r="L63" i="11"/>
  <c r="J79" i="11"/>
  <c r="S63" i="11"/>
  <c r="L96" i="11"/>
  <c r="L71" i="11"/>
  <c r="M80" i="11"/>
  <c r="K64" i="11"/>
  <c r="J71" i="11"/>
  <c r="L104" i="11"/>
  <c r="X63" i="11"/>
  <c r="M95" i="11"/>
  <c r="X71" i="11"/>
  <c r="L88" i="11"/>
  <c r="M71" i="11"/>
  <c r="L95" i="11"/>
  <c r="P64" i="11"/>
  <c r="N88" i="11"/>
  <c r="W80" i="11"/>
  <c r="J63" i="11"/>
  <c r="M87" i="11"/>
  <c r="P103" i="11"/>
  <c r="D80" i="11"/>
  <c r="F80" i="11"/>
  <c r="H80" i="11"/>
  <c r="E87" i="11"/>
  <c r="F88" i="11"/>
  <c r="B96" i="11"/>
  <c r="C95" i="11"/>
  <c r="D95" i="11"/>
  <c r="G96" i="11"/>
  <c r="H96" i="11"/>
  <c r="H95" i="11"/>
  <c r="B103" i="11"/>
  <c r="C104" i="11"/>
  <c r="D103" i="11"/>
  <c r="E103" i="11"/>
  <c r="E104" i="11"/>
  <c r="U71" i="11"/>
  <c r="S71" i="11"/>
  <c r="M88" i="11"/>
  <c r="O103" i="11"/>
  <c r="T79" i="11"/>
  <c r="N63" i="11"/>
  <c r="O79" i="11"/>
  <c r="U63" i="11"/>
  <c r="R64" i="11"/>
  <c r="N87" i="11"/>
  <c r="S64" i="11"/>
  <c r="T63" i="11"/>
  <c r="V72" i="11"/>
  <c r="K88" i="11"/>
  <c r="V71" i="11"/>
  <c r="T71" i="11"/>
  <c r="O96" i="11"/>
  <c r="O71" i="11"/>
  <c r="W71" i="11"/>
  <c r="P87" i="11"/>
  <c r="T72" i="11"/>
  <c r="R80" i="11"/>
  <c r="N103" i="11"/>
  <c r="R72" i="11"/>
  <c r="O87" i="11"/>
  <c r="V80" i="11"/>
  <c r="L103" i="11"/>
  <c r="K63" i="11"/>
  <c r="P79" i="11"/>
  <c r="K103" i="11"/>
  <c r="C87" i="11"/>
  <c r="C88" i="11"/>
  <c r="E88" i="11"/>
  <c r="F87" i="11"/>
  <c r="H87" i="11"/>
  <c r="P63" i="11"/>
  <c r="O64" i="11"/>
  <c r="N79" i="11"/>
  <c r="K104" i="11"/>
  <c r="V64" i="11"/>
  <c r="N80" i="11"/>
  <c r="N64" i="11"/>
  <c r="T80" i="11"/>
  <c r="M63" i="11"/>
  <c r="J87" i="11"/>
  <c r="M64" i="11"/>
  <c r="J80" i="11"/>
  <c r="L79" i="11"/>
  <c r="U80" i="11"/>
  <c r="R63" i="11"/>
  <c r="O104" i="11"/>
  <c r="S80" i="11"/>
  <c r="J88" i="11"/>
  <c r="L72" i="11"/>
  <c r="J72" i="11"/>
  <c r="L87" i="11"/>
  <c r="K79" i="11"/>
  <c r="M72" i="11"/>
  <c r="J103" i="11"/>
  <c r="X72" i="11"/>
  <c r="K87" i="11"/>
  <c r="M103" i="11"/>
  <c r="J64" i="11"/>
  <c r="O95" i="11"/>
  <c r="U79" i="11"/>
  <c r="N96" i="11"/>
  <c r="D79" i="11"/>
  <c r="E79" i="11"/>
  <c r="F79" i="11"/>
  <c r="G79" i="11"/>
  <c r="B88" i="11"/>
  <c r="B95" i="11"/>
  <c r="C96" i="11"/>
  <c r="E96" i="11"/>
  <c r="F95" i="11"/>
  <c r="F103" i="11"/>
  <c r="F104" i="11"/>
  <c r="D104" i="11"/>
  <c r="G103" i="11"/>
  <c r="W79" i="11" l="1"/>
  <c r="A212" i="1"/>
  <c r="A210" i="20" s="1"/>
  <c r="B211" i="1"/>
  <c r="B209" i="20" s="1"/>
  <c r="Z211" i="1"/>
  <c r="AF209" i="20" s="1"/>
  <c r="AC211" i="1"/>
  <c r="AI209" i="20" s="1"/>
  <c r="AB211" i="1"/>
  <c r="AH209" i="20" s="1"/>
  <c r="Y211" i="1"/>
  <c r="AE209" i="20" s="1"/>
  <c r="X211" i="1"/>
  <c r="AD209" i="20" s="1"/>
  <c r="AA211" i="1"/>
  <c r="AG209" i="20" s="1"/>
  <c r="A213" i="1" l="1"/>
  <c r="A211" i="20" s="1"/>
  <c r="X212" i="1"/>
  <c r="AD210" i="20" s="1"/>
  <c r="AA212" i="1"/>
  <c r="AG210" i="20" s="1"/>
  <c r="Y212" i="1"/>
  <c r="AE210" i="20" s="1"/>
  <c r="B212" i="1"/>
  <c r="B210" i="20" s="1"/>
  <c r="AB212" i="1"/>
  <c r="AH210" i="20" s="1"/>
  <c r="Z212" i="1"/>
  <c r="AF210" i="20" s="1"/>
  <c r="AC212" i="1"/>
  <c r="AI210" i="20" s="1"/>
  <c r="A214" i="1" l="1"/>
  <c r="A212" i="20" s="1"/>
  <c r="Y213" i="1"/>
  <c r="AE211" i="20" s="1"/>
  <c r="AA213" i="1"/>
  <c r="AG211" i="20" s="1"/>
  <c r="AB213" i="1"/>
  <c r="AH211" i="20" s="1"/>
  <c r="B213" i="1"/>
  <c r="B211" i="20" s="1"/>
  <c r="Z213" i="1"/>
  <c r="AF211" i="20" s="1"/>
  <c r="AC213" i="1"/>
  <c r="AI211" i="20" s="1"/>
  <c r="X213" i="1"/>
  <c r="AD211" i="20" s="1"/>
  <c r="A215" i="1" l="1"/>
  <c r="A213" i="20" s="1"/>
  <c r="AB214" i="1"/>
  <c r="AH212" i="20" s="1"/>
  <c r="AC214" i="1"/>
  <c r="AI212" i="20" s="1"/>
  <c r="Y214" i="1"/>
  <c r="AE212" i="20" s="1"/>
  <c r="X214" i="1"/>
  <c r="AD212" i="20" s="1"/>
  <c r="AA214" i="1"/>
  <c r="AG212" i="20" s="1"/>
  <c r="Z214" i="1"/>
  <c r="AF212" i="20" s="1"/>
  <c r="B214" i="1"/>
  <c r="B212" i="20" s="1"/>
  <c r="A216" i="1" l="1"/>
  <c r="A214" i="20" s="1"/>
  <c r="Z215" i="1"/>
  <c r="AF213" i="20" s="1"/>
  <c r="AC215" i="1"/>
  <c r="AI213" i="20" s="1"/>
  <c r="AA215" i="1"/>
  <c r="AG213" i="20" s="1"/>
  <c r="Y215" i="1"/>
  <c r="AE213" i="20" s="1"/>
  <c r="AB215" i="1"/>
  <c r="AH213" i="20" s="1"/>
  <c r="X215" i="1"/>
  <c r="AD213" i="20" s="1"/>
  <c r="B215" i="1"/>
  <c r="B213" i="20" s="1"/>
  <c r="A217" i="1" l="1"/>
  <c r="A215" i="20" s="1"/>
  <c r="B216" i="1"/>
  <c r="B214" i="20" s="1"/>
  <c r="X216" i="1"/>
  <c r="AD214" i="20" s="1"/>
  <c r="AA216" i="1"/>
  <c r="AG214" i="20" s="1"/>
  <c r="Z216" i="1"/>
  <c r="AF214" i="20" s="1"/>
  <c r="AB216" i="1"/>
  <c r="AH214" i="20" s="1"/>
  <c r="Y216" i="1"/>
  <c r="AE214" i="20" s="1"/>
  <c r="AC216" i="1"/>
  <c r="AI214" i="20" s="1"/>
  <c r="A218" i="1" l="1"/>
  <c r="A216" i="20" s="1"/>
  <c r="Y217" i="1"/>
  <c r="AE215" i="20" s="1"/>
  <c r="AA217" i="1"/>
  <c r="AG215" i="20" s="1"/>
  <c r="AB217" i="1"/>
  <c r="AH215" i="20" s="1"/>
  <c r="Z217" i="1"/>
  <c r="AF215" i="20" s="1"/>
  <c r="AC217" i="1"/>
  <c r="AI215" i="20" s="1"/>
  <c r="X217" i="1"/>
  <c r="AD215" i="20" s="1"/>
  <c r="B217" i="1"/>
  <c r="B215" i="20" s="1"/>
  <c r="A219" i="1" l="1"/>
  <c r="A217" i="20" s="1"/>
  <c r="AB218" i="1"/>
  <c r="AH216" i="20" s="1"/>
  <c r="AC218" i="1"/>
  <c r="AI216" i="20" s="1"/>
  <c r="Y218" i="1"/>
  <c r="AE216" i="20" s="1"/>
  <c r="X218" i="1"/>
  <c r="AD216" i="20" s="1"/>
  <c r="AA218" i="1"/>
  <c r="AG216" i="20" s="1"/>
  <c r="Z218" i="1"/>
  <c r="AF216" i="20" s="1"/>
  <c r="B218" i="1"/>
  <c r="B216" i="20" s="1"/>
  <c r="A220" i="1" l="1"/>
  <c r="A218" i="20" s="1"/>
  <c r="Z219" i="1"/>
  <c r="AF217" i="20" s="1"/>
  <c r="AC219" i="1"/>
  <c r="AI217" i="20" s="1"/>
  <c r="AA219" i="1"/>
  <c r="AG217" i="20" s="1"/>
  <c r="B219" i="1"/>
  <c r="B217" i="20" s="1"/>
  <c r="Y219" i="1"/>
  <c r="AE217" i="20" s="1"/>
  <c r="AB219" i="1"/>
  <c r="AH217" i="20" s="1"/>
  <c r="X219" i="1"/>
  <c r="AD217" i="20" s="1"/>
  <c r="A221" i="1" l="1"/>
  <c r="A219" i="20" s="1"/>
  <c r="B220" i="1"/>
  <c r="B218" i="20" s="1"/>
  <c r="X220" i="1"/>
  <c r="AD218" i="20" s="1"/>
  <c r="AA220" i="1"/>
  <c r="AG218" i="20" s="1"/>
  <c r="Y220" i="1"/>
  <c r="AE218" i="20" s="1"/>
  <c r="AB220" i="1"/>
  <c r="AH218" i="20" s="1"/>
  <c r="Z220" i="1"/>
  <c r="AF218" i="20" s="1"/>
  <c r="AC220" i="1"/>
  <c r="AI218" i="20" s="1"/>
  <c r="A222" i="1" l="1"/>
  <c r="A220" i="20" s="1"/>
  <c r="Y221" i="1"/>
  <c r="AE219" i="20" s="1"/>
  <c r="AA221" i="1"/>
  <c r="AG219" i="20" s="1"/>
  <c r="AB221" i="1"/>
  <c r="AH219" i="20" s="1"/>
  <c r="Z221" i="1"/>
  <c r="AF219" i="20" s="1"/>
  <c r="AC221" i="1"/>
  <c r="AI219" i="20" s="1"/>
  <c r="X221" i="1"/>
  <c r="AD219" i="20" s="1"/>
  <c r="B221" i="1"/>
  <c r="B219" i="20" s="1"/>
  <c r="A223" i="1" l="1"/>
  <c r="A221" i="20" s="1"/>
  <c r="AB222" i="1"/>
  <c r="AH220" i="20" s="1"/>
  <c r="AC222" i="1"/>
  <c r="AI220" i="20" s="1"/>
  <c r="Y222" i="1"/>
  <c r="AE220" i="20" s="1"/>
  <c r="X222" i="1"/>
  <c r="AD220" i="20" s="1"/>
  <c r="AA222" i="1"/>
  <c r="AG220" i="20" s="1"/>
  <c r="Z222" i="1"/>
  <c r="AF220" i="20" s="1"/>
  <c r="B222" i="1"/>
  <c r="B220" i="20" s="1"/>
  <c r="A224" i="1" l="1"/>
  <c r="A222" i="20" s="1"/>
  <c r="Z223" i="1"/>
  <c r="AF221" i="20" s="1"/>
  <c r="AC223" i="1"/>
  <c r="AI221" i="20" s="1"/>
  <c r="AA223" i="1"/>
  <c r="AG221" i="20" s="1"/>
  <c r="Y223" i="1"/>
  <c r="AE221" i="20" s="1"/>
  <c r="AB223" i="1"/>
  <c r="AH221" i="20" s="1"/>
  <c r="X223" i="1"/>
  <c r="AD221" i="20" s="1"/>
  <c r="B223" i="1"/>
  <c r="B221" i="20" s="1"/>
  <c r="A225" i="1" l="1"/>
  <c r="A223" i="20" s="1"/>
  <c r="B224" i="1"/>
  <c r="B222" i="20" s="1"/>
  <c r="X224" i="1"/>
  <c r="AD222" i="20" s="1"/>
  <c r="AA224" i="1"/>
  <c r="AG222" i="20" s="1"/>
  <c r="Z224" i="1"/>
  <c r="AF222" i="20" s="1"/>
  <c r="AB224" i="1"/>
  <c r="AH222" i="20" s="1"/>
  <c r="Y224" i="1"/>
  <c r="AE222" i="20" s="1"/>
  <c r="AC224" i="1"/>
  <c r="AI222" i="20" s="1"/>
  <c r="A226" i="1" l="1"/>
  <c r="A224" i="20" s="1"/>
  <c r="Y225" i="1"/>
  <c r="AE223" i="20" s="1"/>
  <c r="AA225" i="1"/>
  <c r="AG223" i="20" s="1"/>
  <c r="AB225" i="1"/>
  <c r="AH223" i="20" s="1"/>
  <c r="B225" i="1"/>
  <c r="B223" i="20" s="1"/>
  <c r="Z225" i="1"/>
  <c r="AF223" i="20" s="1"/>
  <c r="AC225" i="1"/>
  <c r="AI223" i="20" s="1"/>
  <c r="X225" i="1"/>
  <c r="AD223" i="20" s="1"/>
  <c r="A227" i="1" l="1"/>
  <c r="A225" i="20" s="1"/>
  <c r="AB226" i="1"/>
  <c r="AH224" i="20" s="1"/>
  <c r="AC226" i="1"/>
  <c r="AI224" i="20" s="1"/>
  <c r="Y226" i="1"/>
  <c r="AE224" i="20" s="1"/>
  <c r="X226" i="1"/>
  <c r="AD224" i="20" s="1"/>
  <c r="AA226" i="1"/>
  <c r="AG224" i="20" s="1"/>
  <c r="Z226" i="1"/>
  <c r="AF224" i="20" s="1"/>
  <c r="B226" i="1"/>
  <c r="B224" i="20" s="1"/>
  <c r="A228" i="1" l="1"/>
  <c r="A226" i="20" s="1"/>
  <c r="Z227" i="1"/>
  <c r="AF225" i="20" s="1"/>
  <c r="AC227" i="1"/>
  <c r="AI225" i="20" s="1"/>
  <c r="AB227" i="1"/>
  <c r="AH225" i="20" s="1"/>
  <c r="Y227" i="1"/>
  <c r="AE225" i="20" s="1"/>
  <c r="X227" i="1"/>
  <c r="AD225" i="20" s="1"/>
  <c r="AA227" i="1"/>
  <c r="AG225" i="20" s="1"/>
  <c r="B227" i="1"/>
  <c r="B225" i="20" s="1"/>
  <c r="A229" i="1" l="1"/>
  <c r="A227" i="20" s="1"/>
  <c r="AG228" i="1"/>
  <c r="X228" i="1"/>
  <c r="AD226" i="20" s="1"/>
  <c r="AA228" i="1"/>
  <c r="AG226" i="20" s="1"/>
  <c r="Z228" i="1"/>
  <c r="AF226" i="20" s="1"/>
  <c r="B228" i="1"/>
  <c r="B226" i="20" s="1"/>
  <c r="AF228" i="1"/>
  <c r="AB228" i="1"/>
  <c r="AH226" i="20" s="1"/>
  <c r="Y228" i="1"/>
  <c r="AE226" i="20" s="1"/>
  <c r="AC228" i="1"/>
  <c r="AI226" i="20" s="1"/>
  <c r="A230" i="1" l="1"/>
  <c r="A228" i="20" s="1"/>
  <c r="AF229" i="1"/>
  <c r="Y229" i="1"/>
  <c r="AE227" i="20" s="1"/>
  <c r="AA229" i="1"/>
  <c r="AG227" i="20" s="1"/>
  <c r="AB229" i="1"/>
  <c r="AH227" i="20" s="1"/>
  <c r="B229" i="1"/>
  <c r="B227" i="20" s="1"/>
  <c r="Z229" i="1"/>
  <c r="AF227" i="20" s="1"/>
  <c r="AC229" i="1"/>
  <c r="AI227" i="20" s="1"/>
  <c r="X229" i="1"/>
  <c r="AD227" i="20" s="1"/>
  <c r="A231" i="1" l="1"/>
  <c r="A229" i="20" s="1"/>
  <c r="AB230" i="1"/>
  <c r="AH228" i="20" s="1"/>
  <c r="AC230" i="1"/>
  <c r="AI228" i="20" s="1"/>
  <c r="Y230" i="1"/>
  <c r="AE228" i="20" s="1"/>
  <c r="B230" i="1"/>
  <c r="B228" i="20" s="1"/>
  <c r="X230" i="1"/>
  <c r="AD228" i="20" s="1"/>
  <c r="AA230" i="1"/>
  <c r="AG228" i="20" s="1"/>
  <c r="Z230" i="1"/>
  <c r="AF228" i="20" s="1"/>
  <c r="A232" i="1" l="1"/>
  <c r="A230" i="20" s="1"/>
  <c r="Z231" i="1"/>
  <c r="AF229" i="20" s="1"/>
  <c r="AC231" i="1"/>
  <c r="AI229" i="20" s="1"/>
  <c r="X231" i="1"/>
  <c r="AD229" i="20" s="1"/>
  <c r="B231" i="1"/>
  <c r="B229" i="20" s="1"/>
  <c r="Y231" i="1"/>
  <c r="AE229" i="20" s="1"/>
  <c r="AB231" i="1"/>
  <c r="AH229" i="20" s="1"/>
  <c r="AA231" i="1"/>
  <c r="AG229" i="20" s="1"/>
  <c r="A233" i="1" l="1"/>
  <c r="A231" i="20" s="1"/>
  <c r="B232" i="1"/>
  <c r="B230" i="20" s="1"/>
  <c r="X232" i="1"/>
  <c r="AD230" i="20" s="1"/>
  <c r="AA232" i="1"/>
  <c r="AG230" i="20" s="1"/>
  <c r="Z232" i="1"/>
  <c r="AF230" i="20" s="1"/>
  <c r="AB232" i="1"/>
  <c r="AH230" i="20" s="1"/>
  <c r="Y232" i="1"/>
  <c r="AE230" i="20" s="1"/>
  <c r="AC232" i="1"/>
  <c r="AI230" i="20" s="1"/>
  <c r="A234" i="1" l="1"/>
  <c r="A232" i="20" s="1"/>
  <c r="Y233" i="1"/>
  <c r="AE231" i="20" s="1"/>
  <c r="AB233" i="1"/>
  <c r="AH231" i="20" s="1"/>
  <c r="X233" i="1"/>
  <c r="AD231" i="20" s="1"/>
  <c r="Z233" i="1"/>
  <c r="AF231" i="20" s="1"/>
  <c r="AC233" i="1"/>
  <c r="AI231" i="20" s="1"/>
  <c r="AA233" i="1"/>
  <c r="AG231" i="20" s="1"/>
  <c r="B233" i="1"/>
  <c r="B231" i="20" s="1"/>
  <c r="A235" i="1" l="1"/>
  <c r="A233" i="20" s="1"/>
  <c r="AB234" i="1"/>
  <c r="AH232" i="20" s="1"/>
  <c r="AC234" i="1"/>
  <c r="AI232" i="20" s="1"/>
  <c r="Z234" i="1"/>
  <c r="AF232" i="20" s="1"/>
  <c r="X234" i="1"/>
  <c r="AD232" i="20" s="1"/>
  <c r="AA234" i="1"/>
  <c r="AG232" i="20" s="1"/>
  <c r="Y234" i="1"/>
  <c r="AE232" i="20" s="1"/>
  <c r="B234" i="1"/>
  <c r="B232" i="20" s="1"/>
  <c r="A236" i="1" l="1"/>
  <c r="A234" i="20" s="1"/>
  <c r="AG235" i="1"/>
  <c r="Z235" i="1"/>
  <c r="AF233" i="20" s="1"/>
  <c r="AC235" i="1"/>
  <c r="AI233" i="20" s="1"/>
  <c r="AA235" i="1"/>
  <c r="AG233" i="20" s="1"/>
  <c r="AF235" i="1"/>
  <c r="Y235" i="1"/>
  <c r="AE233" i="20" s="1"/>
  <c r="AB235" i="1"/>
  <c r="AH233" i="20" s="1"/>
  <c r="X235" i="1"/>
  <c r="AD233" i="20" s="1"/>
  <c r="B235" i="1"/>
  <c r="B233" i="20" s="1"/>
  <c r="A237" i="1" l="1"/>
  <c r="A235" i="20" s="1"/>
  <c r="B236" i="1"/>
  <c r="B234" i="20" s="1"/>
  <c r="X236" i="1"/>
  <c r="AD234" i="20" s="1"/>
  <c r="AA236" i="1"/>
  <c r="AG234" i="20" s="1"/>
  <c r="AC236" i="1"/>
  <c r="AI234" i="20" s="1"/>
  <c r="AF236" i="1"/>
  <c r="AB236" i="1"/>
  <c r="AH234" i="20" s="1"/>
  <c r="Y236" i="1"/>
  <c r="AE234" i="20" s="1"/>
  <c r="Z236" i="1"/>
  <c r="AF234" i="20" s="1"/>
  <c r="A238" i="1" l="1"/>
  <c r="A236" i="20" s="1"/>
  <c r="Y237" i="1"/>
  <c r="AE235" i="20" s="1"/>
  <c r="AA237" i="1"/>
  <c r="AG235" i="20" s="1"/>
  <c r="AB237" i="1"/>
  <c r="AH235" i="20" s="1"/>
  <c r="B237" i="1"/>
  <c r="B235" i="20" s="1"/>
  <c r="Z237" i="1"/>
  <c r="AF235" i="20" s="1"/>
  <c r="AC237" i="1"/>
  <c r="AI235" i="20" s="1"/>
  <c r="X237" i="1"/>
  <c r="AD235" i="20" s="1"/>
  <c r="A239" i="1" l="1"/>
  <c r="A237" i="20" s="1"/>
  <c r="AB238" i="1"/>
  <c r="AH236" i="20" s="1"/>
  <c r="AC238" i="1"/>
  <c r="AI236" i="20" s="1"/>
  <c r="Y238" i="1"/>
  <c r="AE236" i="20" s="1"/>
  <c r="X238" i="1"/>
  <c r="AD236" i="20" s="1"/>
  <c r="AA238" i="1"/>
  <c r="AG236" i="20" s="1"/>
  <c r="Z238" i="1"/>
  <c r="AF236" i="20" s="1"/>
  <c r="B238" i="1"/>
  <c r="B236" i="20" s="1"/>
  <c r="A240" i="1" l="1"/>
  <c r="A238" i="20" s="1"/>
  <c r="Z239" i="1"/>
  <c r="AF237" i="20" s="1"/>
  <c r="AC239" i="1"/>
  <c r="AI237" i="20" s="1"/>
  <c r="AB239" i="1"/>
  <c r="AH237" i="20" s="1"/>
  <c r="B239" i="1"/>
  <c r="B237" i="20" s="1"/>
  <c r="Y239" i="1"/>
  <c r="AE237" i="20" s="1"/>
  <c r="X239" i="1"/>
  <c r="AD237" i="20" s="1"/>
  <c r="AA239" i="1"/>
  <c r="AG237" i="20" s="1"/>
  <c r="A241" i="1" l="1"/>
  <c r="A239" i="20" s="1"/>
  <c r="X240" i="1"/>
  <c r="AD238" i="20" s="1"/>
  <c r="AA240" i="1"/>
  <c r="AG238" i="20" s="1"/>
  <c r="AC240" i="1"/>
  <c r="AI238" i="20" s="1"/>
  <c r="B240" i="1"/>
  <c r="B238" i="20" s="1"/>
  <c r="AB240" i="1"/>
  <c r="AH238" i="20" s="1"/>
  <c r="Y240" i="1"/>
  <c r="AE238" i="20" s="1"/>
  <c r="Z240" i="1"/>
  <c r="AF238" i="20" s="1"/>
  <c r="A242" i="1" l="1"/>
  <c r="A240" i="20" s="1"/>
  <c r="Y241" i="1"/>
  <c r="AE239" i="20" s="1"/>
  <c r="AA241" i="1"/>
  <c r="AG239" i="20" s="1"/>
  <c r="X241" i="1"/>
  <c r="AD239" i="20" s="1"/>
  <c r="Z241" i="1"/>
  <c r="AF239" i="20" s="1"/>
  <c r="AC241" i="1"/>
  <c r="AI239" i="20" s="1"/>
  <c r="AB241" i="1"/>
  <c r="AH239" i="20" s="1"/>
  <c r="B241" i="1"/>
  <c r="B239" i="20" s="1"/>
  <c r="A243" i="1" l="1"/>
  <c r="A241" i="20" s="1"/>
  <c r="AF242" i="1"/>
  <c r="AA242" i="1"/>
  <c r="AG240" i="20" s="1"/>
  <c r="Z242" i="1"/>
  <c r="AF240" i="20" s="1"/>
  <c r="Y242" i="1"/>
  <c r="AE240" i="20" s="1"/>
  <c r="AG242" i="1"/>
  <c r="X242" i="1"/>
  <c r="AD240" i="20" s="1"/>
  <c r="AB242" i="1"/>
  <c r="AH240" i="20" s="1"/>
  <c r="AC242" i="1"/>
  <c r="AI240" i="20" s="1"/>
  <c r="B242" i="1"/>
  <c r="B240" i="20" s="1"/>
  <c r="A244" i="1" l="1"/>
  <c r="A242" i="20" s="1"/>
  <c r="AA243" i="1"/>
  <c r="AG241" i="20" s="1"/>
  <c r="Y243" i="1"/>
  <c r="AE241" i="20" s="1"/>
  <c r="AC243" i="1"/>
  <c r="AI241" i="20" s="1"/>
  <c r="B243" i="1"/>
  <c r="B241" i="20" s="1"/>
  <c r="AF243" i="1"/>
  <c r="Z243" i="1"/>
  <c r="AF241" i="20" s="1"/>
  <c r="X243" i="1"/>
  <c r="AD241" i="20" s="1"/>
  <c r="AB243" i="1"/>
  <c r="AH241" i="20" s="1"/>
  <c r="U88" i="11"/>
  <c r="U87" i="11"/>
  <c r="W96" i="11"/>
  <c r="AE63" i="11"/>
  <c r="AF71" i="11"/>
  <c r="AD79" i="11"/>
  <c r="T104" i="11"/>
  <c r="S96" i="11"/>
  <c r="T88" i="11"/>
  <c r="AD64" i="11"/>
  <c r="AC71" i="11"/>
  <c r="S103" i="11"/>
  <c r="W104" i="11"/>
  <c r="AE64" i="11"/>
  <c r="AF72" i="11"/>
  <c r="R95" i="11"/>
  <c r="T103" i="11"/>
  <c r="AB63" i="11"/>
  <c r="Z72" i="11"/>
  <c r="AC79" i="11"/>
  <c r="AB87" i="11"/>
  <c r="AB64" i="11"/>
  <c r="AF80" i="11"/>
  <c r="W87" i="11"/>
  <c r="AA63" i="11"/>
  <c r="V88" i="11"/>
  <c r="AD63" i="11"/>
  <c r="AD71" i="11"/>
  <c r="AC80" i="11"/>
  <c r="V95" i="11"/>
  <c r="T87" i="11"/>
  <c r="AA64" i="11"/>
  <c r="AC72" i="11"/>
  <c r="AB79" i="11"/>
  <c r="Z87" i="11"/>
  <c r="T95" i="11"/>
  <c r="U104" i="11"/>
  <c r="X80" i="11"/>
  <c r="AE71" i="11"/>
  <c r="AA87" i="11"/>
  <c r="Z63" i="11"/>
  <c r="W88" i="11"/>
  <c r="S104" i="11"/>
  <c r="Z71" i="11"/>
  <c r="AA80" i="11"/>
  <c r="AA88" i="11"/>
  <c r="V103" i="11"/>
  <c r="X79" i="11"/>
  <c r="V104" i="11"/>
  <c r="U103" i="11"/>
  <c r="AC64" i="11"/>
  <c r="AB72" i="11"/>
  <c r="AA79" i="11"/>
  <c r="AF79" i="11"/>
  <c r="AB88" i="11"/>
  <c r="X103" i="11"/>
  <c r="R88" i="11"/>
  <c r="R103" i="11"/>
  <c r="AF64" i="11"/>
  <c r="AB80" i="11"/>
  <c r="Z88" i="11"/>
  <c r="R96" i="11"/>
  <c r="S95" i="11"/>
  <c r="AB71" i="11"/>
  <c r="AE80" i="11"/>
  <c r="R87" i="11"/>
  <c r="R104" i="11"/>
  <c r="X104" i="11"/>
  <c r="AC63" i="11"/>
  <c r="Z79" i="11"/>
  <c r="AD80" i="11"/>
  <c r="X88" i="11"/>
  <c r="V96" i="11"/>
  <c r="Z64" i="11"/>
  <c r="AA72" i="11"/>
  <c r="Z80" i="11"/>
  <c r="X95" i="11"/>
  <c r="T96" i="11"/>
  <c r="X96" i="11"/>
  <c r="AF63" i="11"/>
  <c r="AD72" i="11"/>
  <c r="W103" i="11"/>
  <c r="S87" i="11"/>
  <c r="V87" i="11"/>
  <c r="S88" i="11"/>
  <c r="AA71" i="11"/>
  <c r="AE79" i="11"/>
  <c r="W95" i="11"/>
  <c r="U96" i="11"/>
  <c r="X87" i="11"/>
  <c r="U95" i="11"/>
  <c r="AE72" i="11"/>
  <c r="AC88" i="11" l="1"/>
  <c r="AC87" i="11"/>
  <c r="A245" i="1"/>
  <c r="A243" i="20" s="1"/>
  <c r="X244" i="1"/>
  <c r="AD242" i="20" s="1"/>
  <c r="AA244" i="1"/>
  <c r="AG242" i="20" s="1"/>
  <c r="Y244" i="1"/>
  <c r="AE242" i="20" s="1"/>
  <c r="AB244" i="1"/>
  <c r="AH242" i="20" s="1"/>
  <c r="Z244" i="1"/>
  <c r="AF242" i="20" s="1"/>
  <c r="AC244" i="1"/>
  <c r="AI242" i="20" s="1"/>
  <c r="B244" i="1"/>
  <c r="B242" i="20" s="1"/>
  <c r="A246" i="1" l="1"/>
  <c r="A244" i="20" s="1"/>
  <c r="B245" i="1"/>
  <c r="B243" i="20" s="1"/>
  <c r="Z245" i="1"/>
  <c r="AF243" i="20" s="1"/>
  <c r="AA245" i="1"/>
  <c r="AG243" i="20" s="1"/>
  <c r="AB245" i="1"/>
  <c r="AH243" i="20" s="1"/>
  <c r="Y245" i="1"/>
  <c r="AE243" i="20" s="1"/>
  <c r="AC245" i="1"/>
  <c r="AI243" i="20" s="1"/>
  <c r="X245" i="1"/>
  <c r="AD243" i="20" s="1"/>
  <c r="A247" i="1" l="1"/>
  <c r="A245" i="20" s="1"/>
  <c r="AB246" i="1"/>
  <c r="AH244" i="20" s="1"/>
  <c r="Z246" i="1"/>
  <c r="AF244" i="20" s="1"/>
  <c r="Y246" i="1"/>
  <c r="AE244" i="20" s="1"/>
  <c r="B246" i="1"/>
  <c r="B244" i="20" s="1"/>
  <c r="X246" i="1"/>
  <c r="AD244" i="20" s="1"/>
  <c r="AA246" i="1"/>
  <c r="AG244" i="20" s="1"/>
  <c r="AC246" i="1"/>
  <c r="AI244" i="20" s="1"/>
  <c r="A248" i="1" l="1"/>
  <c r="A246" i="20" s="1"/>
  <c r="Z247" i="1"/>
  <c r="AF245" i="20" s="1"/>
  <c r="Y247" i="1"/>
  <c r="AE245" i="20" s="1"/>
  <c r="X247" i="1"/>
  <c r="AD245" i="20" s="1"/>
  <c r="B247" i="1"/>
  <c r="B245" i="20" s="1"/>
  <c r="AA247" i="1"/>
  <c r="AG245" i="20" s="1"/>
  <c r="AC247" i="1"/>
  <c r="AI245" i="20" s="1"/>
  <c r="AB247" i="1"/>
  <c r="AH245" i="20" s="1"/>
  <c r="A249" i="1" l="1"/>
  <c r="A247" i="20" s="1"/>
  <c r="X248" i="1"/>
  <c r="AD246" i="20" s="1"/>
  <c r="Z248" i="1"/>
  <c r="AF246" i="20" s="1"/>
  <c r="AA248" i="1"/>
  <c r="AG246" i="20" s="1"/>
  <c r="AB248" i="1"/>
  <c r="AH246" i="20" s="1"/>
  <c r="Y248" i="1"/>
  <c r="AE246" i="20" s="1"/>
  <c r="AC248" i="1"/>
  <c r="AI246" i="20" s="1"/>
  <c r="B248" i="1"/>
  <c r="B246" i="20" s="1"/>
  <c r="A250" i="1" l="1"/>
  <c r="A248" i="20" s="1"/>
  <c r="B249" i="1"/>
  <c r="B247" i="20" s="1"/>
  <c r="AG249" i="1"/>
  <c r="B2" i="27" s="1"/>
  <c r="AA249" i="1"/>
  <c r="AG247" i="20" s="1"/>
  <c r="Y249" i="1"/>
  <c r="AE247" i="20" s="1"/>
  <c r="AB249" i="1"/>
  <c r="AH247" i="20" s="1"/>
  <c r="AF249" i="1"/>
  <c r="Z249" i="1"/>
  <c r="AF247" i="20" s="1"/>
  <c r="AC249" i="1"/>
  <c r="AI247" i="20" s="1"/>
  <c r="X249" i="1"/>
  <c r="AD247" i="20" s="1"/>
  <c r="A251" i="1" l="1"/>
  <c r="A249" i="20" s="1"/>
  <c r="AF250" i="1"/>
  <c r="A2" i="27" s="1"/>
  <c r="AB250" i="1"/>
  <c r="AH248" i="20" s="1"/>
  <c r="AA250" i="1"/>
  <c r="AG248" i="20" s="1"/>
  <c r="Y250" i="1"/>
  <c r="AE248" i="20" s="1"/>
  <c r="B250" i="1"/>
  <c r="B248" i="20" s="1"/>
  <c r="X250" i="1"/>
  <c r="AD248" i="20" s="1"/>
  <c r="Z250" i="1"/>
  <c r="AF248" i="20" s="1"/>
  <c r="AC250" i="1"/>
  <c r="AI248" i="20" s="1"/>
  <c r="A252" i="1" l="1"/>
  <c r="A250" i="20" s="1"/>
  <c r="Y251" i="1"/>
  <c r="AE249" i="20" s="1"/>
  <c r="AC251" i="1"/>
  <c r="AI249" i="20" s="1"/>
  <c r="X251" i="1"/>
  <c r="AD249" i="20" s="1"/>
  <c r="B251" i="1"/>
  <c r="B249" i="20" s="1"/>
  <c r="Z251" i="1"/>
  <c r="AF249" i="20" s="1"/>
  <c r="AA251" i="1"/>
  <c r="AG249" i="20" s="1"/>
  <c r="AB251" i="1"/>
  <c r="AH249" i="20" s="1"/>
  <c r="A253" i="1" l="1"/>
  <c r="X252" i="1"/>
  <c r="AD250" i="20" s="1"/>
  <c r="AA252" i="1"/>
  <c r="AG250" i="20" s="1"/>
  <c r="AC252" i="1"/>
  <c r="AI250" i="20" s="1"/>
  <c r="AB252" i="1"/>
  <c r="AH250" i="20" s="1"/>
  <c r="Z252" i="1"/>
  <c r="AF250" i="20" s="1"/>
  <c r="Y252" i="1"/>
  <c r="AE250" i="20" s="1"/>
  <c r="B252" i="1"/>
  <c r="B250" i="20" s="1"/>
  <c r="A254" i="1" l="1"/>
  <c r="B253" i="1"/>
  <c r="A255" i="1" l="1"/>
  <c r="B254" i="1"/>
  <c r="A256" i="1" l="1"/>
  <c r="B255" i="1"/>
  <c r="A257" i="1" l="1"/>
  <c r="B256" i="1"/>
  <c r="A258" i="1" l="1"/>
  <c r="B257" i="1"/>
  <c r="A259" i="1" l="1"/>
  <c r="B258" i="1"/>
  <c r="A260" i="1" l="1"/>
  <c r="B259" i="1"/>
  <c r="A261" i="1" l="1"/>
  <c r="B260" i="1"/>
  <c r="A262" i="1" l="1"/>
  <c r="B261" i="1"/>
  <c r="A263" i="1" l="1"/>
  <c r="B262" i="1"/>
  <c r="A264" i="1" l="1"/>
  <c r="B263" i="1"/>
  <c r="A265" i="1" l="1"/>
  <c r="B264" i="1"/>
  <c r="A266" i="1" l="1"/>
  <c r="B265" i="1"/>
  <c r="A267" i="1" l="1"/>
  <c r="B266" i="1"/>
  <c r="A268" i="1" l="1"/>
  <c r="B267" i="1"/>
  <c r="A269" i="1" l="1"/>
  <c r="B268" i="1"/>
  <c r="A270" i="1" l="1"/>
  <c r="B269" i="1"/>
  <c r="A271" i="1" l="1"/>
  <c r="B270" i="1"/>
  <c r="A272" i="1" l="1"/>
  <c r="B271" i="1"/>
  <c r="A273" i="1" l="1"/>
  <c r="B272" i="1"/>
  <c r="A274" i="1" l="1"/>
  <c r="B273" i="1"/>
  <c r="A275" i="1" l="1"/>
  <c r="B274" i="1"/>
  <c r="A276" i="1" l="1"/>
  <c r="B275" i="1"/>
  <c r="A277" i="1" l="1"/>
  <c r="B276" i="1"/>
  <c r="A278" i="1" l="1"/>
  <c r="B277" i="1"/>
  <c r="AC104" i="11"/>
  <c r="AE88" i="11"/>
  <c r="AD95" i="11"/>
  <c r="AD103" i="11"/>
  <c r="AD88" i="11"/>
  <c r="AD96" i="11"/>
  <c r="AC95" i="11"/>
  <c r="Z96" i="11"/>
  <c r="AE96" i="11"/>
  <c r="AA96" i="11"/>
  <c r="Z103" i="11"/>
  <c r="AE87" i="11"/>
  <c r="AF103" i="11"/>
  <c r="AF95" i="11"/>
  <c r="AF104" i="11"/>
  <c r="AC103" i="11"/>
  <c r="AB104" i="11"/>
  <c r="AF96" i="11"/>
  <c r="Z95" i="11"/>
  <c r="AE104" i="11"/>
  <c r="AD87" i="11"/>
  <c r="AE103" i="11"/>
  <c r="AA104" i="11"/>
  <c r="AB103" i="11"/>
  <c r="AA103" i="11"/>
  <c r="AB95" i="11"/>
  <c r="Z104" i="11"/>
  <c r="AE95" i="11"/>
  <c r="AF88" i="11"/>
  <c r="AD104" i="11"/>
  <c r="AC96" i="11"/>
  <c r="AF87" i="11"/>
  <c r="AB96" i="11"/>
  <c r="AA95" i="11"/>
  <c r="A279" i="1" l="1"/>
  <c r="B278" i="1"/>
  <c r="A280" i="1" l="1"/>
  <c r="B279" i="1"/>
  <c r="A281" i="1" l="1"/>
  <c r="B280" i="1"/>
  <c r="A282" i="1" l="1"/>
  <c r="B281" i="1"/>
  <c r="B282" i="1" l="1"/>
  <c r="AA7" i="11" l="1"/>
  <c r="Z7" i="11"/>
  <c r="V90" i="11"/>
  <c r="L74" i="11"/>
  <c r="O58" i="11"/>
  <c r="O15" i="11"/>
  <c r="U82" i="11"/>
  <c r="J74" i="11"/>
  <c r="O23" i="11"/>
  <c r="V66" i="11"/>
  <c r="U90" i="11"/>
  <c r="O98" i="11"/>
  <c r="V39" i="11"/>
  <c r="V15" i="11"/>
  <c r="T15" i="11"/>
  <c r="C58" i="11"/>
  <c r="T39" i="11"/>
  <c r="P31" i="11"/>
  <c r="M90" i="11"/>
  <c r="M82" i="11"/>
  <c r="P74" i="11"/>
  <c r="U58" i="11"/>
  <c r="W90" i="11"/>
  <c r="T90" i="11"/>
  <c r="W74" i="11"/>
  <c r="K23" i="11"/>
  <c r="W39" i="11"/>
  <c r="J7" i="11"/>
  <c r="X23" i="11"/>
  <c r="U98" i="11"/>
  <c r="K74" i="11"/>
  <c r="J82" i="11"/>
  <c r="O74" i="11"/>
  <c r="S82" i="11"/>
  <c r="J66" i="11"/>
  <c r="M58" i="11"/>
  <c r="K31" i="11"/>
  <c r="X31" i="11"/>
  <c r="X98" i="11"/>
  <c r="S66" i="11"/>
  <c r="V47" i="11"/>
  <c r="K82" i="11"/>
  <c r="W98" i="11"/>
  <c r="R23" i="11"/>
  <c r="J39" i="11"/>
  <c r="W66" i="11"/>
  <c r="U74" i="11"/>
  <c r="K98" i="11"/>
  <c r="L98" i="11"/>
  <c r="M7" i="11"/>
  <c r="O7" i="11"/>
  <c r="S98" i="11"/>
  <c r="W31" i="11"/>
  <c r="S39" i="11"/>
  <c r="M39" i="11"/>
  <c r="R39" i="11"/>
  <c r="B7" i="11"/>
  <c r="N7" i="11"/>
  <c r="R82" i="11"/>
  <c r="R58" i="11"/>
  <c r="N58" i="11"/>
  <c r="T58" i="11"/>
  <c r="W15" i="11"/>
  <c r="J15" i="11"/>
  <c r="T98" i="11"/>
  <c r="S23" i="11"/>
  <c r="B58" i="11"/>
  <c r="X90" i="11"/>
  <c r="L82" i="11"/>
  <c r="L66" i="11"/>
  <c r="J58" i="11"/>
  <c r="R7" i="11"/>
  <c r="U7" i="11"/>
  <c r="R15" i="11"/>
  <c r="J31" i="11"/>
  <c r="N82" i="11"/>
  <c r="P47" i="11"/>
  <c r="Z58" i="11"/>
  <c r="K39" i="11"/>
  <c r="X74" i="11"/>
  <c r="W7" i="11"/>
  <c r="V74" i="11"/>
  <c r="W58" i="11"/>
  <c r="T23" i="11"/>
  <c r="S74" i="11"/>
  <c r="U47" i="11"/>
  <c r="O39" i="11"/>
  <c r="L31" i="11"/>
  <c r="T7" i="11"/>
  <c r="K66" i="11"/>
  <c r="L47" i="11"/>
  <c r="W47" i="11"/>
  <c r="X82" i="11"/>
  <c r="T66" i="11"/>
  <c r="L90" i="11"/>
  <c r="P90" i="11"/>
  <c r="V82" i="11"/>
  <c r="N23" i="11"/>
  <c r="P15" i="11"/>
  <c r="N66" i="11"/>
  <c r="N39" i="11"/>
  <c r="P39" i="11"/>
  <c r="K15" i="11"/>
  <c r="M98" i="11"/>
  <c r="S58" i="11"/>
  <c r="K47" i="11"/>
  <c r="S90" i="11"/>
  <c r="V31" i="11"/>
  <c r="R74" i="11"/>
  <c r="X47" i="11"/>
  <c r="O66" i="11"/>
  <c r="N47" i="11"/>
  <c r="R47" i="11"/>
  <c r="R90" i="11"/>
  <c r="AA58" i="11"/>
  <c r="W82" i="11"/>
  <c r="S7" i="11"/>
  <c r="U66" i="11"/>
  <c r="P66" i="11"/>
  <c r="V7" i="11"/>
  <c r="M31" i="11"/>
  <c r="X39" i="11"/>
  <c r="M74" i="11"/>
  <c r="S47" i="11"/>
  <c r="P82" i="11"/>
  <c r="P7" i="11"/>
  <c r="O82" i="11"/>
  <c r="K7" i="11"/>
  <c r="J23" i="11"/>
  <c r="J98" i="11"/>
  <c r="U39" i="11"/>
  <c r="S15" i="11"/>
  <c r="N90" i="11"/>
  <c r="N15" i="11"/>
  <c r="T47" i="11"/>
  <c r="X15" i="11"/>
  <c r="R66" i="11"/>
  <c r="M66" i="11"/>
  <c r="P58" i="11"/>
  <c r="S31" i="11"/>
  <c r="M15" i="11"/>
  <c r="U15" i="11"/>
  <c r="X7" i="11"/>
  <c r="AC58" i="11"/>
  <c r="T31" i="11"/>
  <c r="O31" i="11"/>
  <c r="U31" i="11"/>
  <c r="R31" i="11"/>
  <c r="R98" i="11"/>
  <c r="V58" i="11"/>
  <c r="T82" i="11"/>
  <c r="U23" i="11"/>
  <c r="M23" i="11"/>
  <c r="N74" i="11"/>
  <c r="L39" i="11"/>
  <c r="L7" i="11"/>
  <c r="AB58" i="11"/>
  <c r="K90" i="11"/>
  <c r="V23" i="11"/>
  <c r="J90" i="11"/>
  <c r="P98" i="11"/>
  <c r="P23" i="11"/>
  <c r="O47" i="11"/>
  <c r="L23" i="11"/>
  <c r="W23" i="11"/>
  <c r="M47" i="11"/>
  <c r="J47" i="11"/>
  <c r="N31" i="11"/>
  <c r="X58" i="11"/>
  <c r="T74" i="11"/>
  <c r="N98" i="11"/>
  <c r="K58" i="11"/>
  <c r="V98" i="11"/>
  <c r="O90" i="11"/>
  <c r="L15" i="11"/>
  <c r="X66" i="11"/>
  <c r="L58" i="11"/>
  <c r="AB7" i="11"/>
  <c r="E58" i="11"/>
  <c r="AD58" i="11"/>
  <c r="C66" i="11"/>
  <c r="D58" i="11"/>
  <c r="AE58" i="11"/>
  <c r="G58" i="11"/>
  <c r="AC7" i="11"/>
  <c r="AE7" i="11"/>
  <c r="AF58" i="11"/>
  <c r="F58" i="11"/>
  <c r="AD7" i="11"/>
  <c r="E66" i="11"/>
  <c r="AF7" i="11"/>
  <c r="Z66" i="11"/>
  <c r="H58" i="11"/>
  <c r="AA66" i="11"/>
  <c r="AB66" i="11"/>
  <c r="Z15" i="11"/>
  <c r="AA15" i="11"/>
  <c r="AB15" i="11"/>
  <c r="B66" i="11"/>
  <c r="AD66" i="11"/>
  <c r="AC15" i="11"/>
  <c r="AE66" i="11"/>
  <c r="AC66" i="11"/>
  <c r="D66" i="11"/>
  <c r="AE15" i="11"/>
  <c r="AF66" i="11"/>
  <c r="G66" i="11"/>
  <c r="AD15" i="11"/>
  <c r="F66" i="11"/>
  <c r="Z74" i="11"/>
  <c r="Z23" i="11"/>
  <c r="H66" i="11"/>
  <c r="AA74" i="11"/>
  <c r="B74" i="11"/>
  <c r="AF15" i="11"/>
  <c r="AB74" i="11"/>
  <c r="AA23" i="11"/>
  <c r="C74" i="11"/>
  <c r="AC74" i="11"/>
  <c r="AC23" i="11"/>
  <c r="D74" i="11"/>
  <c r="AD74" i="11"/>
  <c r="AB23" i="11"/>
  <c r="AE74" i="11"/>
  <c r="E74" i="11"/>
  <c r="AE23" i="11"/>
  <c r="F74" i="11"/>
  <c r="AD23" i="11"/>
  <c r="G74" i="11"/>
  <c r="Z82" i="11"/>
  <c r="H74" i="11"/>
  <c r="AF23" i="11"/>
  <c r="Z31" i="11"/>
  <c r="AA82" i="11"/>
  <c r="AF74" i="11"/>
  <c r="B82" i="11"/>
  <c r="AD82" i="11"/>
  <c r="AB82" i="11"/>
  <c r="C82" i="11"/>
  <c r="AC82" i="11"/>
  <c r="AA31" i="11"/>
  <c r="D82" i="11"/>
  <c r="E82" i="11"/>
  <c r="AD31" i="11"/>
  <c r="AE82" i="11"/>
  <c r="AB31" i="11"/>
  <c r="F82" i="11"/>
  <c r="AF82" i="11"/>
  <c r="AC31" i="11"/>
  <c r="G82" i="11"/>
  <c r="AE31" i="11"/>
  <c r="Z90" i="11"/>
  <c r="AF31" i="11"/>
  <c r="B90" i="11"/>
  <c r="AA90" i="11"/>
  <c r="Z39" i="11"/>
  <c r="AE90" i="11"/>
  <c r="H82" i="11"/>
  <c r="AB90" i="11"/>
  <c r="AC90" i="11"/>
  <c r="C90" i="11"/>
  <c r="AA39" i="11"/>
  <c r="AD90" i="11"/>
  <c r="D90" i="11"/>
  <c r="AB39" i="11"/>
  <c r="E90" i="11"/>
  <c r="AC39" i="11"/>
  <c r="AD39" i="11"/>
  <c r="AE39" i="11"/>
  <c r="F90" i="11"/>
  <c r="AF90" i="11"/>
  <c r="Z98" i="11"/>
  <c r="G90" i="11"/>
  <c r="AA98" i="11"/>
  <c r="H90" i="11"/>
  <c r="AF39" i="11"/>
  <c r="AB98" i="11"/>
  <c r="B98" i="11"/>
  <c r="Z47" i="11"/>
  <c r="AC98" i="11"/>
  <c r="AB47" i="11"/>
  <c r="AA47" i="11"/>
  <c r="AF98" i="11"/>
  <c r="D98" i="11"/>
  <c r="C98" i="11"/>
  <c r="AD98" i="11"/>
  <c r="AE98" i="11"/>
  <c r="E98" i="11"/>
  <c r="AC47" i="11"/>
  <c r="H98" i="11"/>
  <c r="AD47" i="11"/>
  <c r="F98" i="11"/>
  <c r="AE47" i="11"/>
  <c r="AF47" i="11"/>
  <c r="G98" i="11"/>
</calcChain>
</file>

<file path=xl/sharedStrings.xml><?xml version="1.0" encoding="utf-8"?>
<sst xmlns="http://schemas.openxmlformats.org/spreadsheetml/2006/main" count="5750" uniqueCount="788">
  <si>
    <t>開始日</t>
  </si>
  <si>
    <t>終了日</t>
  </si>
  <si>
    <t>水色</t>
  </si>
  <si>
    <t>オレンジ</t>
  </si>
  <si>
    <t>緑</t>
  </si>
  <si>
    <t>ピンク</t>
  </si>
  <si>
    <t>紫</t>
  </si>
  <si>
    <t>黄色</t>
  </si>
  <si>
    <t>スケジュール開始</t>
    <rPh sb="0" eb="2">
      <t>カイシ</t>
    </rPh>
    <phoneticPr fontId="9"/>
  </si>
  <si>
    <t>スケジュール終了</t>
    <rPh sb="0" eb="2">
      <t>シュウリョウ</t>
    </rPh>
    <phoneticPr fontId="9"/>
  </si>
  <si>
    <t>×</t>
    <phoneticPr fontId="9"/>
  </si>
  <si>
    <t>全宿泊プラン（AT）</t>
    <phoneticPr fontId="9"/>
  </si>
  <si>
    <t>税抜金額</t>
    <rPh sb="0" eb="4">
      <t>ゼイヌキキンガク</t>
    </rPh>
    <phoneticPr fontId="9"/>
  </si>
  <si>
    <t>税込金額</t>
    <rPh sb="0" eb="4">
      <t>ゼイコミゼイヌキキンガク</t>
    </rPh>
    <phoneticPr fontId="9"/>
  </si>
  <si>
    <t>税率</t>
    <rPh sb="0" eb="2">
      <t>ゼイリツ</t>
    </rPh>
    <phoneticPr fontId="9"/>
  </si>
  <si>
    <t>※他の宿泊プランはお問い合わせください。
カレンダーの●の日</t>
    <phoneticPr fontId="9"/>
  </si>
  <si>
    <t>～</t>
    <phoneticPr fontId="9"/>
  </si>
  <si>
    <t>税込</t>
    <phoneticPr fontId="9"/>
  </si>
  <si>
    <t>期間1</t>
    <rPh sb="0" eb="2">
      <t>キカン</t>
    </rPh>
    <phoneticPr fontId="9"/>
  </si>
  <si>
    <t>期間２</t>
    <rPh sb="0" eb="2">
      <t>キカン</t>
    </rPh>
    <phoneticPr fontId="9"/>
  </si>
  <si>
    <t>期間3</t>
    <rPh sb="0" eb="2">
      <t>キカン</t>
    </rPh>
    <phoneticPr fontId="9"/>
  </si>
  <si>
    <t>期間4</t>
    <rPh sb="0" eb="2">
      <t>キカン</t>
    </rPh>
    <phoneticPr fontId="9"/>
  </si>
  <si>
    <t>期間5</t>
    <rPh sb="0" eb="2">
      <t>キカン</t>
    </rPh>
    <phoneticPr fontId="9"/>
  </si>
  <si>
    <t>期間6</t>
    <rPh sb="0" eb="2">
      <t>キカン</t>
    </rPh>
    <phoneticPr fontId="9"/>
  </si>
  <si>
    <t>レギュラー</t>
    <phoneticPr fontId="9"/>
  </si>
  <si>
    <t>ホテルシングルB</t>
    <phoneticPr fontId="9"/>
  </si>
  <si>
    <t>適応</t>
    <rPh sb="0" eb="2">
      <t>テキオウ</t>
    </rPh>
    <phoneticPr fontId="9"/>
  </si>
  <si>
    <t>日</t>
    <rPh sb="0" eb="1">
      <t>ニチ</t>
    </rPh>
    <phoneticPr fontId="9"/>
  </si>
  <si>
    <t>月</t>
    <rPh sb="0" eb="1">
      <t>ゲツ</t>
    </rPh>
    <phoneticPr fontId="9"/>
  </si>
  <si>
    <t>火</t>
    <rPh sb="0" eb="1">
      <t>カ</t>
    </rPh>
    <phoneticPr fontId="9"/>
  </si>
  <si>
    <t>水</t>
    <rPh sb="0" eb="1">
      <t>スイ</t>
    </rPh>
    <phoneticPr fontId="9"/>
  </si>
  <si>
    <t>木</t>
    <rPh sb="0" eb="1">
      <t>モク</t>
    </rPh>
    <phoneticPr fontId="9"/>
  </si>
  <si>
    <t>金</t>
    <rPh sb="0" eb="1">
      <t>キン</t>
    </rPh>
    <phoneticPr fontId="9"/>
  </si>
  <si>
    <t>土</t>
    <rPh sb="0" eb="1">
      <t>ド</t>
    </rPh>
    <phoneticPr fontId="9"/>
  </si>
  <si>
    <t>シート</t>
    <phoneticPr fontId="9"/>
  </si>
  <si>
    <t>acehappy</t>
    <phoneticPr fontId="9"/>
  </si>
  <si>
    <t>　ご担当者名：</t>
    <rPh sb="2" eb="5">
      <t>タントウシャ</t>
    </rPh>
    <rPh sb="5" eb="6">
      <t>メイ</t>
    </rPh>
    <phoneticPr fontId="12"/>
  </si>
  <si>
    <t>　　　円UP 税別</t>
    <rPh sb="3" eb="4">
      <t>エン</t>
    </rPh>
    <rPh sb="7" eb="9">
      <t>ゼイベツ</t>
    </rPh>
    <phoneticPr fontId="12"/>
  </si>
  <si>
    <t>自動二輪　　　　    　　免許所持</t>
    <rPh sb="0" eb="2">
      <t>ジドウ</t>
    </rPh>
    <rPh sb="2" eb="4">
      <t>ニリン</t>
    </rPh>
    <rPh sb="14" eb="16">
      <t>メンキョ</t>
    </rPh>
    <rPh sb="16" eb="18">
      <t>ショジ</t>
    </rPh>
    <phoneticPr fontId="12"/>
  </si>
  <si>
    <t>　　　円割引 税別</t>
    <rPh sb="3" eb="4">
      <t>エン</t>
    </rPh>
    <rPh sb="4" eb="6">
      <t>ワリビキ</t>
    </rPh>
    <rPh sb="7" eb="9">
      <t>ゼイベツ</t>
    </rPh>
    <phoneticPr fontId="12"/>
  </si>
  <si>
    <t>　　　円UP（税込）</t>
    <rPh sb="3" eb="4">
      <t>エン</t>
    </rPh>
    <rPh sb="7" eb="9">
      <t>ゼイコミ</t>
    </rPh>
    <phoneticPr fontId="12"/>
  </si>
  <si>
    <t>　　　円割引（税込）</t>
    <rPh sb="3" eb="4">
      <t>エン</t>
    </rPh>
    <rPh sb="4" eb="6">
      <t>ワリビキ</t>
    </rPh>
    <rPh sb="7" eb="9">
      <t>ゼイコミ</t>
    </rPh>
    <phoneticPr fontId="12"/>
  </si>
  <si>
    <t>■普通車　AT車教習料金</t>
    <rPh sb="1" eb="3">
      <t>フツウ</t>
    </rPh>
    <rPh sb="3" eb="4">
      <t>シャ</t>
    </rPh>
    <rPh sb="7" eb="8">
      <t>シャ</t>
    </rPh>
    <rPh sb="8" eb="10">
      <t>キョウシュウ</t>
    </rPh>
    <rPh sb="10" eb="12">
      <t>リョウキン</t>
    </rPh>
    <phoneticPr fontId="12"/>
  </si>
  <si>
    <t>■保証内容（教習料金に含みます）</t>
    <rPh sb="1" eb="3">
      <t>ホショウ</t>
    </rPh>
    <rPh sb="3" eb="5">
      <t>ナイヨウ</t>
    </rPh>
    <rPh sb="6" eb="8">
      <t>キョウシュウ</t>
    </rPh>
    <rPh sb="8" eb="10">
      <t>リョウキン</t>
    </rPh>
    <rPh sb="11" eb="12">
      <t>フク</t>
    </rPh>
    <phoneticPr fontId="12"/>
  </si>
  <si>
    <t>30歳までの方</t>
    <phoneticPr fontId="12"/>
  </si>
  <si>
    <t>31歳〜39歳までの方</t>
    <phoneticPr fontId="12"/>
  </si>
  <si>
    <t>追加料金</t>
    <rPh sb="0" eb="2">
      <t>ツイカリョウキｎ</t>
    </rPh>
    <phoneticPr fontId="12"/>
  </si>
  <si>
    <t>技能教習</t>
    <rPh sb="0" eb="2">
      <t>ギノウ</t>
    </rPh>
    <phoneticPr fontId="12"/>
  </si>
  <si>
    <t>卒業まで追加料金無し</t>
    <rPh sb="0" eb="2">
      <t>ソツギョウマデ</t>
    </rPh>
    <phoneticPr fontId="12"/>
  </si>
  <si>
    <t>1時限5,000円（税込5,400円）</t>
    <rPh sb="0" eb="2">
      <t>ゼイコミ</t>
    </rPh>
    <phoneticPr fontId="12"/>
  </si>
  <si>
    <t>修了検定</t>
    <rPh sb="0" eb="2">
      <t>シュウリョウケンテイ</t>
    </rPh>
    <phoneticPr fontId="12"/>
  </si>
  <si>
    <t>2回まで</t>
    <phoneticPr fontId="12"/>
  </si>
  <si>
    <t>1回6,000円（税込6,480円）</t>
    <rPh sb="0" eb="2">
      <t>ゼイコミ</t>
    </rPh>
    <phoneticPr fontId="12"/>
  </si>
  <si>
    <t>卒業検定</t>
    <rPh sb="0" eb="2">
      <t>ソツギョウケンテイ</t>
    </rPh>
    <phoneticPr fontId="12"/>
  </si>
  <si>
    <t>宿泊
(食事付）</t>
    <rPh sb="0" eb="2">
      <t>シュクハク</t>
    </rPh>
    <phoneticPr fontId="12"/>
  </si>
  <si>
    <t>規定宿泊数＋3泊まで</t>
    <rPh sb="0" eb="2">
      <t>キテイシュクハクスウ</t>
    </rPh>
    <phoneticPr fontId="12"/>
  </si>
  <si>
    <t>レギュラーの場合
1泊3,000円（税込3,240円）
ホテルシングルの場合
1泊4,000円（税込4,320円）</t>
    <rPh sb="0" eb="2">
      <t>ゼイコミ</t>
    </rPh>
    <phoneticPr fontId="12"/>
  </si>
  <si>
    <t>備考</t>
    <rPh sb="0" eb="2">
      <t>ビコウ</t>
    </rPh>
    <phoneticPr fontId="12"/>
  </si>
  <si>
    <t>※ホテルシングルプランは規定宿泊数＋3泊まで保証　以降はレギュラーへ移動</t>
    <rPh sb="0" eb="5">
      <t>キテイシュクハクスウ</t>
    </rPh>
    <phoneticPr fontId="12"/>
  </si>
  <si>
    <t>別途料金</t>
    <rPh sb="0" eb="2">
      <t>ベットリョウキｎ</t>
    </rPh>
    <phoneticPr fontId="12"/>
  </si>
  <si>
    <t>仮免許試験手数料：1,700円（非課税）/回（不合格の場合、受験ごとに必要）
仮免許交付手数料：1,150円（非課税）
原付講習費：6,500円（税込7,020円）
（ご希望の方のみ、諸事情により受講できない場合がございます）</t>
    <rPh sb="0" eb="2">
      <t>カリメンｋ</t>
    </rPh>
    <phoneticPr fontId="12"/>
  </si>
  <si>
    <t>二輪同時</t>
    <rPh sb="0" eb="2">
      <t>２リン</t>
    </rPh>
    <rPh sb="2" eb="4">
      <t>ドウジ</t>
    </rPh>
    <phoneticPr fontId="12"/>
  </si>
  <si>
    <t>普通二輪同時ＵＰ料金</t>
    <rPh sb="0" eb="2">
      <t>フツウ</t>
    </rPh>
    <rPh sb="2" eb="4">
      <t>ニリン</t>
    </rPh>
    <rPh sb="4" eb="6">
      <t>ドウジ</t>
    </rPh>
    <rPh sb="8" eb="10">
      <t>リョウキン</t>
    </rPh>
    <phoneticPr fontId="12"/>
  </si>
  <si>
    <t>税別</t>
    <rPh sb="0" eb="2">
      <t>ゼイベツ</t>
    </rPh>
    <phoneticPr fontId="12"/>
  </si>
  <si>
    <t>円</t>
    <rPh sb="0" eb="1">
      <t>エン</t>
    </rPh>
    <phoneticPr fontId="12"/>
  </si>
  <si>
    <t>宿泊プラン【　　　　　　　　　</t>
    <rPh sb="0" eb="2">
      <t>シュクハク</t>
    </rPh>
    <phoneticPr fontId="12"/>
  </si>
  <si>
    <t>（税込）</t>
    <rPh sb="1" eb="3">
      <t>ゼイコミ</t>
    </rPh>
    <phoneticPr fontId="12"/>
  </si>
  <si>
    <t>適用期間　【　　　　　　　　　　</t>
    <rPh sb="0" eb="2">
      <t>テキヨウ</t>
    </rPh>
    <rPh sb="2" eb="4">
      <t>キカン</t>
    </rPh>
    <phoneticPr fontId="12"/>
  </si>
  <si>
    <t>大型二輪同時ＵＰ料金</t>
    <rPh sb="0" eb="2">
      <t>オオガタ</t>
    </rPh>
    <rPh sb="2" eb="4">
      <t>ニリン</t>
    </rPh>
    <rPh sb="4" eb="6">
      <t>ドウジ</t>
    </rPh>
    <phoneticPr fontId="12"/>
  </si>
  <si>
    <t>Ａ：普通車料金+大型二輪同時ＵＰ料金</t>
    <rPh sb="2" eb="5">
      <t>フツウシャ</t>
    </rPh>
    <rPh sb="5" eb="7">
      <t>リョウキン</t>
    </rPh>
    <rPh sb="8" eb="10">
      <t>オオガタ</t>
    </rPh>
    <rPh sb="10" eb="12">
      <t>ニリン</t>
    </rPh>
    <rPh sb="12" eb="14">
      <t>ドウジ</t>
    </rPh>
    <rPh sb="16" eb="18">
      <t>リョウキン</t>
    </rPh>
    <phoneticPr fontId="12"/>
  </si>
  <si>
    <t>賛同する</t>
    <rPh sb="0" eb="2">
      <t>サンドウ</t>
    </rPh>
    <phoneticPr fontId="12"/>
  </si>
  <si>
    <t>限定割</t>
    <rPh sb="0" eb="2">
      <t>ゲンテイ</t>
    </rPh>
    <rPh sb="2" eb="3">
      <t>ワ</t>
    </rPh>
    <phoneticPr fontId="12"/>
  </si>
  <si>
    <t>全入校者</t>
    <rPh sb="0" eb="1">
      <t>ゼン</t>
    </rPh>
    <rPh sb="1" eb="3">
      <t>ニュウコウ</t>
    </rPh>
    <rPh sb="3" eb="4">
      <t>シャ</t>
    </rPh>
    <phoneticPr fontId="12"/>
  </si>
  <si>
    <t>春特</t>
    <rPh sb="0" eb="1">
      <t>ハル</t>
    </rPh>
    <rPh sb="1" eb="2">
      <t>トク</t>
    </rPh>
    <phoneticPr fontId="12"/>
  </si>
  <si>
    <t>年末一時帰宅</t>
    <rPh sb="0" eb="2">
      <t>ネンマツ</t>
    </rPh>
    <rPh sb="2" eb="4">
      <t>イチジ</t>
    </rPh>
    <rPh sb="4" eb="6">
      <t>キタク</t>
    </rPh>
    <phoneticPr fontId="12"/>
  </si>
  <si>
    <t>一時帰宅の際の交通費支給の上限額をご記入ください</t>
    <rPh sb="0" eb="2">
      <t>イチジ</t>
    </rPh>
    <rPh sb="2" eb="4">
      <t>キタク</t>
    </rPh>
    <rPh sb="5" eb="6">
      <t>サイ</t>
    </rPh>
    <rPh sb="7" eb="9">
      <t>コウツウ</t>
    </rPh>
    <rPh sb="9" eb="10">
      <t>ヒ</t>
    </rPh>
    <rPh sb="10" eb="12">
      <t>シキュウ</t>
    </rPh>
    <rPh sb="13" eb="16">
      <t>ジョウゲンガク</t>
    </rPh>
    <rPh sb="18" eb="20">
      <t>キニュウ</t>
    </rPh>
    <phoneticPr fontId="12"/>
  </si>
  <si>
    <t>卒業日一時帰宅</t>
    <rPh sb="0" eb="2">
      <t>ソツギョウ</t>
    </rPh>
    <rPh sb="2" eb="3">
      <t>ビ</t>
    </rPh>
    <rPh sb="3" eb="5">
      <t>イチジ</t>
    </rPh>
    <rPh sb="5" eb="7">
      <t>キタク</t>
    </rPh>
    <phoneticPr fontId="12"/>
  </si>
  <si>
    <t>二輪同時特別</t>
    <rPh sb="0" eb="2">
      <t>ニリン</t>
    </rPh>
    <rPh sb="2" eb="4">
      <t>ドウジ</t>
    </rPh>
    <rPh sb="4" eb="6">
      <t>トクベツ</t>
    </rPh>
    <phoneticPr fontId="12"/>
  </si>
  <si>
    <t>シングルユース・グループユースについて、御校設定の対象入校期間があれば、ご記入ください</t>
    <rPh sb="20" eb="22">
      <t>オンコウ</t>
    </rPh>
    <rPh sb="22" eb="24">
      <t>セッテイ</t>
    </rPh>
    <rPh sb="25" eb="27">
      <t>タイショウ</t>
    </rPh>
    <rPh sb="27" eb="29">
      <t>ニュウコウ</t>
    </rPh>
    <rPh sb="29" eb="31">
      <t>キカン</t>
    </rPh>
    <rPh sb="37" eb="39">
      <t>キニュウ</t>
    </rPh>
    <phoneticPr fontId="12"/>
  </si>
  <si>
    <t>学割（3,000円）</t>
    <rPh sb="0" eb="1">
      <t>ガク</t>
    </rPh>
    <rPh sb="1" eb="2">
      <t>ワ</t>
    </rPh>
    <phoneticPr fontId="12"/>
  </si>
  <si>
    <t>●</t>
    <phoneticPr fontId="12"/>
  </si>
  <si>
    <t>ゴールド</t>
    <phoneticPr fontId="12"/>
  </si>
  <si>
    <t>プラチナ</t>
    <phoneticPr fontId="12"/>
  </si>
  <si>
    <t>オールシーズン</t>
    <phoneticPr fontId="12"/>
  </si>
  <si>
    <t>グループユース</t>
    <phoneticPr fontId="12"/>
  </si>
  <si>
    <t>2名以上又は3名以上でお申し込み</t>
    <phoneticPr fontId="12"/>
  </si>
  <si>
    <t>その他の割引</t>
    <rPh sb="0" eb="2">
      <t>ワリビキ</t>
    </rPh>
    <phoneticPr fontId="12"/>
  </si>
  <si>
    <t>夏特</t>
    <rPh sb="0" eb="1">
      <t>ナツ</t>
    </rPh>
    <rPh sb="1" eb="2">
      <t>トク</t>
    </rPh>
    <phoneticPr fontId="12"/>
  </si>
  <si>
    <t>オフシーズン一時帰宅コース</t>
    <rPh sb="6" eb="8">
      <t>イチジ</t>
    </rPh>
    <rPh sb="8" eb="10">
      <t>キタク</t>
    </rPh>
    <phoneticPr fontId="12"/>
  </si>
  <si>
    <t>AT卒業日</t>
    <rPh sb="2" eb="4">
      <t>ソツギョウ</t>
    </rPh>
    <rPh sb="4" eb="5">
      <t>ビ</t>
    </rPh>
    <phoneticPr fontId="9"/>
  </si>
  <si>
    <t>MT卒業日</t>
    <rPh sb="2" eb="4">
      <t>ソツギョウ</t>
    </rPh>
    <rPh sb="4" eb="5">
      <t>ビ</t>
    </rPh>
    <phoneticPr fontId="9"/>
  </si>
  <si>
    <t>AT卒業日を入れてくだい</t>
    <rPh sb="6" eb="7">
      <t>イ</t>
    </rPh>
    <phoneticPr fontId="9"/>
  </si>
  <si>
    <t>AT/MT</t>
    <phoneticPr fontId="9"/>
  </si>
  <si>
    <t>●</t>
    <phoneticPr fontId="9"/>
  </si>
  <si>
    <t>～</t>
    <phoneticPr fontId="9"/>
  </si>
  <si>
    <t>●</t>
  </si>
  <si>
    <t>×</t>
  </si>
  <si>
    <t>　】←ﾚｷﾞｭﾗｰのみ等、宿泊プランに限りがある場合、宿泊プラン名をご記入下さい。</t>
    <phoneticPr fontId="12"/>
  </si>
  <si>
    <t>エース
企画</t>
    <rPh sb="3" eb="5">
      <t>キカク</t>
    </rPh>
    <phoneticPr fontId="9"/>
  </si>
  <si>
    <t>学校
企画</t>
    <rPh sb="0" eb="2">
      <t>ガッコウ</t>
    </rPh>
    <rPh sb="2" eb="4">
      <t>キカク</t>
    </rPh>
    <phoneticPr fontId="9"/>
  </si>
  <si>
    <t>入力シート１＜普通車　料金表＞</t>
    <rPh sb="0" eb="2">
      <t>ジョセイノカタノミ</t>
    </rPh>
    <rPh sb="1" eb="3">
      <t>フツウ</t>
    </rPh>
    <rPh sb="3" eb="4">
      <t>シャリョウキンヒョウニュウリョク</t>
    </rPh>
    <phoneticPr fontId="12"/>
  </si>
  <si>
    <t>入力シート２　＜特別企画・割引＞</t>
    <phoneticPr fontId="12"/>
  </si>
  <si>
    <t>早割（5,000円）</t>
    <phoneticPr fontId="12"/>
  </si>
  <si>
    <t>Ｇ割（5,000円）</t>
    <phoneticPr fontId="12"/>
  </si>
  <si>
    <t>MT時のUP金額
税込金額</t>
    <rPh sb="9" eb="13">
      <t>ゼイコミゼイヌキキンガク</t>
    </rPh>
    <phoneticPr fontId="9"/>
  </si>
  <si>
    <t>MT時のUP金額
（税抜）</t>
    <rPh sb="0" eb="1">
      <t>ジ</t>
    </rPh>
    <phoneticPr fontId="9"/>
  </si>
  <si>
    <t>普通AT車+普通二輪（MT科）</t>
    <rPh sb="0" eb="2">
      <t>フツウ</t>
    </rPh>
    <phoneticPr fontId="9"/>
  </si>
  <si>
    <t>企画名</t>
    <rPh sb="0" eb="3">
      <t>キカク</t>
    </rPh>
    <phoneticPr fontId="9"/>
  </si>
  <si>
    <t>特記事項</t>
    <rPh sb="0" eb="2">
      <t>トッキジコウ</t>
    </rPh>
    <phoneticPr fontId="12"/>
  </si>
  <si>
    <t>AT卒業日数</t>
    <phoneticPr fontId="9"/>
  </si>
  <si>
    <t>MT卒業日数</t>
    <rPh sb="0" eb="2">
      <t>ソツギョウ</t>
    </rPh>
    <phoneticPr fontId="9"/>
  </si>
  <si>
    <t>入卒カレンダー</t>
    <rPh sb="0" eb="2">
      <t>ニュウソツカレンダー</t>
    </rPh>
    <phoneticPr fontId="9"/>
  </si>
  <si>
    <t>下記緑のエリアに入力すると、入卒カレンダーへ自動的に反映されます。</t>
    <rPh sb="0" eb="2">
      <t>カキニュウリョクスルト</t>
    </rPh>
    <rPh sb="2" eb="3">
      <t>ミドリ</t>
    </rPh>
    <phoneticPr fontId="9"/>
  </si>
  <si>
    <t>/</t>
    <phoneticPr fontId="9"/>
  </si>
  <si>
    <t>/</t>
    <phoneticPr fontId="9"/>
  </si>
  <si>
    <t>適用
期間　</t>
    <phoneticPr fontId="12"/>
  </si>
  <si>
    <t>MT車
UP料金</t>
    <rPh sb="2" eb="3">
      <t>シャ</t>
    </rPh>
    <rPh sb="6" eb="8">
      <t>リョウキン</t>
    </rPh>
    <phoneticPr fontId="12"/>
  </si>
  <si>
    <t>MT卒業日を入れてください</t>
    <rPh sb="6" eb="7">
      <t>イ</t>
    </rPh>
    <phoneticPr fontId="9"/>
  </si>
  <si>
    <t>各企画該当日に、●を入れてください</t>
    <phoneticPr fontId="9"/>
  </si>
  <si>
    <t>1/19～1/25</t>
    <phoneticPr fontId="9"/>
  </si>
  <si>
    <t>の期間で1日設定</t>
    <rPh sb="1" eb="3">
      <t>キカン</t>
    </rPh>
    <rPh sb="5" eb="6">
      <t>ニチ</t>
    </rPh>
    <rPh sb="6" eb="8">
      <t>セッテイ</t>
    </rPh>
    <phoneticPr fontId="9"/>
  </si>
  <si>
    <t>1/26～1/31
3/16～3/23</t>
    <phoneticPr fontId="9"/>
  </si>
  <si>
    <t>の期間それぞれ
1日設定(計2日）</t>
    <rPh sb="1" eb="3">
      <t>キカン</t>
    </rPh>
    <rPh sb="9" eb="10">
      <t>ニチ</t>
    </rPh>
    <rPh sb="10" eb="12">
      <t>セッテイ</t>
    </rPh>
    <rPh sb="13" eb="14">
      <t>ケイ</t>
    </rPh>
    <rPh sb="15" eb="16">
      <t>ニチ</t>
    </rPh>
    <phoneticPr fontId="9"/>
  </si>
  <si>
    <t>レギュラー・シングルユース（AT車）</t>
    <rPh sb="16" eb="17">
      <t>シャ</t>
    </rPh>
    <phoneticPr fontId="9"/>
  </si>
  <si>
    <t>宿泊プラン（車種）</t>
    <rPh sb="0" eb="2">
      <t>シュクハク</t>
    </rPh>
    <rPh sb="6" eb="8">
      <t>シャシュ</t>
    </rPh>
    <phoneticPr fontId="9"/>
  </si>
  <si>
    <t>レギュラー（AT車）</t>
    <rPh sb="8" eb="9">
      <t>シャ</t>
    </rPh>
    <phoneticPr fontId="9"/>
  </si>
  <si>
    <t>30歳までの方に限ります。
ＭＴ車　税込16,200円ＵＰ
ホテル（ツイン・シングル）は税込10,800円ＵＰ
カレンダーの●の日</t>
    <phoneticPr fontId="9"/>
  </si>
  <si>
    <t>入校者への案内内容
　(対象日は「カレンダー」に●で表示します。）</t>
    <rPh sb="0" eb="2">
      <t>ニュウコウ</t>
    </rPh>
    <rPh sb="2" eb="3">
      <t>シャ</t>
    </rPh>
    <rPh sb="5" eb="7">
      <t>アンナイ</t>
    </rPh>
    <rPh sb="7" eb="9">
      <t>ナイヨウ</t>
    </rPh>
    <rPh sb="12" eb="14">
      <t>タイショウ</t>
    </rPh>
    <rPh sb="14" eb="15">
      <t>ビ</t>
    </rPh>
    <rPh sb="26" eb="28">
      <t>ヒョウジ</t>
    </rPh>
    <phoneticPr fontId="9"/>
  </si>
  <si>
    <t>◆普通二輪同時　税込72,360円ＵＰ　（普通二輪ＡＴの場合は税込51,840円ＵＰ）
◆大型二輪同時　税込51,840円ＵＰ　（普通二輪免許所持者に限る）
※入校期間：4/2～6/28・9/25～11/15</t>
    <rPh sb="1" eb="3">
      <t>フツウ</t>
    </rPh>
    <rPh sb="3" eb="5">
      <t>２リン</t>
    </rPh>
    <rPh sb="5" eb="7">
      <t>ドウジ</t>
    </rPh>
    <rPh sb="8" eb="10">
      <t>ゼイコミ</t>
    </rPh>
    <rPh sb="16" eb="17">
      <t>エン</t>
    </rPh>
    <rPh sb="21" eb="23">
      <t>フツウ</t>
    </rPh>
    <rPh sb="23" eb="25">
      <t>２リン</t>
    </rPh>
    <rPh sb="28" eb="30">
      <t>バアイ</t>
    </rPh>
    <rPh sb="31" eb="33">
      <t>ゼイコミ</t>
    </rPh>
    <rPh sb="39" eb="40">
      <t>エン</t>
    </rPh>
    <rPh sb="45" eb="47">
      <t>オオガタ</t>
    </rPh>
    <rPh sb="47" eb="49">
      <t>２リン</t>
    </rPh>
    <rPh sb="49" eb="51">
      <t>ドウジ</t>
    </rPh>
    <rPh sb="52" eb="54">
      <t>ゼイコミ</t>
    </rPh>
    <rPh sb="60" eb="61">
      <t>エン</t>
    </rPh>
    <rPh sb="65" eb="67">
      <t>フツウ</t>
    </rPh>
    <rPh sb="67" eb="69">
      <t>２リン</t>
    </rPh>
    <rPh sb="69" eb="71">
      <t>メンキョ</t>
    </rPh>
    <rPh sb="71" eb="73">
      <t>ショジ</t>
    </rPh>
    <rPh sb="73" eb="74">
      <t>シャ</t>
    </rPh>
    <rPh sb="75" eb="76">
      <t>カギ</t>
    </rPh>
    <rPh sb="80" eb="82">
      <t>ニュウコウ</t>
    </rPh>
    <rPh sb="82" eb="84">
      <t>キカン</t>
    </rPh>
    <phoneticPr fontId="12"/>
  </si>
  <si>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rPh sb="0" eb="2">
      <t>ソツギョウ</t>
    </rPh>
    <rPh sb="2" eb="4">
      <t>ミコ</t>
    </rPh>
    <rPh sb="6" eb="8">
      <t>ガクセイ</t>
    </rPh>
    <rPh sb="10" eb="12">
      <t>タイショウ</t>
    </rPh>
    <rPh sb="17" eb="19">
      <t>イチジ</t>
    </rPh>
    <rPh sb="19" eb="21">
      <t>キタク</t>
    </rPh>
    <rPh sb="21" eb="23">
      <t>コウツウ</t>
    </rPh>
    <rPh sb="23" eb="24">
      <t>ヒ</t>
    </rPh>
    <rPh sb="24" eb="25">
      <t>ツ</t>
    </rPh>
    <rPh sb="27" eb="29">
      <t>ジョウゲン</t>
    </rPh>
    <rPh sb="35" eb="37">
      <t>キボウ</t>
    </rPh>
    <rPh sb="38" eb="39">
      <t>カタ</t>
    </rPh>
    <rPh sb="42" eb="44">
      <t>モウシコ</t>
    </rPh>
    <rPh sb="45" eb="46">
      <t>ジ</t>
    </rPh>
    <rPh sb="47" eb="48">
      <t>ヨウ</t>
    </rPh>
    <rPh sb="48" eb="50">
      <t>シンセイ</t>
    </rPh>
    <rPh sb="53" eb="55">
      <t>コウツウ</t>
    </rPh>
    <rPh sb="55" eb="56">
      <t>ヒ</t>
    </rPh>
    <rPh sb="57" eb="60">
      <t>シキュウガク</t>
    </rPh>
    <rPh sb="63" eb="64">
      <t>モウ</t>
    </rPh>
    <rPh sb="65" eb="66">
      <t>コ</t>
    </rPh>
    <rPh sb="67" eb="68">
      <t>ジ</t>
    </rPh>
    <rPh sb="69" eb="70">
      <t>ヨウ</t>
    </rPh>
    <rPh sb="70" eb="72">
      <t>カクニン</t>
    </rPh>
    <rPh sb="75" eb="77">
      <t>ゲンソク</t>
    </rPh>
    <rPh sb="82" eb="83">
      <t>ハク</t>
    </rPh>
    <rPh sb="84" eb="86">
      <t>ガイハク</t>
    </rPh>
    <rPh sb="88" eb="90">
      <t>ヨコウ</t>
    </rPh>
    <rPh sb="90" eb="92">
      <t>エンシュウ</t>
    </rPh>
    <rPh sb="93" eb="95">
      <t>ゼンジツ</t>
    </rPh>
    <rPh sb="96" eb="98">
      <t>キタク</t>
    </rPh>
    <rPh sb="99" eb="101">
      <t>ソツギョウ</t>
    </rPh>
    <rPh sb="101" eb="102">
      <t>シキ</t>
    </rPh>
    <rPh sb="102" eb="104">
      <t>ヨクジツ</t>
    </rPh>
    <rPh sb="104" eb="107">
      <t>サイニュウコウ</t>
    </rPh>
    <phoneticPr fontId="9"/>
  </si>
  <si>
    <t>30歳までの方に限る。
※同性2人でのお申込み
※対象期間：10/1～1/18　3/24～5/31</t>
    <rPh sb="2" eb="3">
      <t>サイ</t>
    </rPh>
    <rPh sb="6" eb="7">
      <t>カタ</t>
    </rPh>
    <rPh sb="8" eb="9">
      <t>カギ</t>
    </rPh>
    <rPh sb="13" eb="15">
      <t>ドウセイ</t>
    </rPh>
    <rPh sb="16" eb="17">
      <t>ニン</t>
    </rPh>
    <rPh sb="20" eb="22">
      <t>モウシコ</t>
    </rPh>
    <rPh sb="25" eb="27">
      <t>タイショウ</t>
    </rPh>
    <rPh sb="27" eb="29">
      <t>キカン</t>
    </rPh>
    <phoneticPr fontId="9"/>
  </si>
  <si>
    <t xml:space="preserve">30歳までの方に限る
普通ＭＴ車+普通二輪（ＭＴ科）　税込285,660円
※宿泊プランは、ホテルシングルまたはシングルユース
※対象期間：10/1～1/18　3/24～5/31
</t>
    <rPh sb="2" eb="3">
      <t>サイ</t>
    </rPh>
    <rPh sb="6" eb="7">
      <t>カタ</t>
    </rPh>
    <rPh sb="8" eb="9">
      <t>カギ</t>
    </rPh>
    <rPh sb="11" eb="13">
      <t>フツウ</t>
    </rPh>
    <rPh sb="15" eb="16">
      <t>シャ</t>
    </rPh>
    <rPh sb="17" eb="19">
      <t>フツウ</t>
    </rPh>
    <rPh sb="19" eb="21">
      <t>２リン</t>
    </rPh>
    <rPh sb="24" eb="25">
      <t>カ</t>
    </rPh>
    <rPh sb="27" eb="29">
      <t>ゼイコミ</t>
    </rPh>
    <rPh sb="36" eb="37">
      <t>エン</t>
    </rPh>
    <rPh sb="39" eb="41">
      <t>シュクハク</t>
    </rPh>
    <phoneticPr fontId="9"/>
  </si>
  <si>
    <t>2週間連続でお休みがとれない方。　交通費最大2往復分支給。
※対象期間は基本、オフシーズン（料金表の青色期間）。ご相談可能。
※出発地によって交通費支給額が異なります。お尋ねください。</t>
    <rPh sb="1" eb="3">
      <t>シュウカン</t>
    </rPh>
    <rPh sb="3" eb="5">
      <t>レンゾク</t>
    </rPh>
    <rPh sb="7" eb="8">
      <t>ヤス</t>
    </rPh>
    <rPh sb="14" eb="15">
      <t>カタ</t>
    </rPh>
    <rPh sb="17" eb="19">
      <t>コウツウ</t>
    </rPh>
    <rPh sb="19" eb="20">
      <t>ヒ</t>
    </rPh>
    <rPh sb="20" eb="22">
      <t>サイダイ</t>
    </rPh>
    <rPh sb="23" eb="25">
      <t>オウフク</t>
    </rPh>
    <rPh sb="25" eb="26">
      <t>ブン</t>
    </rPh>
    <rPh sb="26" eb="28">
      <t>シキュウ</t>
    </rPh>
    <rPh sb="31" eb="33">
      <t>タイショウ</t>
    </rPh>
    <rPh sb="33" eb="35">
      <t>キカン</t>
    </rPh>
    <rPh sb="36" eb="38">
      <t>キホン</t>
    </rPh>
    <rPh sb="46" eb="48">
      <t>リョウキン</t>
    </rPh>
    <rPh sb="48" eb="49">
      <t>ヒョウ</t>
    </rPh>
    <rPh sb="50" eb="52">
      <t>アオイロ</t>
    </rPh>
    <rPh sb="52" eb="54">
      <t>キカン</t>
    </rPh>
    <rPh sb="57" eb="59">
      <t>ソウダン</t>
    </rPh>
    <rPh sb="59" eb="61">
      <t>カノウ</t>
    </rPh>
    <rPh sb="64" eb="66">
      <t>シュッパツ</t>
    </rPh>
    <rPh sb="66" eb="67">
      <t>チ</t>
    </rPh>
    <rPh sb="71" eb="73">
      <t>コウツウ</t>
    </rPh>
    <rPh sb="73" eb="74">
      <t>ヒ</t>
    </rPh>
    <rPh sb="74" eb="77">
      <t>シキュウガク</t>
    </rPh>
    <rPh sb="78" eb="79">
      <t>コト</t>
    </rPh>
    <rPh sb="85" eb="86">
      <t>タズ</t>
    </rPh>
    <phoneticPr fontId="9"/>
  </si>
  <si>
    <t>レギュラー部屋（2～4人）をレギュラー料金でおひとりでご利用できます。
※ご希望の方は、お申し込み時に要申請。
※対象期間：10/1～1/18　3/24～5/31</t>
    <rPh sb="5" eb="7">
      <t>ベヤ</t>
    </rPh>
    <rPh sb="11" eb="12">
      <t>ニン</t>
    </rPh>
    <rPh sb="19" eb="21">
      <t>リョウキン</t>
    </rPh>
    <rPh sb="28" eb="30">
      <t>リヨウ</t>
    </rPh>
    <rPh sb="51" eb="52">
      <t>ヨウ</t>
    </rPh>
    <rPh sb="52" eb="54">
      <t>シンセイ</t>
    </rPh>
    <phoneticPr fontId="9"/>
  </si>
  <si>
    <t xml:space="preserve">レギュラー部屋（2～6人）をレギュラー料金でグループ(2名以上）でご利用可が能。
※ご希望の方は、お申し込み時に要申請。
</t>
    <rPh sb="5" eb="7">
      <t>ベヤ</t>
    </rPh>
    <rPh sb="11" eb="12">
      <t>ニン</t>
    </rPh>
    <rPh sb="19" eb="21">
      <t>リョウキン</t>
    </rPh>
    <rPh sb="28" eb="29">
      <t>メイ</t>
    </rPh>
    <rPh sb="29" eb="31">
      <t>イジョウ</t>
    </rPh>
    <rPh sb="34" eb="36">
      <t>リヨウ</t>
    </rPh>
    <rPh sb="36" eb="37">
      <t>カ</t>
    </rPh>
    <rPh sb="38" eb="39">
      <t>ノウ</t>
    </rPh>
    <rPh sb="43" eb="45">
      <t>キボウ</t>
    </rPh>
    <rPh sb="46" eb="47">
      <t>カタ</t>
    </rPh>
    <rPh sb="50" eb="51">
      <t>モウ</t>
    </rPh>
    <rPh sb="52" eb="53">
      <t>コ</t>
    </rPh>
    <rPh sb="54" eb="55">
      <t>ジ</t>
    </rPh>
    <rPh sb="56" eb="57">
      <t>ヨウ</t>
    </rPh>
    <rPh sb="57" eb="59">
      <t>シンセイ</t>
    </rPh>
    <phoneticPr fontId="9"/>
  </si>
  <si>
    <t>貴校名：</t>
    <rPh sb="0" eb="1">
      <t>キ</t>
    </rPh>
    <rPh sb="1" eb="2">
      <t>コウ</t>
    </rPh>
    <rPh sb="2" eb="3">
      <t>メイ</t>
    </rPh>
    <phoneticPr fontId="9"/>
  </si>
  <si>
    <t>　ご担当者名：</t>
    <rPh sb="2" eb="5">
      <t>タントウシャ</t>
    </rPh>
    <rPh sb="5" eb="6">
      <t>メイ</t>
    </rPh>
    <phoneticPr fontId="9"/>
  </si>
  <si>
    <t>　適用期間　：</t>
    <phoneticPr fontId="9"/>
  </si>
  <si>
    <t>対象の車種のみご記入願います。</t>
    <rPh sb="0" eb="2">
      <t>タイショウ</t>
    </rPh>
    <rPh sb="3" eb="5">
      <t>シャシュ</t>
    </rPh>
    <rPh sb="8" eb="10">
      <t>キニュウ</t>
    </rPh>
    <rPh sb="10" eb="11">
      <t>ネガ</t>
    </rPh>
    <phoneticPr fontId="9"/>
  </si>
  <si>
    <t>期間</t>
    <rPh sb="0" eb="2">
      <t>キカン</t>
    </rPh>
    <phoneticPr fontId="9"/>
  </si>
  <si>
    <t>■保証内容</t>
    <rPh sb="1" eb="3">
      <t>ホショウ</t>
    </rPh>
    <rPh sb="3" eb="5">
      <t>ナイヨウ</t>
    </rPh>
    <phoneticPr fontId="9"/>
  </si>
  <si>
    <t>～</t>
    <phoneticPr fontId="9"/>
  </si>
  <si>
    <t>取得免許</t>
    <rPh sb="0" eb="2">
      <t>シュトク</t>
    </rPh>
    <rPh sb="2" eb="4">
      <t>メンキョ</t>
    </rPh>
    <phoneticPr fontId="9"/>
  </si>
  <si>
    <t>所持免許（ＭＴ）</t>
    <rPh sb="0" eb="2">
      <t>ショジ</t>
    </rPh>
    <rPh sb="2" eb="4">
      <t>メンキョ</t>
    </rPh>
    <phoneticPr fontId="9"/>
  </si>
  <si>
    <t>宿泊プラン</t>
    <rPh sb="0" eb="2">
      <t>シュクハク</t>
    </rPh>
    <phoneticPr fontId="9"/>
  </si>
  <si>
    <t>料金</t>
    <rPh sb="0" eb="2">
      <t>リョウキン</t>
    </rPh>
    <phoneticPr fontId="9"/>
  </si>
  <si>
    <t>日数</t>
    <rPh sb="0" eb="2">
      <t>ニッスウ</t>
    </rPh>
    <phoneticPr fontId="9"/>
  </si>
  <si>
    <t>入校
曜日</t>
    <rPh sb="0" eb="2">
      <t>ニュウコウ</t>
    </rPh>
    <rPh sb="3" eb="5">
      <t>ヨウビ</t>
    </rPh>
    <phoneticPr fontId="9"/>
  </si>
  <si>
    <t>歳まで</t>
    <rPh sb="0" eb="1">
      <t>サイ</t>
    </rPh>
    <phoneticPr fontId="9"/>
  </si>
  <si>
    <t>歳以上</t>
    <rPh sb="0" eb="1">
      <t>サイ</t>
    </rPh>
    <rPh sb="1" eb="3">
      <t>イジョウ</t>
    </rPh>
    <phoneticPr fontId="9"/>
  </si>
  <si>
    <t>追加料金</t>
    <rPh sb="0" eb="2">
      <t>ツイカ</t>
    </rPh>
    <rPh sb="2" eb="4">
      <t>リョウキン</t>
    </rPh>
    <phoneticPr fontId="9"/>
  </si>
  <si>
    <t>準中型車</t>
    <rPh sb="0" eb="1">
      <t>ジュン</t>
    </rPh>
    <rPh sb="1" eb="3">
      <t>チュウガタ</t>
    </rPh>
    <rPh sb="3" eb="4">
      <t>シャ</t>
    </rPh>
    <phoneticPr fontId="9"/>
  </si>
  <si>
    <t>準中型５ｔ限定</t>
    <rPh sb="0" eb="1">
      <t>ジュン</t>
    </rPh>
    <rPh sb="1" eb="3">
      <t>チュウガタ</t>
    </rPh>
    <rPh sb="5" eb="7">
      <t>ゲンテイ</t>
    </rPh>
    <phoneticPr fontId="9"/>
  </si>
  <si>
    <t>レギュラー</t>
    <phoneticPr fontId="9"/>
  </si>
  <si>
    <t>円</t>
    <rPh sb="0" eb="1">
      <t>エン</t>
    </rPh>
    <phoneticPr fontId="9"/>
  </si>
  <si>
    <t>技能教習</t>
    <rPh sb="0" eb="2">
      <t>ギノウ</t>
    </rPh>
    <rPh sb="2" eb="4">
      <t>キョウシュウ</t>
    </rPh>
    <phoneticPr fontId="9"/>
  </si>
  <si>
    <t>準中型</t>
    <rPh sb="0" eb="1">
      <t>ジュン</t>
    </rPh>
    <rPh sb="1" eb="3">
      <t>チュウガタ</t>
    </rPh>
    <phoneticPr fontId="9"/>
  </si>
  <si>
    <t>（税込）</t>
    <rPh sb="1" eb="3">
      <t>ゼイコミ</t>
    </rPh>
    <phoneticPr fontId="9"/>
  </si>
  <si>
    <t>シングル</t>
    <phoneticPr fontId="9"/>
  </si>
  <si>
    <t>中型</t>
    <rPh sb="0" eb="2">
      <t>チュウガタ</t>
    </rPh>
    <phoneticPr fontId="9"/>
  </si>
  <si>
    <t>普通車</t>
    <rPh sb="0" eb="3">
      <t>フツウシャ</t>
    </rPh>
    <phoneticPr fontId="9"/>
  </si>
  <si>
    <t>レギュラー</t>
    <phoneticPr fontId="9"/>
  </si>
  <si>
    <t>大型</t>
    <rPh sb="0" eb="2">
      <t>オオガタ</t>
    </rPh>
    <phoneticPr fontId="9"/>
  </si>
  <si>
    <t>大特</t>
    <rPh sb="0" eb="2">
      <t>ダイトク</t>
    </rPh>
    <phoneticPr fontId="9"/>
  </si>
  <si>
    <t>なし</t>
    <phoneticPr fontId="9"/>
  </si>
  <si>
    <t>レギュラー</t>
    <phoneticPr fontId="9"/>
  </si>
  <si>
    <t>けん引</t>
    <rPh sb="2" eb="3">
      <t>イン</t>
    </rPh>
    <phoneticPr fontId="9"/>
  </si>
  <si>
    <t>修了検定</t>
    <rPh sb="0" eb="2">
      <t>シュウリョウ</t>
    </rPh>
    <rPh sb="2" eb="4">
      <t>ケンテイ</t>
    </rPh>
    <phoneticPr fontId="9"/>
  </si>
  <si>
    <t>中型車</t>
    <rPh sb="0" eb="2">
      <t>チュウガタ</t>
    </rPh>
    <rPh sb="2" eb="3">
      <t>シャ</t>
    </rPh>
    <phoneticPr fontId="9"/>
  </si>
  <si>
    <t>中型８ｔ限定</t>
    <rPh sb="0" eb="2">
      <t>チュウガタ</t>
    </rPh>
    <rPh sb="4" eb="6">
      <t>ゲンテイ</t>
    </rPh>
    <phoneticPr fontId="9"/>
  </si>
  <si>
    <t>レギュラー</t>
    <phoneticPr fontId="9"/>
  </si>
  <si>
    <t>卒業検定</t>
    <rPh sb="0" eb="2">
      <t>ソツギョウ</t>
    </rPh>
    <rPh sb="2" eb="4">
      <t>ケンテイ</t>
    </rPh>
    <phoneticPr fontId="9"/>
  </si>
  <si>
    <t>大型車</t>
    <rPh sb="0" eb="2">
      <t>オオガタ</t>
    </rPh>
    <rPh sb="2" eb="3">
      <t>シャ</t>
    </rPh>
    <phoneticPr fontId="9"/>
  </si>
  <si>
    <t>宿泊食事</t>
    <rPh sb="0" eb="2">
      <t>シュクハク</t>
    </rPh>
    <rPh sb="2" eb="4">
      <t>ショクジ</t>
    </rPh>
    <phoneticPr fontId="9"/>
  </si>
  <si>
    <t>レギュラー
（1泊につき）</t>
    <rPh sb="8" eb="9">
      <t>ハク</t>
    </rPh>
    <phoneticPr fontId="9"/>
  </si>
  <si>
    <t>シングル
（1泊につき）</t>
    <rPh sb="7" eb="8">
      <t>ハク</t>
    </rPh>
    <phoneticPr fontId="9"/>
  </si>
  <si>
    <t>備考</t>
    <rPh sb="0" eb="2">
      <t>ビコウ</t>
    </rPh>
    <phoneticPr fontId="9"/>
  </si>
  <si>
    <t>※特記事項あればご記入下さい。</t>
    <rPh sb="1" eb="3">
      <t>トッキ</t>
    </rPh>
    <rPh sb="3" eb="5">
      <t>ジコウ</t>
    </rPh>
    <rPh sb="9" eb="11">
      <t>キニュウ</t>
    </rPh>
    <rPh sb="11" eb="12">
      <t>クダ</t>
    </rPh>
    <phoneticPr fontId="9"/>
  </si>
  <si>
    <t>大型特殊車</t>
    <rPh sb="0" eb="2">
      <t>オオガタ</t>
    </rPh>
    <rPh sb="2" eb="4">
      <t>トクシュ</t>
    </rPh>
    <rPh sb="4" eb="5">
      <t>シャ</t>
    </rPh>
    <phoneticPr fontId="9"/>
  </si>
  <si>
    <t>別途料金</t>
    <rPh sb="0" eb="2">
      <t>ベット</t>
    </rPh>
    <rPh sb="2" eb="4">
      <t>リョウキン</t>
    </rPh>
    <phoneticPr fontId="9"/>
  </si>
  <si>
    <t>準中型5ｔ限定</t>
    <rPh sb="0" eb="1">
      <t>ジュン</t>
    </rPh>
    <rPh sb="1" eb="3">
      <t>チュウガタ</t>
    </rPh>
    <rPh sb="5" eb="7">
      <t>ゲンテイ</t>
    </rPh>
    <phoneticPr fontId="9"/>
  </si>
  <si>
    <t>大型特殊車+けん引</t>
    <rPh sb="0" eb="2">
      <t>オオガタ</t>
    </rPh>
    <rPh sb="2" eb="4">
      <t>トクシュ</t>
    </rPh>
    <rPh sb="4" eb="5">
      <t>シャ</t>
    </rPh>
    <rPh sb="8" eb="9">
      <t>イン</t>
    </rPh>
    <phoneticPr fontId="9"/>
  </si>
  <si>
    <t>中型車+大型特殊車</t>
    <rPh sb="0" eb="2">
      <t>チュウガタ</t>
    </rPh>
    <rPh sb="2" eb="3">
      <t>シャ</t>
    </rPh>
    <rPh sb="4" eb="6">
      <t>オオガタ</t>
    </rPh>
    <rPh sb="6" eb="8">
      <t>トクシュ</t>
    </rPh>
    <rPh sb="8" eb="9">
      <t>シャ</t>
    </rPh>
    <phoneticPr fontId="9"/>
  </si>
  <si>
    <t>大型車+大型特殊車</t>
    <rPh sb="0" eb="2">
      <t>オオガタ</t>
    </rPh>
    <rPh sb="2" eb="3">
      <t>シャ</t>
    </rPh>
    <rPh sb="4" eb="6">
      <t>オオガタ</t>
    </rPh>
    <rPh sb="6" eb="8">
      <t>トクシュ</t>
    </rPh>
    <rPh sb="8" eb="9">
      <t>シャ</t>
    </rPh>
    <phoneticPr fontId="9"/>
  </si>
  <si>
    <t>中型車+けん引</t>
    <rPh sb="0" eb="2">
      <t>チュウガタ</t>
    </rPh>
    <rPh sb="2" eb="3">
      <t>シャ</t>
    </rPh>
    <rPh sb="6" eb="7">
      <t>イン</t>
    </rPh>
    <phoneticPr fontId="9"/>
  </si>
  <si>
    <t>大型車+けん引</t>
    <rPh sb="0" eb="2">
      <t>オオガタ</t>
    </rPh>
    <rPh sb="2" eb="3">
      <t>シャ</t>
    </rPh>
    <rPh sb="6" eb="7">
      <t>イン</t>
    </rPh>
    <phoneticPr fontId="9"/>
  </si>
  <si>
    <t>中型車
+大型特殊車
+けん引</t>
    <rPh sb="0" eb="2">
      <t>チュウガタ</t>
    </rPh>
    <rPh sb="2" eb="3">
      <t>シャ</t>
    </rPh>
    <rPh sb="5" eb="7">
      <t>オオガタ</t>
    </rPh>
    <rPh sb="7" eb="9">
      <t>トクシュ</t>
    </rPh>
    <rPh sb="9" eb="10">
      <t>シャ</t>
    </rPh>
    <rPh sb="14" eb="15">
      <t>イン</t>
    </rPh>
    <phoneticPr fontId="9"/>
  </si>
  <si>
    <t>大型車
+大型特殊車
+けん引</t>
    <rPh sb="0" eb="2">
      <t>オオガタ</t>
    </rPh>
    <rPh sb="2" eb="3">
      <t>シャ</t>
    </rPh>
    <rPh sb="5" eb="7">
      <t>オオガタ</t>
    </rPh>
    <rPh sb="7" eb="9">
      <t>トクシュ</t>
    </rPh>
    <rPh sb="9" eb="10">
      <t>シャ</t>
    </rPh>
    <rPh sb="14" eb="15">
      <t>イン</t>
    </rPh>
    <phoneticPr fontId="9"/>
  </si>
  <si>
    <t>対象の車種のみご記入願います。
※日数・宿泊名等に誤りがあれば　訂正願います。</t>
    <rPh sb="0" eb="2">
      <t>タイショウ</t>
    </rPh>
    <rPh sb="3" eb="5">
      <t>シャシュ</t>
    </rPh>
    <rPh sb="8" eb="10">
      <t>キニュウ</t>
    </rPh>
    <rPh sb="10" eb="11">
      <t>ネガ</t>
    </rPh>
    <rPh sb="17" eb="19">
      <t>ニッスウ</t>
    </rPh>
    <rPh sb="20" eb="22">
      <t>シュクハク</t>
    </rPh>
    <rPh sb="22" eb="23">
      <t>メイ</t>
    </rPh>
    <rPh sb="23" eb="24">
      <t>トウ</t>
    </rPh>
    <rPh sb="25" eb="26">
      <t>アヤマ</t>
    </rPh>
    <rPh sb="32" eb="34">
      <t>テイセイ</t>
    </rPh>
    <rPh sb="34" eb="35">
      <t>ネガ</t>
    </rPh>
    <phoneticPr fontId="9"/>
  </si>
  <si>
    <t>　適用期間　：</t>
    <phoneticPr fontId="9"/>
  </si>
  <si>
    <t>■　保証内容</t>
    <rPh sb="2" eb="4">
      <t>ホショウ</t>
    </rPh>
    <rPh sb="4" eb="6">
      <t>ナイヨウ</t>
    </rPh>
    <phoneticPr fontId="9"/>
  </si>
  <si>
    <t>普通二輪</t>
    <rPh sb="0" eb="2">
      <t>フツウ</t>
    </rPh>
    <rPh sb="2" eb="4">
      <t>ニリン</t>
    </rPh>
    <phoneticPr fontId="9"/>
  </si>
  <si>
    <t>所持免許</t>
    <rPh sb="0" eb="2">
      <t>ショジ</t>
    </rPh>
    <rPh sb="2" eb="4">
      <t>メンキョ</t>
    </rPh>
    <phoneticPr fontId="9"/>
  </si>
  <si>
    <t>大型二輪</t>
    <rPh sb="0" eb="2">
      <t>オオガタ</t>
    </rPh>
    <rPh sb="2" eb="4">
      <t>ニリン</t>
    </rPh>
    <phoneticPr fontId="9"/>
  </si>
  <si>
    <t>普通二輪（ＭＴ）</t>
    <rPh sb="0" eb="2">
      <t>フツウ</t>
    </rPh>
    <rPh sb="2" eb="4">
      <t>ニリン</t>
    </rPh>
    <phoneticPr fontId="9"/>
  </si>
  <si>
    <t>免なし・原付</t>
    <rPh sb="0" eb="1">
      <t>メン</t>
    </rPh>
    <rPh sb="4" eb="6">
      <t>ゲンツキ</t>
    </rPh>
    <phoneticPr fontId="9"/>
  </si>
  <si>
    <t>技能検定</t>
    <rPh sb="0" eb="2">
      <t>ギノウ</t>
    </rPh>
    <rPh sb="2" eb="4">
      <t>ケンテイ</t>
    </rPh>
    <phoneticPr fontId="9"/>
  </si>
  <si>
    <t>ツイン</t>
    <phoneticPr fontId="9"/>
  </si>
  <si>
    <r>
      <t xml:space="preserve">レギュラー
</t>
    </r>
    <r>
      <rPr>
        <sz val="8"/>
        <color indexed="8"/>
        <rFont val="ＭＳ Ｐゴシック"/>
        <family val="3"/>
        <charset val="128"/>
      </rPr>
      <t>(1泊につき)</t>
    </r>
    <rPh sb="8" eb="9">
      <t>ハク</t>
    </rPh>
    <phoneticPr fontId="9"/>
  </si>
  <si>
    <r>
      <t xml:space="preserve">ツイン
</t>
    </r>
    <r>
      <rPr>
        <sz val="8"/>
        <color indexed="8"/>
        <rFont val="ＭＳ Ｐゴシック"/>
        <family val="3"/>
        <charset val="128"/>
      </rPr>
      <t>(1泊につき)</t>
    </r>
    <rPh sb="6" eb="7">
      <t>ハク</t>
    </rPh>
    <phoneticPr fontId="9"/>
  </si>
  <si>
    <r>
      <t xml:space="preserve">シングル
</t>
    </r>
    <r>
      <rPr>
        <sz val="8"/>
        <color indexed="8"/>
        <rFont val="ＭＳ Ｐゴシック"/>
        <family val="3"/>
        <charset val="128"/>
      </rPr>
      <t>(1泊につき)</t>
    </r>
    <phoneticPr fontId="9"/>
  </si>
  <si>
    <t>大型二輪（ＭＴ）</t>
    <rPh sb="0" eb="2">
      <t>オオガタ</t>
    </rPh>
    <rPh sb="2" eb="4">
      <t>ニリン</t>
    </rPh>
    <phoneticPr fontId="9"/>
  </si>
  <si>
    <t>ツイン</t>
    <phoneticPr fontId="9"/>
  </si>
  <si>
    <t>　適用期間　：</t>
    <phoneticPr fontId="9"/>
  </si>
  <si>
    <t>料金①</t>
    <rPh sb="0" eb="2">
      <t>リョウキン</t>
    </rPh>
    <phoneticPr fontId="9"/>
  </si>
  <si>
    <t>料金②</t>
    <rPh sb="0" eb="2">
      <t>リョウキン</t>
    </rPh>
    <phoneticPr fontId="9"/>
  </si>
  <si>
    <t>普通二種</t>
    <rPh sb="0" eb="2">
      <t>フツウ</t>
    </rPh>
    <rPh sb="2" eb="3">
      <t>ニ</t>
    </rPh>
    <rPh sb="3" eb="4">
      <t>シュ</t>
    </rPh>
    <phoneticPr fontId="9"/>
  </si>
  <si>
    <t>大型車or中型車</t>
    <rPh sb="0" eb="2">
      <t>オオガタ</t>
    </rPh>
    <rPh sb="2" eb="3">
      <t>シャ</t>
    </rPh>
    <rPh sb="5" eb="7">
      <t>チュウガタ</t>
    </rPh>
    <rPh sb="7" eb="8">
      <t>シャ</t>
    </rPh>
    <phoneticPr fontId="9"/>
  </si>
  <si>
    <t>レギュラー</t>
    <phoneticPr fontId="9"/>
  </si>
  <si>
    <r>
      <t>・卒業まで
・規定時限数+</t>
    </r>
    <r>
      <rPr>
        <u/>
        <sz val="11"/>
        <color indexed="8"/>
        <rFont val="ＭＳ Ｐゴシック"/>
        <family val="3"/>
        <charset val="128"/>
      </rPr>
      <t>　　　時限</t>
    </r>
    <r>
      <rPr>
        <sz val="11"/>
        <color theme="1"/>
        <rFont val="ＭＳ Ｐゴシック"/>
        <family val="3"/>
        <charset val="128"/>
        <scheme val="minor"/>
      </rPr>
      <t>まで</t>
    </r>
    <rPh sb="1" eb="3">
      <t>ソツギョウ</t>
    </rPh>
    <rPh sb="8" eb="10">
      <t>キテイ</t>
    </rPh>
    <rPh sb="10" eb="12">
      <t>ジゲン</t>
    </rPh>
    <rPh sb="12" eb="13">
      <t>スウ</t>
    </rPh>
    <rPh sb="17" eb="19">
      <t>ジゲン</t>
    </rPh>
    <phoneticPr fontId="9"/>
  </si>
  <si>
    <t>普通二種</t>
    <rPh sb="0" eb="2">
      <t>フツウ</t>
    </rPh>
    <rPh sb="2" eb="4">
      <t>ニシュ</t>
    </rPh>
    <phoneticPr fontId="9"/>
  </si>
  <si>
    <t>シングル</t>
    <phoneticPr fontId="9"/>
  </si>
  <si>
    <t>大型二種</t>
    <rPh sb="0" eb="2">
      <t>オオガタ</t>
    </rPh>
    <rPh sb="2" eb="4">
      <t>ニシュ</t>
    </rPh>
    <phoneticPr fontId="9"/>
  </si>
  <si>
    <t>レギュラー</t>
    <phoneticPr fontId="9"/>
  </si>
  <si>
    <r>
      <t>・卒業まで
・</t>
    </r>
    <r>
      <rPr>
        <u/>
        <sz val="11"/>
        <color indexed="8"/>
        <rFont val="ＭＳ Ｐゴシック"/>
        <family val="3"/>
        <charset val="128"/>
      </rPr>
      <t>　　　回</t>
    </r>
    <r>
      <rPr>
        <sz val="11"/>
        <color theme="1"/>
        <rFont val="ＭＳ Ｐゴシック"/>
        <family val="3"/>
        <charset val="128"/>
        <scheme val="minor"/>
      </rPr>
      <t>まで</t>
    </r>
    <rPh sb="1" eb="3">
      <t>ソツギョウ</t>
    </rPh>
    <rPh sb="11" eb="12">
      <t>カイ</t>
    </rPh>
    <phoneticPr fontId="9"/>
  </si>
  <si>
    <t>準中型５ｔ限定</t>
    <rPh sb="0" eb="3">
      <t>ジュンチュウガタ</t>
    </rPh>
    <rPh sb="5" eb="7">
      <t>ゲンテイ</t>
    </rPh>
    <phoneticPr fontId="9"/>
  </si>
  <si>
    <t>レギュラー</t>
    <phoneticPr fontId="9"/>
  </si>
  <si>
    <t>普通車</t>
    <rPh sb="0" eb="2">
      <t>フツウ</t>
    </rPh>
    <rPh sb="2" eb="3">
      <t>シャ</t>
    </rPh>
    <phoneticPr fontId="9"/>
  </si>
  <si>
    <t>レギュラー</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</si>
  <si>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1" eb="22">
      <t>ハク</t>
    </rPh>
    <phoneticPr fontId="9"/>
  </si>
  <si>
    <r>
      <t xml:space="preserve">レギュラー
</t>
    </r>
    <r>
      <rPr>
        <sz val="8"/>
        <color indexed="8"/>
        <rFont val="ＭＳ Ｐゴシック"/>
        <family val="3"/>
        <charset val="128"/>
      </rPr>
      <t>（1泊につき）</t>
    </r>
    <rPh sb="8" eb="9">
      <t>ハク</t>
    </rPh>
    <phoneticPr fontId="9"/>
  </si>
  <si>
    <r>
      <t xml:space="preserve">シングル
</t>
    </r>
    <r>
      <rPr>
        <sz val="8"/>
        <color indexed="8"/>
        <rFont val="ＭＳ Ｐゴシック"/>
        <family val="3"/>
        <charset val="128"/>
      </rPr>
      <t>（1泊につき）</t>
    </r>
    <rPh sb="7" eb="8">
      <t>ハク</t>
    </rPh>
    <phoneticPr fontId="9"/>
  </si>
  <si>
    <t>大型+普通二種</t>
    <rPh sb="0" eb="2">
      <t>オオガタ</t>
    </rPh>
    <rPh sb="3" eb="5">
      <t>フツウ</t>
    </rPh>
    <rPh sb="5" eb="6">
      <t>ニ</t>
    </rPh>
    <rPh sb="6" eb="7">
      <t>シュ</t>
    </rPh>
    <phoneticPr fontId="9"/>
  </si>
  <si>
    <t>中型８ｔ限定一種
（MT)</t>
    <rPh sb="6" eb="8">
      <t>イッシュ</t>
    </rPh>
    <phoneticPr fontId="9"/>
  </si>
  <si>
    <t>レギュラー</t>
    <phoneticPr fontId="9"/>
  </si>
  <si>
    <t>準中型5T限定一種
（MT)</t>
    <rPh sb="0" eb="1">
      <t>ジュン</t>
    </rPh>
    <rPh sb="1" eb="3">
      <t>チュウガタ</t>
    </rPh>
    <rPh sb="5" eb="7">
      <t>ゲンテイ</t>
    </rPh>
    <rPh sb="7" eb="9">
      <t>イッシュ</t>
    </rPh>
    <phoneticPr fontId="9"/>
  </si>
  <si>
    <t>2018年10月1日～2019年5月31日</t>
    <rPh sb="4" eb="5">
      <t>ネン</t>
    </rPh>
    <rPh sb="7" eb="8">
      <t>ガツ</t>
    </rPh>
    <rPh sb="9" eb="10">
      <t>ニチ</t>
    </rPh>
    <rPh sb="15" eb="16">
      <t>ネン</t>
    </rPh>
    <rPh sb="17" eb="18">
      <t>ガツ</t>
    </rPh>
    <rPh sb="20" eb="21">
      <t>ニチ</t>
    </rPh>
    <phoneticPr fontId="9"/>
  </si>
  <si>
    <t>MT車UP料金</t>
    <phoneticPr fontId="73"/>
  </si>
  <si>
    <t>自動二輪免許所持</t>
    <phoneticPr fontId="73"/>
  </si>
  <si>
    <t>適用期間（開始）</t>
    <rPh sb="0" eb="4">
      <t xml:space="preserve">
</t>
    </rPh>
    <phoneticPr fontId="73"/>
  </si>
  <si>
    <t>適用期間（終了）</t>
    <rPh sb="0" eb="4">
      <t xml:space="preserve">
</t>
    </rPh>
    <phoneticPr fontId="73"/>
  </si>
  <si>
    <t>宿泊プラン　期間1-1開始</t>
    <rPh sb="0" eb="2">
      <t>キカン</t>
    </rPh>
    <phoneticPr fontId="73"/>
  </si>
  <si>
    <t>宿泊プラン　期間1-1終了</t>
    <rPh sb="0" eb="2">
      <t>キカン</t>
    </rPh>
    <phoneticPr fontId="73"/>
  </si>
  <si>
    <t>宿泊プラン　期間1-2開始</t>
    <rPh sb="0" eb="2">
      <t>キカン</t>
    </rPh>
    <phoneticPr fontId="73"/>
  </si>
  <si>
    <t>宿泊プラン　期間1-2終了</t>
    <rPh sb="0" eb="2">
      <t>キカン</t>
    </rPh>
    <phoneticPr fontId="73"/>
  </si>
  <si>
    <t>宿泊プラン　期間1-3開始</t>
    <rPh sb="0" eb="2">
      <t>キカン</t>
    </rPh>
    <phoneticPr fontId="73"/>
  </si>
  <si>
    <t>宿泊プラン　期間1-3終了</t>
    <rPh sb="0" eb="2">
      <t>キカン</t>
    </rPh>
    <phoneticPr fontId="73"/>
  </si>
  <si>
    <t>宿泊プラン　期間2-1開始</t>
    <rPh sb="0" eb="2">
      <t>キカン</t>
    </rPh>
    <phoneticPr fontId="73"/>
  </si>
  <si>
    <t>宿泊プラン　期間2-1終了</t>
    <rPh sb="0" eb="2">
      <t>キカン</t>
    </rPh>
    <phoneticPr fontId="73"/>
  </si>
  <si>
    <t>宿泊プラン　期間2-2開始</t>
    <rPh sb="0" eb="2">
      <t>キカン</t>
    </rPh>
    <phoneticPr fontId="73"/>
  </si>
  <si>
    <t>宿泊プラン　期間2-2終了</t>
    <rPh sb="0" eb="2">
      <t>キカン</t>
    </rPh>
    <phoneticPr fontId="73"/>
  </si>
  <si>
    <t>宿泊プラン　期間2-3開始</t>
    <rPh sb="0" eb="2">
      <t>キカン</t>
    </rPh>
    <phoneticPr fontId="73"/>
  </si>
  <si>
    <t>宿泊プラン　期間2-3終了</t>
    <rPh sb="0" eb="2">
      <t>キカン</t>
    </rPh>
    <phoneticPr fontId="73"/>
  </si>
  <si>
    <t>宿泊プラン　期間3-1開始</t>
    <rPh sb="0" eb="2">
      <t>キカン</t>
    </rPh>
    <phoneticPr fontId="73"/>
  </si>
  <si>
    <t>宿泊プラン　期間3-1終了</t>
    <rPh sb="0" eb="2">
      <t>キカン</t>
    </rPh>
    <phoneticPr fontId="73"/>
  </si>
  <si>
    <t>宿泊プラン　期間3-2開始</t>
    <rPh sb="0" eb="2">
      <t>キカン</t>
    </rPh>
    <phoneticPr fontId="73"/>
  </si>
  <si>
    <t>宿泊プラン　期間3-2終了</t>
    <rPh sb="0" eb="2">
      <t>キカン</t>
    </rPh>
    <phoneticPr fontId="73"/>
  </si>
  <si>
    <t>宿泊プラン　期間3-3開始</t>
    <rPh sb="0" eb="2">
      <t>キカン</t>
    </rPh>
    <phoneticPr fontId="73"/>
  </si>
  <si>
    <t>宿泊プラン　期間3-3終了</t>
    <rPh sb="0" eb="2">
      <t>キカン</t>
    </rPh>
    <phoneticPr fontId="73"/>
  </si>
  <si>
    <t>宿泊プラン　期間4-1開始</t>
    <rPh sb="0" eb="2">
      <t>キカン</t>
    </rPh>
    <phoneticPr fontId="73"/>
  </si>
  <si>
    <t>宿泊プラン　期間4-1終了</t>
    <rPh sb="0" eb="2">
      <t>キカン</t>
    </rPh>
    <phoneticPr fontId="73"/>
  </si>
  <si>
    <t>宿泊プラン　期間4-2開始</t>
    <rPh sb="0" eb="2">
      <t>キカン</t>
    </rPh>
    <phoneticPr fontId="73"/>
  </si>
  <si>
    <t>宿泊プラン　期間4-2終了</t>
    <rPh sb="0" eb="2">
      <t>キカン</t>
    </rPh>
    <phoneticPr fontId="73"/>
  </si>
  <si>
    <t>宿泊プラン　期間4-3開始</t>
    <rPh sb="0" eb="2">
      <t>キカン</t>
    </rPh>
    <phoneticPr fontId="73"/>
  </si>
  <si>
    <t>宿泊プラン　期間4-3終了</t>
    <rPh sb="0" eb="2">
      <t>キカン</t>
    </rPh>
    <phoneticPr fontId="73"/>
  </si>
  <si>
    <t>宿泊プラン　期間5-1開始</t>
    <rPh sb="0" eb="2">
      <t>キカン</t>
    </rPh>
    <phoneticPr fontId="73"/>
  </si>
  <si>
    <t>宿泊プラン　期間5-1終了</t>
    <rPh sb="0" eb="2">
      <t>キカン</t>
    </rPh>
    <phoneticPr fontId="73"/>
  </si>
  <si>
    <t>宿泊プラン　期間5-2開始</t>
    <rPh sb="0" eb="2">
      <t>キカン</t>
    </rPh>
    <phoneticPr fontId="73"/>
  </si>
  <si>
    <t>宿泊プラン　期間5-2終了</t>
    <rPh sb="0" eb="2">
      <t>キカン</t>
    </rPh>
    <phoneticPr fontId="73"/>
  </si>
  <si>
    <t>宿泊プラン　期間5-3開始</t>
    <rPh sb="0" eb="2">
      <t>キカン</t>
    </rPh>
    <phoneticPr fontId="73"/>
  </si>
  <si>
    <t>宿泊プラン　期間5-3終了</t>
    <rPh sb="0" eb="2">
      <t>キカン</t>
    </rPh>
    <phoneticPr fontId="73"/>
  </si>
  <si>
    <t>宿泊プラン　期間6-1開始</t>
    <rPh sb="0" eb="2">
      <t>キカン</t>
    </rPh>
    <phoneticPr fontId="73"/>
  </si>
  <si>
    <t>宿泊プラン　期間6-1終了</t>
    <rPh sb="0" eb="2">
      <t>キカン</t>
    </rPh>
    <phoneticPr fontId="73"/>
  </si>
  <si>
    <t>宿泊プラン　期間6-2開始</t>
    <rPh sb="0" eb="2">
      <t>キカン</t>
    </rPh>
    <phoneticPr fontId="73"/>
  </si>
  <si>
    <t>宿泊プラン　期間6-2終了</t>
    <rPh sb="0" eb="2">
      <t>キカン</t>
    </rPh>
    <phoneticPr fontId="73"/>
  </si>
  <si>
    <t>宿泊プラン　期間6-3開始</t>
    <rPh sb="0" eb="2">
      <t>キカン</t>
    </rPh>
    <phoneticPr fontId="73"/>
  </si>
  <si>
    <t>宿泊プラン　期間6-3終了</t>
    <rPh sb="0" eb="2">
      <t>キカン</t>
    </rPh>
    <phoneticPr fontId="73"/>
  </si>
  <si>
    <t>宿泊プラン1 名前</t>
    <rPh sb="0" eb="2">
      <t>ナマエ</t>
    </rPh>
    <phoneticPr fontId="73"/>
  </si>
  <si>
    <t>宿泊プラン1 宿泊プラン　期間1　金額</t>
    <rPh sb="0" eb="2">
      <t>ナマエ</t>
    </rPh>
    <phoneticPr fontId="73"/>
  </si>
  <si>
    <t>宿泊プラン1 宿泊プラン　期間2　金額</t>
    <rPh sb="0" eb="2">
      <t>ナマエ</t>
    </rPh>
    <phoneticPr fontId="73"/>
  </si>
  <si>
    <t>宿泊プラン1 宿泊プラン　期間3　金額</t>
    <rPh sb="0" eb="2">
      <t>ナマエ</t>
    </rPh>
    <phoneticPr fontId="73"/>
  </si>
  <si>
    <t>宿泊プラン1 宿泊プラン　期間4　金額</t>
    <rPh sb="0" eb="2">
      <t>ナマエ</t>
    </rPh>
    <phoneticPr fontId="73"/>
  </si>
  <si>
    <t>宿泊プラン1 宿泊プラン　期間5　金額</t>
    <rPh sb="0" eb="2">
      <t>ナマエ</t>
    </rPh>
    <phoneticPr fontId="73"/>
  </si>
  <si>
    <t>宿泊プラン2 名前</t>
  </si>
  <si>
    <t>宿泊プラン2 宿泊プラン　期間1　金額</t>
  </si>
  <si>
    <t>宿泊プラン2 宿泊プラン　期間2　金額</t>
  </si>
  <si>
    <t>宿泊プラン2 宿泊プラン　期間3　金額</t>
  </si>
  <si>
    <t>宿泊プラン2 宿泊プラン　期間4　金額</t>
  </si>
  <si>
    <t>宿泊プラン2 宿泊プラン　期間5　金額</t>
  </si>
  <si>
    <t>宿泊プラン1 宿泊プラン　期間6　金額</t>
    <rPh sb="0" eb="2">
      <t>ナマエ</t>
    </rPh>
    <phoneticPr fontId="73"/>
  </si>
  <si>
    <t>宿泊プラン2 宿泊プラン　期間6　金額</t>
  </si>
  <si>
    <t>宿泊プラン3 名前</t>
  </si>
  <si>
    <t>宿泊プラン3 宿泊プラン　期間1　金額</t>
  </si>
  <si>
    <t>宿泊プラン3 宿泊プラン　期間2　金額</t>
  </si>
  <si>
    <t>宿泊プラン3 宿泊プラン　期間3　金額</t>
  </si>
  <si>
    <t>宿泊プラン3 宿泊プラン　期間4　金額</t>
  </si>
  <si>
    <t>宿泊プラン3 宿泊プラン　期間5　金額</t>
  </si>
  <si>
    <t>宿泊プラン3 宿泊プラン　期間6　金額</t>
  </si>
  <si>
    <t>宿泊プラン4 名前</t>
  </si>
  <si>
    <t>宿泊プラン4 宿泊プラン　期間1　金額</t>
  </si>
  <si>
    <t>宿泊プラン4 宿泊プラン　期間2　金額</t>
  </si>
  <si>
    <t>宿泊プラン4 宿泊プラン　期間3　金額</t>
  </si>
  <si>
    <t>宿泊プラン4 宿泊プラン　期間4　金額</t>
  </si>
  <si>
    <t>宿泊プラン4 宿泊プラン　期間5　金額</t>
  </si>
  <si>
    <t>宿泊プラン4 宿泊プラン　期間6　金額</t>
  </si>
  <si>
    <t>宿泊プラン5 名前</t>
  </si>
  <si>
    <t>宿泊プラン5 宿泊プラン　期間1　金額</t>
  </si>
  <si>
    <t>宿泊プラン5 宿泊プラン　期間2　金額</t>
  </si>
  <si>
    <t>宿泊プラン5 宿泊プラン　期間3　金額</t>
  </si>
  <si>
    <t>宿泊プラン5 宿泊プラン　期間4　金額</t>
  </si>
  <si>
    <t>宿泊プラン5 宿泊プラン　期間5　金額</t>
  </si>
  <si>
    <t>宿泊プラン5 宿泊プラン　期間6　金額</t>
  </si>
  <si>
    <t>宿泊プラン6 名前</t>
  </si>
  <si>
    <t>宿泊プラン6 宿泊プラン　期間1　金額</t>
  </si>
  <si>
    <t>宿泊プラン6 宿泊プラン　期間2　金額</t>
  </si>
  <si>
    <t>宿泊プラン6 宿泊プラン　期間3　金額</t>
  </si>
  <si>
    <t>宿泊プラン6 宿泊プラン　期間4　金額</t>
  </si>
  <si>
    <t>宿泊プラン6 宿泊プラン　期間5　金額</t>
  </si>
  <si>
    <t>宿泊プラン6 宿泊プラン　期間6　金額</t>
  </si>
  <si>
    <t>普通二輪同時ＵＰ料金</t>
  </si>
  <si>
    <t>大型二輪同時ＵＰ料金</t>
  </si>
  <si>
    <t>ホテルツイン
ホテルシングルA</t>
    <phoneticPr fontId="9"/>
  </si>
  <si>
    <t>ホテルシングルC</t>
    <rPh sb="0" eb="2">
      <t>ジョセイノカタノミ</t>
    </rPh>
    <phoneticPr fontId="9"/>
  </si>
  <si>
    <t>エース自動車学校</t>
    <rPh sb="3" eb="6">
      <t>ジドウシャ</t>
    </rPh>
    <rPh sb="6" eb="8">
      <t>ガッコウ</t>
    </rPh>
    <phoneticPr fontId="12"/>
  </si>
  <si>
    <t>エース太郎</t>
    <rPh sb="3" eb="5">
      <t>タロウ</t>
    </rPh>
    <phoneticPr fontId="12"/>
  </si>
  <si>
    <t>入校期間：4/2～6/28・9/25～11/15</t>
  </si>
  <si>
    <t>入校期間：4/2～6/28・9/25～11/15</t>
    <phoneticPr fontId="12"/>
  </si>
  <si>
    <t>対象入校期間</t>
    <rPh sb="0" eb="2">
      <t>タイショウ</t>
    </rPh>
    <rPh sb="2" eb="4">
      <t>ニュウコウ</t>
    </rPh>
    <rPh sb="4" eb="6">
      <t>キカン</t>
    </rPh>
    <phoneticPr fontId="12"/>
  </si>
  <si>
    <t>補足(設定日を記入）</t>
    <rPh sb="0" eb="2">
      <t>ホソク</t>
    </rPh>
    <rPh sb="3" eb="6">
      <t>セッテイビ</t>
    </rPh>
    <rPh sb="7" eb="9">
      <t>キニュウ</t>
    </rPh>
    <phoneticPr fontId="9"/>
  </si>
  <si>
    <t>「スケジュール」シートに
●をご記入ください。</t>
    <rPh sb="16" eb="18">
      <t>キニュウ</t>
    </rPh>
    <phoneticPr fontId="9"/>
  </si>
  <si>
    <t>1/26・3/22</t>
    <phoneticPr fontId="9"/>
  </si>
  <si>
    <t>までに申込が対象</t>
    <rPh sb="3" eb="5">
      <t>モウシコミ</t>
    </rPh>
    <rPh sb="6" eb="8">
      <t>タイショウ</t>
    </rPh>
    <phoneticPr fontId="12"/>
  </si>
  <si>
    <t>特割</t>
    <rPh sb="0" eb="2">
      <t>トクワリ</t>
    </rPh>
    <phoneticPr fontId="9"/>
  </si>
  <si>
    <t>大型二種
　・仮免許試験手数料：1,750円/非課税　（不合格の場合、受験ごとに必要）
　・仮免許交付手数料：1,100円/非課税</t>
    <rPh sb="0" eb="2">
      <t>オオガタ</t>
    </rPh>
    <rPh sb="2" eb="4">
      <t>ニシュ</t>
    </rPh>
    <rPh sb="7" eb="10">
      <t>カリメンキョ</t>
    </rPh>
    <rPh sb="10" eb="12">
      <t>シケン</t>
    </rPh>
    <rPh sb="12" eb="15">
      <t>テスウリョウ</t>
    </rPh>
    <rPh sb="21" eb="22">
      <t>エン</t>
    </rPh>
    <rPh sb="23" eb="26">
      <t>ヒカゼイ</t>
    </rPh>
    <rPh sb="28" eb="31">
      <t>フゴウカク</t>
    </rPh>
    <rPh sb="32" eb="34">
      <t>バアイ</t>
    </rPh>
    <rPh sb="35" eb="37">
      <t>ジュケン</t>
    </rPh>
    <rPh sb="40" eb="42">
      <t>ヒツヨウ</t>
    </rPh>
    <rPh sb="46" eb="49">
      <t>カリメンキョ</t>
    </rPh>
    <rPh sb="49" eb="51">
      <t>コウフ</t>
    </rPh>
    <rPh sb="51" eb="54">
      <t>テスウリョウ</t>
    </rPh>
    <rPh sb="60" eb="61">
      <t>エン</t>
    </rPh>
    <rPh sb="62" eb="65">
      <t>ヒカゼイ</t>
    </rPh>
    <phoneticPr fontId="9"/>
  </si>
  <si>
    <t>ご担当者名：</t>
    <phoneticPr fontId="9"/>
  </si>
  <si>
    <t>入力シート3＜準中型・中型・大型・大特・けん引　料金表＞</t>
    <rPh sb="7" eb="8">
      <t>ジュン</t>
    </rPh>
    <rPh sb="8" eb="10">
      <t>チュウガタ</t>
    </rPh>
    <rPh sb="11" eb="13">
      <t>チュウガタ</t>
    </rPh>
    <rPh sb="14" eb="16">
      <t>オオガタ</t>
    </rPh>
    <rPh sb="17" eb="19">
      <t>ダイトク</t>
    </rPh>
    <rPh sb="22" eb="23">
      <t>イン</t>
    </rPh>
    <rPh sb="24" eb="26">
      <t>リョウキン</t>
    </rPh>
    <rPh sb="26" eb="27">
      <t>ヒョウ</t>
    </rPh>
    <phoneticPr fontId="9"/>
  </si>
  <si>
    <t>入力シート５＜二輪　料金表＞</t>
    <rPh sb="7" eb="8">
      <t>ニ</t>
    </rPh>
    <rPh sb="8" eb="9">
      <t>リン</t>
    </rPh>
    <rPh sb="10" eb="12">
      <t>リョウキン</t>
    </rPh>
    <rPh sb="12" eb="13">
      <t>ヒョウ</t>
    </rPh>
    <phoneticPr fontId="9"/>
  </si>
  <si>
    <t>入力シート６＜普通二種・大型二種　料金表＞</t>
    <rPh sb="12" eb="14">
      <t>フツウ</t>
    </rPh>
    <rPh sb="14" eb="16">
      <t>ニシュ</t>
    </rPh>
    <rPh sb="17" eb="19">
      <t>オオガタ</t>
    </rPh>
    <rPh sb="19" eb="21">
      <t>ニシュリョウキンヒョウ</t>
    </rPh>
    <phoneticPr fontId="9"/>
  </si>
  <si>
    <r>
      <t>　】←期間限定の場合、</t>
    </r>
    <r>
      <rPr>
        <b/>
        <sz val="20"/>
        <color indexed="12"/>
        <rFont val="ＭＳ Ｐゴシック"/>
        <family val="3"/>
        <charset val="128"/>
      </rPr>
      <t>実施期間</t>
    </r>
    <r>
      <rPr>
        <sz val="20"/>
        <color indexed="8"/>
        <rFont val="ＭＳ Ｐゴシック"/>
        <family val="3"/>
        <charset val="128"/>
      </rPr>
      <t>をご記入下さい。</t>
    </r>
    <phoneticPr fontId="12"/>
  </si>
  <si>
    <t>↑大型二輪同時の場合、実際の教習料金を算出する計算式はどちらになりますでしょうか？○を付けてください。</t>
    <rPh sb="1" eb="3">
      <t>オオガタ</t>
    </rPh>
    <rPh sb="3" eb="5">
      <t>ニリン</t>
    </rPh>
    <rPh sb="5" eb="7">
      <t>ドウジ</t>
    </rPh>
    <rPh sb="8" eb="10">
      <t>バアイ</t>
    </rPh>
    <rPh sb="11" eb="13">
      <t>ジッサイ</t>
    </rPh>
    <rPh sb="14" eb="16">
      <t>キョウシュウ</t>
    </rPh>
    <rPh sb="16" eb="18">
      <t>リョウキン</t>
    </rPh>
    <rPh sb="19" eb="21">
      <t>サンシュツ</t>
    </rPh>
    <rPh sb="23" eb="25">
      <t>ケイサン</t>
    </rPh>
    <rPh sb="25" eb="26">
      <t>シキ</t>
    </rPh>
    <rPh sb="43" eb="44">
      <t>ツ</t>
    </rPh>
    <phoneticPr fontId="12"/>
  </si>
  <si>
    <r>
      <t>Ｂ：普通車料金+大型二輪同時ＵＰ料金－</t>
    </r>
    <r>
      <rPr>
        <b/>
        <u/>
        <sz val="20"/>
        <color indexed="8"/>
        <rFont val="ＭＳ Ｐゴシック"/>
        <family val="3"/>
        <charset val="128"/>
      </rPr>
      <t>自動二輪所持割引</t>
    </r>
    <rPh sb="2" eb="5">
      <t>フツウシャ</t>
    </rPh>
    <rPh sb="5" eb="7">
      <t>リョウキン</t>
    </rPh>
    <rPh sb="8" eb="10">
      <t>オオガタ</t>
    </rPh>
    <rPh sb="10" eb="12">
      <t>ニリン</t>
    </rPh>
    <rPh sb="12" eb="14">
      <t>ドウジ</t>
    </rPh>
    <rPh sb="16" eb="18">
      <t>リョウキン</t>
    </rPh>
    <rPh sb="19" eb="21">
      <t>ジドウ</t>
    </rPh>
    <rPh sb="21" eb="23">
      <t>ニリン</t>
    </rPh>
    <rPh sb="23" eb="25">
      <t>ショジ</t>
    </rPh>
    <rPh sb="25" eb="27">
      <t>ワリビキ</t>
    </rPh>
    <phoneticPr fontId="12"/>
  </si>
  <si>
    <t>10/1～1/18</t>
    <phoneticPr fontId="12"/>
  </si>
  <si>
    <t>3/24～5/31</t>
    <phoneticPr fontId="12"/>
  </si>
  <si>
    <t>規定時限数＋8時限まで</t>
    <rPh sb="0" eb="2">
      <t>キテイジカｎ</t>
    </rPh>
    <phoneticPr fontId="12"/>
  </si>
  <si>
    <t>入力シート4＜大特・けん引・大型中型・　料金表＞</t>
    <rPh sb="7" eb="9">
      <t>ダイトク</t>
    </rPh>
    <rPh sb="12" eb="13">
      <t>イン</t>
    </rPh>
    <rPh sb="20" eb="22">
      <t>リョウキン</t>
    </rPh>
    <rPh sb="22" eb="23">
      <t>ヒョウ</t>
    </rPh>
    <phoneticPr fontId="9"/>
  </si>
  <si>
    <t>【　企画や卒業日など「スケジュール」に入力すると、下記に反映されます。　】</t>
    <rPh sb="2" eb="4">
      <t>キカク</t>
    </rPh>
    <rPh sb="5" eb="7">
      <t>ソツギョウ</t>
    </rPh>
    <rPh sb="7" eb="8">
      <t>ビ</t>
    </rPh>
    <rPh sb="19" eb="21">
      <t>ニュウリョク</t>
    </rPh>
    <rPh sb="25" eb="27">
      <t>カキ</t>
    </rPh>
    <rPh sb="28" eb="30">
      <t>ハンエイ</t>
    </rPh>
    <phoneticPr fontId="73"/>
  </si>
  <si>
    <t>30歳までの方に限ります。
ＭＴ車　税込16,200円ＵＰ
ホテル（ツイン・シングル）は税込10,800円ＵＰ
カレンダーの●の日</t>
    <phoneticPr fontId="9"/>
  </si>
  <si>
    <t>1/１１までに申込み　1/19～3/23入校</t>
    <phoneticPr fontId="9"/>
  </si>
  <si>
    <t>1/19～3/23入校</t>
    <phoneticPr fontId="9"/>
  </si>
  <si>
    <t>3人～</t>
    <phoneticPr fontId="9"/>
  </si>
  <si>
    <t>※Ｇ割6,000円税込　オールシーズン　6人～　　※Ｇ割7,000円　オールシーズン　10人～</t>
    <phoneticPr fontId="9"/>
  </si>
  <si>
    <t>宿泊
追加料金</t>
    <rPh sb="0" eb="2">
      <t>シュクハク</t>
    </rPh>
    <rPh sb="3" eb="5">
      <t>ツイカ</t>
    </rPh>
    <rPh sb="5" eb="6">
      <t>リョウ</t>
    </rPh>
    <rPh sb="6" eb="7">
      <t>キン</t>
    </rPh>
    <phoneticPr fontId="12"/>
  </si>
  <si>
    <t>宿泊プラン</t>
    <phoneticPr fontId="9"/>
  </si>
  <si>
    <t>シングルユース</t>
    <phoneticPr fontId="12"/>
  </si>
  <si>
    <t>ツイン特別</t>
    <phoneticPr fontId="12"/>
  </si>
  <si>
    <t>①</t>
    <phoneticPr fontId="9"/>
  </si>
  <si>
    <t>②</t>
    <phoneticPr fontId="9"/>
  </si>
  <si>
    <t>＜スケジュール＞</t>
    <phoneticPr fontId="12"/>
  </si>
  <si>
    <r>
      <t>1/19～3/</t>
    </r>
    <r>
      <rPr>
        <sz val="24"/>
        <color indexed="8"/>
        <rFont val="ＭＳ Ｐゴシック"/>
        <family val="3"/>
        <charset val="128"/>
      </rPr>
      <t>23</t>
    </r>
    <phoneticPr fontId="12"/>
  </si>
  <si>
    <t>AT修検日</t>
    <rPh sb="2" eb="3">
      <t>シュウ</t>
    </rPh>
    <rPh sb="3" eb="4">
      <t>ケン</t>
    </rPh>
    <rPh sb="4" eb="5">
      <t>ビ</t>
    </rPh>
    <phoneticPr fontId="9"/>
  </si>
  <si>
    <t>MT修検日</t>
    <rPh sb="2" eb="3">
      <t>シュウ</t>
    </rPh>
    <rPh sb="3" eb="4">
      <t>ケン</t>
    </rPh>
    <rPh sb="4" eb="5">
      <t>ビ</t>
    </rPh>
    <phoneticPr fontId="9"/>
  </si>
  <si>
    <t>　学校名：　</t>
    <rPh sb="1" eb="3">
      <t>ガッコウ</t>
    </rPh>
    <rPh sb="3" eb="4">
      <t>メイ</t>
    </rPh>
    <phoneticPr fontId="12"/>
  </si>
  <si>
    <t>学校名</t>
    <rPh sb="0" eb="1">
      <t>ガク</t>
    </rPh>
    <rPh sb="1" eb="3">
      <t>コウメイ</t>
    </rPh>
    <phoneticPr fontId="9"/>
  </si>
  <si>
    <t>学校名</t>
    <rPh sb="0" eb="1">
      <t>ガク</t>
    </rPh>
    <rPh sb="1" eb="3">
      <t>コウメイ</t>
    </rPh>
    <phoneticPr fontId="12"/>
  </si>
  <si>
    <t>～</t>
  </si>
  <si>
    <t>エース自動車学校</t>
  </si>
  <si>
    <t/>
  </si>
  <si>
    <t>税込 3240</t>
  </si>
  <si>
    <t>税込 4320</t>
  </si>
  <si>
    <t>10/1～1/18</t>
  </si>
  <si>
    <t>3/24～5/31</t>
  </si>
  <si>
    <t>1/19～3/23</t>
  </si>
  <si>
    <t>限定割</t>
  </si>
  <si>
    <t>30歳までの方に限る
ＭＴ車　税込16,200円ＵＰ
ホテルツインは税込5,400円ＵＰ
ホテルシングルは税込8,100円ＵＰ
カレンダーの●の日</t>
  </si>
  <si>
    <t>夏特</t>
  </si>
  <si>
    <t>30歳までの方に限ります。
ＭＴ車　税込16,200円ＵＰ
ホテル（ツイン・シングル）は税込10,800円ＵＰ
カレンダーの●の日</t>
  </si>
  <si>
    <t>春特</t>
  </si>
  <si>
    <t>30歳までの方に限る
ＭＴ車　税込16,200円ＵＰ
ホテル（ツイン・シングル）は税込10,800円ＵＰ
カレンダーの●の日</t>
  </si>
  <si>
    <t>ゴールド</t>
  </si>
  <si>
    <t>プラチナ</t>
  </si>
  <si>
    <t>年末一時帰宅</t>
  </si>
  <si>
    <t>年末年始は自宅でゆっくり過ごせるプラン。一時帰宅交通費付き(上限あり）
※交通費の支給額は、お申し込み時要確認。
カレンダーの●の日</t>
  </si>
  <si>
    <t>卒業日一時帰宅</t>
  </si>
  <si>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</si>
  <si>
    <t>ツイン特別</t>
  </si>
  <si>
    <t>30歳までの方に限る。
※同性2人でのお申込み
※対象期間：10/1～1/18　3/24～5/31</t>
  </si>
  <si>
    <t>二輪同時特別</t>
  </si>
  <si>
    <t xml:space="preserve">30歳までの方に限る
普通ＭＴ車+普通二輪（ＭＴ科）　税込285,660円
※宿泊プランは、ホテルシングルまたはシングルユース
※対象期間：10/1～1/18　3/24～5/31
</t>
  </si>
  <si>
    <t>オフシーズン一時帰宅コース</t>
  </si>
  <si>
    <t>2週間連続でお休みがとれない方。　交通費最大2往復分支給。
※対象期間は基本、オフシーズン（料金表の青色期間）。ご相談可能。
※出発地によって交通費支給額が異なります。お尋ねください。</t>
  </si>
  <si>
    <t>シングルユース</t>
  </si>
  <si>
    <t>レギュラー部屋（2～4人）をレギュラー料金でおひとりでご利用できます。
※ご希望の方は、お申し込み時に要申請。
※対象期間：10/1～1/18　3/24～5/31</t>
  </si>
  <si>
    <t>グループユース</t>
  </si>
  <si>
    <t xml:space="preserve">レギュラー部屋（2～6人）をレギュラー料金でグループ(2名以上）でご利用可が能。
※ご希望の方は、お申し込み時に要申請。
</t>
  </si>
  <si>
    <t>orange</t>
  </si>
  <si>
    <t>sky</t>
  </si>
  <si>
    <t>特割</t>
  </si>
  <si>
    <t>green</t>
  </si>
  <si>
    <t>pink</t>
  </si>
  <si>
    <t>purple</t>
  </si>
  <si>
    <t>yellow</t>
  </si>
  <si>
    <t>緑色の●は限定割です</t>
  </si>
  <si>
    <t>紫の●は春特です</t>
  </si>
  <si>
    <t>赤の●はゴールドです</t>
  </si>
  <si>
    <t>オレンジの●は特割です</t>
  </si>
  <si>
    <t>月</t>
  </si>
  <si>
    <t>火</t>
  </si>
  <si>
    <t>水</t>
  </si>
  <si>
    <t>木</t>
  </si>
  <si>
    <t>金</t>
  </si>
  <si>
    <t>土</t>
  </si>
  <si>
    <t>日</t>
  </si>
  <si>
    <t xml:space="preserve">30歳までの方に限る
ＭＴ車　税込16,200円ＵＰ
ホテルツインは税込5,400円ＵＰ
ホテルシングルは税込8,100円ＵＰ
</t>
    <rPh sb="13" eb="14">
      <t>シャ</t>
    </rPh>
    <rPh sb="15" eb="17">
      <t>ゼイコミ</t>
    </rPh>
    <rPh sb="23" eb="24">
      <t>エン</t>
    </rPh>
    <rPh sb="34" eb="36">
      <t>ゼイコミ</t>
    </rPh>
    <rPh sb="41" eb="42">
      <t>エン</t>
    </rPh>
    <rPh sb="53" eb="55">
      <t>ゼイコミ</t>
    </rPh>
    <rPh sb="60" eb="61">
      <t>エン</t>
    </rPh>
    <phoneticPr fontId="9"/>
  </si>
  <si>
    <t xml:space="preserve">30歳までの方に限る
ＭＴ車　税込16,200円ＵＰ
ホテル（ツイン・シングル）は税込10,800円ＵＰ
</t>
    <phoneticPr fontId="9"/>
  </si>
  <si>
    <t xml:space="preserve">年末年始は自宅でゆっくり過ごせるプラン。一時帰宅交通費付き(上限あり）
※交通費の支給額は、お申し込み時要確認。
</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52" eb="53">
      <t>ヨウ</t>
    </rPh>
    <rPh sb="53" eb="55">
      <t>カクニン</t>
    </rPh>
    <phoneticPr fontId="9"/>
  </si>
  <si>
    <t>学校名：</t>
    <rPh sb="0" eb="2">
      <t>ガッコウ</t>
    </rPh>
    <rPh sb="2" eb="3">
      <t>メイ</t>
    </rPh>
    <phoneticPr fontId="9"/>
  </si>
  <si>
    <t>学校名：</t>
    <rPh sb="0" eb="1">
      <t>ガク</t>
    </rPh>
    <rPh sb="1" eb="2">
      <t>コウ</t>
    </rPh>
    <rPh sb="2" eb="3">
      <t>メイ</t>
    </rPh>
    <phoneticPr fontId="9"/>
  </si>
  <si>
    <t>見本</t>
    <rPh sb="0" eb="2">
      <t>ミホン</t>
    </rPh>
    <phoneticPr fontId="104"/>
  </si>
  <si>
    <t xml:space="preserve">★　弊社企画にご賛同いただける場合、下記表　「賛同する」欄に「●」を、しない場合は「×」をご記入ください。
　　御校独自の企画がある場合は、「学校企画」空白部にご記載くださいませ。またその該当日を「スケジュールシートに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19" eb="121">
      <t>キニュウ</t>
    </rPh>
    <phoneticPr fontId="12"/>
  </si>
  <si>
    <t xml:space="preserve">★　弊社企画にご賛同いただける場合、下記表　「賛同する」欄に「●」を、しない場合は「×」をご記入ください。
　　御校独自の企画がある場合は、「学校企画」空白部にご記載くださいませ。またその該当日を「スケジュール 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20" eb="122">
      <t>キニュウ</t>
    </rPh>
    <phoneticPr fontId="12"/>
  </si>
  <si>
    <r>
      <t>高校.専門</t>
    </r>
    <r>
      <rPr>
        <sz val="28"/>
        <color indexed="8"/>
        <rFont val="ＭＳ Ｐゴシック"/>
        <family val="3"/>
        <charset val="128"/>
      </rPr>
      <t>.</t>
    </r>
    <r>
      <rPr>
        <sz val="28"/>
        <rFont val="ＭＳ Ｐゴシック"/>
        <family val="3"/>
        <charset val="128"/>
      </rPr>
      <t>大学生対象</t>
    </r>
    <rPh sb="0" eb="1">
      <t>コウ</t>
    </rPh>
    <rPh sb="1" eb="2">
      <t>コウ</t>
    </rPh>
    <rPh sb="3" eb="5">
      <t>センモン</t>
    </rPh>
    <rPh sb="6" eb="7">
      <t>ダイ</t>
    </rPh>
    <rPh sb="7" eb="8">
      <t>ガク</t>
    </rPh>
    <rPh sb="8" eb="9">
      <t>セイ</t>
    </rPh>
    <rPh sb="9" eb="11">
      <t>タイショウ</t>
    </rPh>
    <phoneticPr fontId="12"/>
  </si>
  <si>
    <t>ｵﾌｼｰｽﾞﾝ一時帰宅ｺｰｽは、　　前半後半ともにオフシーズン(「期間１」）となりますが、　　前半オフシーズン・後半をオフシーズン外(「期間1」外）でも、　　ご対応可能でしょうか？　　(販売料金・提携料金は相談させていただきます。　　　　　可能であれば、下記に「〇」をお願いします。</t>
    <rPh sb="18" eb="20">
      <t>ゼンハン</t>
    </rPh>
    <rPh sb="20" eb="22">
      <t>コウハン</t>
    </rPh>
    <rPh sb="33" eb="35">
      <t>キカン</t>
    </rPh>
    <rPh sb="47" eb="49">
      <t>ゼンハン</t>
    </rPh>
    <rPh sb="56" eb="58">
      <t>コウハン</t>
    </rPh>
    <rPh sb="65" eb="66">
      <t>ガイ</t>
    </rPh>
    <rPh sb="68" eb="70">
      <t>キカン</t>
    </rPh>
    <rPh sb="72" eb="73">
      <t>ガイ</t>
    </rPh>
    <rPh sb="80" eb="82">
      <t>タイオウ</t>
    </rPh>
    <rPh sb="82" eb="84">
      <t>カノウ</t>
    </rPh>
    <rPh sb="93" eb="95">
      <t>ハンバイ</t>
    </rPh>
    <rPh sb="95" eb="97">
      <t>リョウキン</t>
    </rPh>
    <rPh sb="98" eb="100">
      <t>テイケイ</t>
    </rPh>
    <rPh sb="100" eb="102">
      <t>リョウキン</t>
    </rPh>
    <rPh sb="103" eb="105">
      <t>ソウダン</t>
    </rPh>
    <rPh sb="120" eb="122">
      <t>カノウ</t>
    </rPh>
    <rPh sb="127" eb="129">
      <t>カキ</t>
    </rPh>
    <rPh sb="135" eb="136">
      <t>ネガ</t>
    </rPh>
    <phoneticPr fontId="12"/>
  </si>
  <si>
    <t>右記にご記入ください。「スケジュール」シートにもお願いします。</t>
    <rPh sb="0" eb="2">
      <t>ウキ</t>
    </rPh>
    <rPh sb="4" eb="6">
      <t>キニュウ</t>
    </rPh>
    <rPh sb="25" eb="26">
      <t>ネガ</t>
    </rPh>
    <phoneticPr fontId="9"/>
  </si>
  <si>
    <t>レギュラー部屋を１人（※１）・３人で使用可能（※2）</t>
  </si>
  <si>
    <t>～</t>
    <phoneticPr fontId="9"/>
  </si>
  <si>
    <t>規定宿泊数まで</t>
    <rPh sb="0" eb="2">
      <t>キテイ</t>
    </rPh>
    <rPh sb="2" eb="4">
      <t>シュクハク</t>
    </rPh>
    <rPh sb="4" eb="5">
      <t>スウ</t>
    </rPh>
    <phoneticPr fontId="12"/>
  </si>
  <si>
    <t>25歳までの方</t>
    <phoneticPr fontId="12"/>
  </si>
  <si>
    <t>26歳以上の方</t>
    <rPh sb="3" eb="5">
      <t>イジョウ</t>
    </rPh>
    <phoneticPr fontId="12"/>
  </si>
  <si>
    <t>規定時限数＋6時限まで</t>
    <rPh sb="0" eb="2">
      <t>キテイジカｎ</t>
    </rPh>
    <phoneticPr fontId="12"/>
  </si>
  <si>
    <t>1回まで</t>
  </si>
  <si>
    <t>1回まで</t>
    <phoneticPr fontId="12"/>
  </si>
  <si>
    <t>1回4,000円（税込4,320円）</t>
    <rPh sb="0" eb="2">
      <t>ゼイコミ</t>
    </rPh>
    <phoneticPr fontId="12"/>
  </si>
  <si>
    <t xml:space="preserve">
1泊5,000円（税込5,400円）
</t>
    <phoneticPr fontId="12"/>
  </si>
  <si>
    <t>仮免許試験手数料：１，７００円（非課税）／回、（不合格の場合、受験ごとに必要）
仮免許交付手数料：１，１５０円（非課税）
原付講習費：5,556円（税込6,000円）
（ご希望の方のみ、事前申込みが必要）</t>
    <rPh sb="0" eb="3">
      <t>カリメンキョ</t>
    </rPh>
    <rPh sb="3" eb="5">
      <t>シケン</t>
    </rPh>
    <rPh sb="5" eb="8">
      <t>テスウリョウ</t>
    </rPh>
    <rPh sb="14" eb="15">
      <t>エン</t>
    </rPh>
    <rPh sb="16" eb="19">
      <t>ヒカゼイ</t>
    </rPh>
    <rPh sb="21" eb="22">
      <t>カイ</t>
    </rPh>
    <rPh sb="24" eb="27">
      <t>フゴウカク</t>
    </rPh>
    <rPh sb="28" eb="30">
      <t>バアイ</t>
    </rPh>
    <rPh sb="31" eb="33">
      <t>ジュケン</t>
    </rPh>
    <rPh sb="36" eb="38">
      <t>ヒツヨウ</t>
    </rPh>
    <rPh sb="40" eb="43">
      <t>カリメンキョ</t>
    </rPh>
    <rPh sb="43" eb="45">
      <t>コウフ</t>
    </rPh>
    <rPh sb="45" eb="48">
      <t>テスウリョウ</t>
    </rPh>
    <rPh sb="54" eb="55">
      <t>エン</t>
    </rPh>
    <rPh sb="56" eb="59">
      <t>ヒカゼイ</t>
    </rPh>
    <rPh sb="93" eb="95">
      <t>ジゼン</t>
    </rPh>
    <rPh sb="95" eb="96">
      <t>モウ</t>
    </rPh>
    <rPh sb="96" eb="97">
      <t>コ</t>
    </rPh>
    <rPh sb="99" eb="101">
      <t>ヒツヨウ</t>
    </rPh>
    <phoneticPr fontId="9"/>
  </si>
  <si>
    <t>レギュラー</t>
    <phoneticPr fontId="12"/>
  </si>
  <si>
    <t>ツイン</t>
    <phoneticPr fontId="12"/>
  </si>
  <si>
    <t>シングル</t>
    <phoneticPr fontId="12"/>
  </si>
  <si>
    <t>備南自動車学校</t>
    <rPh sb="0" eb="2">
      <t>ビナン</t>
    </rPh>
    <rPh sb="2" eb="7">
      <t>ジドウシャガッコウ</t>
    </rPh>
    <phoneticPr fontId="12"/>
  </si>
  <si>
    <t>上野</t>
    <rPh sb="0" eb="2">
      <t>ウエノ</t>
    </rPh>
    <phoneticPr fontId="12"/>
  </si>
  <si>
    <t>備南自動車学校</t>
    <rPh sb="0" eb="2">
      <t>ビナン</t>
    </rPh>
    <rPh sb="2" eb="7">
      <t>ジドウシャガッコウ</t>
    </rPh>
    <phoneticPr fontId="9"/>
  </si>
  <si>
    <t>上野</t>
    <rPh sb="0" eb="2">
      <t>ウエノ</t>
    </rPh>
    <phoneticPr fontId="9"/>
  </si>
  <si>
    <t>2/1～3/31</t>
    <phoneticPr fontId="9"/>
  </si>
  <si>
    <t>10/1～1/31
4/1～  5/31</t>
    <phoneticPr fontId="9"/>
  </si>
  <si>
    <t xml:space="preserve">・卒業まで
</t>
    <rPh sb="1" eb="3">
      <t>ソツギョウ</t>
    </rPh>
    <phoneticPr fontId="9"/>
  </si>
  <si>
    <t>全年齢</t>
    <rPh sb="0" eb="3">
      <t>ゼンネンレイ</t>
    </rPh>
    <phoneticPr fontId="9"/>
  </si>
  <si>
    <t xml:space="preserve">
・規定日数まで
</t>
    <rPh sb="3" eb="5">
      <t>キテイ</t>
    </rPh>
    <rPh sb="5" eb="7">
      <t>ニッスウ</t>
    </rPh>
    <phoneticPr fontId="9"/>
  </si>
  <si>
    <t>※卒業までは1ヶ月を限度とします。
※レギュラープラン以外で最短卒業予定日を超えた場合、レギュラールームへ移動して頂く場合があります。</t>
    <rPh sb="1" eb="3">
      <t>ソツギョウ</t>
    </rPh>
    <rPh sb="8" eb="9">
      <t>ゲツ</t>
    </rPh>
    <rPh sb="10" eb="12">
      <t>ゲンド</t>
    </rPh>
    <rPh sb="27" eb="29">
      <t>イガイ</t>
    </rPh>
    <rPh sb="30" eb="32">
      <t>サイタン</t>
    </rPh>
    <rPh sb="32" eb="34">
      <t>ソツギョウ</t>
    </rPh>
    <rPh sb="34" eb="36">
      <t>ヨテイ</t>
    </rPh>
    <rPh sb="36" eb="37">
      <t>ビ</t>
    </rPh>
    <rPh sb="38" eb="39">
      <t>コ</t>
    </rPh>
    <rPh sb="41" eb="43">
      <t>バアイ</t>
    </rPh>
    <rPh sb="53" eb="55">
      <t>イドウ</t>
    </rPh>
    <rPh sb="57" eb="58">
      <t>イタダ</t>
    </rPh>
    <rPh sb="59" eb="61">
      <t>バアイ</t>
    </rPh>
    <phoneticPr fontId="9"/>
  </si>
  <si>
    <t>備南自動車学校</t>
    <rPh sb="0" eb="2">
      <t>ビナン</t>
    </rPh>
    <rPh sb="2" eb="7">
      <t>ジドウシャガッコウ</t>
    </rPh>
    <phoneticPr fontId="9"/>
  </si>
  <si>
    <t>上野</t>
    <rPh sb="0" eb="2">
      <t>ウエノ</t>
    </rPh>
    <phoneticPr fontId="9"/>
  </si>
  <si>
    <t>10/1～1/31
4/1～  5/31</t>
  </si>
  <si>
    <t>2/1～3/31</t>
  </si>
  <si>
    <t>備南自動車学校</t>
    <rPh sb="0" eb="2">
      <t>ビナン</t>
    </rPh>
    <rPh sb="2" eb="5">
      <t>ジドウシャ</t>
    </rPh>
    <rPh sb="5" eb="7">
      <t>ガッコウ</t>
    </rPh>
    <phoneticPr fontId="9"/>
  </si>
  <si>
    <t>10/1～1/31
4/1～  5/31</t>
    <phoneticPr fontId="9"/>
  </si>
  <si>
    <t>３０歳まで</t>
    <rPh sb="2" eb="3">
      <t>サイ</t>
    </rPh>
    <phoneticPr fontId="9"/>
  </si>
  <si>
    <t>３１歳以上</t>
    <rPh sb="2" eb="3">
      <t>サイ</t>
    </rPh>
    <rPh sb="3" eb="5">
      <t>イジョウ</t>
    </rPh>
    <phoneticPr fontId="9"/>
  </si>
  <si>
    <r>
      <rPr>
        <sz val="11"/>
        <color indexed="8"/>
        <rFont val="ＭＳ Ｐゴシック"/>
        <family val="3"/>
        <charset val="128"/>
      </rPr>
      <t>　１回</t>
    </r>
    <r>
      <rPr>
        <sz val="11"/>
        <color theme="1"/>
        <rFont val="ＭＳ Ｐゴシック"/>
        <family val="3"/>
        <charset val="128"/>
        <scheme val="minor"/>
      </rPr>
      <t>まで</t>
    </r>
    <rPh sb="2" eb="3">
      <t>カイ</t>
    </rPh>
    <phoneticPr fontId="9"/>
  </si>
  <si>
    <r>
      <t>　規定</t>
    </r>
    <r>
      <rPr>
        <sz val="11"/>
        <color indexed="8"/>
        <rFont val="ＭＳ Ｐゴシック"/>
        <family val="3"/>
        <charset val="128"/>
      </rPr>
      <t>時限</t>
    </r>
    <r>
      <rPr>
        <sz val="11"/>
        <color theme="1"/>
        <rFont val="ＭＳ Ｐゴシック"/>
        <family val="3"/>
        <charset val="128"/>
        <scheme val="minor"/>
      </rPr>
      <t>まで</t>
    </r>
    <rPh sb="1" eb="3">
      <t>ジゲン</t>
    </rPh>
    <phoneticPr fontId="9"/>
  </si>
  <si>
    <t xml:space="preserve">卒業まで
</t>
    <rPh sb="0" eb="2">
      <t>ソツギョウ</t>
    </rPh>
    <phoneticPr fontId="9"/>
  </si>
  <si>
    <t xml:space="preserve">卒業まで
</t>
    <rPh sb="0" eb="2">
      <t>ソツギョウ</t>
    </rPh>
    <phoneticPr fontId="9"/>
  </si>
  <si>
    <t xml:space="preserve">規定日数まで
</t>
    <rPh sb="0" eb="2">
      <t>キテイ</t>
    </rPh>
    <rPh sb="2" eb="4">
      <t>ニッスウ</t>
    </rPh>
    <phoneticPr fontId="9"/>
  </si>
  <si>
    <t>※卒業までは20日間を限度とします。
※レギュラープラン以外で最短卒業予定日を越えた場合、レギュラールームへ移動して頂く場合があります。</t>
    <rPh sb="1" eb="3">
      <t>ソツギョウ</t>
    </rPh>
    <rPh sb="8" eb="9">
      <t>ニチ</t>
    </rPh>
    <rPh sb="9" eb="10">
      <t>カン</t>
    </rPh>
    <rPh sb="11" eb="13">
      <t>ゲンド</t>
    </rPh>
    <rPh sb="28" eb="30">
      <t>イガイ</t>
    </rPh>
    <rPh sb="31" eb="33">
      <t>サイタン</t>
    </rPh>
    <rPh sb="33" eb="35">
      <t>ソツギョウ</t>
    </rPh>
    <rPh sb="35" eb="37">
      <t>ヨテイ</t>
    </rPh>
    <rPh sb="37" eb="38">
      <t>ビ</t>
    </rPh>
    <rPh sb="39" eb="40">
      <t>コ</t>
    </rPh>
    <rPh sb="42" eb="44">
      <t>バアイ</t>
    </rPh>
    <rPh sb="54" eb="56">
      <t>イドウ</t>
    </rPh>
    <rPh sb="58" eb="59">
      <t>イタダ</t>
    </rPh>
    <rPh sb="60" eb="62">
      <t>バアイ</t>
    </rPh>
    <phoneticPr fontId="9"/>
  </si>
  <si>
    <t>◆普通二輪同時　税込75,600円ＵＰ　(2月・3月を除く）
※25歳までの方</t>
    <rPh sb="1" eb="3">
      <t>フツウ</t>
    </rPh>
    <rPh sb="3" eb="5">
      <t>２リン</t>
    </rPh>
    <rPh sb="5" eb="7">
      <t>ドウジ</t>
    </rPh>
    <rPh sb="8" eb="10">
      <t>ゼイコミ</t>
    </rPh>
    <rPh sb="16" eb="17">
      <t>エン</t>
    </rPh>
    <rPh sb="22" eb="23">
      <t>ガツ</t>
    </rPh>
    <rPh sb="25" eb="26">
      <t>ガツ</t>
    </rPh>
    <rPh sb="27" eb="28">
      <t>ノゾ</t>
    </rPh>
    <rPh sb="34" eb="35">
      <t>サイ</t>
    </rPh>
    <rPh sb="38" eb="39">
      <t>カタ</t>
    </rPh>
    <phoneticPr fontId="12"/>
  </si>
  <si>
    <t>G割　税込6,000円　オールシーズン　5名～　</t>
    <rPh sb="1" eb="2">
      <t>ワリ</t>
    </rPh>
    <rPh sb="3" eb="5">
      <t>ゼイコミ</t>
    </rPh>
    <rPh sb="10" eb="11">
      <t>エン</t>
    </rPh>
    <phoneticPr fontId="9"/>
  </si>
  <si>
    <t>25歳までの方</t>
    <rPh sb="2" eb="3">
      <t>サイ</t>
    </rPh>
    <rPh sb="6" eb="7">
      <t>カタ</t>
    </rPh>
    <phoneticPr fontId="9"/>
  </si>
  <si>
    <t>26歳以上の方</t>
    <rPh sb="2" eb="3">
      <t>サイ</t>
    </rPh>
    <rPh sb="3" eb="5">
      <t>イジョウ</t>
    </rPh>
    <rPh sb="6" eb="7">
      <t>カタ</t>
    </rPh>
    <phoneticPr fontId="9"/>
  </si>
  <si>
    <t>卒業まで追加料金無し</t>
    <phoneticPr fontId="9"/>
  </si>
  <si>
    <t>規定宿泊数まで</t>
    <phoneticPr fontId="9"/>
  </si>
  <si>
    <t>規定宿泊数まで</t>
    <phoneticPr fontId="9"/>
  </si>
  <si>
    <t>規定時限数＋6時限まで</t>
    <phoneticPr fontId="9"/>
  </si>
  <si>
    <t>1回まで</t>
    <rPh sb="1" eb="2">
      <t>カイ</t>
    </rPh>
    <phoneticPr fontId="9"/>
  </si>
  <si>
    <t xml:space="preserve">
　・仮免許試験手数料：1,700円非課税/1回（不合格の場合、受験ごとに必要）
　・仮免許交付手数料：1,150円非課税/1回
　・原付講習費：5,556円（税込6,000円）　（ご希望の方のみ、事前申込みが必要）</t>
    <rPh sb="3" eb="6">
      <t>カリメンキョ</t>
    </rPh>
    <rPh sb="6" eb="8">
      <t>シケン</t>
    </rPh>
    <rPh sb="8" eb="11">
      <t>テスウリョウ</t>
    </rPh>
    <rPh sb="17" eb="18">
      <t>エン</t>
    </rPh>
    <rPh sb="18" eb="21">
      <t>ヒカゼイ</t>
    </rPh>
    <rPh sb="23" eb="24">
      <t>カイ</t>
    </rPh>
    <rPh sb="43" eb="46">
      <t>カリメンキョ</t>
    </rPh>
    <rPh sb="46" eb="48">
      <t>コウフ</t>
    </rPh>
    <rPh sb="48" eb="51">
      <t>テスウリョウ</t>
    </rPh>
    <rPh sb="57" eb="58">
      <t>エン</t>
    </rPh>
    <rPh sb="58" eb="61">
      <t>ヒカゼイ</t>
    </rPh>
    <rPh sb="63" eb="64">
      <t>カイ</t>
    </rPh>
    <phoneticPr fontId="9"/>
  </si>
  <si>
    <r>
      <t xml:space="preserve">
大型・中型取得の方
　・仮免許試験手数料：1,7</t>
    </r>
    <r>
      <rPr>
        <sz val="25"/>
        <color indexed="8"/>
        <rFont val="ＭＳ Ｐゴシック"/>
        <family val="3"/>
        <charset val="128"/>
      </rPr>
      <t>0</t>
    </r>
    <r>
      <rPr>
        <sz val="25"/>
        <color indexed="8"/>
        <rFont val="ＭＳ Ｐゴシック"/>
        <family val="3"/>
        <charset val="128"/>
      </rPr>
      <t>0円/非課税
　・仮免許交付手数料：1,1</t>
    </r>
    <r>
      <rPr>
        <sz val="25"/>
        <color indexed="8"/>
        <rFont val="ＭＳ Ｐゴシック"/>
        <family val="3"/>
        <charset val="128"/>
      </rPr>
      <t>5</t>
    </r>
    <r>
      <rPr>
        <sz val="25"/>
        <color indexed="8"/>
        <rFont val="ＭＳ Ｐゴシック"/>
        <family val="3"/>
        <charset val="128"/>
      </rPr>
      <t>0円/非課税</t>
    </r>
    <rPh sb="1" eb="3">
      <t>オオガタ</t>
    </rPh>
    <rPh sb="4" eb="6">
      <t>チュウガタ</t>
    </rPh>
    <rPh sb="6" eb="8">
      <t>シュトク</t>
    </rPh>
    <rPh sb="9" eb="10">
      <t>カタ</t>
    </rPh>
    <rPh sb="13" eb="16">
      <t>カリメンキョ</t>
    </rPh>
    <rPh sb="16" eb="18">
      <t>シケン</t>
    </rPh>
    <rPh sb="18" eb="21">
      <t>テスウリョウ</t>
    </rPh>
    <rPh sb="27" eb="28">
      <t>エン</t>
    </rPh>
    <rPh sb="29" eb="32">
      <t>ヒカゼイ</t>
    </rPh>
    <rPh sb="35" eb="38">
      <t>カリメンキョ</t>
    </rPh>
    <rPh sb="38" eb="40">
      <t>コウフ</t>
    </rPh>
    <rPh sb="40" eb="43">
      <t>テスウリョウ</t>
    </rPh>
    <rPh sb="49" eb="50">
      <t>エン</t>
    </rPh>
    <rPh sb="51" eb="54">
      <t>ヒカゼイ</t>
    </rPh>
    <phoneticPr fontId="9"/>
  </si>
  <si>
    <t>※卒業までは1ヶ月を限度とします。
※最短卒業予定日を超えた場合、レギュラールームへ移動して頂く場合があります。</t>
    <phoneticPr fontId="104"/>
  </si>
  <si>
    <t>高速教習</t>
  </si>
  <si>
    <t>実車走行</t>
    <rPh sb="0" eb="2">
      <t>ジッシャ</t>
    </rPh>
    <phoneticPr fontId="156"/>
  </si>
  <si>
    <t>WIFI</t>
    <phoneticPr fontId="156"/>
  </si>
  <si>
    <t>無料</t>
    <rPh sb="0" eb="2">
      <t>ムリョウ</t>
    </rPh>
    <phoneticPr fontId="156"/>
  </si>
  <si>
    <t>レンタサイクル</t>
    <phoneticPr fontId="156"/>
  </si>
  <si>
    <t>コンビニ</t>
    <phoneticPr fontId="156"/>
  </si>
  <si>
    <t>郵便局</t>
    <rPh sb="0" eb="3">
      <t>ユウビンキョク</t>
    </rPh>
    <phoneticPr fontId="156"/>
  </si>
  <si>
    <t>銀行</t>
    <rPh sb="0" eb="2">
      <t>ギンコウ</t>
    </rPh>
    <phoneticPr fontId="156"/>
  </si>
  <si>
    <t>駅</t>
    <rPh sb="0" eb="1">
      <t>エキ</t>
    </rPh>
    <phoneticPr fontId="156"/>
  </si>
  <si>
    <t>女性専用休憩室</t>
    <rPh sb="0" eb="2">
      <t>ジョセイ</t>
    </rPh>
    <rPh sb="2" eb="4">
      <t>センヨウ</t>
    </rPh>
    <rPh sb="4" eb="7">
      <t>キュウケイシツ</t>
    </rPh>
    <phoneticPr fontId="156"/>
  </si>
  <si>
    <t>卓球台</t>
    <rPh sb="0" eb="3">
      <t>タッキュウダイ</t>
    </rPh>
    <phoneticPr fontId="156"/>
  </si>
  <si>
    <t>図書コーナー</t>
    <rPh sb="0" eb="2">
      <t>トショ</t>
    </rPh>
    <phoneticPr fontId="156"/>
  </si>
  <si>
    <t>コミックコーナー有</t>
    <rPh sb="8" eb="9">
      <t>ア</t>
    </rPh>
    <phoneticPr fontId="156"/>
  </si>
  <si>
    <t>ゲーム施設</t>
    <rPh sb="3" eb="5">
      <t>シセツ</t>
    </rPh>
    <phoneticPr fontId="156"/>
  </si>
  <si>
    <t>ネット接続パソコン</t>
    <rPh sb="3" eb="5">
      <t>セツゾク</t>
    </rPh>
    <phoneticPr fontId="156"/>
  </si>
  <si>
    <t>2台あり</t>
    <rPh sb="1" eb="2">
      <t>ダイ</t>
    </rPh>
    <phoneticPr fontId="156"/>
  </si>
  <si>
    <t>ランドリー</t>
    <phoneticPr fontId="156"/>
  </si>
  <si>
    <t>プラン説明（料金下の箇所）</t>
    <rPh sb="3" eb="5">
      <t>セツメイ</t>
    </rPh>
    <rPh sb="6" eb="8">
      <t>リョウキン</t>
    </rPh>
    <rPh sb="8" eb="9">
      <t>シタ</t>
    </rPh>
    <rPh sb="10" eb="12">
      <t>カショ</t>
    </rPh>
    <phoneticPr fontId="156"/>
  </si>
  <si>
    <t>普通AT</t>
    <rPh sb="0" eb="2">
      <t>フツウ</t>
    </rPh>
    <phoneticPr fontId="156"/>
  </si>
  <si>
    <t>普通MT</t>
    <rPh sb="0" eb="2">
      <t>フツウ</t>
    </rPh>
    <phoneticPr fontId="156"/>
  </si>
  <si>
    <t>普通二輪</t>
    <rPh sb="0" eb="2">
      <t>フツウ</t>
    </rPh>
    <rPh sb="2" eb="4">
      <t>ニリン</t>
    </rPh>
    <phoneticPr fontId="156"/>
  </si>
  <si>
    <t>大型二輪</t>
    <rPh sb="0" eb="4">
      <t>オオガタニリン</t>
    </rPh>
    <phoneticPr fontId="156"/>
  </si>
  <si>
    <t>準中型</t>
    <rPh sb="0" eb="1">
      <t>ジュン</t>
    </rPh>
    <rPh sb="1" eb="3">
      <t>チュウガタ</t>
    </rPh>
    <phoneticPr fontId="156"/>
  </si>
  <si>
    <t>中型</t>
    <rPh sb="0" eb="2">
      <t>チュウガタ</t>
    </rPh>
    <phoneticPr fontId="156"/>
  </si>
  <si>
    <t>大型</t>
    <rPh sb="0" eb="2">
      <t>オオガタ</t>
    </rPh>
    <phoneticPr fontId="156"/>
  </si>
  <si>
    <t>大型特殊</t>
    <rPh sb="0" eb="4">
      <t>オオガタトク</t>
    </rPh>
    <phoneticPr fontId="156"/>
  </si>
  <si>
    <t>けん引</t>
    <rPh sb="2" eb="3">
      <t>イン</t>
    </rPh>
    <phoneticPr fontId="156"/>
  </si>
  <si>
    <t>普通二種</t>
    <rPh sb="0" eb="2">
      <t>フツウ</t>
    </rPh>
    <rPh sb="2" eb="4">
      <t>ニシュ</t>
    </rPh>
    <phoneticPr fontId="156"/>
  </si>
  <si>
    <t>大型二種</t>
    <rPh sb="0" eb="2">
      <t>オオガタ</t>
    </rPh>
    <rPh sb="2" eb="4">
      <t>ニシュ</t>
    </rPh>
    <phoneticPr fontId="156"/>
  </si>
  <si>
    <t>フォークリフト</t>
    <phoneticPr fontId="156"/>
  </si>
  <si>
    <t>対応免許13</t>
    <rPh sb="0" eb="2">
      <t>タイオウ</t>
    </rPh>
    <rPh sb="2" eb="4">
      <t>メンキョ</t>
    </rPh>
    <phoneticPr fontId="156"/>
  </si>
  <si>
    <t>対応免許14</t>
    <rPh sb="0" eb="2">
      <t>タイオウ</t>
    </rPh>
    <rPh sb="2" eb="4">
      <t>メンキョ</t>
    </rPh>
    <phoneticPr fontId="156"/>
  </si>
  <si>
    <t>対応免許15</t>
    <rPh sb="0" eb="2">
      <t>タイオウ</t>
    </rPh>
    <rPh sb="2" eb="4">
      <t>メンキョ</t>
    </rPh>
    <phoneticPr fontId="156"/>
  </si>
  <si>
    <t>対応免許16</t>
    <rPh sb="0" eb="2">
      <t>タイオウ</t>
    </rPh>
    <rPh sb="2" eb="4">
      <t>メンキョ</t>
    </rPh>
    <phoneticPr fontId="156"/>
  </si>
  <si>
    <t>対応免許17</t>
    <rPh sb="0" eb="2">
      <t>タイオウ</t>
    </rPh>
    <rPh sb="2" eb="4">
      <t>メンキョ</t>
    </rPh>
    <phoneticPr fontId="156"/>
  </si>
  <si>
    <t>対応免許18</t>
    <rPh sb="0" eb="2">
      <t>タイオウ</t>
    </rPh>
    <rPh sb="2" eb="4">
      <t>メンキョ</t>
    </rPh>
    <phoneticPr fontId="156"/>
  </si>
  <si>
    <t>対応免許19</t>
    <rPh sb="0" eb="2">
      <t>タイオウ</t>
    </rPh>
    <rPh sb="2" eb="4">
      <t>メンキョ</t>
    </rPh>
    <phoneticPr fontId="156"/>
  </si>
  <si>
    <t>対応免許20</t>
    <rPh sb="0" eb="2">
      <t>タイオウ</t>
    </rPh>
    <rPh sb="2" eb="4">
      <t>メンキョ</t>
    </rPh>
    <phoneticPr fontId="156"/>
  </si>
  <si>
    <t>対応免許21</t>
    <rPh sb="0" eb="2">
      <t>タイオウ</t>
    </rPh>
    <rPh sb="2" eb="4">
      <t>メンキョ</t>
    </rPh>
    <phoneticPr fontId="156"/>
  </si>
  <si>
    <t>対応免許22</t>
    <rPh sb="0" eb="2">
      <t>タイオウ</t>
    </rPh>
    <rPh sb="2" eb="4">
      <t>メンキョ</t>
    </rPh>
    <phoneticPr fontId="156"/>
  </si>
  <si>
    <t>対応免許23</t>
    <rPh sb="0" eb="2">
      <t>タイオウ</t>
    </rPh>
    <rPh sb="2" eb="4">
      <t>メンキョ</t>
    </rPh>
    <phoneticPr fontId="156"/>
  </si>
  <si>
    <t>対応免許24</t>
    <rPh sb="0" eb="2">
      <t>タイオウ</t>
    </rPh>
    <rPh sb="2" eb="4">
      <t>メンキョ</t>
    </rPh>
    <phoneticPr fontId="156"/>
  </si>
  <si>
    <t>対応免許25</t>
    <rPh sb="0" eb="2">
      <t>タイオウ</t>
    </rPh>
    <rPh sb="2" eb="4">
      <t>メンキョ</t>
    </rPh>
    <phoneticPr fontId="156"/>
  </si>
  <si>
    <t>T-POINT</t>
    <phoneticPr fontId="156"/>
  </si>
  <si>
    <t>AT最短</t>
  </si>
  <si>
    <t>MT最短</t>
  </si>
  <si>
    <t>設備1</t>
  </si>
  <si>
    <t>設備2</t>
  </si>
  <si>
    <t>設備3</t>
  </si>
  <si>
    <t>設備4</t>
  </si>
  <si>
    <t>設備5</t>
  </si>
  <si>
    <t>設備6</t>
  </si>
  <si>
    <t>設備7</t>
  </si>
  <si>
    <t>設備8</t>
  </si>
  <si>
    <t>設備9</t>
  </si>
  <si>
    <t>設備10</t>
  </si>
  <si>
    <t>設備11</t>
  </si>
  <si>
    <t>設備12</t>
  </si>
  <si>
    <t>設備13</t>
  </si>
  <si>
    <t>設備14</t>
  </si>
  <si>
    <t>設備15</t>
  </si>
  <si>
    <t>設備16</t>
  </si>
  <si>
    <t>設備17</t>
  </si>
  <si>
    <t>設備18</t>
  </si>
  <si>
    <t>設備19</t>
  </si>
  <si>
    <t>設備20</t>
  </si>
  <si>
    <t>設備21</t>
  </si>
  <si>
    <t>設備22</t>
  </si>
  <si>
    <t>設備23</t>
  </si>
  <si>
    <t>設備24</t>
  </si>
  <si>
    <t>設備25</t>
  </si>
  <si>
    <t>設備26</t>
  </si>
  <si>
    <t>設備27</t>
  </si>
  <si>
    <t>設備28</t>
  </si>
  <si>
    <t>設備29</t>
  </si>
  <si>
    <t>設備30</t>
  </si>
  <si>
    <t>プラン説明</t>
  </si>
  <si>
    <t>対応免許1</t>
  </si>
  <si>
    <t>対応免許2</t>
  </si>
  <si>
    <t>対応免許3</t>
  </si>
  <si>
    <t>対応免許4</t>
  </si>
  <si>
    <t>対応免許5</t>
  </si>
  <si>
    <t>対応免許6</t>
  </si>
  <si>
    <t>対応免許7</t>
  </si>
  <si>
    <t>対応免許8</t>
  </si>
  <si>
    <t>対応免許9</t>
  </si>
  <si>
    <t>対応免許10</t>
  </si>
  <si>
    <t>対応免許11</t>
  </si>
  <si>
    <t>対応免許12</t>
  </si>
  <si>
    <t>対応免許13</t>
  </si>
  <si>
    <t>対応免許14</t>
  </si>
  <si>
    <t>対応免許15</t>
  </si>
  <si>
    <t>対応免許16</t>
  </si>
  <si>
    <t>対応免許17</t>
  </si>
  <si>
    <t>対応免許18</t>
  </si>
  <si>
    <t>対応免許19</t>
  </si>
  <si>
    <t>対応免許20</t>
  </si>
  <si>
    <t>割引1_適応</t>
  </si>
  <si>
    <t>割引1_企画名</t>
  </si>
  <si>
    <t>割引1_宿泊プラン(車種)</t>
  </si>
  <si>
    <t>割引1_税抜金額</t>
  </si>
  <si>
    <t>割引1_MT時UP金額</t>
  </si>
  <si>
    <t>割引1_案内内容</t>
  </si>
  <si>
    <t>割引2_企画名</t>
  </si>
  <si>
    <t>割引2_宿泊プラン(車種)</t>
  </si>
  <si>
    <t>割引2_税抜金額</t>
  </si>
  <si>
    <t>割引2_MT時UP金額</t>
  </si>
  <si>
    <t>割引2_案内内容</t>
  </si>
  <si>
    <t>割引3_企画名</t>
  </si>
  <si>
    <t>割引3_宿泊プラン(車種)</t>
  </si>
  <si>
    <t>割引3_税抜金額</t>
  </si>
  <si>
    <t>割引3_MT時UP金額</t>
  </si>
  <si>
    <t>割引3_案内内容</t>
  </si>
  <si>
    <t>割引4_企画名</t>
  </si>
  <si>
    <t>割引4_宿泊プラン(車種)</t>
  </si>
  <si>
    <t>割引4_税抜金額</t>
  </si>
  <si>
    <t>割引4_MT時UP金額</t>
  </si>
  <si>
    <t>割引4_案内内容</t>
  </si>
  <si>
    <t>割引5_企画名</t>
  </si>
  <si>
    <t>割引5_宿泊プラン(車種)</t>
  </si>
  <si>
    <t>割引5_税抜金額</t>
  </si>
  <si>
    <t>割引5_MT時UP金額</t>
  </si>
  <si>
    <t>割引5_案内内容</t>
  </si>
  <si>
    <t>割引6_企画名</t>
  </si>
  <si>
    <t>割引6_宿泊プラン(車種)</t>
  </si>
  <si>
    <t>割引6_税抜金額</t>
  </si>
  <si>
    <t>割引6_MT時UP金額</t>
  </si>
  <si>
    <t>割引6_案内内容</t>
  </si>
  <si>
    <t>割引7_企画名</t>
  </si>
  <si>
    <t>割引7_宿泊プラン(車種)</t>
  </si>
  <si>
    <t>割引7_税抜金額</t>
  </si>
  <si>
    <t>割引7_MT時UP金額</t>
  </si>
  <si>
    <t>割引7_案内内容</t>
  </si>
  <si>
    <t>割引8_企画名</t>
  </si>
  <si>
    <t>割引8_宿泊プラン(車種)</t>
  </si>
  <si>
    <t>割引8_税抜金額</t>
  </si>
  <si>
    <t>割引8_MT時UP金額</t>
  </si>
  <si>
    <t>割引8_案内内容</t>
  </si>
  <si>
    <t>割引9_企画名</t>
  </si>
  <si>
    <t>割引9_宿泊プラン(車種)</t>
  </si>
  <si>
    <t>割引9_税抜金額</t>
  </si>
  <si>
    <t>割引9_MT時UP金額</t>
  </si>
  <si>
    <t>割引9_案内内容</t>
  </si>
  <si>
    <t>割引10_企画名</t>
  </si>
  <si>
    <t>割引10_宿泊プラン(車種)</t>
  </si>
  <si>
    <t>割引10_税抜金額</t>
  </si>
  <si>
    <t>割引10_MT時UP金額</t>
  </si>
  <si>
    <t>割引10_案内内容</t>
  </si>
  <si>
    <t>割引11_企画名</t>
  </si>
  <si>
    <t>割引11_泊プラン(車種)</t>
  </si>
  <si>
    <t>割引11_税抜金額</t>
  </si>
  <si>
    <t>割引11_MT時UP金額</t>
  </si>
  <si>
    <t>割引11_案内内容</t>
  </si>
  <si>
    <t>割引12_企画名</t>
  </si>
  <si>
    <t>割引12_宿泊プラン(車種)</t>
  </si>
  <si>
    <t>割引12_税抜金額</t>
  </si>
  <si>
    <t>割引12_MT時UP金額</t>
  </si>
  <si>
    <t>割引12_案内内容</t>
  </si>
  <si>
    <t>割引13_企画名</t>
  </si>
  <si>
    <t>割引13_宿泊プラン(車種)</t>
  </si>
  <si>
    <t>割引13_税抜金額</t>
  </si>
  <si>
    <t>割引13_MT時UP金額</t>
  </si>
  <si>
    <t>割引13_案内内容</t>
  </si>
  <si>
    <t>割引14_企画名</t>
  </si>
  <si>
    <t>割引14_宿泊プラン(車種)</t>
  </si>
  <si>
    <t>割引14_税抜金額</t>
  </si>
  <si>
    <t>割引14_MT時UP金額</t>
  </si>
  <si>
    <t>割引14_案内内容</t>
  </si>
  <si>
    <t>割引15_企画名</t>
  </si>
  <si>
    <t>割引15_宿泊プラン(車種)</t>
  </si>
  <si>
    <t>割引15_税抜金額</t>
  </si>
  <si>
    <t>割引15_MT時UP金額</t>
  </si>
  <si>
    <t>割引15_案内内容</t>
  </si>
  <si>
    <t>割引16_企画名</t>
  </si>
  <si>
    <t>割引16_宿泊プラン(車種)</t>
  </si>
  <si>
    <t>割引16_税抜金額</t>
  </si>
  <si>
    <t>割引16_MT時UP金額</t>
  </si>
  <si>
    <t>割引16_案内内容</t>
  </si>
  <si>
    <t>割引17_企画名</t>
  </si>
  <si>
    <t>割引17_宿泊プラン(車種)</t>
  </si>
  <si>
    <t>割引17_税抜金額</t>
  </si>
  <si>
    <t>割引17_MT時UP金額</t>
  </si>
  <si>
    <t>割引17_案内内容</t>
  </si>
  <si>
    <t>割引18_企画名</t>
  </si>
  <si>
    <t>割引18_宿泊プラン(車種)</t>
  </si>
  <si>
    <t>割引18_税抜金額</t>
  </si>
  <si>
    <t>割引18_MT時UP金額</t>
  </si>
  <si>
    <t>割引18_案内内容</t>
  </si>
  <si>
    <t>割引19_企画名</t>
  </si>
  <si>
    <t>割引19_宿泊プラン(車種)</t>
  </si>
  <si>
    <t>割引19_税抜金額</t>
  </si>
  <si>
    <t>割引19_MT時UP金額</t>
  </si>
  <si>
    <t>割引19_案内内容</t>
  </si>
  <si>
    <t>割引20_企画名</t>
  </si>
  <si>
    <t>割引20_宿泊プラン(車種)</t>
  </si>
  <si>
    <t>割引20_税抜金額</t>
  </si>
  <si>
    <t>割引20_MT時UP金額</t>
  </si>
  <si>
    <t>割引20_案内内容</t>
  </si>
  <si>
    <t>割引21_企画名</t>
  </si>
  <si>
    <t>割引21_宿泊プラン(車種)</t>
  </si>
  <si>
    <t>割引21_税抜金額</t>
  </si>
  <si>
    <t>割引21_MT時UP金額</t>
  </si>
  <si>
    <t>割引21_案内内容</t>
  </si>
  <si>
    <t>割引22_企画名</t>
  </si>
  <si>
    <t>割引22_宿泊プラン(車種)</t>
  </si>
  <si>
    <t>割引22_税抜金額</t>
  </si>
  <si>
    <t>割引22_MT時UP金額</t>
  </si>
  <si>
    <t>割引22_案内内容</t>
  </si>
  <si>
    <t>割引23_企画名</t>
  </si>
  <si>
    <t>割引23_宿泊プラン(車種)</t>
  </si>
  <si>
    <t>割引23_税抜金額</t>
  </si>
  <si>
    <t>割引23_MT時UP金額</t>
  </si>
  <si>
    <t>割引23_案内内容</t>
  </si>
  <si>
    <t>割引24_企画名</t>
  </si>
  <si>
    <t>割引24_宿泊プラン(車種)</t>
  </si>
  <si>
    <t>割引24_税抜金額</t>
  </si>
  <si>
    <t>割引24_MT時UP金額</t>
  </si>
  <si>
    <t>割引24_案内内容</t>
  </si>
  <si>
    <t>割引25_企画名</t>
  </si>
  <si>
    <t>割引25_宿泊プラン(車種)</t>
  </si>
  <si>
    <t>割引25_税抜金額</t>
  </si>
  <si>
    <t>割引25_MT時UP金額</t>
  </si>
  <si>
    <t>割引25_案内内容</t>
  </si>
  <si>
    <t>割引26_企画名</t>
  </si>
  <si>
    <t>割引26_宿泊プラン(車種)</t>
  </si>
  <si>
    <t>割引26_税抜金額</t>
  </si>
  <si>
    <t>割引26_MT時UP金額</t>
  </si>
  <si>
    <t>割引26_案内内容</t>
  </si>
  <si>
    <t>割引27_企画名</t>
  </si>
  <si>
    <t>割引27_宿泊プラン(車種)</t>
  </si>
  <si>
    <t>割引27_税抜金額</t>
  </si>
  <si>
    <t>割引27_MT時UP金額</t>
  </si>
  <si>
    <t>割引27_案内内容</t>
  </si>
  <si>
    <t>割引28_企画名</t>
  </si>
  <si>
    <t>割引28_宿泊プラン(車種)</t>
  </si>
  <si>
    <t>割引28_税抜金額</t>
  </si>
  <si>
    <t>割引28_MT時UP金額</t>
  </si>
  <si>
    <t>割引28_案内内容</t>
  </si>
  <si>
    <t>割引29_企画名</t>
  </si>
  <si>
    <t>割引29_宿泊プラン(車種)</t>
  </si>
  <si>
    <t>割引29_税抜金額</t>
  </si>
  <si>
    <t>割引29_MT時UP金額</t>
  </si>
  <si>
    <t>割引29_案内内容</t>
  </si>
  <si>
    <t>保証ブロック1_タイトル</t>
  </si>
  <si>
    <t>保証ブロック1_技能教習</t>
  </si>
  <si>
    <t>保証ブロック1_卒業検定</t>
  </si>
  <si>
    <t>保証ブロック2_タイトル</t>
  </si>
  <si>
    <t>保証ブロック2_技能教習</t>
  </si>
  <si>
    <t>保証ブロック2_卒業検定</t>
  </si>
  <si>
    <t>保証ブロック追加料金_タイトル</t>
  </si>
  <si>
    <t>保証ブロック追加料金_技能教習</t>
  </si>
  <si>
    <t>保証ブロック追加料金_卒業検定</t>
  </si>
  <si>
    <t>広島銀行&lt;br&gt;自転車10分</t>
    <rPh sb="0" eb="4">
      <t>ヒロシマギンコウ</t>
    </rPh>
    <rPh sb="8" eb="11">
      <t>ジテンシャ</t>
    </rPh>
    <rPh sb="13" eb="14">
      <t>フン</t>
    </rPh>
    <phoneticPr fontId="156"/>
  </si>
  <si>
    <t>自転車3分</t>
    <rPh sb="0" eb="3">
      <t>ジテンシャ</t>
    </rPh>
    <rPh sb="4" eb="5">
      <t>プン</t>
    </rPh>
    <phoneticPr fontId="156"/>
  </si>
  <si>
    <t>JR松永駅&lt;br&gt;車5分</t>
    <rPh sb="2" eb="4">
      <t>マツナガ</t>
    </rPh>
    <rPh sb="4" eb="5">
      <t>エキ</t>
    </rPh>
    <rPh sb="9" eb="10">
      <t>クルマ</t>
    </rPh>
    <rPh sb="11" eb="12">
      <t>フン</t>
    </rPh>
    <phoneticPr fontId="156"/>
  </si>
  <si>
    <t>ローソン&lt;br&gt;自転車3分</t>
    <rPh sb="8" eb="11">
      <t>ジテンシャ</t>
    </rPh>
    <rPh sb="12" eb="13">
      <t>プン</t>
    </rPh>
    <phoneticPr fontId="156"/>
  </si>
  <si>
    <t>カレンダーの&lt;span&gt;●&lt;/span&gt;の日</t>
  </si>
  <si>
    <t>適応</t>
  </si>
  <si>
    <t>企画名</t>
  </si>
  <si>
    <t>宿泊プラン（車種）</t>
  </si>
  <si>
    <t>税抜金額</t>
  </si>
  <si>
    <t>MT時のUP金額_x000D_
（税抜）</t>
  </si>
  <si>
    <t>入校者への案内内容_x000D_
　(対象日は「カレンダー」に●で表示します。）</t>
  </si>
  <si>
    <t>料金表ヘッダーテキスト。</t>
  </si>
  <si>
    <t>料金表フッターテキスト。</t>
  </si>
  <si>
    <t>うれしい特典テキスト。</t>
  </si>
  <si>
    <t>宿泊プラン</t>
  </si>
  <si>
    <t>対応免許21</t>
  </si>
  <si>
    <t>対応免許22</t>
  </si>
  <si>
    <t>対応免許23</t>
  </si>
  <si>
    <t>対応免許24</t>
  </si>
  <si>
    <t>対応免許25</t>
  </si>
  <si>
    <t>割引2_適応</t>
  </si>
  <si>
    <t>割引3_適応</t>
  </si>
  <si>
    <t>割引4_適応</t>
  </si>
  <si>
    <t>割引5_適応</t>
  </si>
  <si>
    <t>割引6_適応</t>
  </si>
  <si>
    <t>割引7_適応</t>
  </si>
  <si>
    <t>割引8_適応</t>
  </si>
  <si>
    <t>割引9_適応</t>
  </si>
  <si>
    <t>割引10_適応</t>
  </si>
  <si>
    <t>割引11_適応</t>
  </si>
  <si>
    <t>割引12_適応</t>
  </si>
  <si>
    <t>割引13_適応</t>
  </si>
  <si>
    <t>割引14_適応</t>
  </si>
  <si>
    <t>割引15_適応</t>
  </si>
  <si>
    <t>割引16_適応</t>
  </si>
  <si>
    <t>割引17_適応</t>
  </si>
  <si>
    <t>割引18_適応</t>
  </si>
  <si>
    <t>割引19_適応</t>
  </si>
  <si>
    <t>割引20_適応</t>
  </si>
  <si>
    <t>割引21_適応</t>
  </si>
  <si>
    <t>割引22_適応</t>
  </si>
  <si>
    <t>割引23_適応</t>
  </si>
  <si>
    <t>割引24_適応</t>
  </si>
  <si>
    <t>割引25_適応</t>
  </si>
  <si>
    <t>割引26_適応</t>
  </si>
  <si>
    <t>割引27_適応</t>
  </si>
  <si>
    <t>割引28_適応</t>
  </si>
  <si>
    <t>割引29_適応</t>
  </si>
  <si>
    <t>保証ブロック1_修了検定</t>
  </si>
  <si>
    <t>保証ブロック1_宿泊</t>
  </si>
  <si>
    <t>保証ブロック2_修了検定</t>
  </si>
  <si>
    <t>保証ブロック2_宿泊</t>
  </si>
  <si>
    <t>保証ブロック追加料金_修了検定</t>
  </si>
  <si>
    <t>保証ブロック追加料金_宿泊</t>
  </si>
  <si>
    <t>保証ブロック備考</t>
  </si>
  <si>
    <t>保証ブロック別途料金</t>
  </si>
  <si>
    <t>保証ブロック_二輪同時</t>
  </si>
  <si>
    <t>TPOINT</t>
  </si>
  <si>
    <t>AT最低料金</t>
  </si>
  <si>
    <t>MT料金アップ</t>
  </si>
  <si>
    <t>スケジュールの補足</t>
    <rPh sb="7" eb="9">
      <t>ホソク</t>
    </rPh>
    <phoneticPr fontId="9"/>
  </si>
  <si>
    <t>※年末年始は休校の為、一時帰宅となります。その際の交通費はお客様のご負担となります。</t>
    <phoneticPr fontId="9"/>
  </si>
  <si>
    <t>※規定宿泊数以降はレギュラーへ移動していただく場合がございます。</t>
    <phoneticPr fontId="12"/>
  </si>
  <si>
    <t>3名～　5人以上は税込6,000円引</t>
    <rPh sb="1" eb="2">
      <t>メイ</t>
    </rPh>
    <phoneticPr fontId="9"/>
  </si>
  <si>
    <t>お得情報</t>
    <phoneticPr fontId="156"/>
  </si>
  <si>
    <r>
      <t>★卒業</t>
    </r>
    <r>
      <rPr>
        <sz val="12"/>
        <color rgb="FF555555"/>
        <rFont val="ＭＳ Ｐゴシック"/>
        <family val="3"/>
        <charset val="128"/>
      </rPr>
      <t>のお祝いに初心者マークプレゼント
★「しまなみ海道サイクリング」又は「尾道観光」
ご案内（学校受付にお申し出ください）</t>
    </r>
    <phoneticPr fontId="156"/>
  </si>
  <si>
    <t>その他の割引</t>
  </si>
  <si>
    <t>割引予備１</t>
  </si>
  <si>
    <t>割引予備２</t>
  </si>
  <si>
    <t>割引予備３</t>
  </si>
  <si>
    <t>割引予備４</t>
  </si>
  <si>
    <t>割引予備５</t>
  </si>
  <si>
    <t>スケジュールの補足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</si>
</sst>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_);[Red]\(0\)"/>
    <numFmt numFmtId="177" formatCode="yyyy/m"/>
    <numFmt numFmtId="178" formatCode="d"/>
    <numFmt numFmtId="179" formatCode="#,##0_ "/>
    <numFmt numFmtId="180" formatCode="m/d"/>
    <numFmt numFmtId="181" formatCode="#,##0_);[Red]\(#,##0\)"/>
    <numFmt numFmtId="182" formatCode="yyyy/mm/dd"/>
  </numFmts>
  <fonts count="160">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2"/>
      <color indexed="8"/>
      <name val="ＭＳ Ｐゴシック"/>
      <family val="3"/>
      <charset val="128"/>
    </font>
    <font>
      <sz val="11"/>
      <color indexed="8"/>
      <name val="ＭＳ Ｐゴシック"/>
      <family val="3"/>
      <charset val="128"/>
    </font>
    <font>
      <b/>
      <sz val="11"/>
      <color indexed="9"/>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b/>
      <sz val="16"/>
      <color indexed="8"/>
      <name val="ＭＳ Ｐゴシック"/>
      <family val="3"/>
      <charset val="128"/>
    </font>
    <font>
      <sz val="6"/>
      <name val="ＭＳ Ｐゴシック"/>
      <family val="3"/>
      <charset val="128"/>
    </font>
    <font>
      <b/>
      <sz val="12"/>
      <color indexed="8"/>
      <name val="ＭＳ Ｐゴシック"/>
      <family val="3"/>
      <charset val="128"/>
    </font>
    <font>
      <b/>
      <sz val="11"/>
      <color indexed="12"/>
      <name val="ＭＳ Ｐゴシック"/>
      <family val="3"/>
      <charset val="128"/>
    </font>
    <font>
      <sz val="11"/>
      <name val="ＭＳ Ｐゴシック"/>
      <family val="3"/>
      <charset val="128"/>
    </font>
    <font>
      <b/>
      <sz val="16"/>
      <name val="ＭＳ Ｐゴシック"/>
      <family val="3"/>
      <charset val="128"/>
    </font>
    <font>
      <b/>
      <sz val="11"/>
      <name val="ＭＳ Ｐゴシック"/>
      <family val="3"/>
      <charset val="128"/>
    </font>
    <font>
      <sz val="14"/>
      <color indexed="12"/>
      <name val="ＭＳ Ｐゴシック"/>
      <family val="3"/>
      <charset val="128"/>
    </font>
    <font>
      <sz val="11"/>
      <color indexed="12"/>
      <name val="ＭＳ Ｐゴシック"/>
      <family val="3"/>
      <charset val="128"/>
    </font>
    <font>
      <b/>
      <sz val="12"/>
      <name val="ＭＳ Ｐゴシック"/>
      <family val="3"/>
      <charset val="128"/>
    </font>
    <font>
      <sz val="14"/>
      <color indexed="8"/>
      <name val="ＭＳ Ｐゴシック"/>
      <family val="3"/>
      <charset val="128"/>
    </font>
    <font>
      <sz val="10"/>
      <color indexed="8"/>
      <name val="ＭＳ Ｐゴシック"/>
      <family val="3"/>
      <charset val="128"/>
    </font>
    <font>
      <sz val="10"/>
      <color indexed="10"/>
      <name val="ＭＳ Ｐゴシック"/>
      <family val="3"/>
      <charset val="128"/>
    </font>
    <font>
      <sz val="10"/>
      <color indexed="62"/>
      <name val="ＭＳ Ｐゴシック"/>
      <family val="3"/>
      <charset val="128"/>
    </font>
    <font>
      <b/>
      <sz val="11"/>
      <color indexed="9"/>
      <name val="ＭＳ Ｐゴシック"/>
      <family val="3"/>
      <charset val="128"/>
    </font>
    <font>
      <sz val="10"/>
      <color indexed="9"/>
      <name val="ＭＳ Ｐゴシック"/>
      <family val="3"/>
      <charset val="128"/>
    </font>
    <font>
      <sz val="14"/>
      <name val="ＭＳ Ｐゴシック"/>
      <family val="3"/>
      <charset val="128"/>
    </font>
    <font>
      <sz val="14"/>
      <color indexed="8"/>
      <name val="ＭＳ Ｐゴシック"/>
      <family val="3"/>
      <charset val="128"/>
    </font>
    <font>
      <b/>
      <sz val="14"/>
      <color indexed="8"/>
      <name val="ＭＳ Ｐゴシック"/>
      <family val="3"/>
      <charset val="128"/>
    </font>
    <font>
      <b/>
      <sz val="14"/>
      <color indexed="12"/>
      <name val="ＭＳ Ｐゴシック"/>
      <family val="3"/>
      <charset val="128"/>
    </font>
    <font>
      <sz val="16"/>
      <color indexed="8"/>
      <name val="ＭＳ Ｐゴシック"/>
      <family val="3"/>
      <charset val="128"/>
    </font>
    <font>
      <sz val="14"/>
      <color indexed="12"/>
      <name val="ＭＳ Ｐゴシック"/>
      <family val="3"/>
      <charset val="128"/>
    </font>
    <font>
      <b/>
      <sz val="20"/>
      <color indexed="8"/>
      <name val="ＭＳ Ｐゴシック"/>
      <family val="3"/>
      <charset val="128"/>
    </font>
    <font>
      <sz val="14"/>
      <color indexed="9"/>
      <name val="ＭＳ Ｐゴシック"/>
      <family val="3"/>
      <charset val="128"/>
    </font>
    <font>
      <sz val="14"/>
      <color indexed="63"/>
      <name val="ＭＳ Ｐゴシック"/>
      <family val="3"/>
      <charset val="128"/>
    </font>
    <font>
      <b/>
      <sz val="10"/>
      <color indexed="63"/>
      <name val="ＭＳ Ｐゴシック"/>
      <family val="3"/>
      <charset val="128"/>
    </font>
    <font>
      <b/>
      <sz val="10"/>
      <color indexed="50"/>
      <name val="ＭＳ Ｐゴシック"/>
      <family val="3"/>
      <charset val="128"/>
    </font>
    <font>
      <b/>
      <sz val="11"/>
      <color indexed="50"/>
      <name val="ＭＳ Ｐゴシック"/>
      <family val="3"/>
      <charset val="128"/>
    </font>
    <font>
      <b/>
      <sz val="10"/>
      <color indexed="36"/>
      <name val="ＭＳ Ｐゴシック"/>
      <family val="3"/>
      <charset val="128"/>
    </font>
    <font>
      <b/>
      <sz val="11"/>
      <color indexed="36"/>
      <name val="ＭＳ Ｐゴシック"/>
      <family val="3"/>
      <charset val="128"/>
    </font>
    <font>
      <b/>
      <sz val="10"/>
      <color indexed="60"/>
      <name val="ＭＳ Ｐゴシック"/>
      <family val="3"/>
      <charset val="128"/>
    </font>
    <font>
      <b/>
      <sz val="10"/>
      <color indexed="47"/>
      <name val="ＭＳ Ｐゴシック"/>
      <family val="3"/>
      <charset val="128"/>
    </font>
    <font>
      <b/>
      <sz val="10"/>
      <color indexed="60"/>
      <name val="ＭＳ Ｐゴシック"/>
      <family val="3"/>
      <charset val="128"/>
    </font>
    <font>
      <b/>
      <sz val="11"/>
      <color indexed="60"/>
      <name val="ＭＳ Ｐゴシック"/>
      <family val="3"/>
      <charset val="128"/>
    </font>
    <font>
      <b/>
      <sz val="10"/>
      <color indexed="52"/>
      <name val="ＭＳ Ｐゴシック"/>
      <family val="3"/>
      <charset val="128"/>
    </font>
    <font>
      <b/>
      <sz val="11"/>
      <color indexed="52"/>
      <name val="ＭＳ Ｐゴシック"/>
      <family val="3"/>
      <charset val="128"/>
    </font>
    <font>
      <sz val="24"/>
      <color indexed="9"/>
      <name val="ＭＳ Ｐゴシック"/>
      <family val="3"/>
      <charset val="128"/>
    </font>
    <font>
      <b/>
      <sz val="10"/>
      <color indexed="9"/>
      <name val="ＭＳ Ｐゴシック"/>
      <family val="3"/>
      <charset val="128"/>
    </font>
    <font>
      <sz val="11"/>
      <color indexed="22"/>
      <name val="ＭＳ Ｐゴシック"/>
      <family val="3"/>
      <charset val="128"/>
    </font>
    <font>
      <sz val="11"/>
      <color indexed="50"/>
      <name val="ＭＳ Ｐゴシック"/>
      <family val="3"/>
      <charset val="128"/>
    </font>
    <font>
      <sz val="10"/>
      <color indexed="50"/>
      <name val="ＭＳ Ｐゴシック"/>
      <family val="3"/>
      <charset val="128"/>
    </font>
    <font>
      <sz val="10"/>
      <color indexed="30"/>
      <name val="ＭＳ Ｐゴシック"/>
      <family val="3"/>
      <charset val="128"/>
    </font>
    <font>
      <b/>
      <sz val="10"/>
      <color indexed="17"/>
      <name val="ＭＳ Ｐゴシック"/>
      <family val="3"/>
      <charset val="128"/>
    </font>
    <font>
      <sz val="26"/>
      <color indexed="8"/>
      <name val="ＭＳ Ｐゴシック"/>
      <family val="3"/>
      <charset val="128"/>
    </font>
    <font>
      <sz val="14"/>
      <color indexed="8"/>
      <name val="ＭＳ Ｐゴシック"/>
      <family val="3"/>
      <charset val="128"/>
    </font>
    <font>
      <sz val="14"/>
      <color indexed="9"/>
      <name val="ＭＳ Ｐゴシック"/>
      <family val="3"/>
      <charset val="128"/>
    </font>
    <font>
      <b/>
      <sz val="10"/>
      <color indexed="8"/>
      <name val="ＭＳ Ｐゴシック"/>
      <family val="3"/>
      <charset val="128"/>
    </font>
    <font>
      <b/>
      <sz val="11"/>
      <color indexed="8"/>
      <name val="ＭＳ Ｐゴシック"/>
      <family val="3"/>
      <charset val="128"/>
    </font>
    <font>
      <b/>
      <sz val="11"/>
      <color indexed="9"/>
      <name val="ＭＳ Ｐゴシック"/>
      <family val="3"/>
      <charset val="128"/>
    </font>
    <font>
      <b/>
      <sz val="10"/>
      <color indexed="10"/>
      <name val="ＭＳ Ｐゴシック"/>
      <family val="3"/>
      <charset val="128"/>
    </font>
    <font>
      <sz val="20"/>
      <color indexed="8"/>
      <name val="ＭＳ Ｐゴシック"/>
      <family val="3"/>
      <charset val="128"/>
    </font>
    <font>
      <b/>
      <sz val="16"/>
      <color indexed="63"/>
      <name val="ＭＳ Ｐゴシック"/>
      <family val="3"/>
      <charset val="128"/>
    </font>
    <font>
      <b/>
      <sz val="22"/>
      <name val="ＭＳ Ｐゴシック"/>
      <family val="3"/>
      <charset val="128"/>
    </font>
    <font>
      <sz val="11"/>
      <color indexed="8"/>
      <name val="ＭＳ Ｐゴシック"/>
      <family val="3"/>
      <charset val="128"/>
    </font>
    <font>
      <b/>
      <sz val="24"/>
      <color indexed="8"/>
      <name val="ＭＳ Ｐゴシック"/>
      <family val="3"/>
      <charset val="128"/>
    </font>
    <font>
      <sz val="18"/>
      <color indexed="8"/>
      <name val="ＭＳ Ｐゴシック"/>
      <family val="3"/>
      <charset val="128"/>
    </font>
    <font>
      <b/>
      <sz val="18"/>
      <color indexed="48"/>
      <name val="ＭＳ Ｐゴシック"/>
      <family val="3"/>
      <charset val="128"/>
    </font>
    <font>
      <sz val="24"/>
      <color indexed="8"/>
      <name val="ＭＳ Ｐゴシック"/>
      <family val="3"/>
      <charset val="128"/>
    </font>
    <font>
      <u/>
      <sz val="11"/>
      <color indexed="8"/>
      <name val="ＭＳ Ｐゴシック"/>
      <family val="3"/>
      <charset val="128"/>
    </font>
    <font>
      <b/>
      <sz val="11"/>
      <color indexed="48"/>
      <name val="ＭＳ Ｐゴシック"/>
      <family val="3"/>
      <charset val="128"/>
    </font>
    <font>
      <sz val="8"/>
      <color indexed="8"/>
      <name val="ＭＳ Ｐゴシック"/>
      <family val="3"/>
      <charset val="128"/>
    </font>
    <font>
      <sz val="11"/>
      <color indexed="9"/>
      <name val="ＭＳ Ｐゴシック"/>
      <family val="3"/>
      <charset val="128"/>
    </font>
    <font>
      <sz val="6"/>
      <name val="ＭＳ Ｐゴシック"/>
      <family val="3"/>
      <charset val="128"/>
    </font>
    <font>
      <b/>
      <sz val="20"/>
      <color indexed="12"/>
      <name val="ＭＳ Ｐゴシック"/>
      <family val="3"/>
      <charset val="128"/>
    </font>
    <font>
      <sz val="20"/>
      <color indexed="12"/>
      <name val="ＭＳ Ｐゴシック"/>
      <family val="3"/>
      <charset val="128"/>
    </font>
    <font>
      <b/>
      <sz val="20"/>
      <name val="ＭＳ Ｐゴシック"/>
      <family val="3"/>
      <charset val="128"/>
    </font>
    <font>
      <sz val="25"/>
      <color indexed="8"/>
      <name val="ＭＳ Ｐゴシック"/>
      <family val="3"/>
      <charset val="128"/>
    </font>
    <font>
      <sz val="25"/>
      <color indexed="8"/>
      <name val="ＭＳ Ｐゴシック"/>
      <family val="3"/>
      <charset val="128"/>
    </font>
    <font>
      <b/>
      <sz val="25"/>
      <color indexed="12"/>
      <name val="ＭＳ Ｐゴシック"/>
      <family val="3"/>
      <charset val="128"/>
    </font>
    <font>
      <b/>
      <sz val="25"/>
      <color indexed="8"/>
      <name val="ＭＳ Ｐゴシック"/>
      <family val="3"/>
      <charset val="128"/>
    </font>
    <font>
      <sz val="25"/>
      <name val="ＭＳ Ｐゴシック"/>
      <family val="3"/>
      <charset val="128"/>
    </font>
    <font>
      <b/>
      <sz val="25"/>
      <color indexed="48"/>
      <name val="ＭＳ Ｐゴシック"/>
      <family val="3"/>
      <charset val="128"/>
    </font>
    <font>
      <sz val="20"/>
      <color indexed="8"/>
      <name val="ＭＳ Ｐゴシック"/>
      <family val="3"/>
      <charset val="128"/>
    </font>
    <font>
      <sz val="20"/>
      <name val="ＭＳ Ｐゴシック"/>
      <family val="3"/>
      <charset val="128"/>
    </font>
    <font>
      <b/>
      <u/>
      <sz val="20"/>
      <color indexed="8"/>
      <name val="ＭＳ Ｐゴシック"/>
      <family val="3"/>
      <charset val="128"/>
    </font>
    <font>
      <b/>
      <sz val="10"/>
      <name val="ＭＳ Ｐゴシック"/>
      <family val="3"/>
      <charset val="128"/>
    </font>
    <font>
      <b/>
      <sz val="10"/>
      <color indexed="8"/>
      <name val="ＭＳ Ｐゴシック"/>
      <family val="3"/>
      <charset val="128"/>
    </font>
    <font>
      <b/>
      <sz val="10"/>
      <color indexed="9"/>
      <name val="ＭＳ Ｐゴシック"/>
      <family val="3"/>
      <charset val="128"/>
    </font>
    <font>
      <sz val="11"/>
      <color indexed="9"/>
      <name val="ＭＳ Ｐゴシック"/>
      <family val="3"/>
      <charset val="128"/>
    </font>
    <font>
      <sz val="10"/>
      <color indexed="9"/>
      <name val="ＭＳ Ｐゴシック"/>
      <family val="3"/>
      <charset val="128"/>
    </font>
    <font>
      <sz val="11"/>
      <name val="ＭＳ Ｐゴシック"/>
      <family val="3"/>
      <charset val="128"/>
    </font>
    <font>
      <sz val="10"/>
      <name val="ＭＳ Ｐゴシック"/>
      <family val="3"/>
      <charset val="128"/>
    </font>
    <font>
      <sz val="48"/>
      <color indexed="8"/>
      <name val="ＭＳ Ｐゴシック"/>
      <family val="3"/>
      <charset val="128"/>
    </font>
    <font>
      <sz val="24"/>
      <name val="ＭＳ Ｐゴシック"/>
      <family val="3"/>
      <charset val="128"/>
    </font>
    <font>
      <sz val="28"/>
      <name val="ＭＳ Ｐゴシック"/>
      <family val="3"/>
      <charset val="128"/>
    </font>
    <font>
      <sz val="28"/>
      <color indexed="8"/>
      <name val="ＭＳ Ｐゴシック"/>
      <family val="3"/>
      <charset val="128"/>
    </font>
    <font>
      <b/>
      <sz val="36"/>
      <color indexed="8"/>
      <name val="ＭＳ Ｐゴシック"/>
      <family val="3"/>
      <charset val="128"/>
    </font>
    <font>
      <sz val="36"/>
      <color indexed="8"/>
      <name val="ＭＳ Ｐゴシック"/>
      <family val="3"/>
      <charset val="128"/>
    </font>
    <font>
      <sz val="48"/>
      <name val="ＭＳ Ｐゴシック"/>
      <family val="3"/>
      <charset val="128"/>
    </font>
    <font>
      <sz val="36"/>
      <name val="ＭＳ Ｐゴシック"/>
      <family val="3"/>
      <charset val="128"/>
    </font>
    <font>
      <sz val="36"/>
      <color indexed="12"/>
      <name val="ＭＳ Ｐゴシック"/>
      <family val="3"/>
      <charset val="128"/>
    </font>
    <font>
      <b/>
      <sz val="28"/>
      <color indexed="12"/>
      <name val="ＭＳ Ｐゴシック"/>
      <family val="3"/>
      <charset val="128"/>
    </font>
    <font>
      <sz val="11"/>
      <color indexed="9"/>
      <name val="ＭＳ Ｐゴシック"/>
      <family val="3"/>
      <charset val="128"/>
    </font>
    <font>
      <sz val="6"/>
      <name val="ＭＳ Ｐゴシック"/>
      <family val="3"/>
      <charset val="128"/>
    </font>
    <font>
      <b/>
      <sz val="48"/>
      <color indexed="8"/>
      <name val="ＭＳ Ｐゴシック"/>
      <family val="3"/>
      <charset val="128"/>
    </font>
    <font>
      <b/>
      <sz val="55"/>
      <color indexed="8"/>
      <name val="ＭＳ Ｐゴシック"/>
      <family val="3"/>
      <charset val="128"/>
    </font>
    <font>
      <sz val="36"/>
      <color indexed="9"/>
      <name val="ＭＳ Ｐゴシック"/>
      <family val="3"/>
      <charset val="128"/>
    </font>
    <font>
      <sz val="36"/>
      <color indexed="9"/>
      <name val="ＭＳ Ｐゴシック"/>
      <family val="3"/>
      <charset val="128"/>
    </font>
    <font>
      <b/>
      <sz val="10"/>
      <color indexed="9"/>
      <name val="ＭＳ Ｐゴシック"/>
      <family val="3"/>
      <charset val="128"/>
    </font>
    <font>
      <b/>
      <sz val="72"/>
      <color indexed="9"/>
      <name val="ＭＳ Ｐゴシック"/>
      <family val="3"/>
      <charset val="128"/>
    </font>
    <font>
      <b/>
      <sz val="48"/>
      <name val="ＭＳ Ｐゴシック"/>
      <family val="3"/>
      <charset val="128"/>
    </font>
    <font>
      <sz val="28"/>
      <color indexed="12"/>
      <name val="ＭＳ Ｐゴシック"/>
      <family val="3"/>
      <charset val="128"/>
    </font>
    <font>
      <sz val="26"/>
      <color indexed="8"/>
      <name val="ＭＳ Ｐゴシック"/>
      <family val="3"/>
      <charset val="128"/>
    </font>
    <font>
      <sz val="28"/>
      <color indexed="8"/>
      <name val="ＭＳ Ｐゴシック"/>
      <family val="3"/>
      <charset val="128"/>
    </font>
    <font>
      <sz val="20"/>
      <color indexed="9"/>
      <name val="ＭＳ Ｐゴシック"/>
      <family val="3"/>
      <charset val="128"/>
    </font>
    <font>
      <sz val="14"/>
      <color indexed="9"/>
      <name val="ＭＳ Ｐゴシック"/>
      <family val="3"/>
      <charset val="128"/>
    </font>
    <font>
      <sz val="11"/>
      <color indexed="9"/>
      <name val="ＭＳ Ｐゴシック"/>
      <family val="3"/>
      <charset val="128"/>
    </font>
    <font>
      <sz val="10"/>
      <color indexed="9"/>
      <name val="ＭＳ Ｐゴシック"/>
      <family val="3"/>
      <charset val="128"/>
    </font>
    <font>
      <sz val="72"/>
      <color indexed="12"/>
      <name val="ＭＳ Ｐゴシック"/>
      <family val="3"/>
      <charset val="128"/>
    </font>
    <font>
      <sz val="72"/>
      <color indexed="8"/>
      <name val="ＭＳ Ｐゴシック"/>
      <family val="3"/>
      <charset val="128"/>
    </font>
    <font>
      <sz val="36"/>
      <color indexed="12"/>
      <name val="ＭＳ Ｐゴシック"/>
      <family val="3"/>
      <charset val="128"/>
    </font>
    <font>
      <b/>
      <sz val="26"/>
      <color indexed="12"/>
      <name val="ＭＳ Ｐゴシック"/>
      <family val="3"/>
      <charset val="128"/>
    </font>
    <font>
      <b/>
      <sz val="22"/>
      <color indexed="12"/>
      <name val="ＭＳ Ｐゴシック"/>
      <family val="3"/>
      <charset val="128"/>
    </font>
    <font>
      <sz val="12"/>
      <name val="Osaka"/>
      <family val="3"/>
      <charset val="128"/>
    </font>
    <font>
      <b/>
      <sz val="18"/>
      <color indexed="56"/>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22"/>
      <color indexed="8"/>
      <name val="ＭＳ Ｐゴシック"/>
      <family val="3"/>
      <charset val="128"/>
    </font>
    <font>
      <sz val="16"/>
      <color indexed="8"/>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6"/>
      <name val="ＭＳ Ｐゴシック"/>
      <family val="3"/>
      <charset val="128"/>
      <scheme val="minor"/>
    </font>
    <font>
      <sz val="18"/>
      <color theme="1"/>
      <name val="ＭＳ Ｐゴシック"/>
      <family val="3"/>
      <charset val="128"/>
      <scheme val="minor"/>
    </font>
    <font>
      <sz val="18"/>
      <color rgb="FF006100"/>
      <name val="ＭＳ Ｐゴシック"/>
      <family val="3"/>
      <charset val="128"/>
      <scheme val="minor"/>
    </font>
    <font>
      <sz val="12"/>
      <color rgb="FF555555"/>
      <name val="ＭＳ Ｐゴシック"/>
      <family val="3"/>
      <charset val="128"/>
    </font>
  </fonts>
  <fills count="7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indexed="46"/>
        <bgColor indexed="64"/>
      </patternFill>
    </fill>
    <fill>
      <patternFill patternType="solid">
        <fgColor indexed="29"/>
        <bgColor indexed="64"/>
      </patternFill>
    </fill>
    <fill>
      <patternFill patternType="solid">
        <fgColor indexed="31"/>
        <bgColor indexed="64"/>
      </patternFill>
    </fill>
    <fill>
      <patternFill patternType="solid">
        <fgColor indexed="17"/>
        <bgColor indexed="64"/>
      </patternFill>
    </fill>
    <fill>
      <patternFill patternType="solid">
        <fgColor indexed="52"/>
        <bgColor indexed="64"/>
      </patternFill>
    </fill>
    <fill>
      <patternFill patternType="solid">
        <fgColor indexed="45"/>
        <bgColor indexed="64"/>
      </patternFill>
    </fill>
    <fill>
      <patternFill patternType="solid">
        <fgColor indexed="44"/>
        <bgColor indexed="64"/>
      </patternFill>
    </fill>
    <fill>
      <patternFill patternType="solid">
        <fgColor indexed="50"/>
        <bgColor indexed="64"/>
      </patternFill>
    </fill>
    <fill>
      <patternFill patternType="solid">
        <fgColor indexed="23"/>
        <bgColor indexed="64"/>
      </patternFill>
    </fill>
    <fill>
      <patternFill patternType="solid">
        <fgColor indexed="10"/>
        <bgColor indexed="64"/>
      </patternFill>
    </fill>
    <fill>
      <patternFill patternType="solid">
        <fgColor indexed="15"/>
        <bgColor indexed="64"/>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CCFFCC"/>
        <bgColor indexed="64"/>
      </patternFill>
    </fill>
    <fill>
      <patternFill patternType="solid">
        <fgColor theme="0" tint="-0.249977111117893"/>
        <bgColor indexed="64"/>
      </patternFill>
    </fill>
  </fills>
  <borders count="75">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diagonal/>
    </border>
    <border>
      <left style="thin">
        <color indexed="64"/>
      </left>
      <right/>
      <top/>
      <bottom style="thin">
        <color indexed="64"/>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88">
    <xf numFmtId="0" fontId="0" fillId="0" borderId="0">
      <alignment vertical="center"/>
    </xf>
    <xf numFmtId="0" fontId="139" fillId="43" borderId="0" applyNumberFormat="0" applyBorder="0" applyAlignment="0" applyProtection="0">
      <alignment vertical="center"/>
    </xf>
    <xf numFmtId="0" fontId="4" fillId="2" borderId="0" applyNumberFormat="0" applyBorder="0" applyAlignment="0" applyProtection="0">
      <alignment vertical="center"/>
    </xf>
    <xf numFmtId="0" fontId="139" fillId="44" borderId="0" applyNumberFormat="0" applyBorder="0" applyAlignment="0" applyProtection="0">
      <alignment vertical="center"/>
    </xf>
    <xf numFmtId="0" fontId="4" fillId="3" borderId="0" applyNumberFormat="0" applyBorder="0" applyAlignment="0" applyProtection="0">
      <alignment vertical="center"/>
    </xf>
    <xf numFmtId="0" fontId="139" fillId="45" borderId="0" applyNumberFormat="0" applyBorder="0" applyAlignment="0" applyProtection="0">
      <alignment vertical="center"/>
    </xf>
    <xf numFmtId="0" fontId="4" fillId="4" borderId="0" applyNumberFormat="0" applyBorder="0" applyAlignment="0" applyProtection="0">
      <alignment vertical="center"/>
    </xf>
    <xf numFmtId="0" fontId="139" fillId="46" borderId="0" applyNumberFormat="0" applyBorder="0" applyAlignment="0" applyProtection="0">
      <alignment vertical="center"/>
    </xf>
    <xf numFmtId="0" fontId="4" fillId="5" borderId="0" applyNumberFormat="0" applyBorder="0" applyAlignment="0" applyProtection="0">
      <alignment vertical="center"/>
    </xf>
    <xf numFmtId="0" fontId="139" fillId="47" borderId="0" applyNumberFormat="0" applyBorder="0" applyAlignment="0" applyProtection="0">
      <alignment vertical="center"/>
    </xf>
    <xf numFmtId="0" fontId="4" fillId="6" borderId="0" applyNumberFormat="0" applyBorder="0" applyAlignment="0" applyProtection="0">
      <alignment vertical="center"/>
    </xf>
    <xf numFmtId="0" fontId="139" fillId="48" borderId="0" applyNumberFormat="0" applyBorder="0" applyAlignment="0" applyProtection="0">
      <alignment vertical="center"/>
    </xf>
    <xf numFmtId="0" fontId="4" fillId="7" borderId="0" applyNumberFormat="0" applyBorder="0" applyAlignment="0" applyProtection="0">
      <alignment vertical="center"/>
    </xf>
    <xf numFmtId="0" fontId="139" fillId="49" borderId="0" applyNumberFormat="0" applyBorder="0" applyAlignment="0" applyProtection="0">
      <alignment vertical="center"/>
    </xf>
    <xf numFmtId="0" fontId="4" fillId="8" borderId="0" applyNumberFormat="0" applyBorder="0" applyAlignment="0" applyProtection="0">
      <alignment vertical="center"/>
    </xf>
    <xf numFmtId="0" fontId="139" fillId="50" borderId="0" applyNumberFormat="0" applyBorder="0" applyAlignment="0" applyProtection="0">
      <alignment vertical="center"/>
    </xf>
    <xf numFmtId="0" fontId="4" fillId="9" borderId="0" applyNumberFormat="0" applyBorder="0" applyAlignment="0" applyProtection="0">
      <alignment vertical="center"/>
    </xf>
    <xf numFmtId="0" fontId="139" fillId="51" borderId="0" applyNumberFormat="0" applyBorder="0" applyAlignment="0" applyProtection="0">
      <alignment vertical="center"/>
    </xf>
    <xf numFmtId="0" fontId="4" fillId="10" borderId="0" applyNumberFormat="0" applyBorder="0" applyAlignment="0" applyProtection="0">
      <alignment vertical="center"/>
    </xf>
    <xf numFmtId="0" fontId="139" fillId="52" borderId="0" applyNumberFormat="0" applyBorder="0" applyAlignment="0" applyProtection="0">
      <alignment vertical="center"/>
    </xf>
    <xf numFmtId="0" fontId="4" fillId="5" borderId="0" applyNumberFormat="0" applyBorder="0" applyAlignment="0" applyProtection="0">
      <alignment vertical="center"/>
    </xf>
    <xf numFmtId="0" fontId="139" fillId="53" borderId="0" applyNumberFormat="0" applyBorder="0" applyAlignment="0" applyProtection="0">
      <alignment vertical="center"/>
    </xf>
    <xf numFmtId="0" fontId="4" fillId="8" borderId="0" applyNumberFormat="0" applyBorder="0" applyAlignment="0" applyProtection="0">
      <alignment vertical="center"/>
    </xf>
    <xf numFmtId="0" fontId="139" fillId="54" borderId="0" applyNumberFormat="0" applyBorder="0" applyAlignment="0" applyProtection="0">
      <alignment vertical="center"/>
    </xf>
    <xf numFmtId="0" fontId="4" fillId="11" borderId="0" applyNumberFormat="0" applyBorder="0" applyAlignment="0" applyProtection="0">
      <alignment vertical="center"/>
    </xf>
    <xf numFmtId="0" fontId="140" fillId="55" borderId="0" applyNumberFormat="0" applyBorder="0" applyAlignment="0" applyProtection="0">
      <alignment vertical="center"/>
    </xf>
    <xf numFmtId="0" fontId="8" fillId="12" borderId="0" applyNumberFormat="0" applyBorder="0" applyAlignment="0" applyProtection="0">
      <alignment vertical="center"/>
    </xf>
    <xf numFmtId="0" fontId="140" fillId="56" borderId="0" applyNumberFormat="0" applyBorder="0" applyAlignment="0" applyProtection="0">
      <alignment vertical="center"/>
    </xf>
    <xf numFmtId="0" fontId="8" fillId="9" borderId="0" applyNumberFormat="0" applyBorder="0" applyAlignment="0" applyProtection="0">
      <alignment vertical="center"/>
    </xf>
    <xf numFmtId="0" fontId="140" fillId="57" borderId="0" applyNumberFormat="0" applyBorder="0" applyAlignment="0" applyProtection="0">
      <alignment vertical="center"/>
    </xf>
    <xf numFmtId="0" fontId="8" fillId="10" borderId="0" applyNumberFormat="0" applyBorder="0" applyAlignment="0" applyProtection="0">
      <alignment vertical="center"/>
    </xf>
    <xf numFmtId="0" fontId="140" fillId="58" borderId="0" applyNumberFormat="0" applyBorder="0" applyAlignment="0" applyProtection="0">
      <alignment vertical="center"/>
    </xf>
    <xf numFmtId="0" fontId="8" fillId="13" borderId="0" applyNumberFormat="0" applyBorder="0" applyAlignment="0" applyProtection="0">
      <alignment vertical="center"/>
    </xf>
    <xf numFmtId="0" fontId="140" fillId="59" borderId="0" applyNumberFormat="0" applyBorder="0" applyAlignment="0" applyProtection="0">
      <alignment vertical="center"/>
    </xf>
    <xf numFmtId="0" fontId="8" fillId="14" borderId="0" applyNumberFormat="0" applyBorder="0" applyAlignment="0" applyProtection="0">
      <alignment vertical="center"/>
    </xf>
    <xf numFmtId="0" fontId="140" fillId="60" borderId="0" applyNumberFormat="0" applyBorder="0" applyAlignment="0" applyProtection="0">
      <alignment vertical="center"/>
    </xf>
    <xf numFmtId="0" fontId="8" fillId="15" borderId="0" applyNumberFormat="0" applyBorder="0" applyAlignment="0" applyProtection="0">
      <alignment vertical="center"/>
    </xf>
    <xf numFmtId="0" fontId="140" fillId="61" borderId="0" applyNumberFormat="0" applyBorder="0" applyAlignment="0" applyProtection="0">
      <alignment vertical="center"/>
    </xf>
    <xf numFmtId="0" fontId="8" fillId="16" borderId="0" applyNumberFormat="0" applyBorder="0" applyAlignment="0" applyProtection="0">
      <alignment vertical="center"/>
    </xf>
    <xf numFmtId="0" fontId="140" fillId="62" borderId="0" applyNumberFormat="0" applyBorder="0" applyAlignment="0" applyProtection="0">
      <alignment vertical="center"/>
    </xf>
    <xf numFmtId="0" fontId="8" fillId="17" borderId="0" applyNumberFormat="0" applyBorder="0" applyAlignment="0" applyProtection="0">
      <alignment vertical="center"/>
    </xf>
    <xf numFmtId="0" fontId="140" fillId="63" borderId="0" applyNumberFormat="0" applyBorder="0" applyAlignment="0" applyProtection="0">
      <alignment vertical="center"/>
    </xf>
    <xf numFmtId="0" fontId="8" fillId="18" borderId="0" applyNumberFormat="0" applyBorder="0" applyAlignment="0" applyProtection="0">
      <alignment vertical="center"/>
    </xf>
    <xf numFmtId="0" fontId="140" fillId="64" borderId="0" applyNumberFormat="0" applyBorder="0" applyAlignment="0" applyProtection="0">
      <alignment vertical="center"/>
    </xf>
    <xf numFmtId="0" fontId="8" fillId="13" borderId="0" applyNumberFormat="0" applyBorder="0" applyAlignment="0" applyProtection="0">
      <alignment vertical="center"/>
    </xf>
    <xf numFmtId="0" fontId="140" fillId="65" borderId="0" applyNumberFormat="0" applyBorder="0" applyAlignment="0" applyProtection="0">
      <alignment vertical="center"/>
    </xf>
    <xf numFmtId="0" fontId="8" fillId="14" borderId="0" applyNumberFormat="0" applyBorder="0" applyAlignment="0" applyProtection="0">
      <alignment vertical="center"/>
    </xf>
    <xf numFmtId="0" fontId="140" fillId="66" borderId="0" applyNumberFormat="0" applyBorder="0" applyAlignment="0" applyProtection="0">
      <alignment vertical="center"/>
    </xf>
    <xf numFmtId="0" fontId="8" fillId="19" borderId="0" applyNumberFormat="0" applyBorder="0" applyAlignment="0" applyProtection="0">
      <alignment vertical="center"/>
    </xf>
    <xf numFmtId="0" fontId="141"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42" fillId="67" borderId="66" applyNumberFormat="0" applyAlignment="0" applyProtection="0">
      <alignment vertical="center"/>
    </xf>
    <xf numFmtId="0" fontId="7" fillId="20" borderId="1" applyNumberFormat="0" applyAlignment="0" applyProtection="0">
      <alignment vertical="center"/>
    </xf>
    <xf numFmtId="0" fontId="143" fillId="68" borderId="0" applyNumberFormat="0" applyBorder="0" applyAlignment="0" applyProtection="0">
      <alignment vertical="center"/>
    </xf>
    <xf numFmtId="0" fontId="126" fillId="21" borderId="0" applyNumberFormat="0" applyBorder="0" applyAlignment="0" applyProtection="0">
      <alignment vertical="center"/>
    </xf>
    <xf numFmtId="0" fontId="6" fillId="69" borderId="67" applyNumberFormat="0" applyFont="0" applyAlignment="0" applyProtection="0">
      <alignment vertical="center"/>
    </xf>
    <xf numFmtId="0" fontId="124" fillId="22" borderId="2" applyNumberFormat="0" applyFont="0" applyAlignment="0" applyProtection="0">
      <alignment vertical="center"/>
    </xf>
    <xf numFmtId="0" fontId="144" fillId="0" borderId="68" applyNumberFormat="0" applyFill="0" applyAlignment="0" applyProtection="0">
      <alignment vertical="center"/>
    </xf>
    <xf numFmtId="0" fontId="127" fillId="0" borderId="3" applyNumberFormat="0" applyFill="0" applyAlignment="0" applyProtection="0">
      <alignment vertical="center"/>
    </xf>
    <xf numFmtId="0" fontId="145" fillId="70" borderId="0" applyNumberFormat="0" applyBorder="0" applyAlignment="0" applyProtection="0">
      <alignment vertical="center"/>
    </xf>
    <xf numFmtId="0" fontId="128" fillId="3" borderId="0" applyNumberFormat="0" applyBorder="0" applyAlignment="0" applyProtection="0">
      <alignment vertical="center"/>
    </xf>
    <xf numFmtId="0" fontId="146" fillId="71" borderId="69" applyNumberFormat="0" applyAlignment="0" applyProtection="0">
      <alignment vertical="center"/>
    </xf>
    <xf numFmtId="0" fontId="46" fillId="23" borderId="4" applyNumberFormat="0" applyAlignment="0" applyProtection="0">
      <alignment vertical="center"/>
    </xf>
    <xf numFmtId="0" fontId="147" fillId="0" borderId="0" applyNumberFormat="0" applyFill="0" applyBorder="0" applyAlignment="0" applyProtection="0">
      <alignment vertical="center"/>
    </xf>
    <xf numFmtId="0" fontId="129" fillId="0" borderId="0" applyNumberFormat="0" applyFill="0" applyBorder="0" applyAlignment="0" applyProtection="0">
      <alignment vertical="center"/>
    </xf>
    <xf numFmtId="38" fontId="64" fillId="0" borderId="0" applyFont="0" applyFill="0" applyBorder="0" applyAlignment="0" applyProtection="0">
      <alignment vertical="center"/>
    </xf>
    <xf numFmtId="38" fontId="124" fillId="0" borderId="0" applyFont="0" applyFill="0" applyBorder="0" applyAlignment="0" applyProtection="0"/>
    <xf numFmtId="0" fontId="148" fillId="0" borderId="70" applyNumberFormat="0" applyFill="0" applyAlignment="0" applyProtection="0">
      <alignment vertical="center"/>
    </xf>
    <xf numFmtId="0" fontId="130" fillId="0" borderId="5" applyNumberFormat="0" applyFill="0" applyAlignment="0" applyProtection="0">
      <alignment vertical="center"/>
    </xf>
    <xf numFmtId="0" fontId="149" fillId="0" borderId="71" applyNumberFormat="0" applyFill="0" applyAlignment="0" applyProtection="0">
      <alignment vertical="center"/>
    </xf>
    <xf numFmtId="0" fontId="131" fillId="0" borderId="6" applyNumberFormat="0" applyFill="0" applyAlignment="0" applyProtection="0">
      <alignment vertical="center"/>
    </xf>
    <xf numFmtId="0" fontId="150" fillId="0" borderId="72" applyNumberFormat="0" applyFill="0" applyAlignment="0" applyProtection="0">
      <alignment vertical="center"/>
    </xf>
    <xf numFmtId="0" fontId="132" fillId="0" borderId="7" applyNumberFormat="0" applyFill="0" applyAlignment="0" applyProtection="0">
      <alignment vertical="center"/>
    </xf>
    <xf numFmtId="0" fontId="150" fillId="0" borderId="0" applyNumberFormat="0" applyFill="0" applyBorder="0" applyAlignment="0" applyProtection="0">
      <alignment vertical="center"/>
    </xf>
    <xf numFmtId="0" fontId="132" fillId="0" borderId="0" applyNumberFormat="0" applyFill="0" applyBorder="0" applyAlignment="0" applyProtection="0">
      <alignment vertical="center"/>
    </xf>
    <xf numFmtId="0" fontId="151" fillId="0" borderId="73" applyNumberFormat="0" applyFill="0" applyAlignment="0" applyProtection="0">
      <alignment vertical="center"/>
    </xf>
    <xf numFmtId="0" fontId="58" fillId="0" borderId="8" applyNumberFormat="0" applyFill="0" applyAlignment="0" applyProtection="0">
      <alignment vertical="center"/>
    </xf>
    <xf numFmtId="0" fontId="152" fillId="71" borderId="74" applyNumberFormat="0" applyAlignment="0" applyProtection="0">
      <alignment vertical="center"/>
    </xf>
    <xf numFmtId="0" fontId="133" fillId="23" borderId="9" applyNumberFormat="0" applyAlignment="0" applyProtection="0">
      <alignment vertical="center"/>
    </xf>
    <xf numFmtId="0" fontId="153" fillId="0" borderId="0" applyNumberFormat="0" applyFill="0" applyBorder="0" applyAlignment="0" applyProtection="0">
      <alignment vertical="center"/>
    </xf>
    <xf numFmtId="0" fontId="134" fillId="0" borderId="0" applyNumberFormat="0" applyFill="0" applyBorder="0" applyAlignment="0" applyProtection="0">
      <alignment vertical="center"/>
    </xf>
    <xf numFmtId="0" fontId="154" fillId="72" borderId="69" applyNumberFormat="0" applyAlignment="0" applyProtection="0">
      <alignment vertical="center"/>
    </xf>
    <xf numFmtId="0" fontId="135" fillId="7" borderId="4" applyNumberFormat="0" applyAlignment="0" applyProtection="0">
      <alignment vertical="center"/>
    </xf>
    <xf numFmtId="0" fontId="139" fillId="0" borderId="0">
      <alignment vertical="center"/>
    </xf>
    <xf numFmtId="0" fontId="124" fillId="0" borderId="0"/>
    <xf numFmtId="0" fontId="155" fillId="73" borderId="0" applyNumberFormat="0" applyBorder="0" applyAlignment="0" applyProtection="0">
      <alignment vertical="center"/>
    </xf>
    <xf numFmtId="0" fontId="136" fillId="4" borderId="0" applyNumberFormat="0" applyBorder="0" applyAlignment="0" applyProtection="0">
      <alignment vertical="center"/>
    </xf>
    <xf numFmtId="0" fontId="3" fillId="0" borderId="0">
      <alignment vertical="center"/>
    </xf>
  </cellStyleXfs>
  <cellXfs count="1092">
    <xf numFmtId="0" fontId="0" fillId="0" borderId="0" xfId="0">
      <alignment vertical="center"/>
    </xf>
    <xf numFmtId="0" fontId="0" fillId="0" borderId="0" xfId="0" applyProtection="1">
      <alignment vertical="center"/>
      <protection locked="0"/>
    </xf>
    <xf numFmtId="0" fontId="0" fillId="0" borderId="0" xfId="0" applyProtection="1">
      <alignment vertical="center"/>
    </xf>
    <xf numFmtId="0" fontId="0" fillId="0" borderId="10" xfId="0" applyBorder="1" applyAlignment="1">
      <alignment horizontal="center" vertical="center"/>
    </xf>
    <xf numFmtId="0" fontId="10" fillId="0" borderId="0" xfId="0" applyFont="1">
      <alignment vertical="center"/>
    </xf>
    <xf numFmtId="0" fontId="10" fillId="0" borderId="0" xfId="0" applyFont="1" applyAlignment="1">
      <alignment horizontal="center" vertical="center"/>
    </xf>
    <xf numFmtId="0" fontId="0" fillId="0" borderId="0" xfId="0" applyFont="1">
      <alignment vertical="center"/>
    </xf>
    <xf numFmtId="0" fontId="0" fillId="0" borderId="0" xfId="0" applyFill="1" applyBorder="1">
      <alignment vertical="center"/>
    </xf>
    <xf numFmtId="0" fontId="11" fillId="0" borderId="0" xfId="0" applyFont="1">
      <alignment vertical="center"/>
    </xf>
    <xf numFmtId="0" fontId="0" fillId="0" borderId="0" xfId="0" applyBorder="1" applyAlignment="1">
      <alignment horizontal="center" vertical="center" shrinkToFit="1"/>
    </xf>
    <xf numFmtId="0" fontId="0" fillId="0" borderId="0" xfId="0" applyBorder="1" applyAlignment="1">
      <alignment horizontal="center" vertical="center"/>
    </xf>
    <xf numFmtId="0" fontId="11" fillId="0" borderId="0" xfId="0" applyFont="1" applyBorder="1" applyAlignment="1">
      <alignment vertical="center"/>
    </xf>
    <xf numFmtId="0" fontId="13" fillId="0" borderId="0" xfId="0" applyFont="1" applyFill="1" applyAlignment="1">
      <alignment horizontal="center" vertical="center"/>
    </xf>
    <xf numFmtId="0" fontId="0" fillId="0" borderId="11" xfId="0" applyBorder="1">
      <alignment vertical="center"/>
    </xf>
    <xf numFmtId="0" fontId="0" fillId="0" borderId="0" xfId="0" applyAlignment="1">
      <alignment horizontal="right" vertical="center"/>
    </xf>
    <xf numFmtId="0" fontId="15" fillId="0" borderId="0" xfId="0" applyFont="1">
      <alignment vertical="center"/>
    </xf>
    <xf numFmtId="0" fontId="0" fillId="0" borderId="12" xfId="0" applyFill="1" applyBorder="1">
      <alignment vertical="center"/>
    </xf>
    <xf numFmtId="0" fontId="0" fillId="0" borderId="0" xfId="0" applyBorder="1">
      <alignment vertical="center"/>
    </xf>
    <xf numFmtId="0" fontId="0" fillId="0" borderId="0" xfId="0" applyBorder="1" applyAlignment="1">
      <alignment horizontal="right" vertical="center"/>
    </xf>
    <xf numFmtId="0" fontId="0" fillId="24" borderId="0" xfId="0" applyFill="1" applyAlignment="1">
      <alignment horizontal="right" vertical="center"/>
    </xf>
    <xf numFmtId="0" fontId="15" fillId="0" borderId="0" xfId="0" applyFont="1" applyAlignment="1">
      <alignment horizontal="center" vertical="center"/>
    </xf>
    <xf numFmtId="0" fontId="0" fillId="0" borderId="0" xfId="0" applyFill="1">
      <alignment vertical="center"/>
    </xf>
    <xf numFmtId="0" fontId="16" fillId="0" borderId="0" xfId="0" applyFont="1">
      <alignment vertical="center"/>
    </xf>
    <xf numFmtId="0" fontId="17" fillId="0" borderId="0" xfId="0" applyFont="1">
      <alignment vertical="center"/>
    </xf>
    <xf numFmtId="0" fontId="19" fillId="0" borderId="0" xfId="0" applyFont="1" applyFill="1" applyBorder="1" applyAlignment="1">
      <alignment vertical="center"/>
    </xf>
    <xf numFmtId="0" fontId="18" fillId="25" borderId="0" xfId="0" applyFont="1" applyFill="1" applyBorder="1" applyAlignment="1">
      <alignment vertical="center"/>
    </xf>
    <xf numFmtId="0" fontId="0" fillId="25" borderId="0" xfId="0" applyFill="1" applyBorder="1" applyAlignment="1">
      <alignment horizontal="center" vertical="center"/>
    </xf>
    <xf numFmtId="0" fontId="18" fillId="25" borderId="0" xfId="0" applyFont="1" applyFill="1" applyBorder="1" applyAlignment="1">
      <alignment horizontal="center" vertical="center"/>
    </xf>
    <xf numFmtId="0" fontId="20" fillId="0" borderId="0" xfId="0" applyFont="1" applyFill="1" applyBorder="1" applyAlignment="1">
      <alignment horizontal="left" vertical="center"/>
    </xf>
    <xf numFmtId="0" fontId="15" fillId="0" borderId="0" xfId="0" applyFont="1" applyFill="1" applyBorder="1" applyAlignment="1">
      <alignment horizontal="left" vertical="center" wrapText="1"/>
    </xf>
    <xf numFmtId="0" fontId="15" fillId="0" borderId="13" xfId="0" applyFont="1" applyFill="1" applyBorder="1" applyAlignment="1">
      <alignment horizontal="left" vertical="center" wrapText="1"/>
    </xf>
    <xf numFmtId="0" fontId="21" fillId="0" borderId="0" xfId="0" applyFont="1" applyProtection="1">
      <alignment vertical="center"/>
    </xf>
    <xf numFmtId="0" fontId="0" fillId="0" borderId="0" xfId="0" applyFont="1" applyProtection="1">
      <alignment vertical="center"/>
    </xf>
    <xf numFmtId="0" fontId="8" fillId="0" borderId="0" xfId="0" applyFont="1" applyProtection="1">
      <alignment vertical="center"/>
    </xf>
    <xf numFmtId="0" fontId="23" fillId="0" borderId="0" xfId="0" applyFont="1" applyProtection="1">
      <alignment vertical="center"/>
    </xf>
    <xf numFmtId="0" fontId="22" fillId="0" borderId="0" xfId="0" applyFont="1" applyAlignment="1" applyProtection="1">
      <alignment horizontal="center" vertical="center"/>
    </xf>
    <xf numFmtId="0" fontId="22" fillId="0" borderId="0" xfId="0" applyFont="1" applyProtection="1">
      <alignment vertical="center"/>
    </xf>
    <xf numFmtId="14" fontId="22" fillId="0" borderId="0" xfId="0" applyNumberFormat="1" applyFont="1" applyProtection="1">
      <alignment vertical="center"/>
    </xf>
    <xf numFmtId="0" fontId="24" fillId="0" borderId="0" xfId="0" applyFont="1" applyProtection="1">
      <alignment vertical="center"/>
    </xf>
    <xf numFmtId="0" fontId="24" fillId="0" borderId="0" xfId="0" applyFont="1" applyAlignment="1" applyProtection="1">
      <alignment horizontal="center" vertical="center"/>
    </xf>
    <xf numFmtId="0" fontId="7" fillId="0" borderId="0" xfId="0" applyFont="1" applyProtection="1">
      <alignment vertical="center"/>
    </xf>
    <xf numFmtId="0" fontId="26" fillId="0" borderId="0" xfId="0" applyFont="1" applyProtection="1">
      <alignment vertical="center"/>
    </xf>
    <xf numFmtId="0" fontId="17" fillId="0" borderId="0" xfId="0" applyFont="1" applyFill="1" applyProtection="1">
      <alignment vertical="center"/>
    </xf>
    <xf numFmtId="0" fontId="17" fillId="0" borderId="0" xfId="0" applyFont="1" applyProtection="1">
      <alignment vertical="center"/>
    </xf>
    <xf numFmtId="0" fontId="25" fillId="25" borderId="0" xfId="0" applyFont="1" applyFill="1" applyProtection="1">
      <alignment vertical="center"/>
    </xf>
    <xf numFmtId="0" fontId="15" fillId="0" borderId="0" xfId="0" applyFont="1" applyFill="1" applyBorder="1" applyAlignment="1" applyProtection="1">
      <alignment horizontal="left" vertical="center"/>
    </xf>
    <xf numFmtId="0" fontId="18" fillId="0" borderId="0" xfId="0" applyFont="1" applyFill="1" applyBorder="1" applyAlignment="1" applyProtection="1">
      <alignment vertical="center"/>
    </xf>
    <xf numFmtId="0" fontId="18" fillId="25" borderId="0" xfId="0" applyFont="1" applyFill="1" applyBorder="1" applyAlignment="1" applyProtection="1">
      <alignment horizontal="center" vertical="center"/>
    </xf>
    <xf numFmtId="0" fontId="0" fillId="0" borderId="0" xfId="0" applyFill="1" applyBorder="1" applyProtection="1">
      <alignment vertical="center"/>
    </xf>
    <xf numFmtId="0" fontId="15" fillId="0" borderId="0" xfId="0" applyFont="1" applyFill="1" applyBorder="1" applyAlignment="1" applyProtection="1">
      <alignment horizontal="left" vertical="center" wrapText="1"/>
    </xf>
    <xf numFmtId="0" fontId="0" fillId="0" borderId="0" xfId="0" applyFill="1" applyProtection="1">
      <alignment vertical="center"/>
    </xf>
    <xf numFmtId="0" fontId="21" fillId="26" borderId="0" xfId="0" applyFont="1" applyFill="1" applyProtection="1">
      <alignment vertical="center"/>
    </xf>
    <xf numFmtId="0" fontId="21" fillId="0" borderId="0" xfId="0" applyFont="1">
      <alignment vertical="center"/>
    </xf>
    <xf numFmtId="0" fontId="21" fillId="0" borderId="0" xfId="0" applyFont="1" applyFill="1">
      <alignment vertical="center"/>
    </xf>
    <xf numFmtId="0" fontId="28" fillId="0" borderId="0" xfId="0" applyFont="1" applyFill="1">
      <alignment vertical="center"/>
    </xf>
    <xf numFmtId="0" fontId="27" fillId="0" borderId="0" xfId="0" applyFont="1" applyAlignment="1">
      <alignment horizontal="center" vertical="center"/>
    </xf>
    <xf numFmtId="0" fontId="27" fillId="0" borderId="0" xfId="0" applyFont="1">
      <alignment vertical="center"/>
    </xf>
    <xf numFmtId="0" fontId="29" fillId="24" borderId="0" xfId="0" applyFont="1" applyFill="1" applyAlignment="1">
      <alignment horizontal="center" vertical="center"/>
    </xf>
    <xf numFmtId="0" fontId="29" fillId="0" borderId="0" xfId="0" applyFont="1" applyFill="1" applyAlignment="1">
      <alignment horizontal="center" vertical="center"/>
    </xf>
    <xf numFmtId="0" fontId="28" fillId="0" borderId="14" xfId="0" applyFont="1" applyFill="1" applyBorder="1" applyAlignment="1">
      <alignment vertical="center"/>
    </xf>
    <xf numFmtId="0" fontId="28" fillId="0" borderId="13" xfId="0" applyFont="1" applyFill="1" applyBorder="1" applyAlignment="1">
      <alignment vertical="center"/>
    </xf>
    <xf numFmtId="0" fontId="30" fillId="27" borderId="13" xfId="0" applyFont="1" applyFill="1" applyBorder="1" applyAlignment="1" applyProtection="1">
      <alignment vertical="center" shrinkToFit="1"/>
      <protection locked="0"/>
    </xf>
    <xf numFmtId="0" fontId="21" fillId="0" borderId="10" xfId="0" applyFont="1" applyBorder="1">
      <alignment vertical="center"/>
    </xf>
    <xf numFmtId="14" fontId="21" fillId="27" borderId="15" xfId="0" applyNumberFormat="1" applyFont="1" applyFill="1" applyBorder="1" applyAlignment="1" applyProtection="1">
      <alignment horizontal="center" vertical="center"/>
      <protection locked="0"/>
    </xf>
    <xf numFmtId="14" fontId="21" fillId="27" borderId="16" xfId="0" applyNumberFormat="1" applyFont="1" applyFill="1" applyBorder="1" applyAlignment="1" applyProtection="1">
      <alignment horizontal="center" vertical="center"/>
      <protection locked="0"/>
    </xf>
    <xf numFmtId="0" fontId="32" fillId="0" borderId="0" xfId="0" applyFont="1" applyFill="1" applyBorder="1" applyAlignment="1" applyProtection="1">
      <alignment vertical="center"/>
    </xf>
    <xf numFmtId="0" fontId="28" fillId="28" borderId="15" xfId="0" applyFont="1" applyFill="1" applyBorder="1" applyAlignment="1">
      <alignment horizontal="center" vertical="center"/>
    </xf>
    <xf numFmtId="0" fontId="28" fillId="28" borderId="16" xfId="0" applyFont="1" applyFill="1" applyBorder="1" applyAlignment="1">
      <alignment horizontal="center" vertical="center"/>
    </xf>
    <xf numFmtId="0" fontId="27" fillId="28" borderId="15" xfId="0" applyFont="1" applyFill="1" applyBorder="1" applyAlignment="1">
      <alignment horizontal="center" vertical="center"/>
    </xf>
    <xf numFmtId="0" fontId="27" fillId="28" borderId="16" xfId="0" applyFont="1" applyFill="1" applyBorder="1" applyAlignment="1">
      <alignment horizontal="center" vertical="center"/>
    </xf>
    <xf numFmtId="0" fontId="21" fillId="0" borderId="0" xfId="0" applyFont="1" applyFill="1" applyBorder="1" applyAlignment="1" applyProtection="1">
      <alignment horizontal="left" vertical="center"/>
    </xf>
    <xf numFmtId="0" fontId="28" fillId="0" borderId="0" xfId="0" applyFont="1" applyFill="1" applyBorder="1" applyAlignment="1" applyProtection="1">
      <alignment horizontal="center" vertical="center"/>
    </xf>
    <xf numFmtId="0" fontId="27" fillId="0" borderId="0" xfId="0" applyFont="1" applyFill="1" applyBorder="1" applyAlignment="1" applyProtection="1">
      <alignment horizontal="left" vertical="center"/>
    </xf>
    <xf numFmtId="0" fontId="21" fillId="0" borderId="0" xfId="0" applyFont="1" applyProtection="1">
      <alignment vertical="center"/>
      <protection locked="0"/>
    </xf>
    <xf numFmtId="0" fontId="5" fillId="27" borderId="10" xfId="0" applyFont="1" applyFill="1" applyBorder="1" applyAlignment="1" applyProtection="1">
      <alignment vertical="center"/>
      <protection locked="0"/>
    </xf>
    <xf numFmtId="0" fontId="21" fillId="26" borderId="10" xfId="0" applyFont="1" applyFill="1" applyBorder="1" applyProtection="1">
      <alignment vertical="center"/>
    </xf>
    <xf numFmtId="0" fontId="34" fillId="0" borderId="0" xfId="0" applyFont="1" applyProtection="1">
      <alignment vertical="center"/>
    </xf>
    <xf numFmtId="14" fontId="21" fillId="26" borderId="0" xfId="0" applyNumberFormat="1" applyFont="1" applyFill="1" applyProtection="1">
      <alignment vertical="center"/>
    </xf>
    <xf numFmtId="14" fontId="21" fillId="26" borderId="10" xfId="0" applyNumberFormat="1" applyFont="1" applyFill="1" applyBorder="1" applyProtection="1">
      <alignment vertical="center"/>
    </xf>
    <xf numFmtId="0" fontId="21" fillId="27" borderId="10" xfId="0" applyFont="1" applyFill="1" applyBorder="1" applyProtection="1">
      <alignment vertical="center"/>
      <protection locked="0"/>
    </xf>
    <xf numFmtId="0" fontId="35" fillId="26" borderId="10" xfId="0" applyFont="1" applyFill="1" applyBorder="1" applyProtection="1">
      <alignment vertical="center"/>
    </xf>
    <xf numFmtId="0" fontId="21" fillId="0" borderId="0" xfId="0" applyFont="1" applyFill="1" applyProtection="1">
      <alignment vertical="center"/>
    </xf>
    <xf numFmtId="0" fontId="21" fillId="0" borderId="0" xfId="0" applyFont="1" applyFill="1" applyAlignment="1" applyProtection="1">
      <alignment vertical="center"/>
    </xf>
    <xf numFmtId="0" fontId="36" fillId="0" borderId="0" xfId="0" applyFont="1" applyProtection="1">
      <alignment vertical="center"/>
    </xf>
    <xf numFmtId="177" fontId="0" fillId="0" borderId="10" xfId="0" applyNumberFormat="1" applyFont="1" applyBorder="1" applyAlignment="1" applyProtection="1">
      <alignment horizontal="center" vertical="center"/>
    </xf>
    <xf numFmtId="0" fontId="0" fillId="0" borderId="0" xfId="0" applyFont="1" applyAlignment="1" applyProtection="1">
      <alignment horizontal="center" vertical="center"/>
    </xf>
    <xf numFmtId="0" fontId="37" fillId="0" borderId="0" xfId="0" applyFont="1" applyProtection="1">
      <alignment vertical="center"/>
    </xf>
    <xf numFmtId="0" fontId="38" fillId="0" borderId="0" xfId="0" applyFont="1" applyAlignment="1" applyProtection="1">
      <alignment horizontal="center" vertical="center"/>
    </xf>
    <xf numFmtId="0" fontId="39" fillId="0" borderId="0" xfId="0" applyFont="1" applyProtection="1">
      <alignment vertical="center"/>
    </xf>
    <xf numFmtId="0" fontId="40" fillId="0" borderId="0" xfId="0" applyFont="1" applyAlignment="1" applyProtection="1">
      <alignment horizontal="center" vertical="center"/>
    </xf>
    <xf numFmtId="0" fontId="40" fillId="0" borderId="0" xfId="0" applyFont="1" applyProtection="1">
      <alignment vertical="center"/>
    </xf>
    <xf numFmtId="0" fontId="41" fillId="0" borderId="0" xfId="0" applyFont="1" applyProtection="1">
      <alignment vertical="center"/>
    </xf>
    <xf numFmtId="0" fontId="42" fillId="0" borderId="0" xfId="0" applyFont="1" applyProtection="1">
      <alignment vertical="center"/>
    </xf>
    <xf numFmtId="0" fontId="38" fillId="0" borderId="0" xfId="0" applyFont="1" applyProtection="1">
      <alignment vertical="center"/>
    </xf>
    <xf numFmtId="0" fontId="43" fillId="0" borderId="0" xfId="0" applyFont="1" applyProtection="1">
      <alignment vertical="center"/>
    </xf>
    <xf numFmtId="0" fontId="44" fillId="0" borderId="0" xfId="0" applyFont="1" applyAlignment="1" applyProtection="1">
      <alignment horizontal="center" vertical="center"/>
    </xf>
    <xf numFmtId="0" fontId="44" fillId="0" borderId="0" xfId="0" applyFont="1" applyProtection="1">
      <alignment vertical="center"/>
    </xf>
    <xf numFmtId="0" fontId="45" fillId="0" borderId="0" xfId="0" applyFont="1" applyProtection="1">
      <alignment vertical="center"/>
    </xf>
    <xf numFmtId="0" fontId="46" fillId="0" borderId="0" xfId="0" applyFont="1" applyAlignment="1" applyProtection="1">
      <alignment horizontal="center" vertical="center"/>
    </xf>
    <xf numFmtId="0" fontId="46" fillId="0" borderId="0" xfId="0" applyFont="1" applyProtection="1">
      <alignment vertical="center"/>
    </xf>
    <xf numFmtId="178" fontId="0" fillId="0" borderId="0" xfId="0" applyNumberFormat="1" applyFont="1" applyAlignment="1" applyProtection="1">
      <alignment horizontal="center" vertical="center"/>
    </xf>
    <xf numFmtId="0" fontId="37" fillId="0" borderId="0" xfId="0" applyFont="1" applyAlignment="1" applyProtection="1">
      <alignment horizontal="center" vertical="center"/>
    </xf>
    <xf numFmtId="0" fontId="48" fillId="0" borderId="0" xfId="0" applyFont="1" applyProtection="1">
      <alignment vertical="center"/>
    </xf>
    <xf numFmtId="0" fontId="39" fillId="0" borderId="0" xfId="0" applyFont="1" applyAlignment="1" applyProtection="1">
      <alignment horizontal="center" vertical="center"/>
    </xf>
    <xf numFmtId="14" fontId="39" fillId="0" borderId="0" xfId="0" applyNumberFormat="1" applyFont="1" applyProtection="1">
      <alignment vertical="center"/>
    </xf>
    <xf numFmtId="0" fontId="41" fillId="0" borderId="0" xfId="0" applyFont="1" applyAlignment="1" applyProtection="1">
      <alignment horizontal="center" vertical="center"/>
    </xf>
    <xf numFmtId="14" fontId="41" fillId="0" borderId="0" xfId="0" applyNumberFormat="1" applyFont="1" applyProtection="1">
      <alignment vertical="center"/>
    </xf>
    <xf numFmtId="0" fontId="42" fillId="0" borderId="0" xfId="0" applyFont="1" applyAlignment="1" applyProtection="1">
      <alignment horizontal="center" vertical="center"/>
    </xf>
    <xf numFmtId="14" fontId="42" fillId="0" borderId="0" xfId="0" applyNumberFormat="1" applyFont="1" applyProtection="1">
      <alignment vertical="center"/>
    </xf>
    <xf numFmtId="0" fontId="43" fillId="0" borderId="0" xfId="0" applyFont="1" applyAlignment="1" applyProtection="1">
      <alignment horizontal="center" vertical="center"/>
    </xf>
    <xf numFmtId="0" fontId="45" fillId="0" borderId="0" xfId="0" applyFont="1" applyAlignment="1" applyProtection="1">
      <alignment horizontal="center" vertical="center"/>
    </xf>
    <xf numFmtId="14" fontId="37" fillId="0" borderId="0" xfId="0" applyNumberFormat="1" applyFont="1" applyProtection="1">
      <alignment vertical="center"/>
    </xf>
    <xf numFmtId="14" fontId="43" fillId="0" borderId="0" xfId="0" applyNumberFormat="1" applyFont="1" applyProtection="1">
      <alignment vertical="center"/>
    </xf>
    <xf numFmtId="14" fontId="45" fillId="0" borderId="0" xfId="0" applyNumberFormat="1" applyFont="1" applyProtection="1">
      <alignment vertical="center"/>
    </xf>
    <xf numFmtId="0" fontId="22" fillId="0" borderId="0" xfId="0" applyFont="1" applyAlignment="1" applyProtection="1">
      <alignment vertical="center"/>
    </xf>
    <xf numFmtId="0" fontId="8" fillId="0" borderId="0" xfId="0" applyFont="1" applyAlignment="1" applyProtection="1">
      <alignment vertical="center"/>
    </xf>
    <xf numFmtId="0" fontId="0" fillId="0" borderId="0" xfId="0" applyFont="1" applyAlignment="1" applyProtection="1">
      <alignment vertical="center"/>
    </xf>
    <xf numFmtId="14" fontId="0" fillId="0" borderId="0" xfId="0" applyNumberFormat="1" applyFont="1" applyAlignment="1" applyProtection="1">
      <alignment vertical="center"/>
    </xf>
    <xf numFmtId="178" fontId="0" fillId="0" borderId="17" xfId="0" applyNumberFormat="1" applyFont="1" applyBorder="1" applyAlignment="1" applyProtection="1">
      <alignment horizontal="center" vertical="center"/>
    </xf>
    <xf numFmtId="178" fontId="50" fillId="0" borderId="17" xfId="0" applyNumberFormat="1" applyFont="1" applyBorder="1" applyAlignment="1" applyProtection="1">
      <alignment horizontal="center" vertical="center"/>
    </xf>
    <xf numFmtId="0" fontId="51" fillId="0" borderId="0" xfId="0" applyFont="1" applyProtection="1">
      <alignment vertical="center"/>
    </xf>
    <xf numFmtId="14" fontId="51" fillId="0" borderId="0" xfId="0" applyNumberFormat="1" applyFont="1" applyProtection="1">
      <alignment vertical="center"/>
    </xf>
    <xf numFmtId="180" fontId="23" fillId="0" borderId="17" xfId="0" applyNumberFormat="1" applyFont="1" applyBorder="1" applyAlignment="1" applyProtection="1">
      <alignment horizontal="center" vertical="center"/>
    </xf>
    <xf numFmtId="180" fontId="52" fillId="0" borderId="17" xfId="0" applyNumberFormat="1" applyFont="1" applyBorder="1" applyAlignment="1" applyProtection="1">
      <alignment horizontal="center" vertical="center"/>
    </xf>
    <xf numFmtId="180" fontId="52" fillId="0" borderId="18" xfId="0" applyNumberFormat="1" applyFont="1" applyBorder="1" applyAlignment="1" applyProtection="1">
      <alignment horizontal="center" vertical="center"/>
    </xf>
    <xf numFmtId="178" fontId="49" fillId="0" borderId="17" xfId="0" applyNumberFormat="1" applyFont="1" applyFill="1" applyBorder="1" applyAlignment="1" applyProtection="1">
      <alignment horizontal="center" vertical="center"/>
    </xf>
    <xf numFmtId="0" fontId="53" fillId="0" borderId="0" xfId="0" applyFont="1" applyProtection="1">
      <alignment vertical="center"/>
    </xf>
    <xf numFmtId="177" fontId="34" fillId="0" borderId="15" xfId="0" applyNumberFormat="1" applyFont="1" applyBorder="1" applyAlignment="1" applyProtection="1">
      <alignment vertical="center"/>
    </xf>
    <xf numFmtId="177" fontId="21" fillId="0" borderId="19" xfId="0" applyNumberFormat="1" applyFont="1" applyBorder="1" applyAlignment="1" applyProtection="1">
      <alignment horizontal="center" vertical="center"/>
    </xf>
    <xf numFmtId="176" fontId="56" fillId="0" borderId="16" xfId="0" applyNumberFormat="1" applyFont="1" applyBorder="1" applyAlignment="1" applyProtection="1">
      <alignment vertical="center"/>
    </xf>
    <xf numFmtId="0" fontId="55" fillId="0" borderId="0" xfId="0" applyFont="1" applyProtection="1">
      <alignment vertical="center"/>
    </xf>
    <xf numFmtId="177" fontId="56" fillId="0" borderId="15" xfId="0" applyNumberFormat="1" applyFont="1" applyBorder="1" applyAlignment="1" applyProtection="1">
      <alignment vertical="center"/>
    </xf>
    <xf numFmtId="177" fontId="55" fillId="0" borderId="19" xfId="0" applyNumberFormat="1" applyFont="1" applyBorder="1" applyAlignment="1" applyProtection="1">
      <alignment horizontal="center" vertical="center"/>
    </xf>
    <xf numFmtId="0" fontId="56" fillId="0" borderId="0" xfId="0" applyFont="1" applyProtection="1">
      <alignment vertical="center"/>
    </xf>
    <xf numFmtId="0" fontId="57" fillId="0" borderId="0" xfId="0" applyFont="1" applyAlignment="1" applyProtection="1">
      <alignment horizontal="center" vertical="center"/>
    </xf>
    <xf numFmtId="178" fontId="57" fillId="0" borderId="10" xfId="0" applyNumberFormat="1" applyFont="1" applyBorder="1" applyAlignment="1" applyProtection="1">
      <alignment horizontal="center" vertical="center"/>
    </xf>
    <xf numFmtId="0" fontId="58" fillId="0" borderId="0" xfId="0" applyFont="1" applyAlignment="1" applyProtection="1">
      <alignment horizontal="center" vertical="center"/>
    </xf>
    <xf numFmtId="0" fontId="59" fillId="0" borderId="0" xfId="0" applyFont="1" applyAlignment="1" applyProtection="1">
      <alignment horizontal="center" vertical="center"/>
    </xf>
    <xf numFmtId="0" fontId="57" fillId="0" borderId="0" xfId="0" applyFont="1" applyAlignment="1" applyProtection="1">
      <alignment vertical="center"/>
    </xf>
    <xf numFmtId="0" fontId="59" fillId="0" borderId="0" xfId="0" applyFont="1" applyAlignment="1" applyProtection="1">
      <alignment vertical="center"/>
    </xf>
    <xf numFmtId="0" fontId="58" fillId="0" borderId="0" xfId="0" applyFont="1" applyAlignment="1" applyProtection="1">
      <alignment vertical="center"/>
    </xf>
    <xf numFmtId="178" fontId="60" fillId="0" borderId="10" xfId="0" applyNumberFormat="1" applyFont="1" applyBorder="1" applyAlignment="1" applyProtection="1">
      <alignment horizontal="center" vertical="center"/>
    </xf>
    <xf numFmtId="14" fontId="58" fillId="0" borderId="0" xfId="0" applyNumberFormat="1" applyFont="1" applyAlignment="1" applyProtection="1">
      <alignment vertical="center"/>
    </xf>
    <xf numFmtId="0" fontId="0" fillId="0" borderId="20" xfId="0" applyBorder="1">
      <alignment vertical="center"/>
    </xf>
    <xf numFmtId="0" fontId="0" fillId="0" borderId="21" xfId="0" applyFill="1" applyBorder="1">
      <alignment vertical="center"/>
    </xf>
    <xf numFmtId="0" fontId="11" fillId="28" borderId="19" xfId="0" applyFont="1" applyFill="1" applyBorder="1" applyAlignment="1">
      <alignment vertical="center"/>
    </xf>
    <xf numFmtId="0" fontId="21" fillId="28" borderId="10" xfId="0" applyFont="1" applyFill="1" applyBorder="1" applyProtection="1">
      <alignment vertical="center"/>
    </xf>
    <xf numFmtId="0" fontId="27" fillId="0" borderId="19" xfId="0" applyFont="1" applyFill="1" applyBorder="1" applyAlignment="1">
      <alignment horizontal="center" vertical="center"/>
    </xf>
    <xf numFmtId="0" fontId="33" fillId="24" borderId="0" xfId="0" applyFont="1" applyFill="1">
      <alignment vertical="center"/>
    </xf>
    <xf numFmtId="0" fontId="62" fillId="0" borderId="0" xfId="0" applyFont="1" applyProtection="1">
      <alignment vertical="center"/>
    </xf>
    <xf numFmtId="0" fontId="63" fillId="25" borderId="0" xfId="0" applyFont="1" applyFill="1" applyBorder="1" applyAlignment="1">
      <alignment horizontal="left" vertical="center"/>
    </xf>
    <xf numFmtId="0" fontId="5" fillId="28" borderId="10" xfId="0" applyFont="1" applyFill="1" applyBorder="1" applyAlignment="1" applyProtection="1">
      <alignment vertical="center" wrapText="1"/>
    </xf>
    <xf numFmtId="0" fontId="5" fillId="27" borderId="10" xfId="0" applyFont="1" applyFill="1" applyBorder="1" applyAlignment="1" applyProtection="1">
      <alignment vertical="center" wrapText="1"/>
      <protection locked="0"/>
    </xf>
    <xf numFmtId="0" fontId="13" fillId="0" borderId="0" xfId="0" applyFont="1" applyFill="1" applyAlignment="1">
      <alignment vertical="center"/>
    </xf>
    <xf numFmtId="0" fontId="29" fillId="0" borderId="0" xfId="0" applyFont="1">
      <alignment vertical="center"/>
    </xf>
    <xf numFmtId="0" fontId="0" fillId="0" borderId="0" xfId="0" applyAlignment="1">
      <alignment horizontal="center" vertical="center"/>
    </xf>
    <xf numFmtId="0" fontId="14"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Border="1" applyAlignment="1">
      <alignment horizontal="center" vertical="center"/>
    </xf>
    <xf numFmtId="38" fontId="66" fillId="27" borderId="16" xfId="65" applyFont="1" applyFill="1" applyBorder="1" applyAlignment="1">
      <alignment vertical="center"/>
    </xf>
    <xf numFmtId="0" fontId="66" fillId="27" borderId="16" xfId="0" applyFont="1" applyFill="1" applyBorder="1" applyAlignment="1">
      <alignment vertical="center"/>
    </xf>
    <xf numFmtId="38" fontId="66" fillId="0" borderId="16" xfId="65" applyFont="1" applyBorder="1" applyAlignment="1">
      <alignment vertical="center"/>
    </xf>
    <xf numFmtId="0" fontId="66" fillId="0" borderId="16" xfId="0" applyFont="1" applyBorder="1" applyAlignment="1">
      <alignment vertical="center"/>
    </xf>
    <xf numFmtId="38" fontId="66" fillId="0" borderId="22" xfId="65" applyFont="1" applyBorder="1" applyAlignment="1">
      <alignment vertical="center"/>
    </xf>
    <xf numFmtId="0" fontId="66" fillId="0" borderId="22" xfId="0" applyFont="1" applyBorder="1" applyAlignment="1">
      <alignment vertical="center"/>
    </xf>
    <xf numFmtId="0" fontId="61" fillId="0" borderId="0" xfId="0" applyFont="1" applyBorder="1" applyAlignment="1">
      <alignment vertical="center"/>
    </xf>
    <xf numFmtId="0" fontId="0" fillId="0" borderId="0" xfId="0" applyFill="1" applyAlignment="1">
      <alignment vertical="center"/>
    </xf>
    <xf numFmtId="38" fontId="66" fillId="0" borderId="23" xfId="65" applyFont="1" applyBorder="1" applyAlignment="1">
      <alignment vertical="center"/>
    </xf>
    <xf numFmtId="0" fontId="66" fillId="0" borderId="23" xfId="0" applyFont="1" applyBorder="1" applyAlignment="1">
      <alignment vertical="center"/>
    </xf>
    <xf numFmtId="0" fontId="0" fillId="0" borderId="0" xfId="0" applyFill="1" applyBorder="1" applyAlignment="1">
      <alignment vertical="top" wrapText="1"/>
    </xf>
    <xf numFmtId="38" fontId="66" fillId="27" borderId="24" xfId="65" applyFont="1" applyFill="1" applyBorder="1" applyAlignment="1">
      <alignment vertical="center"/>
    </xf>
    <xf numFmtId="0" fontId="66" fillId="27" borderId="24" xfId="0" applyFont="1" applyFill="1" applyBorder="1" applyAlignment="1">
      <alignment vertical="center"/>
    </xf>
    <xf numFmtId="0" fontId="0" fillId="0" borderId="0" xfId="0" applyFill="1" applyBorder="1" applyAlignment="1">
      <alignment vertical="center" wrapText="1"/>
    </xf>
    <xf numFmtId="0" fontId="61" fillId="0" borderId="0" xfId="0" applyFont="1" applyFill="1" applyBorder="1" applyAlignment="1">
      <alignment vertical="center"/>
    </xf>
    <xf numFmtId="0" fontId="0" fillId="0" borderId="0" xfId="0" applyBorder="1" applyAlignment="1">
      <alignment vertical="center"/>
    </xf>
    <xf numFmtId="38" fontId="4" fillId="27" borderId="16" xfId="65" applyFont="1" applyFill="1" applyBorder="1" applyAlignment="1">
      <alignment vertical="center"/>
    </xf>
    <xf numFmtId="0" fontId="0" fillId="27" borderId="16" xfId="0" applyFill="1" applyBorder="1" applyAlignment="1">
      <alignment vertical="center"/>
    </xf>
    <xf numFmtId="38" fontId="4" fillId="0" borderId="16" xfId="65" applyFont="1" applyBorder="1" applyAlignment="1">
      <alignment vertical="center"/>
    </xf>
    <xf numFmtId="0" fontId="0" fillId="0" borderId="16" xfId="0" applyBorder="1" applyAlignment="1">
      <alignment vertical="center"/>
    </xf>
    <xf numFmtId="38" fontId="4" fillId="0" borderId="23" xfId="65" applyFont="1" applyBorder="1" applyAlignment="1">
      <alignment vertical="center"/>
    </xf>
    <xf numFmtId="0" fontId="0" fillId="0" borderId="23" xfId="0" applyBorder="1" applyAlignment="1">
      <alignment vertical="center"/>
    </xf>
    <xf numFmtId="0" fontId="0" fillId="0" borderId="0" xfId="0" applyFill="1" applyAlignment="1">
      <alignment horizontal="center" vertical="center"/>
    </xf>
    <xf numFmtId="0" fontId="0" fillId="0" borderId="0" xfId="0" applyFill="1" applyBorder="1" applyAlignment="1">
      <alignment horizontal="center" vertical="center" shrinkToFit="1"/>
    </xf>
    <xf numFmtId="0" fontId="13" fillId="0" borderId="0" xfId="0" applyFont="1" applyFill="1" applyBorder="1" applyAlignment="1">
      <alignment horizontal="left" vertical="center"/>
    </xf>
    <xf numFmtId="38" fontId="4" fillId="0" borderId="0" xfId="65" applyFont="1" applyFill="1" applyBorder="1" applyAlignment="1">
      <alignment vertical="center"/>
    </xf>
    <xf numFmtId="0" fontId="13" fillId="0" borderId="12" xfId="0" applyFont="1" applyFill="1" applyBorder="1" applyAlignment="1">
      <alignment horizontal="left" vertical="center"/>
    </xf>
    <xf numFmtId="0" fontId="5" fillId="0" borderId="0" xfId="0" applyFont="1" applyAlignment="1">
      <alignment vertical="center"/>
    </xf>
    <xf numFmtId="38" fontId="70" fillId="0" borderId="0" xfId="65" applyFont="1" applyBorder="1" applyAlignment="1">
      <alignment horizontal="right" vertical="center"/>
    </xf>
    <xf numFmtId="38" fontId="4" fillId="0" borderId="0" xfId="65" applyFont="1" applyBorder="1" applyAlignment="1">
      <alignment vertical="center"/>
    </xf>
    <xf numFmtId="0" fontId="0" fillId="29" borderId="0" xfId="0" applyFill="1">
      <alignment vertical="center"/>
    </xf>
    <xf numFmtId="182" fontId="0" fillId="29" borderId="0" xfId="0" applyNumberFormat="1" applyFill="1">
      <alignment vertical="center"/>
    </xf>
    <xf numFmtId="0" fontId="0" fillId="27" borderId="0" xfId="0" applyFill="1">
      <alignment vertical="center"/>
    </xf>
    <xf numFmtId="182" fontId="0" fillId="27" borderId="0" xfId="0" applyNumberFormat="1" applyFill="1">
      <alignment vertical="center"/>
    </xf>
    <xf numFmtId="0" fontId="0" fillId="30" borderId="0" xfId="0" applyFill="1">
      <alignment vertical="center"/>
    </xf>
    <xf numFmtId="182" fontId="0" fillId="30" borderId="0" xfId="0" applyNumberFormat="1" applyFill="1">
      <alignment vertical="center"/>
    </xf>
    <xf numFmtId="0" fontId="0" fillId="31" borderId="0" xfId="0" applyFill="1">
      <alignment vertical="center"/>
    </xf>
    <xf numFmtId="182" fontId="0" fillId="31" borderId="0" xfId="0" applyNumberFormat="1" applyFill="1">
      <alignment vertical="center"/>
    </xf>
    <xf numFmtId="0" fontId="0" fillId="32" borderId="0" xfId="0" applyFill="1">
      <alignment vertical="center"/>
    </xf>
    <xf numFmtId="182" fontId="0" fillId="32" borderId="0" xfId="0" applyNumberFormat="1" applyFill="1">
      <alignment vertical="center"/>
    </xf>
    <xf numFmtId="0" fontId="0" fillId="24" borderId="0" xfId="0" applyFill="1">
      <alignment vertical="center"/>
    </xf>
    <xf numFmtId="182" fontId="0" fillId="24" borderId="0" xfId="0" applyNumberFormat="1" applyFill="1">
      <alignment vertical="center"/>
    </xf>
    <xf numFmtId="0" fontId="0" fillId="33" borderId="0" xfId="0" applyFill="1">
      <alignment vertical="center"/>
    </xf>
    <xf numFmtId="182" fontId="0" fillId="33" borderId="0" xfId="0" applyNumberFormat="1" applyFill="1">
      <alignment vertical="center"/>
    </xf>
    <xf numFmtId="0" fontId="0" fillId="34" borderId="0" xfId="0" applyFill="1">
      <alignment vertical="center"/>
    </xf>
    <xf numFmtId="0" fontId="0" fillId="35" borderId="0" xfId="0" applyFill="1">
      <alignment vertical="center"/>
    </xf>
    <xf numFmtId="0" fontId="0" fillId="36" borderId="0" xfId="0" applyFill="1">
      <alignment vertical="center"/>
    </xf>
    <xf numFmtId="0" fontId="0" fillId="37" borderId="0" xfId="0" applyFill="1">
      <alignment vertical="center"/>
    </xf>
    <xf numFmtId="0" fontId="0" fillId="38" borderId="0" xfId="0" applyFill="1">
      <alignment vertical="center"/>
    </xf>
    <xf numFmtId="14" fontId="0" fillId="0" borderId="0" xfId="0" applyNumberFormat="1">
      <alignment vertical="center"/>
    </xf>
    <xf numFmtId="14" fontId="0" fillId="0" borderId="0" xfId="0" applyNumberFormat="1" applyProtection="1">
      <alignment vertical="center"/>
      <protection locked="0"/>
    </xf>
    <xf numFmtId="0" fontId="21" fillId="27" borderId="10" xfId="0" applyFont="1" applyFill="1" applyBorder="1" applyProtection="1">
      <alignment vertical="center"/>
    </xf>
    <xf numFmtId="0" fontId="21" fillId="39" borderId="0" xfId="0" applyFont="1" applyFill="1" applyProtection="1">
      <alignment vertical="center"/>
    </xf>
    <xf numFmtId="14" fontId="21" fillId="39" borderId="0" xfId="0" applyNumberFormat="1" applyFont="1" applyFill="1" applyProtection="1">
      <alignment vertical="center"/>
    </xf>
    <xf numFmtId="14" fontId="27" fillId="27" borderId="16" xfId="0" applyNumberFormat="1" applyFont="1" applyFill="1" applyBorder="1" applyAlignment="1" applyProtection="1">
      <alignment horizontal="center" vertical="center"/>
      <protection locked="0"/>
    </xf>
    <xf numFmtId="14" fontId="27" fillId="27" borderId="15" xfId="0" applyNumberFormat="1" applyFont="1" applyFill="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protection locked="0"/>
    </xf>
    <xf numFmtId="0" fontId="77" fillId="0" borderId="0" xfId="0" applyFont="1" applyAlignment="1">
      <alignment horizontal="center" vertical="center"/>
    </xf>
    <xf numFmtId="0" fontId="77" fillId="0" borderId="0" xfId="0" applyFont="1">
      <alignment vertical="center"/>
    </xf>
    <xf numFmtId="0" fontId="79" fillId="0" borderId="0" xfId="0" applyFont="1" applyFill="1" applyBorder="1" applyAlignment="1">
      <alignment horizontal="center" vertical="center"/>
    </xf>
    <xf numFmtId="0" fontId="80" fillId="0" borderId="0" xfId="0" applyFont="1">
      <alignment vertical="center"/>
    </xf>
    <xf numFmtId="0" fontId="80" fillId="0" borderId="0" xfId="0" applyFont="1" applyFill="1" applyAlignment="1">
      <alignment horizontal="center" vertical="center"/>
    </xf>
    <xf numFmtId="0" fontId="77" fillId="0" borderId="0" xfId="0" applyFont="1" applyFill="1" applyBorder="1" applyAlignment="1">
      <alignment vertical="center"/>
    </xf>
    <xf numFmtId="0" fontId="78" fillId="0" borderId="0" xfId="0" applyFont="1" applyFill="1" applyBorder="1" applyAlignment="1">
      <alignment horizontal="center" vertical="center" wrapText="1"/>
    </xf>
    <xf numFmtId="0" fontId="77" fillId="0" borderId="12" xfId="0" applyFont="1" applyBorder="1" applyAlignment="1">
      <alignment horizontal="center" vertical="center"/>
    </xf>
    <xf numFmtId="0" fontId="77" fillId="0" borderId="0" xfId="0" applyFont="1" applyAlignment="1">
      <alignment vertical="center"/>
    </xf>
    <xf numFmtId="0" fontId="81" fillId="0" borderId="0" xfId="0" applyFont="1" applyFill="1" applyBorder="1" applyAlignment="1">
      <alignment vertical="center"/>
    </xf>
    <xf numFmtId="38" fontId="78" fillId="27" borderId="16" xfId="65" applyFont="1" applyFill="1" applyBorder="1" applyAlignment="1">
      <alignment vertical="center"/>
    </xf>
    <xf numFmtId="0" fontId="78" fillId="27" borderId="16" xfId="0" applyFont="1" applyFill="1" applyBorder="1" applyAlignment="1">
      <alignment vertical="center"/>
    </xf>
    <xf numFmtId="38" fontId="78" fillId="0" borderId="16" xfId="65" applyFont="1" applyBorder="1" applyAlignment="1">
      <alignment vertical="center"/>
    </xf>
    <xf numFmtId="0" fontId="78" fillId="0" borderId="16" xfId="0" applyFont="1" applyBorder="1" applyAlignment="1">
      <alignment vertical="center"/>
    </xf>
    <xf numFmtId="0" fontId="81" fillId="0" borderId="0" xfId="0" applyFont="1" applyFill="1" applyBorder="1" applyAlignment="1">
      <alignment vertical="center" wrapText="1"/>
    </xf>
    <xf numFmtId="38" fontId="78" fillId="0" borderId="22" xfId="65" applyFont="1" applyBorder="1" applyAlignment="1">
      <alignment vertical="center"/>
    </xf>
    <xf numFmtId="0" fontId="78" fillId="0" borderId="22" xfId="0" applyFont="1" applyBorder="1" applyAlignment="1">
      <alignment vertical="center"/>
    </xf>
    <xf numFmtId="0" fontId="77" fillId="0" borderId="0" xfId="0" applyFont="1" applyFill="1" applyAlignment="1">
      <alignment vertical="center"/>
    </xf>
    <xf numFmtId="38" fontId="78" fillId="0" borderId="23" xfId="65" applyFont="1" applyBorder="1" applyAlignment="1">
      <alignment vertical="center"/>
    </xf>
    <xf numFmtId="0" fontId="78" fillId="0" borderId="23" xfId="0" applyFont="1" applyBorder="1" applyAlignment="1">
      <alignment vertical="center"/>
    </xf>
    <xf numFmtId="0" fontId="77" fillId="0" borderId="0" xfId="0" applyFont="1" applyFill="1" applyBorder="1" applyAlignment="1">
      <alignment vertical="top" wrapText="1"/>
    </xf>
    <xf numFmtId="0" fontId="77" fillId="0" borderId="0" xfId="0" applyFont="1" applyBorder="1">
      <alignment vertical="center"/>
    </xf>
    <xf numFmtId="0" fontId="77" fillId="0" borderId="0" xfId="0" applyFont="1" applyFill="1">
      <alignment vertical="center"/>
    </xf>
    <xf numFmtId="0" fontId="77" fillId="0" borderId="0" xfId="0" applyFont="1" applyFill="1" applyBorder="1" applyAlignment="1">
      <alignment horizontal="center" vertical="center"/>
    </xf>
    <xf numFmtId="0" fontId="77" fillId="0" borderId="12" xfId="0" applyFont="1" applyFill="1" applyBorder="1" applyAlignment="1">
      <alignment horizontal="center" vertical="center"/>
    </xf>
    <xf numFmtId="0" fontId="77" fillId="0" borderId="0" xfId="0" applyFont="1" applyBorder="1" applyAlignment="1">
      <alignment vertical="center" shrinkToFit="1"/>
    </xf>
    <xf numFmtId="0" fontId="66" fillId="0" borderId="0" xfId="0" applyFont="1" applyBorder="1" applyAlignment="1">
      <alignment horizontal="center" vertical="center"/>
    </xf>
    <xf numFmtId="0" fontId="0" fillId="0" borderId="12" xfId="0" applyBorder="1" applyAlignment="1">
      <alignment horizontal="center" vertical="center"/>
    </xf>
    <xf numFmtId="0" fontId="6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179" fontId="74" fillId="27" borderId="25" xfId="0" applyNumberFormat="1" applyFont="1" applyFill="1" applyBorder="1" applyProtection="1">
      <alignment vertical="center"/>
      <protection locked="0"/>
    </xf>
    <xf numFmtId="179" fontId="74" fillId="28" borderId="26" xfId="0" applyNumberFormat="1" applyFont="1" applyFill="1" applyBorder="1">
      <alignment vertical="center"/>
    </xf>
    <xf numFmtId="181" fontId="84" fillId="28" borderId="10" xfId="0" applyNumberFormat="1" applyFont="1" applyFill="1" applyBorder="1" applyAlignment="1">
      <alignment horizontal="center" vertical="center" wrapText="1"/>
    </xf>
    <xf numFmtId="181" fontId="61" fillId="28" borderId="10" xfId="0" applyNumberFormat="1" applyFont="1" applyFill="1" applyBorder="1" applyAlignment="1">
      <alignment horizontal="center" vertical="center"/>
    </xf>
    <xf numFmtId="181" fontId="61" fillId="27" borderId="10" xfId="0" applyNumberFormat="1" applyFont="1" applyFill="1" applyBorder="1" applyAlignment="1" applyProtection="1">
      <alignment horizontal="center" vertical="center"/>
      <protection locked="0"/>
    </xf>
    <xf numFmtId="0" fontId="84" fillId="0" borderId="0" xfId="0" applyFont="1">
      <alignment vertical="center"/>
    </xf>
    <xf numFmtId="0" fontId="84" fillId="0" borderId="0" xfId="0" applyFont="1" applyAlignment="1">
      <alignment horizontal="center" vertical="center"/>
    </xf>
    <xf numFmtId="0" fontId="83" fillId="0" borderId="0" xfId="0" applyFont="1">
      <alignment vertical="center"/>
    </xf>
    <xf numFmtId="0" fontId="61" fillId="0" borderId="27" xfId="0" applyFont="1" applyFill="1" applyBorder="1" applyAlignment="1">
      <alignment vertical="center"/>
    </xf>
    <xf numFmtId="0" fontId="61" fillId="0" borderId="28" xfId="0" applyFont="1" applyFill="1" applyBorder="1" applyAlignment="1">
      <alignment vertical="center"/>
    </xf>
    <xf numFmtId="0" fontId="61" fillId="27" borderId="13" xfId="0" applyFont="1" applyFill="1" applyBorder="1" applyAlignment="1" applyProtection="1">
      <alignment vertical="center"/>
      <protection locked="0"/>
    </xf>
    <xf numFmtId="0" fontId="61" fillId="0" borderId="0" xfId="0" applyFont="1">
      <alignment vertical="center"/>
    </xf>
    <xf numFmtId="0" fontId="61" fillId="27" borderId="0" xfId="0" applyFont="1" applyFill="1">
      <alignment vertical="center"/>
    </xf>
    <xf numFmtId="0" fontId="33" fillId="24" borderId="0" xfId="0" applyFont="1" applyFill="1" applyBorder="1">
      <alignment vertical="center"/>
    </xf>
    <xf numFmtId="0" fontId="61" fillId="0" borderId="15" xfId="0" applyFont="1" applyBorder="1" applyAlignment="1" applyProtection="1">
      <alignment vertical="center"/>
    </xf>
    <xf numFmtId="0" fontId="61" fillId="0" borderId="29" xfId="0" applyFont="1" applyFill="1" applyBorder="1" applyAlignment="1" applyProtection="1">
      <alignment horizontal="center" vertical="center"/>
    </xf>
    <xf numFmtId="0" fontId="61" fillId="0" borderId="15" xfId="0" applyFont="1" applyFill="1" applyBorder="1" applyAlignment="1" applyProtection="1">
      <alignment horizontal="center" vertical="center"/>
    </xf>
    <xf numFmtId="14" fontId="61" fillId="27" borderId="15" xfId="0" applyNumberFormat="1" applyFont="1" applyFill="1" applyBorder="1" applyAlignment="1" applyProtection="1">
      <alignment horizontal="center" vertical="center" shrinkToFit="1"/>
      <protection locked="0"/>
    </xf>
    <xf numFmtId="0" fontId="84" fillId="0" borderId="19" xfId="0" applyFont="1" applyFill="1" applyBorder="1" applyAlignment="1">
      <alignment horizontal="center" vertical="center" shrinkToFit="1"/>
    </xf>
    <xf numFmtId="14" fontId="61" fillId="27" borderId="16" xfId="0" applyNumberFormat="1" applyFont="1" applyFill="1" applyBorder="1" applyAlignment="1" applyProtection="1">
      <alignment horizontal="center" vertical="center" shrinkToFit="1"/>
      <protection locked="0"/>
    </xf>
    <xf numFmtId="14" fontId="84" fillId="27" borderId="15" xfId="0" applyNumberFormat="1" applyFont="1" applyFill="1" applyBorder="1" applyAlignment="1" applyProtection="1">
      <alignment horizontal="center" vertical="center" shrinkToFit="1"/>
      <protection locked="0"/>
    </xf>
    <xf numFmtId="14" fontId="84" fillId="27" borderId="16" xfId="0" applyNumberFormat="1" applyFont="1" applyFill="1" applyBorder="1" applyAlignment="1" applyProtection="1">
      <alignment horizontal="center" vertical="center" shrinkToFit="1"/>
      <protection locked="0"/>
    </xf>
    <xf numFmtId="0" fontId="61" fillId="0" borderId="15" xfId="0" applyFont="1" applyFill="1" applyBorder="1" applyAlignment="1">
      <alignment horizontal="center" vertical="center"/>
    </xf>
    <xf numFmtId="0" fontId="61" fillId="0" borderId="16" xfId="0" applyFont="1" applyFill="1" applyBorder="1" applyAlignment="1">
      <alignment horizontal="center" vertical="center"/>
    </xf>
    <xf numFmtId="0" fontId="75" fillId="0" borderId="0" xfId="0" applyFont="1" applyFill="1" applyBorder="1" applyAlignment="1" applyProtection="1">
      <alignment vertical="center"/>
    </xf>
    <xf numFmtId="0" fontId="61" fillId="0" borderId="0" xfId="0" applyFont="1" applyProtection="1">
      <alignment vertical="center"/>
    </xf>
    <xf numFmtId="56" fontId="61" fillId="27" borderId="16" xfId="0" applyNumberFormat="1" applyFont="1" applyFill="1" applyBorder="1" applyAlignment="1">
      <alignment horizontal="center" vertical="center"/>
    </xf>
    <xf numFmtId="181" fontId="61" fillId="27" borderId="15" xfId="0" applyNumberFormat="1" applyFont="1" applyFill="1" applyBorder="1" applyAlignment="1" applyProtection="1">
      <alignment horizontal="center" vertical="center"/>
      <protection locked="0"/>
    </xf>
    <xf numFmtId="181" fontId="61" fillId="28" borderId="15" xfId="0" applyNumberFormat="1" applyFont="1" applyFill="1" applyBorder="1" applyAlignment="1" applyProtection="1">
      <alignment horizontal="center" vertical="center"/>
      <protection locked="0"/>
    </xf>
    <xf numFmtId="0" fontId="61" fillId="0" borderId="10" xfId="0" applyFont="1" applyFill="1" applyBorder="1">
      <alignment vertical="center"/>
    </xf>
    <xf numFmtId="0" fontId="61" fillId="0" borderId="0" xfId="0" applyFont="1" applyFill="1" applyProtection="1">
      <alignment vertical="center"/>
    </xf>
    <xf numFmtId="178" fontId="86" fillId="0" borderId="10" xfId="0" applyNumberFormat="1" applyFont="1" applyBorder="1" applyAlignment="1" applyProtection="1">
      <alignment horizontal="center" vertical="center"/>
    </xf>
    <xf numFmtId="178" fontId="87" fillId="0" borderId="10" xfId="0" applyNumberFormat="1" applyFont="1" applyBorder="1" applyAlignment="1" applyProtection="1">
      <alignment horizontal="center" vertical="center"/>
    </xf>
    <xf numFmtId="178" fontId="88" fillId="0" borderId="10" xfId="0" applyNumberFormat="1" applyFont="1" applyBorder="1" applyAlignment="1" applyProtection="1">
      <alignment horizontal="center" vertical="center"/>
    </xf>
    <xf numFmtId="178" fontId="72" fillId="0" borderId="17" xfId="0" applyNumberFormat="1" applyFont="1" applyBorder="1" applyAlignment="1" applyProtection="1">
      <alignment horizontal="center" vertical="center"/>
    </xf>
    <xf numFmtId="178" fontId="89" fillId="0" borderId="17" xfId="0" applyNumberFormat="1" applyFont="1" applyFill="1" applyBorder="1" applyAlignment="1" applyProtection="1">
      <alignment horizontal="center" vertical="center"/>
    </xf>
    <xf numFmtId="180" fontId="90" fillId="0" borderId="17" xfId="0" applyNumberFormat="1" applyFont="1" applyBorder="1" applyAlignment="1" applyProtection="1">
      <alignment horizontal="center" vertical="center"/>
    </xf>
    <xf numFmtId="178" fontId="91" fillId="0" borderId="17" xfId="0" applyNumberFormat="1" applyFont="1" applyBorder="1" applyAlignment="1" applyProtection="1">
      <alignment horizontal="center" vertical="center"/>
    </xf>
    <xf numFmtId="180" fontId="92" fillId="0" borderId="17" xfId="0" applyNumberFormat="1" applyFont="1" applyBorder="1" applyAlignment="1" applyProtection="1">
      <alignment horizontal="center" vertical="center"/>
    </xf>
    <xf numFmtId="178" fontId="89" fillId="0" borderId="17" xfId="0" applyNumberFormat="1" applyFont="1" applyBorder="1" applyAlignment="1" applyProtection="1">
      <alignment horizontal="center" vertical="center"/>
    </xf>
    <xf numFmtId="0" fontId="88" fillId="0" borderId="0" xfId="0" applyFont="1" applyAlignment="1" applyProtection="1">
      <alignment horizontal="center" vertical="center"/>
    </xf>
    <xf numFmtId="0" fontId="93" fillId="0" borderId="0" xfId="0" applyFont="1">
      <alignment vertical="center"/>
    </xf>
    <xf numFmtId="0" fontId="61" fillId="0" borderId="10" xfId="0" applyFont="1" applyBorder="1" applyAlignment="1">
      <alignment horizontal="center" vertical="center" wrapText="1"/>
    </xf>
    <xf numFmtId="0" fontId="31" fillId="0" borderId="11" xfId="0" applyFont="1" applyBorder="1">
      <alignment vertical="center"/>
    </xf>
    <xf numFmtId="0" fontId="31" fillId="0" borderId="12" xfId="0" applyFont="1" applyFill="1" applyBorder="1">
      <alignment vertical="center"/>
    </xf>
    <xf numFmtId="0" fontId="68" fillId="28" borderId="10" xfId="0" applyFont="1" applyFill="1" applyBorder="1" applyAlignment="1">
      <alignment horizontal="center" vertical="center"/>
    </xf>
    <xf numFmtId="0" fontId="94" fillId="28" borderId="15" xfId="0" applyFont="1" applyFill="1" applyBorder="1" applyAlignment="1">
      <alignment horizontal="center" vertical="center"/>
    </xf>
    <xf numFmtId="0" fontId="94" fillId="28" borderId="16" xfId="0" applyFont="1" applyFill="1" applyBorder="1" applyAlignment="1">
      <alignment horizontal="center" vertical="center" shrinkToFit="1"/>
    </xf>
    <xf numFmtId="0" fontId="94" fillId="28" borderId="15" xfId="0" applyFont="1" applyFill="1" applyBorder="1" applyAlignment="1">
      <alignment horizontal="center" vertical="center" wrapText="1"/>
    </xf>
    <xf numFmtId="0" fontId="94" fillId="28" borderId="16" xfId="0" applyFont="1" applyFill="1" applyBorder="1" applyAlignment="1">
      <alignment horizontal="center" vertical="center" wrapText="1"/>
    </xf>
    <xf numFmtId="0" fontId="68" fillId="0" borderId="10" xfId="0" applyFont="1" applyFill="1" applyBorder="1" applyAlignment="1" applyProtection="1">
      <alignment horizontal="center" vertical="center"/>
    </xf>
    <xf numFmtId="0" fontId="68" fillId="0" borderId="15" xfId="0" applyFont="1" applyFill="1" applyBorder="1" applyAlignment="1" applyProtection="1">
      <alignment horizontal="center" vertical="center" wrapText="1"/>
    </xf>
    <xf numFmtId="0" fontId="99" fillId="27" borderId="10" xfId="0" applyFont="1" applyFill="1" applyBorder="1" applyAlignment="1" applyProtection="1">
      <alignment horizontal="center" vertical="center"/>
      <protection locked="0"/>
    </xf>
    <xf numFmtId="0" fontId="95" fillId="28" borderId="10" xfId="0" applyFont="1" applyFill="1" applyBorder="1" applyAlignment="1" applyProtection="1">
      <alignment horizontal="center" vertical="center"/>
    </xf>
    <xf numFmtId="0" fontId="100" fillId="28" borderId="10" xfId="0" applyFont="1" applyFill="1" applyBorder="1" applyAlignment="1">
      <alignment horizontal="center" vertical="center"/>
    </xf>
    <xf numFmtId="181" fontId="68" fillId="27" borderId="15" xfId="0" applyNumberFormat="1" applyFont="1" applyFill="1" applyBorder="1" applyAlignment="1" applyProtection="1">
      <alignment horizontal="center" vertical="center"/>
      <protection locked="0"/>
    </xf>
    <xf numFmtId="181" fontId="68" fillId="28" borderId="15" xfId="0" applyNumberFormat="1" applyFont="1" applyFill="1" applyBorder="1" applyAlignment="1" applyProtection="1">
      <alignment horizontal="center" vertical="center"/>
      <protection locked="0"/>
    </xf>
    <xf numFmtId="181" fontId="68" fillId="27" borderId="10" xfId="0" applyNumberFormat="1" applyFont="1" applyFill="1" applyBorder="1" applyAlignment="1" applyProtection="1">
      <alignment horizontal="center" vertical="center"/>
      <protection locked="0"/>
    </xf>
    <xf numFmtId="181" fontId="96" fillId="27" borderId="15" xfId="0" applyNumberFormat="1" applyFont="1" applyFill="1" applyBorder="1" applyAlignment="1" applyProtection="1">
      <alignment horizontal="center" vertical="center"/>
      <protection locked="0"/>
    </xf>
    <xf numFmtId="181" fontId="96" fillId="28" borderId="15" xfId="0" applyNumberFormat="1" applyFont="1" applyFill="1" applyBorder="1" applyAlignment="1" applyProtection="1">
      <alignment horizontal="center" vertical="center"/>
      <protection locked="0"/>
    </xf>
    <xf numFmtId="181" fontId="96" fillId="27" borderId="10" xfId="0" applyNumberFormat="1" applyFont="1" applyFill="1" applyBorder="1" applyAlignment="1" applyProtection="1">
      <alignment horizontal="center" vertical="center"/>
      <protection locked="0"/>
    </xf>
    <xf numFmtId="181" fontId="68" fillId="28" borderId="15" xfId="0" applyNumberFormat="1" applyFont="1" applyFill="1" applyBorder="1" applyAlignment="1" applyProtection="1">
      <alignment horizontal="center" vertical="center"/>
    </xf>
    <xf numFmtId="181" fontId="68" fillId="28" borderId="10" xfId="0" applyNumberFormat="1" applyFont="1" applyFill="1" applyBorder="1" applyAlignment="1" applyProtection="1">
      <alignment horizontal="center" vertical="center"/>
    </xf>
    <xf numFmtId="181" fontId="68" fillId="28" borderId="10" xfId="0" applyNumberFormat="1" applyFont="1" applyFill="1" applyBorder="1" applyAlignment="1" applyProtection="1">
      <alignment horizontal="center" vertical="center"/>
      <protection locked="0"/>
    </xf>
    <xf numFmtId="0" fontId="68" fillId="28" borderId="15" xfId="0" applyFont="1" applyFill="1" applyBorder="1" applyAlignment="1" applyProtection="1">
      <alignment horizontal="center" vertical="center"/>
    </xf>
    <xf numFmtId="0" fontId="68" fillId="28" borderId="19" xfId="0" applyFont="1" applyFill="1" applyBorder="1" applyAlignment="1" applyProtection="1">
      <alignment horizontal="center" vertical="center"/>
    </xf>
    <xf numFmtId="0" fontId="68" fillId="28" borderId="16" xfId="0" applyFont="1" applyFill="1" applyBorder="1" applyAlignment="1" applyProtection="1">
      <alignment horizontal="center" vertical="center"/>
    </xf>
    <xf numFmtId="0" fontId="97" fillId="0" borderId="0" xfId="0" applyFont="1">
      <alignment vertical="center"/>
    </xf>
    <xf numFmtId="0" fontId="21" fillId="0" borderId="0" xfId="0" applyFont="1" applyFill="1" applyProtection="1">
      <alignment vertical="center"/>
      <protection locked="0"/>
    </xf>
    <xf numFmtId="0" fontId="35" fillId="0" borderId="0" xfId="0" applyFont="1" applyFill="1" applyProtection="1">
      <alignment vertical="center"/>
    </xf>
    <xf numFmtId="0" fontId="21" fillId="26" borderId="19" xfId="0" applyFont="1" applyFill="1" applyBorder="1" applyProtection="1">
      <alignment vertical="center"/>
    </xf>
    <xf numFmtId="14" fontId="21" fillId="26" borderId="19" xfId="0" applyNumberFormat="1" applyFont="1" applyFill="1" applyBorder="1" applyProtection="1">
      <alignment vertical="center"/>
    </xf>
    <xf numFmtId="0" fontId="96" fillId="0" borderId="10" xfId="0" applyFont="1" applyBorder="1" applyAlignment="1">
      <alignment horizontal="center" vertical="center"/>
    </xf>
    <xf numFmtId="14" fontId="61" fillId="0" borderId="0" xfId="0" applyNumberFormat="1" applyFont="1" applyProtection="1">
      <alignment vertical="center"/>
    </xf>
    <xf numFmtId="14" fontId="61" fillId="0" borderId="0" xfId="0" applyNumberFormat="1" applyFont="1" applyFill="1" applyProtection="1">
      <alignment vertical="center"/>
    </xf>
    <xf numFmtId="0" fontId="61" fillId="0" borderId="0" xfId="0" applyFont="1" applyAlignment="1" applyProtection="1">
      <alignment horizontal="center" vertical="center"/>
    </xf>
    <xf numFmtId="0" fontId="61" fillId="28" borderId="0" xfId="0" applyFont="1" applyFill="1" applyProtection="1">
      <alignment vertical="center"/>
    </xf>
    <xf numFmtId="14" fontId="61" fillId="28" borderId="0" xfId="0" applyNumberFormat="1" applyFont="1" applyFill="1" applyAlignment="1" applyProtection="1">
      <alignment horizontal="center" vertical="center"/>
    </xf>
    <xf numFmtId="0" fontId="61" fillId="0" borderId="0" xfId="0" applyFont="1" applyFill="1" applyAlignment="1" applyProtection="1">
      <alignment horizontal="center" vertical="center"/>
    </xf>
    <xf numFmtId="14" fontId="61" fillId="28" borderId="10" xfId="0" applyNumberFormat="1" applyFont="1" applyFill="1" applyBorder="1" applyProtection="1">
      <alignment vertical="center"/>
    </xf>
    <xf numFmtId="0" fontId="61" fillId="28" borderId="10" xfId="0" applyFont="1" applyFill="1" applyBorder="1" applyAlignment="1" applyProtection="1">
      <alignment horizontal="center" vertical="center"/>
    </xf>
    <xf numFmtId="14" fontId="61" fillId="28" borderId="0" xfId="0" applyNumberFormat="1" applyFont="1" applyFill="1" applyProtection="1">
      <alignment vertical="center"/>
    </xf>
    <xf numFmtId="0" fontId="61" fillId="28" borderId="0" xfId="0" applyFont="1" applyFill="1" applyAlignment="1" applyProtection="1">
      <alignment horizontal="center" vertical="center"/>
    </xf>
    <xf numFmtId="0" fontId="61" fillId="28" borderId="10" xfId="0" applyFont="1" applyFill="1" applyBorder="1" applyAlignment="1" applyProtection="1">
      <alignment vertical="center" wrapText="1"/>
    </xf>
    <xf numFmtId="0" fontId="61" fillId="0" borderId="15" xfId="0" applyFont="1" applyBorder="1" applyProtection="1">
      <alignment vertical="center"/>
    </xf>
    <xf numFmtId="0" fontId="61" fillId="0" borderId="19" xfId="0" applyFont="1" applyBorder="1" applyProtection="1">
      <alignment vertical="center"/>
    </xf>
    <xf numFmtId="0" fontId="61" fillId="0" borderId="19" xfId="0" applyFont="1" applyBorder="1" applyAlignment="1" applyProtection="1">
      <alignment horizontal="center" vertical="center"/>
    </xf>
    <xf numFmtId="0" fontId="61" fillId="0" borderId="16" xfId="0" applyFont="1" applyBorder="1" applyAlignment="1" applyProtection="1">
      <alignment horizontal="center" vertical="center"/>
    </xf>
    <xf numFmtId="0" fontId="61" fillId="27" borderId="10" xfId="0" applyFont="1" applyFill="1" applyBorder="1" applyProtection="1">
      <alignment vertical="center"/>
      <protection locked="0"/>
    </xf>
    <xf numFmtId="56" fontId="61" fillId="27" borderId="10" xfId="0" applyNumberFormat="1" applyFont="1" applyFill="1" applyBorder="1" applyProtection="1">
      <alignment vertical="center"/>
      <protection locked="0"/>
    </xf>
    <xf numFmtId="14" fontId="61" fillId="0" borderId="0" xfId="0" applyNumberFormat="1" applyFont="1" applyAlignment="1" applyProtection="1">
      <alignment horizontal="center" vertical="center"/>
    </xf>
    <xf numFmtId="14" fontId="61" fillId="0" borderId="0" xfId="0" applyNumberFormat="1" applyFont="1" applyFill="1" applyAlignment="1" applyProtection="1">
      <alignment horizontal="center" vertical="center"/>
    </xf>
    <xf numFmtId="14" fontId="61" fillId="27" borderId="10" xfId="0" applyNumberFormat="1" applyFont="1" applyFill="1" applyBorder="1" applyAlignment="1" applyProtection="1">
      <alignment horizontal="center" vertical="center"/>
      <protection locked="0"/>
    </xf>
    <xf numFmtId="14" fontId="61" fillId="0" borderId="0" xfId="0" applyNumberFormat="1" applyFont="1" applyFill="1" applyAlignment="1" applyProtection="1">
      <alignment horizontal="center" vertical="center"/>
      <protection locked="0"/>
    </xf>
    <xf numFmtId="14" fontId="61" fillId="0" borderId="0" xfId="0" applyNumberFormat="1" applyFont="1" applyAlignment="1" applyProtection="1">
      <alignment horizontal="center" vertical="center"/>
      <protection locked="0"/>
    </xf>
    <xf numFmtId="56" fontId="61" fillId="26" borderId="15" xfId="0" applyNumberFormat="1" applyFont="1" applyFill="1" applyBorder="1" applyAlignment="1">
      <alignment horizontal="center" vertical="center" wrapText="1" shrinkToFit="1"/>
    </xf>
    <xf numFmtId="14" fontId="84" fillId="28" borderId="15" xfId="0" applyNumberFormat="1" applyFont="1" applyFill="1" applyBorder="1" applyAlignment="1" applyProtection="1">
      <alignment horizontal="center" vertical="center" shrinkToFit="1"/>
      <protection locked="0"/>
    </xf>
    <xf numFmtId="14" fontId="84" fillId="28" borderId="16" xfId="0" applyNumberFormat="1" applyFont="1" applyFill="1" applyBorder="1" applyAlignment="1" applyProtection="1">
      <alignment horizontal="center" vertical="center" shrinkToFit="1"/>
      <protection locked="0"/>
    </xf>
    <xf numFmtId="0" fontId="68" fillId="0" borderId="15" xfId="0" applyFont="1" applyFill="1" applyBorder="1" applyAlignment="1" applyProtection="1">
      <alignment horizontal="center" vertical="center"/>
    </xf>
    <xf numFmtId="0" fontId="68" fillId="0" borderId="10" xfId="0" applyFont="1" applyFill="1" applyBorder="1" applyAlignment="1">
      <alignment horizontal="center" vertical="center" wrapText="1"/>
    </xf>
    <xf numFmtId="0" fontId="105" fillId="0" borderId="0" xfId="0" applyFont="1">
      <alignment vertical="center"/>
    </xf>
    <xf numFmtId="0" fontId="106" fillId="0" borderId="0" xfId="0" applyFont="1">
      <alignment vertical="center"/>
    </xf>
    <xf numFmtId="0" fontId="107" fillId="40" borderId="0" xfId="0" applyFont="1" applyFill="1" applyAlignment="1">
      <alignment horizontal="center" vertical="center"/>
    </xf>
    <xf numFmtId="14" fontId="108" fillId="40" borderId="0" xfId="0" applyNumberFormat="1" applyFont="1" applyFill="1" applyAlignment="1" applyProtection="1">
      <alignment horizontal="center" vertical="center"/>
    </xf>
    <xf numFmtId="0" fontId="109" fillId="40" borderId="0" xfId="0" applyFont="1" applyFill="1" applyAlignment="1" applyProtection="1">
      <alignment horizontal="center" vertical="center"/>
    </xf>
    <xf numFmtId="0" fontId="111" fillId="0" borderId="0" xfId="0" applyFont="1" applyFill="1" applyAlignment="1">
      <alignment horizontal="center" vertical="center"/>
    </xf>
    <xf numFmtId="0" fontId="111" fillId="25" borderId="0" xfId="0" applyFont="1" applyFill="1" applyBorder="1" applyAlignment="1">
      <alignment horizontal="left" vertical="center"/>
    </xf>
    <xf numFmtId="0" fontId="112" fillId="25" borderId="10" xfId="0" applyFont="1" applyFill="1" applyBorder="1" applyAlignment="1">
      <alignment horizontal="center" vertical="center"/>
    </xf>
    <xf numFmtId="181" fontId="98" fillId="27" borderId="15" xfId="0" applyNumberFormat="1" applyFont="1" applyFill="1" applyBorder="1" applyAlignment="1" applyProtection="1">
      <alignment horizontal="center" vertical="center"/>
      <protection locked="0"/>
    </xf>
    <xf numFmtId="181" fontId="98" fillId="28" borderId="15" xfId="0" applyNumberFormat="1" applyFont="1" applyFill="1" applyBorder="1" applyAlignment="1" applyProtection="1">
      <alignment horizontal="center" vertical="center"/>
      <protection locked="0"/>
    </xf>
    <xf numFmtId="181" fontId="98" fillId="27" borderId="10" xfId="0" applyNumberFormat="1" applyFont="1" applyFill="1" applyBorder="1" applyAlignment="1" applyProtection="1">
      <alignment horizontal="center" vertical="center"/>
      <protection locked="0"/>
    </xf>
    <xf numFmtId="0" fontId="98" fillId="27" borderId="10" xfId="0" applyFont="1" applyFill="1" applyBorder="1" applyAlignment="1" applyProtection="1">
      <alignment vertical="center" wrapText="1"/>
      <protection locked="0"/>
    </xf>
    <xf numFmtId="0" fontId="54" fillId="0" borderId="10" xfId="0" applyFont="1" applyFill="1" applyBorder="1" applyAlignment="1" applyProtection="1">
      <alignment horizontal="center" vertical="center"/>
    </xf>
    <xf numFmtId="0" fontId="54" fillId="0" borderId="15" xfId="0" applyFont="1" applyFill="1" applyBorder="1" applyAlignment="1" applyProtection="1">
      <alignment horizontal="center" vertical="center"/>
    </xf>
    <xf numFmtId="0" fontId="54" fillId="0" borderId="15" xfId="0" applyFont="1" applyFill="1" applyBorder="1" applyAlignment="1" applyProtection="1">
      <alignment horizontal="center" vertical="center" wrapText="1"/>
    </xf>
    <xf numFmtId="0" fontId="54" fillId="0" borderId="10" xfId="0" applyFont="1" applyFill="1" applyBorder="1" applyAlignment="1">
      <alignment horizontal="center" vertical="center" wrapText="1"/>
    </xf>
    <xf numFmtId="0" fontId="96" fillId="0" borderId="10" xfId="0" applyFont="1" applyFill="1" applyBorder="1" applyAlignment="1">
      <alignment horizontal="center" vertical="center"/>
    </xf>
    <xf numFmtId="0" fontId="98" fillId="0" borderId="10" xfId="0" applyFont="1" applyFill="1" applyBorder="1" applyAlignment="1">
      <alignment horizontal="center" vertical="center"/>
    </xf>
    <xf numFmtId="56" fontId="68" fillId="27" borderId="16" xfId="0" applyNumberFormat="1" applyFont="1" applyFill="1" applyBorder="1" applyAlignment="1">
      <alignment horizontal="center" vertical="center"/>
    </xf>
    <xf numFmtId="56" fontId="96" fillId="28" borderId="15" xfId="0" applyNumberFormat="1" applyFont="1" applyFill="1" applyBorder="1" applyAlignment="1">
      <alignment horizontal="center" vertical="center" shrinkToFit="1"/>
    </xf>
    <xf numFmtId="0" fontId="96" fillId="28" borderId="16" xfId="0" applyFont="1" applyFill="1" applyBorder="1" applyAlignment="1">
      <alignment horizontal="center" vertical="center" shrinkToFit="1"/>
    </xf>
    <xf numFmtId="181" fontId="96" fillId="28" borderId="15" xfId="0" applyNumberFormat="1" applyFont="1" applyFill="1" applyBorder="1" applyAlignment="1" applyProtection="1">
      <alignment horizontal="center" vertical="center"/>
    </xf>
    <xf numFmtId="181" fontId="96" fillId="28" borderId="10" xfId="0" applyNumberFormat="1" applyFont="1" applyFill="1" applyBorder="1" applyAlignment="1" applyProtection="1">
      <alignment horizontal="center" vertical="center"/>
    </xf>
    <xf numFmtId="0" fontId="86" fillId="0" borderId="0" xfId="0" applyFont="1" applyAlignment="1" applyProtection="1">
      <alignment vertical="center"/>
    </xf>
    <xf numFmtId="0" fontId="17" fillId="0" borderId="0" xfId="0" applyFont="1" applyAlignment="1" applyProtection="1">
      <alignment horizontal="center" vertical="center"/>
    </xf>
    <xf numFmtId="0" fontId="17" fillId="0" borderId="0" xfId="0" applyFont="1" applyAlignment="1" applyProtection="1">
      <alignment vertical="center"/>
    </xf>
    <xf numFmtId="14" fontId="17" fillId="0" borderId="0" xfId="0" applyNumberFormat="1" applyFont="1" applyAlignment="1" applyProtection="1">
      <alignment vertical="center"/>
    </xf>
    <xf numFmtId="0" fontId="86" fillId="0" borderId="0" xfId="0" applyFont="1" applyAlignment="1" applyProtection="1">
      <alignment horizontal="center" vertical="center"/>
    </xf>
    <xf numFmtId="0" fontId="113" fillId="0" borderId="0" xfId="0" applyFont="1" applyProtection="1">
      <alignment vertical="center"/>
    </xf>
    <xf numFmtId="0" fontId="114" fillId="0" borderId="0" xfId="0" applyFont="1" applyProtection="1">
      <alignment vertical="center"/>
    </xf>
    <xf numFmtId="0" fontId="34" fillId="26" borderId="0" xfId="0" applyFont="1" applyFill="1" applyProtection="1">
      <alignment vertical="center"/>
    </xf>
    <xf numFmtId="0" fontId="21" fillId="26" borderId="0" xfId="0" applyFont="1" applyFill="1" applyAlignment="1" applyProtection="1">
      <alignment vertical="center"/>
    </xf>
    <xf numFmtId="0" fontId="21" fillId="26" borderId="10" xfId="0" applyFont="1" applyFill="1" applyBorder="1" applyProtection="1">
      <alignment vertical="center"/>
      <protection locked="0"/>
    </xf>
    <xf numFmtId="14" fontId="115" fillId="0" borderId="0" xfId="0" applyNumberFormat="1" applyFont="1" applyFill="1" applyProtection="1">
      <alignment vertical="center"/>
    </xf>
    <xf numFmtId="0" fontId="115" fillId="0" borderId="0" xfId="0" applyFont="1" applyFill="1" applyAlignment="1" applyProtection="1">
      <alignment horizontal="center" vertical="center"/>
    </xf>
    <xf numFmtId="14" fontId="115" fillId="0" borderId="0" xfId="0" applyNumberFormat="1" applyFont="1" applyFill="1" applyAlignment="1" applyProtection="1">
      <alignment horizontal="center" vertical="center"/>
      <protection locked="0"/>
    </xf>
    <xf numFmtId="0" fontId="116" fillId="0" borderId="0" xfId="0" applyFont="1" applyFill="1" applyProtection="1">
      <alignment vertical="center"/>
      <protection locked="0"/>
    </xf>
    <xf numFmtId="0" fontId="115" fillId="0" borderId="0" xfId="0" applyFont="1" applyFill="1" applyProtection="1">
      <alignment vertical="center"/>
    </xf>
    <xf numFmtId="0" fontId="116" fillId="0" borderId="0" xfId="0" applyFont="1" applyFill="1" applyProtection="1">
      <alignment vertical="center"/>
    </xf>
    <xf numFmtId="178" fontId="117" fillId="0" borderId="17" xfId="0" applyNumberFormat="1" applyFont="1" applyBorder="1" applyAlignment="1" applyProtection="1">
      <alignment horizontal="center" vertical="center"/>
    </xf>
    <xf numFmtId="0" fontId="109" fillId="0" borderId="0" xfId="0" applyFont="1" applyAlignment="1" applyProtection="1">
      <alignment horizontal="center" vertical="center"/>
    </xf>
    <xf numFmtId="180" fontId="118" fillId="0" borderId="17" xfId="0" applyNumberFormat="1" applyFont="1" applyBorder="1" applyAlignment="1" applyProtection="1">
      <alignment horizontal="center" vertical="center"/>
    </xf>
    <xf numFmtId="0" fontId="103" fillId="0" borderId="0" xfId="0" applyFont="1" applyAlignment="1" applyProtection="1">
      <alignment horizontal="center" vertical="center"/>
    </xf>
    <xf numFmtId="180" fontId="118" fillId="0" borderId="18" xfId="0" applyNumberFormat="1" applyFont="1" applyBorder="1" applyAlignment="1" applyProtection="1">
      <alignment horizontal="center" vertical="center"/>
    </xf>
    <xf numFmtId="0" fontId="118" fillId="0" borderId="0" xfId="0" applyFont="1" applyAlignment="1" applyProtection="1">
      <alignment horizontal="center" vertical="center"/>
    </xf>
    <xf numFmtId="56" fontId="96" fillId="26" borderId="15" xfId="0" applyNumberFormat="1" applyFont="1" applyFill="1" applyBorder="1" applyAlignment="1">
      <alignment horizontal="center" vertical="center" wrapText="1" shrinkToFit="1"/>
    </xf>
    <xf numFmtId="14" fontId="61" fillId="27" borderId="10" xfId="0" applyNumberFormat="1" applyFont="1" applyFill="1" applyBorder="1" applyProtection="1">
      <alignment vertical="center"/>
      <protection locked="0"/>
    </xf>
    <xf numFmtId="0" fontId="3" fillId="0" borderId="0" xfId="87">
      <alignment vertical="center"/>
    </xf>
    <xf numFmtId="0" fontId="3" fillId="0" borderId="0" xfId="87" applyFont="1">
      <alignment vertical="center"/>
    </xf>
    <xf numFmtId="0" fontId="2" fillId="0" borderId="0" xfId="83" applyFont="1">
      <alignment vertical="center"/>
    </xf>
    <xf numFmtId="0" fontId="0" fillId="0" borderId="0" xfId="0" applyAlignment="1">
      <alignment vertical="center" wrapText="1"/>
    </xf>
    <xf numFmtId="14" fontId="61" fillId="74" borderId="10" xfId="0" applyNumberFormat="1" applyFont="1" applyFill="1" applyBorder="1" applyAlignment="1" applyProtection="1">
      <alignment horizontal="center" vertical="center"/>
      <protection locked="0"/>
    </xf>
    <xf numFmtId="0" fontId="1" fillId="0" borderId="0" xfId="87" applyFont="1">
      <alignment vertical="center"/>
    </xf>
    <xf numFmtId="0" fontId="0" fillId="0" borderId="0" xfId="0" applyFont="1" applyAlignment="1">
      <alignment vertical="center" wrapText="1"/>
    </xf>
    <xf numFmtId="0" fontId="157" fillId="0" borderId="10" xfId="0" applyFont="1" applyBorder="1" applyAlignment="1">
      <alignment horizontal="center" vertical="center"/>
    </xf>
    <xf numFmtId="0" fontId="158" fillId="74" borderId="10" xfId="85" applyFont="1" applyFill="1" applyBorder="1" applyAlignment="1">
      <alignment horizontal="left" vertical="center"/>
    </xf>
    <xf numFmtId="0" fontId="61" fillId="27" borderId="15" xfId="0" applyFont="1" applyFill="1" applyBorder="1" applyAlignment="1" applyProtection="1">
      <alignment horizontal="left" vertical="center" wrapText="1"/>
      <protection locked="0"/>
    </xf>
    <xf numFmtId="0" fontId="61" fillId="27" borderId="19" xfId="0" applyFont="1" applyFill="1" applyBorder="1" applyAlignment="1" applyProtection="1">
      <alignment horizontal="left" vertical="center" wrapText="1"/>
      <protection locked="0"/>
    </xf>
    <xf numFmtId="0" fontId="61" fillId="27" borderId="16" xfId="0" applyFont="1" applyFill="1" applyBorder="1" applyAlignment="1" applyProtection="1">
      <alignment horizontal="left" vertical="center" wrapText="1"/>
      <protection locked="0"/>
    </xf>
    <xf numFmtId="0" fontId="61" fillId="27" borderId="10" xfId="0" applyFont="1" applyFill="1" applyBorder="1" applyAlignment="1" applyProtection="1">
      <alignment horizontal="left" vertical="center" wrapText="1"/>
      <protection locked="0"/>
    </xf>
    <xf numFmtId="0" fontId="61" fillId="27" borderId="10" xfId="0" applyFont="1" applyFill="1" applyBorder="1" applyAlignment="1" applyProtection="1">
      <alignment horizontal="left" vertical="center"/>
      <protection locked="0"/>
    </xf>
    <xf numFmtId="0" fontId="95" fillId="27" borderId="10" xfId="0" applyFont="1" applyFill="1" applyBorder="1" applyAlignment="1" applyProtection="1">
      <alignment horizontal="center" vertical="center"/>
      <protection locked="0"/>
    </xf>
    <xf numFmtId="0" fontId="61" fillId="27" borderId="10" xfId="0" applyFont="1" applyFill="1" applyBorder="1" applyAlignment="1" applyProtection="1">
      <alignment horizontal="center" vertical="center"/>
      <protection locked="0"/>
    </xf>
    <xf numFmtId="0" fontId="96" fillId="0" borderId="15" xfId="0" applyFont="1" applyFill="1" applyBorder="1" applyAlignment="1" applyProtection="1">
      <alignment horizontal="center" vertical="center"/>
    </xf>
    <xf numFmtId="0" fontId="96" fillId="0" borderId="19" xfId="0" applyFont="1" applyFill="1" applyBorder="1" applyAlignment="1" applyProtection="1">
      <alignment horizontal="center" vertical="center"/>
    </xf>
    <xf numFmtId="0" fontId="96" fillId="0" borderId="16" xfId="0" applyFont="1" applyFill="1" applyBorder="1" applyAlignment="1" applyProtection="1">
      <alignment horizontal="center" vertical="center"/>
    </xf>
    <xf numFmtId="0" fontId="84" fillId="27" borderId="10" xfId="0" applyFont="1" applyFill="1" applyBorder="1" applyAlignment="1" applyProtection="1">
      <alignment horizontal="center" vertical="center"/>
      <protection locked="0"/>
    </xf>
    <xf numFmtId="0" fontId="61" fillId="27" borderId="10" xfId="0" applyFont="1" applyFill="1" applyBorder="1" applyAlignment="1" applyProtection="1">
      <alignment horizontal="center" vertical="center" wrapText="1"/>
      <protection locked="0"/>
    </xf>
    <xf numFmtId="0" fontId="61" fillId="0" borderId="29" xfId="0" applyFont="1" applyFill="1" applyBorder="1" applyAlignment="1">
      <alignment horizontal="center" vertical="center" wrapText="1"/>
    </xf>
    <xf numFmtId="0" fontId="61" fillId="0" borderId="36" xfId="0" applyFont="1" applyFill="1" applyBorder="1" applyAlignment="1">
      <alignment horizontal="center" vertical="center" wrapText="1"/>
    </xf>
    <xf numFmtId="179" fontId="74" fillId="27" borderId="29" xfId="0" applyNumberFormat="1" applyFont="1" applyFill="1" applyBorder="1" applyAlignment="1" applyProtection="1">
      <alignment horizontal="center" vertical="center"/>
      <protection locked="0"/>
    </xf>
    <xf numFmtId="179" fontId="74" fillId="27" borderId="14" xfId="0" applyNumberFormat="1" applyFont="1" applyFill="1" applyBorder="1" applyAlignment="1" applyProtection="1">
      <alignment horizontal="center" vertical="center"/>
      <protection locked="0"/>
    </xf>
    <xf numFmtId="0" fontId="28" fillId="27" borderId="14" xfId="0" applyFont="1" applyFill="1" applyBorder="1" applyAlignment="1" applyProtection="1">
      <alignment horizontal="center" vertical="center"/>
      <protection locked="0"/>
    </xf>
    <xf numFmtId="0" fontId="61" fillId="0" borderId="29" xfId="0" applyFont="1" applyFill="1" applyBorder="1" applyAlignment="1">
      <alignment horizontal="center" vertical="center" shrinkToFit="1"/>
    </xf>
    <xf numFmtId="0" fontId="61" fillId="0" borderId="22" xfId="0" applyFont="1" applyFill="1" applyBorder="1" applyAlignment="1">
      <alignment horizontal="center" vertical="center" shrinkToFit="1"/>
    </xf>
    <xf numFmtId="0" fontId="61" fillId="0" borderId="37" xfId="0" applyFont="1" applyFill="1" applyBorder="1" applyAlignment="1">
      <alignment horizontal="center" vertical="center" shrinkToFit="1"/>
    </xf>
    <xf numFmtId="0" fontId="61" fillId="0" borderId="24" xfId="0" applyFont="1" applyFill="1" applyBorder="1" applyAlignment="1">
      <alignment horizontal="center" vertical="center" shrinkToFit="1"/>
    </xf>
    <xf numFmtId="179" fontId="74" fillId="28" borderId="37" xfId="0" applyNumberFormat="1" applyFont="1" applyFill="1" applyBorder="1" applyAlignment="1">
      <alignment horizontal="center" vertical="center"/>
    </xf>
    <xf numFmtId="179" fontId="74" fillId="28" borderId="13" xfId="0" applyNumberFormat="1" applyFont="1" applyFill="1" applyBorder="1" applyAlignment="1">
      <alignment horizontal="center" vertical="center"/>
    </xf>
    <xf numFmtId="0" fontId="61" fillId="0" borderId="37" xfId="0" applyFont="1" applyFill="1" applyBorder="1" applyAlignment="1">
      <alignment horizontal="center" vertical="center" wrapText="1"/>
    </xf>
    <xf numFmtId="0" fontId="61" fillId="27" borderId="15" xfId="0" applyFont="1" applyFill="1" applyBorder="1" applyAlignment="1" applyProtection="1">
      <alignment horizontal="center" vertical="center"/>
      <protection locked="0"/>
    </xf>
    <xf numFmtId="0" fontId="61" fillId="27" borderId="19" xfId="0" applyFont="1" applyFill="1" applyBorder="1" applyAlignment="1" applyProtection="1">
      <alignment horizontal="center" vertical="center"/>
      <protection locked="0"/>
    </xf>
    <xf numFmtId="0" fontId="61" fillId="27" borderId="16" xfId="0" applyFont="1" applyFill="1" applyBorder="1" applyAlignment="1" applyProtection="1">
      <alignment horizontal="center" vertical="center"/>
      <protection locked="0"/>
    </xf>
    <xf numFmtId="0" fontId="61" fillId="27" borderId="13" xfId="0" applyFont="1" applyFill="1" applyBorder="1" applyAlignment="1" applyProtection="1">
      <alignment horizontal="left" vertical="center"/>
      <protection locked="0"/>
    </xf>
    <xf numFmtId="181" fontId="76" fillId="27" borderId="10" xfId="0" applyNumberFormat="1" applyFont="1" applyFill="1" applyBorder="1" applyAlignment="1" applyProtection="1">
      <alignment horizontal="center" vertical="center" wrapText="1"/>
      <protection locked="0"/>
    </xf>
    <xf numFmtId="179" fontId="61" fillId="0" borderId="10" xfId="0" applyNumberFormat="1" applyFont="1" applyFill="1" applyBorder="1" applyAlignment="1">
      <alignment horizontal="left" vertical="center"/>
    </xf>
    <xf numFmtId="181" fontId="84" fillId="28" borderId="10" xfId="0" applyNumberFormat="1" applyFont="1" applyFill="1" applyBorder="1" applyAlignment="1">
      <alignment horizontal="center" vertical="center" wrapText="1"/>
    </xf>
    <xf numFmtId="181" fontId="76" fillId="27" borderId="32" xfId="0" applyNumberFormat="1" applyFont="1" applyFill="1" applyBorder="1" applyAlignment="1" applyProtection="1">
      <alignment horizontal="center" vertical="center" wrapText="1"/>
      <protection locked="0"/>
    </xf>
    <xf numFmtId="0" fontId="21" fillId="0" borderId="10" xfId="0" applyFont="1" applyFill="1" applyBorder="1" applyAlignment="1">
      <alignment horizontal="center" vertical="center"/>
    </xf>
    <xf numFmtId="0" fontId="84" fillId="0" borderId="31" xfId="0" applyFont="1" applyBorder="1" applyAlignment="1">
      <alignment horizontal="center" vertical="center"/>
    </xf>
    <xf numFmtId="181" fontId="76" fillId="27" borderId="18" xfId="0" applyNumberFormat="1" applyFont="1" applyFill="1" applyBorder="1" applyAlignment="1" applyProtection="1">
      <alignment horizontal="center" vertical="center" wrapText="1"/>
      <protection locked="0"/>
    </xf>
    <xf numFmtId="0" fontId="76" fillId="0" borderId="10" xfId="0" applyFont="1" applyFill="1" applyBorder="1" applyAlignment="1">
      <alignment horizontal="center" vertical="center" wrapText="1"/>
    </xf>
    <xf numFmtId="0" fontId="76" fillId="0" borderId="15" xfId="0" applyFont="1" applyFill="1" applyBorder="1" applyAlignment="1">
      <alignment horizontal="center" vertical="center" wrapText="1"/>
    </xf>
    <xf numFmtId="0" fontId="61" fillId="27" borderId="18" xfId="0" applyFont="1" applyFill="1" applyBorder="1" applyAlignment="1" applyProtection="1">
      <alignment horizontal="center" vertical="center" wrapText="1"/>
      <protection locked="0"/>
    </xf>
    <xf numFmtId="0" fontId="61" fillId="27" borderId="31" xfId="0" applyFont="1" applyFill="1" applyBorder="1" applyAlignment="1" applyProtection="1">
      <alignment horizontal="center" vertical="center" wrapText="1"/>
      <protection locked="0"/>
    </xf>
    <xf numFmtId="0" fontId="13" fillId="0" borderId="0" xfId="0" applyFont="1" applyFill="1" applyAlignment="1">
      <alignment horizontal="center" vertical="center"/>
    </xf>
    <xf numFmtId="0" fontId="123" fillId="27" borderId="19" xfId="0" applyFont="1" applyFill="1" applyBorder="1" applyAlignment="1" applyProtection="1">
      <alignment horizontal="center" vertical="center"/>
      <protection locked="0"/>
    </xf>
    <xf numFmtId="0" fontId="123" fillId="27" borderId="16" xfId="0" applyFont="1" applyFill="1" applyBorder="1" applyAlignment="1" applyProtection="1">
      <alignment horizontal="center" vertical="center"/>
      <protection locked="0"/>
    </xf>
    <xf numFmtId="0" fontId="61" fillId="0" borderId="10" xfId="0" applyFont="1" applyBorder="1" applyAlignment="1">
      <alignment horizontal="center" vertical="center" shrinkToFit="1"/>
    </xf>
    <xf numFmtId="0" fontId="123" fillId="27" borderId="10" xfId="0" applyFont="1" applyFill="1" applyBorder="1" applyAlignment="1" applyProtection="1">
      <alignment horizontal="center" vertical="center"/>
      <protection locked="0"/>
    </xf>
    <xf numFmtId="0" fontId="33" fillId="26" borderId="16" xfId="0" applyFont="1" applyFill="1" applyBorder="1" applyAlignment="1">
      <alignment horizontal="center" vertical="center" wrapText="1"/>
    </xf>
    <xf numFmtId="0" fontId="33" fillId="26" borderId="16" xfId="0" applyFont="1" applyFill="1" applyBorder="1" applyAlignment="1">
      <alignment horizontal="center" vertical="center"/>
    </xf>
    <xf numFmtId="0" fontId="31" fillId="0" borderId="30" xfId="0" applyFont="1" applyBorder="1" applyAlignment="1">
      <alignment horizontal="center" vertical="center" wrapText="1"/>
    </xf>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0" borderId="35" xfId="0" applyFont="1" applyBorder="1" applyAlignment="1">
      <alignment horizontal="center" vertical="center" wrapText="1"/>
    </xf>
    <xf numFmtId="0" fontId="61" fillId="27" borderId="15" xfId="0" applyFont="1" applyFill="1" applyBorder="1" applyAlignment="1" applyProtection="1">
      <alignment horizontal="left" vertical="center"/>
      <protection locked="0"/>
    </xf>
    <xf numFmtId="0" fontId="61" fillId="27" borderId="19" xfId="0" applyFont="1" applyFill="1" applyBorder="1" applyAlignment="1" applyProtection="1">
      <alignment horizontal="left" vertical="center"/>
      <protection locked="0"/>
    </xf>
    <xf numFmtId="0" fontId="61" fillId="27" borderId="16" xfId="0" applyFont="1" applyFill="1" applyBorder="1" applyAlignment="1" applyProtection="1">
      <alignment horizontal="left" vertical="center"/>
      <protection locked="0"/>
    </xf>
    <xf numFmtId="0" fontId="61" fillId="27" borderId="15" xfId="0" applyFont="1" applyFill="1" applyBorder="1" applyAlignment="1" applyProtection="1">
      <alignment horizontal="left" vertical="center" wrapText="1"/>
    </xf>
    <xf numFmtId="0" fontId="61" fillId="27" borderId="19" xfId="0" applyFont="1" applyFill="1" applyBorder="1" applyAlignment="1" applyProtection="1">
      <alignment horizontal="left" vertical="center" wrapText="1"/>
    </xf>
    <xf numFmtId="0" fontId="61" fillId="27" borderId="16" xfId="0" applyFont="1" applyFill="1" applyBorder="1" applyAlignment="1" applyProtection="1">
      <alignment horizontal="left" vertical="center" wrapText="1"/>
    </xf>
    <xf numFmtId="0" fontId="61" fillId="27" borderId="10" xfId="0" applyFont="1" applyFill="1" applyBorder="1" applyAlignment="1" applyProtection="1">
      <alignment horizontal="center" vertical="center"/>
    </xf>
    <xf numFmtId="0" fontId="21" fillId="27" borderId="10" xfId="0" applyFont="1" applyFill="1" applyBorder="1" applyAlignment="1" applyProtection="1">
      <alignment horizontal="center" vertical="center" wrapText="1"/>
      <protection locked="0"/>
    </xf>
    <xf numFmtId="0" fontId="21" fillId="27" borderId="31" xfId="0" applyFont="1" applyFill="1" applyBorder="1" applyAlignment="1" applyProtection="1">
      <alignment horizontal="center" vertical="center" wrapText="1"/>
      <protection locked="0"/>
    </xf>
    <xf numFmtId="0" fontId="21" fillId="27" borderId="18" xfId="0" applyFont="1" applyFill="1" applyBorder="1" applyAlignment="1" applyProtection="1">
      <alignment horizontal="center" vertical="center" wrapText="1"/>
      <protection locked="0"/>
    </xf>
    <xf numFmtId="0" fontId="102" fillId="27" borderId="19" xfId="0" applyFont="1" applyFill="1" applyBorder="1" applyAlignment="1" applyProtection="1">
      <alignment horizontal="center" vertical="center"/>
      <protection locked="0"/>
    </xf>
    <xf numFmtId="0" fontId="102" fillId="27" borderId="16" xfId="0" applyFont="1" applyFill="1" applyBorder="1" applyAlignment="1" applyProtection="1">
      <alignment horizontal="center" vertical="center"/>
      <protection locked="0"/>
    </xf>
    <xf numFmtId="0" fontId="102" fillId="27" borderId="10" xfId="0" applyFont="1" applyFill="1" applyBorder="1" applyAlignment="1" applyProtection="1">
      <alignment horizontal="center" vertical="center"/>
      <protection locked="0"/>
    </xf>
    <xf numFmtId="0" fontId="97" fillId="0" borderId="10" xfId="0" applyFont="1" applyFill="1" applyBorder="1" applyAlignment="1">
      <alignment horizontal="center" vertical="center" wrapText="1" shrinkToFit="1"/>
    </xf>
    <xf numFmtId="0" fontId="21" fillId="28" borderId="38" xfId="0" applyFont="1" applyFill="1" applyBorder="1" applyAlignment="1">
      <alignment horizontal="center" vertical="center"/>
    </xf>
    <xf numFmtId="0" fontId="21" fillId="28" borderId="39" xfId="0" applyFont="1" applyFill="1" applyBorder="1" applyAlignment="1">
      <alignment horizontal="center" vertical="center"/>
    </xf>
    <xf numFmtId="0" fontId="101" fillId="28" borderId="29" xfId="0" applyFont="1" applyFill="1" applyBorder="1" applyAlignment="1" applyProtection="1">
      <alignment horizontal="center" vertical="center"/>
      <protection locked="0"/>
    </xf>
    <xf numFmtId="0" fontId="101" fillId="28" borderId="14" xfId="0" applyFont="1" applyFill="1" applyBorder="1" applyAlignment="1" applyProtection="1">
      <alignment horizontal="center" vertical="center"/>
      <protection locked="0"/>
    </xf>
    <xf numFmtId="0" fontId="101" fillId="28" borderId="22" xfId="0" applyFont="1" applyFill="1" applyBorder="1" applyAlignment="1" applyProtection="1">
      <alignment horizontal="center" vertical="center"/>
      <protection locked="0"/>
    </xf>
    <xf numFmtId="0" fontId="101" fillId="28" borderId="37" xfId="0" applyFont="1" applyFill="1" applyBorder="1" applyAlignment="1" applyProtection="1">
      <alignment horizontal="center" vertical="center"/>
      <protection locked="0"/>
    </xf>
    <xf numFmtId="0" fontId="101" fillId="28" borderId="13" xfId="0" applyFont="1" applyFill="1" applyBorder="1" applyAlignment="1" applyProtection="1">
      <alignment horizontal="center" vertical="center"/>
      <protection locked="0"/>
    </xf>
    <xf numFmtId="0" fontId="101" fillId="28" borderId="24" xfId="0" applyFont="1" applyFill="1" applyBorder="1" applyAlignment="1" applyProtection="1">
      <alignment horizontal="center" vertical="center"/>
      <protection locked="0"/>
    </xf>
    <xf numFmtId="0" fontId="96" fillId="27" borderId="10" xfId="0" applyFont="1" applyFill="1" applyBorder="1" applyAlignment="1" applyProtection="1">
      <alignment horizontal="left" vertical="center" wrapText="1"/>
      <protection locked="0"/>
    </xf>
    <xf numFmtId="0" fontId="21" fillId="28" borderId="15" xfId="0" applyFont="1" applyFill="1" applyBorder="1" applyAlignment="1">
      <alignment horizontal="center" vertical="center"/>
    </xf>
    <xf numFmtId="0" fontId="21" fillId="28" borderId="16" xfId="0" applyFont="1" applyFill="1" applyBorder="1" applyAlignment="1">
      <alignment horizontal="center" vertical="center"/>
    </xf>
    <xf numFmtId="0" fontId="27" fillId="28" borderId="38" xfId="0" applyFont="1" applyFill="1" applyBorder="1" applyAlignment="1">
      <alignment horizontal="center" vertical="center"/>
    </xf>
    <xf numFmtId="0" fontId="27" fillId="28" borderId="39" xfId="0" applyFont="1" applyFill="1" applyBorder="1" applyAlignment="1">
      <alignment horizontal="center" vertical="center"/>
    </xf>
    <xf numFmtId="0" fontId="98" fillId="25" borderId="10" xfId="0" applyFont="1" applyFill="1" applyBorder="1" applyAlignment="1">
      <alignment horizontal="center" vertical="center"/>
    </xf>
    <xf numFmtId="0" fontId="105" fillId="41" borderId="29" xfId="0" applyFont="1" applyFill="1" applyBorder="1" applyAlignment="1">
      <alignment horizontal="left" vertical="top" wrapText="1"/>
    </xf>
    <xf numFmtId="0" fontId="105" fillId="41" borderId="14" xfId="0" applyFont="1" applyFill="1" applyBorder="1" applyAlignment="1">
      <alignment horizontal="left" vertical="top" wrapText="1"/>
    </xf>
    <xf numFmtId="0" fontId="105" fillId="41" borderId="22" xfId="0" applyFont="1" applyFill="1" applyBorder="1" applyAlignment="1">
      <alignment horizontal="left" vertical="top" wrapText="1"/>
    </xf>
    <xf numFmtId="0" fontId="105" fillId="41" borderId="37" xfId="0" applyFont="1" applyFill="1" applyBorder="1" applyAlignment="1">
      <alignment horizontal="left" vertical="top" wrapText="1"/>
    </xf>
    <xf numFmtId="0" fontId="105" fillId="41" borderId="13" xfId="0" applyFont="1" applyFill="1" applyBorder="1" applyAlignment="1">
      <alignment horizontal="left" vertical="top" wrapText="1"/>
    </xf>
    <xf numFmtId="0" fontId="105" fillId="41" borderId="24" xfId="0" applyFont="1" applyFill="1" applyBorder="1" applyAlignment="1">
      <alignment horizontal="left" vertical="top" wrapText="1"/>
    </xf>
    <xf numFmtId="0" fontId="96" fillId="0" borderId="15" xfId="0" applyFont="1" applyFill="1" applyBorder="1" applyAlignment="1">
      <alignment horizontal="center" vertical="center"/>
    </xf>
    <xf numFmtId="0" fontId="96" fillId="0" borderId="16" xfId="0" applyFont="1" applyFill="1" applyBorder="1" applyAlignment="1">
      <alignment horizontal="center" vertical="center"/>
    </xf>
    <xf numFmtId="0" fontId="98" fillId="0" borderId="31" xfId="0" applyFont="1" applyBorder="1" applyAlignment="1">
      <alignment horizontal="center" vertical="center"/>
    </xf>
    <xf numFmtId="0" fontId="98" fillId="0" borderId="18" xfId="0" applyFont="1" applyBorder="1" applyAlignment="1">
      <alignment horizontal="center" vertical="center"/>
    </xf>
    <xf numFmtId="0" fontId="121" fillId="26" borderId="31" xfId="0" applyFont="1" applyFill="1" applyBorder="1" applyAlignment="1">
      <alignment horizontal="center" vertical="center"/>
    </xf>
    <xf numFmtId="0" fontId="121" fillId="26" borderId="18" xfId="0" applyFont="1" applyFill="1" applyBorder="1" applyAlignment="1">
      <alignment horizontal="center" vertical="center"/>
    </xf>
    <xf numFmtId="0" fontId="96" fillId="0" borderId="10" xfId="0" applyFont="1" applyFill="1" applyBorder="1" applyAlignment="1">
      <alignment horizontal="center" vertical="center" wrapText="1"/>
    </xf>
    <xf numFmtId="0" fontId="96" fillId="28" borderId="15" xfId="0" applyFont="1" applyFill="1" applyBorder="1" applyAlignment="1">
      <alignment horizontal="center" vertical="center" wrapText="1"/>
    </xf>
    <xf numFmtId="0" fontId="96" fillId="28" borderId="16" xfId="0" applyFont="1" applyFill="1" applyBorder="1" applyAlignment="1">
      <alignment horizontal="center" vertical="center"/>
    </xf>
    <xf numFmtId="0" fontId="61" fillId="28" borderId="15" xfId="0" applyFont="1" applyFill="1" applyBorder="1" applyAlignment="1">
      <alignment horizontal="center" vertical="center" wrapText="1"/>
    </xf>
    <xf numFmtId="0" fontId="61" fillId="28" borderId="16" xfId="0" applyFont="1" applyFill="1" applyBorder="1" applyAlignment="1">
      <alignment horizontal="center" vertical="center"/>
    </xf>
    <xf numFmtId="0" fontId="120" fillId="27" borderId="10" xfId="0" applyFont="1" applyFill="1" applyBorder="1" applyAlignment="1" applyProtection="1">
      <alignment horizontal="center" vertical="center"/>
      <protection locked="0"/>
    </xf>
    <xf numFmtId="0" fontId="99" fillId="41" borderId="10" xfId="0" applyFont="1" applyFill="1" applyBorder="1" applyAlignment="1">
      <alignment vertical="center"/>
    </xf>
    <xf numFmtId="0" fontId="119" fillId="27" borderId="15" xfId="0" applyFont="1" applyFill="1" applyBorder="1" applyAlignment="1" applyProtection="1">
      <alignment horizontal="center" vertical="center"/>
      <protection locked="0"/>
    </xf>
    <xf numFmtId="0" fontId="119" fillId="27" borderId="19" xfId="0" applyFont="1" applyFill="1" applyBorder="1" applyAlignment="1" applyProtection="1">
      <alignment horizontal="center" vertical="center"/>
      <protection locked="0"/>
    </xf>
    <xf numFmtId="0" fontId="119" fillId="27" borderId="16" xfId="0" applyFont="1" applyFill="1" applyBorder="1" applyAlignment="1" applyProtection="1">
      <alignment horizontal="center" vertical="center"/>
      <protection locked="0"/>
    </xf>
    <xf numFmtId="0" fontId="99" fillId="41" borderId="36" xfId="0" applyFont="1" applyFill="1" applyBorder="1" applyAlignment="1">
      <alignment horizontal="left" vertical="center" wrapText="1"/>
    </xf>
    <xf numFmtId="0" fontId="99" fillId="41" borderId="0" xfId="0" applyFont="1" applyFill="1" applyBorder="1" applyAlignment="1">
      <alignment horizontal="left" vertical="center" wrapText="1"/>
    </xf>
    <xf numFmtId="0" fontId="68" fillId="0" borderId="15" xfId="0" applyFont="1" applyFill="1" applyBorder="1" applyAlignment="1" applyProtection="1">
      <alignment horizontal="center" vertical="center"/>
    </xf>
    <xf numFmtId="0" fontId="68" fillId="0" borderId="16" xfId="0" applyFont="1" applyFill="1" applyBorder="1" applyAlignment="1" applyProtection="1">
      <alignment horizontal="center" vertical="center"/>
    </xf>
    <xf numFmtId="0" fontId="98" fillId="0" borderId="31" xfId="0" applyFont="1" applyBorder="1" applyAlignment="1">
      <alignment horizontal="center" vertical="center" wrapText="1"/>
    </xf>
    <xf numFmtId="0" fontId="98" fillId="0" borderId="17" xfId="0" applyFont="1" applyBorder="1" applyAlignment="1">
      <alignment horizontal="center" vertical="center"/>
    </xf>
    <xf numFmtId="0" fontId="96" fillId="27" borderId="10" xfId="0" applyFont="1" applyFill="1" applyBorder="1" applyAlignment="1">
      <alignment horizontal="left" vertical="center"/>
    </xf>
    <xf numFmtId="0" fontId="68" fillId="28" borderId="15" xfId="0" applyFont="1" applyFill="1" applyBorder="1" applyAlignment="1" applyProtection="1">
      <alignment horizontal="left" vertical="center" wrapText="1"/>
    </xf>
    <xf numFmtId="0" fontId="68" fillId="28" borderId="16" xfId="0" applyFont="1" applyFill="1" applyBorder="1" applyAlignment="1" applyProtection="1">
      <alignment horizontal="left" vertical="center" wrapText="1"/>
    </xf>
    <xf numFmtId="0" fontId="96" fillId="27" borderId="15" xfId="0" applyFont="1" applyFill="1" applyBorder="1" applyAlignment="1" applyProtection="1">
      <alignment horizontal="center" vertical="center" wrapText="1"/>
      <protection locked="0"/>
    </xf>
    <xf numFmtId="0" fontId="96" fillId="27" borderId="19" xfId="0" applyFont="1" applyFill="1" applyBorder="1" applyAlignment="1" applyProtection="1">
      <alignment horizontal="center" vertical="center" wrapText="1"/>
      <protection locked="0"/>
    </xf>
    <xf numFmtId="0" fontId="96" fillId="27" borderId="16" xfId="0" applyFont="1" applyFill="1" applyBorder="1" applyAlignment="1" applyProtection="1">
      <alignment horizontal="center" vertical="center" wrapText="1"/>
      <protection locked="0"/>
    </xf>
    <xf numFmtId="0" fontId="96" fillId="28" borderId="15" xfId="0" applyFont="1" applyFill="1" applyBorder="1" applyAlignment="1">
      <alignment horizontal="center" vertical="center" shrinkToFit="1"/>
    </xf>
    <xf numFmtId="0" fontId="96" fillId="28" borderId="16" xfId="0" applyFont="1" applyFill="1" applyBorder="1" applyAlignment="1">
      <alignment horizontal="center" vertical="center" shrinkToFit="1"/>
    </xf>
    <xf numFmtId="0" fontId="97" fillId="0" borderId="10" xfId="0" applyFont="1" applyFill="1" applyBorder="1" applyAlignment="1">
      <alignment horizontal="center" vertical="center" shrinkToFit="1"/>
    </xf>
    <xf numFmtId="0" fontId="95" fillId="27" borderId="10" xfId="0" applyFont="1" applyFill="1" applyBorder="1" applyAlignment="1">
      <alignment horizontal="left" vertical="center"/>
    </xf>
    <xf numFmtId="0" fontId="95" fillId="27" borderId="10" xfId="0" applyFont="1" applyFill="1" applyBorder="1" applyAlignment="1">
      <alignment horizontal="center" vertical="center"/>
    </xf>
    <xf numFmtId="0" fontId="97" fillId="0" borderId="10" xfId="0" applyFont="1" applyFill="1" applyBorder="1" applyAlignment="1" applyProtection="1">
      <alignment horizontal="center" vertical="center"/>
    </xf>
    <xf numFmtId="0" fontId="98" fillId="27" borderId="10" xfId="0" applyFont="1" applyFill="1" applyBorder="1" applyAlignment="1" applyProtection="1">
      <alignment horizontal="left" vertical="center" wrapText="1"/>
      <protection locked="0"/>
    </xf>
    <xf numFmtId="56" fontId="94" fillId="28" borderId="15" xfId="0" applyNumberFormat="1" applyFont="1" applyFill="1" applyBorder="1" applyAlignment="1">
      <alignment horizontal="center" vertical="center"/>
    </xf>
    <xf numFmtId="56" fontId="94" fillId="28" borderId="16" xfId="0" applyNumberFormat="1" applyFont="1" applyFill="1" applyBorder="1" applyAlignment="1">
      <alignment horizontal="center" vertical="center"/>
    </xf>
    <xf numFmtId="0" fontId="94" fillId="28" borderId="15" xfId="0" applyFont="1" applyFill="1" applyBorder="1" applyAlignment="1">
      <alignment horizontal="center" vertical="center"/>
    </xf>
    <xf numFmtId="0" fontId="94" fillId="28" borderId="16" xfId="0" applyFont="1" applyFill="1" applyBorder="1" applyAlignment="1">
      <alignment horizontal="center" vertical="center"/>
    </xf>
    <xf numFmtId="0" fontId="95" fillId="28" borderId="15" xfId="0" applyFont="1" applyFill="1" applyBorder="1" applyAlignment="1">
      <alignment horizontal="center" vertical="center" shrinkToFit="1"/>
    </xf>
    <xf numFmtId="0" fontId="95" fillId="28" borderId="16" xfId="0" applyFont="1" applyFill="1" applyBorder="1" applyAlignment="1">
      <alignment horizontal="center" vertical="center" shrinkToFit="1"/>
    </xf>
    <xf numFmtId="0" fontId="98" fillId="27" borderId="15" xfId="0" applyFont="1" applyFill="1" applyBorder="1" applyAlignment="1" applyProtection="1">
      <alignment horizontal="center" vertical="center"/>
      <protection locked="0"/>
    </xf>
    <xf numFmtId="0" fontId="98" fillId="27" borderId="19" xfId="0" applyFont="1" applyFill="1" applyBorder="1" applyAlignment="1" applyProtection="1">
      <alignment horizontal="center" vertical="center"/>
      <protection locked="0"/>
    </xf>
    <xf numFmtId="0" fontId="98" fillId="27" borderId="16" xfId="0" applyFont="1" applyFill="1" applyBorder="1" applyAlignment="1" applyProtection="1">
      <alignment horizontal="center" vertical="center"/>
      <protection locked="0"/>
    </xf>
    <xf numFmtId="0" fontId="98" fillId="27" borderId="15" xfId="0" applyFont="1" applyFill="1" applyBorder="1" applyAlignment="1" applyProtection="1">
      <alignment horizontal="center" vertical="center" wrapText="1"/>
      <protection locked="0"/>
    </xf>
    <xf numFmtId="0" fontId="98" fillId="27" borderId="15" xfId="0" applyFont="1" applyFill="1" applyBorder="1" applyAlignment="1" applyProtection="1">
      <alignment horizontal="left" vertical="center" wrapText="1"/>
      <protection locked="0"/>
    </xf>
    <xf numFmtId="0" fontId="98" fillId="27" borderId="16" xfId="0" applyFont="1" applyFill="1" applyBorder="1" applyAlignment="1" applyProtection="1">
      <alignment horizontal="left" vertical="center" wrapText="1"/>
      <protection locked="0"/>
    </xf>
    <xf numFmtId="0" fontId="98" fillId="27" borderId="19" xfId="0" applyFont="1" applyFill="1" applyBorder="1" applyAlignment="1" applyProtection="1">
      <alignment horizontal="center" vertical="center" wrapText="1"/>
      <protection locked="0"/>
    </xf>
    <xf numFmtId="0" fontId="98" fillId="27" borderId="16" xfId="0" applyFont="1" applyFill="1" applyBorder="1" applyAlignment="1" applyProtection="1">
      <alignment horizontal="center" vertical="center" wrapText="1"/>
      <protection locked="0"/>
    </xf>
    <xf numFmtId="0" fontId="68" fillId="0" borderId="19" xfId="0" applyFont="1" applyFill="1" applyBorder="1" applyAlignment="1" applyProtection="1">
      <alignment horizontal="center" vertical="center"/>
    </xf>
    <xf numFmtId="0" fontId="68" fillId="28" borderId="15" xfId="0" applyFont="1" applyFill="1" applyBorder="1" applyAlignment="1" applyProtection="1">
      <alignment horizontal="center" vertical="center"/>
    </xf>
    <xf numFmtId="0" fontId="68" fillId="28" borderId="19" xfId="0" applyFont="1" applyFill="1" applyBorder="1" applyAlignment="1" applyProtection="1">
      <alignment horizontal="center" vertical="center"/>
    </xf>
    <xf numFmtId="0" fontId="68" fillId="28" borderId="16" xfId="0" applyFont="1" applyFill="1" applyBorder="1" applyAlignment="1" applyProtection="1">
      <alignment horizontal="center" vertical="center"/>
    </xf>
    <xf numFmtId="0" fontId="68" fillId="27" borderId="15" xfId="0" applyFont="1" applyFill="1" applyBorder="1" applyAlignment="1" applyProtection="1">
      <alignment horizontal="center" vertical="center"/>
      <protection locked="0"/>
    </xf>
    <xf numFmtId="0" fontId="68" fillId="27" borderId="19" xfId="0" applyFont="1" applyFill="1" applyBorder="1" applyAlignment="1" applyProtection="1">
      <alignment horizontal="center" vertical="center"/>
      <protection locked="0"/>
    </xf>
    <xf numFmtId="0" fontId="68" fillId="27" borderId="16" xfId="0" applyFont="1" applyFill="1" applyBorder="1" applyAlignment="1" applyProtection="1">
      <alignment horizontal="center" vertical="center"/>
      <protection locked="0"/>
    </xf>
    <xf numFmtId="0" fontId="99" fillId="41" borderId="10" xfId="0" applyFont="1" applyFill="1" applyBorder="1" applyAlignment="1">
      <alignment horizontal="left" vertical="center" wrapText="1"/>
    </xf>
    <xf numFmtId="0" fontId="100" fillId="41" borderId="10" xfId="0" applyFont="1" applyFill="1" applyBorder="1" applyAlignment="1">
      <alignment horizontal="left" vertical="center" wrapText="1"/>
    </xf>
    <xf numFmtId="0" fontId="100" fillId="41" borderId="10" xfId="0" applyFont="1" applyFill="1" applyBorder="1" applyAlignment="1">
      <alignment vertical="center"/>
    </xf>
    <xf numFmtId="0" fontId="32" fillId="27" borderId="15" xfId="0" applyFont="1" applyFill="1" applyBorder="1" applyAlignment="1" applyProtection="1">
      <alignment horizontal="center" vertical="center"/>
      <protection locked="0"/>
    </xf>
    <xf numFmtId="0" fontId="32" fillId="27" borderId="19" xfId="0" applyFont="1" applyFill="1" applyBorder="1" applyAlignment="1" applyProtection="1">
      <alignment horizontal="center" vertical="center"/>
      <protection locked="0"/>
    </xf>
    <xf numFmtId="0" fontId="32" fillId="27" borderId="16" xfId="0" applyFont="1" applyFill="1" applyBorder="1" applyAlignment="1" applyProtection="1">
      <alignment horizontal="center" vertical="center"/>
      <protection locked="0"/>
    </xf>
    <xf numFmtId="0" fontId="100" fillId="41" borderId="36" xfId="0" applyFont="1" applyFill="1" applyBorder="1" applyAlignment="1">
      <alignment horizontal="left" vertical="center" wrapText="1"/>
    </xf>
    <xf numFmtId="0" fontId="100" fillId="41" borderId="0" xfId="0" applyFont="1" applyFill="1" applyBorder="1" applyAlignment="1">
      <alignment horizontal="left" vertical="center" wrapText="1"/>
    </xf>
    <xf numFmtId="0" fontId="21" fillId="27" borderId="10" xfId="0" applyFont="1" applyFill="1" applyBorder="1" applyAlignment="1" applyProtection="1">
      <alignment horizontal="left" vertical="center"/>
      <protection locked="0"/>
    </xf>
    <xf numFmtId="0" fontId="21" fillId="27" borderId="10" xfId="0" applyFont="1" applyFill="1" applyBorder="1" applyAlignment="1" applyProtection="1">
      <alignment horizontal="center" vertical="center"/>
      <protection locked="0"/>
    </xf>
    <xf numFmtId="0" fontId="96" fillId="27" borderId="15" xfId="0" applyFont="1" applyFill="1" applyBorder="1" applyAlignment="1" applyProtection="1">
      <alignment horizontal="center" vertical="center"/>
      <protection locked="0"/>
    </xf>
    <xf numFmtId="0" fontId="96" fillId="27" borderId="19" xfId="0" applyFont="1" applyFill="1" applyBorder="1" applyAlignment="1" applyProtection="1">
      <alignment horizontal="center" vertical="center"/>
      <protection locked="0"/>
    </xf>
    <xf numFmtId="0" fontId="96" fillId="27" borderId="16" xfId="0" applyFont="1" applyFill="1" applyBorder="1" applyAlignment="1" applyProtection="1">
      <alignment horizontal="center" vertical="center"/>
      <protection locked="0"/>
    </xf>
    <xf numFmtId="0" fontId="96" fillId="28" borderId="15" xfId="0" applyFont="1" applyFill="1" applyBorder="1" applyAlignment="1" applyProtection="1">
      <alignment horizontal="center" vertical="center"/>
    </xf>
    <xf numFmtId="0" fontId="96" fillId="28" borderId="19" xfId="0" applyFont="1" applyFill="1" applyBorder="1" applyAlignment="1" applyProtection="1">
      <alignment horizontal="center" vertical="center"/>
    </xf>
    <xf numFmtId="0" fontId="96" fillId="28" borderId="16" xfId="0" applyFont="1" applyFill="1" applyBorder="1" applyAlignment="1" applyProtection="1">
      <alignment horizontal="center" vertical="center"/>
    </xf>
    <xf numFmtId="0" fontId="54" fillId="0" borderId="15" xfId="0" applyFont="1" applyFill="1" applyBorder="1" applyAlignment="1" applyProtection="1">
      <alignment horizontal="center" vertical="center"/>
    </xf>
    <xf numFmtId="0" fontId="54" fillId="0" borderId="16" xfId="0" applyFont="1" applyFill="1" applyBorder="1" applyAlignment="1" applyProtection="1">
      <alignment horizontal="center" vertical="center"/>
    </xf>
    <xf numFmtId="0" fontId="54" fillId="0" borderId="19" xfId="0" applyFont="1" applyFill="1" applyBorder="1" applyAlignment="1" applyProtection="1">
      <alignment horizontal="center" vertical="center"/>
    </xf>
    <xf numFmtId="0" fontId="84" fillId="27" borderId="10" xfId="0" applyFont="1" applyFill="1" applyBorder="1" applyAlignment="1">
      <alignment horizontal="center" vertical="center"/>
    </xf>
    <xf numFmtId="0" fontId="105" fillId="41" borderId="29" xfId="0" applyFont="1" applyFill="1" applyBorder="1" applyAlignment="1">
      <alignment horizontal="left" vertical="top" wrapText="1" indent="1"/>
    </xf>
    <xf numFmtId="0" fontId="105" fillId="41" borderId="14" xfId="0" applyFont="1" applyFill="1" applyBorder="1" applyAlignment="1">
      <alignment horizontal="left" vertical="top" wrapText="1" indent="1"/>
    </xf>
    <xf numFmtId="0" fontId="105" fillId="41" borderId="22" xfId="0" applyFont="1" applyFill="1" applyBorder="1" applyAlignment="1">
      <alignment horizontal="left" vertical="top" wrapText="1" indent="1"/>
    </xf>
    <xf numFmtId="0" fontId="105" fillId="41" borderId="37" xfId="0" applyFont="1" applyFill="1" applyBorder="1" applyAlignment="1">
      <alignment horizontal="left" vertical="top" wrapText="1" indent="1"/>
    </xf>
    <xf numFmtId="0" fontId="105" fillId="41" borderId="13" xfId="0" applyFont="1" applyFill="1" applyBorder="1" applyAlignment="1">
      <alignment horizontal="left" vertical="top" wrapText="1" indent="1"/>
    </xf>
    <xf numFmtId="0" fontId="105" fillId="41" borderId="24" xfId="0" applyFont="1" applyFill="1" applyBorder="1" applyAlignment="1">
      <alignment horizontal="left" vertical="top" wrapText="1" indent="1"/>
    </xf>
    <xf numFmtId="0" fontId="98" fillId="0" borderId="15" xfId="0" applyFont="1" applyFill="1" applyBorder="1" applyAlignment="1">
      <alignment horizontal="center" vertical="center"/>
    </xf>
    <xf numFmtId="0" fontId="98" fillId="0" borderId="16" xfId="0" applyFont="1" applyFill="1" applyBorder="1" applyAlignment="1">
      <alignment horizontal="center" vertical="center"/>
    </xf>
    <xf numFmtId="0" fontId="98" fillId="0" borderId="10" xfId="0" applyFont="1" applyFill="1" applyBorder="1" applyAlignment="1">
      <alignment horizontal="center" vertical="center" wrapText="1"/>
    </xf>
    <xf numFmtId="0" fontId="110" fillId="40" borderId="17" xfId="0" applyFont="1" applyFill="1" applyBorder="1" applyAlignment="1">
      <alignment horizontal="center" vertical="center"/>
    </xf>
    <xf numFmtId="0" fontId="0" fillId="27" borderId="31" xfId="0" applyFill="1" applyBorder="1" applyAlignment="1">
      <alignment horizontal="center" vertical="center"/>
    </xf>
    <xf numFmtId="0" fontId="0" fillId="27" borderId="18" xfId="0" applyFill="1" applyBorder="1" applyAlignment="1">
      <alignment horizontal="center" vertical="center"/>
    </xf>
    <xf numFmtId="0" fontId="61" fillId="75" borderId="10" xfId="0" applyFont="1" applyFill="1" applyBorder="1" applyAlignment="1" applyProtection="1">
      <alignment horizontal="center" vertical="center"/>
    </xf>
    <xf numFmtId="14" fontId="61" fillId="74" borderId="15" xfId="0" applyNumberFormat="1" applyFont="1" applyFill="1" applyBorder="1" applyAlignment="1" applyProtection="1">
      <alignment horizontal="left" vertical="center"/>
    </xf>
    <xf numFmtId="14" fontId="61" fillId="74" borderId="19" xfId="0" applyNumberFormat="1" applyFont="1" applyFill="1" applyBorder="1" applyAlignment="1" applyProtection="1">
      <alignment horizontal="left" vertical="center"/>
    </xf>
    <xf numFmtId="14" fontId="61" fillId="74" borderId="16" xfId="0" applyNumberFormat="1" applyFont="1" applyFill="1" applyBorder="1" applyAlignment="1" applyProtection="1">
      <alignment horizontal="left" vertical="center"/>
    </xf>
    <xf numFmtId="0" fontId="61" fillId="28" borderId="31" xfId="0" applyFont="1" applyFill="1" applyBorder="1" applyAlignment="1" applyProtection="1">
      <alignment horizontal="center" vertical="center" wrapText="1"/>
    </xf>
    <xf numFmtId="0" fontId="61" fillId="28" borderId="18" xfId="0" applyFont="1" applyFill="1" applyBorder="1" applyAlignment="1" applyProtection="1">
      <alignment horizontal="center" vertical="center" wrapText="1"/>
    </xf>
    <xf numFmtId="0" fontId="61" fillId="28" borderId="15" xfId="0" applyFont="1" applyFill="1" applyBorder="1" applyAlignment="1" applyProtection="1">
      <alignment horizontal="center" vertical="center"/>
    </xf>
    <xf numFmtId="0" fontId="61" fillId="28" borderId="19" xfId="0" applyFont="1" applyFill="1" applyBorder="1" applyAlignment="1" applyProtection="1">
      <alignment horizontal="center" vertical="center"/>
    </xf>
    <xf numFmtId="0" fontId="61" fillId="26" borderId="29" xfId="0" applyFont="1" applyFill="1" applyBorder="1" applyAlignment="1" applyProtection="1">
      <alignment horizontal="center" vertical="center"/>
    </xf>
    <xf numFmtId="0" fontId="61" fillId="26" borderId="22" xfId="0" applyFont="1" applyFill="1" applyBorder="1" applyAlignment="1" applyProtection="1">
      <alignment horizontal="center" vertical="center"/>
    </xf>
    <xf numFmtId="0" fontId="61" fillId="26" borderId="37" xfId="0" applyFont="1" applyFill="1" applyBorder="1" applyAlignment="1" applyProtection="1">
      <alignment horizontal="center" vertical="center"/>
    </xf>
    <xf numFmtId="0" fontId="61" fillId="26" borderId="24" xfId="0" applyFont="1" applyFill="1" applyBorder="1" applyAlignment="1" applyProtection="1">
      <alignment horizontal="center" vertical="center"/>
    </xf>
    <xf numFmtId="0" fontId="61" fillId="26" borderId="15" xfId="0" applyFont="1" applyFill="1" applyBorder="1" applyAlignment="1" applyProtection="1">
      <alignment horizontal="center" vertical="center"/>
    </xf>
    <xf numFmtId="0" fontId="61" fillId="26" borderId="16" xfId="0" applyFont="1" applyFill="1" applyBorder="1" applyAlignment="1" applyProtection="1">
      <alignment horizontal="center" vertical="center"/>
    </xf>
    <xf numFmtId="14" fontId="61" fillId="26" borderId="19" xfId="0" applyNumberFormat="1" applyFont="1" applyFill="1" applyBorder="1" applyAlignment="1" applyProtection="1">
      <alignment horizontal="center" vertical="center"/>
    </xf>
    <xf numFmtId="14" fontId="61" fillId="26" borderId="16" xfId="0" applyNumberFormat="1" applyFont="1" applyFill="1" applyBorder="1" applyAlignment="1" applyProtection="1">
      <alignment horizontal="center" vertical="center"/>
    </xf>
    <xf numFmtId="0" fontId="61" fillId="28" borderId="31" xfId="0" applyFont="1" applyFill="1" applyBorder="1" applyAlignment="1" applyProtection="1">
      <alignment horizontal="center" vertical="center"/>
    </xf>
    <xf numFmtId="0" fontId="61" fillId="28" borderId="18" xfId="0" applyFont="1" applyFill="1" applyBorder="1" applyAlignment="1" applyProtection="1">
      <alignment horizontal="center" vertical="center"/>
    </xf>
    <xf numFmtId="0" fontId="54" fillId="42" borderId="0" xfId="0" applyFont="1" applyFill="1" applyAlignment="1" applyProtection="1">
      <alignment horizontal="center" vertical="center"/>
    </xf>
    <xf numFmtId="14" fontId="61" fillId="74" borderId="10" xfId="0" applyNumberFormat="1" applyFont="1" applyFill="1" applyBorder="1" applyAlignment="1" applyProtection="1">
      <alignment horizontal="center" vertical="center" wrapText="1"/>
    </xf>
    <xf numFmtId="14" fontId="61" fillId="28" borderId="10" xfId="0" applyNumberFormat="1" applyFont="1" applyFill="1" applyBorder="1" applyAlignment="1" applyProtection="1">
      <alignment horizontal="center" vertical="center" wrapText="1"/>
    </xf>
    <xf numFmtId="176" fontId="55" fillId="0" borderId="19" xfId="0" applyNumberFormat="1" applyFont="1" applyBorder="1" applyAlignment="1" applyProtection="1">
      <alignment horizontal="right" vertical="center"/>
    </xf>
    <xf numFmtId="176" fontId="55" fillId="0" borderId="19" xfId="0" applyNumberFormat="1" applyFont="1" applyBorder="1" applyAlignment="1" applyProtection="1">
      <alignment horizontal="left" vertical="center"/>
    </xf>
    <xf numFmtId="0" fontId="47" fillId="0" borderId="0" xfId="0" applyFont="1" applyAlignment="1" applyProtection="1">
      <alignment horizontal="center" vertical="center"/>
    </xf>
    <xf numFmtId="176" fontId="21" fillId="0" borderId="19" xfId="0" applyNumberFormat="1" applyFont="1" applyBorder="1" applyAlignment="1" applyProtection="1">
      <alignment horizontal="right" vertical="center"/>
    </xf>
    <xf numFmtId="0" fontId="78" fillId="0" borderId="30" xfId="0" applyFont="1" applyBorder="1" applyAlignment="1">
      <alignment horizontal="center" vertical="center"/>
    </xf>
    <xf numFmtId="0" fontId="78" fillId="0" borderId="11" xfId="0" applyFont="1" applyBorder="1" applyAlignment="1">
      <alignment horizontal="center" vertical="center"/>
    </xf>
    <xf numFmtId="0" fontId="78" fillId="0" borderId="33" xfId="0" applyFont="1" applyBorder="1" applyAlignment="1">
      <alignment horizontal="center" vertical="center"/>
    </xf>
    <xf numFmtId="0" fontId="78" fillId="0" borderId="53" xfId="0" applyFont="1" applyBorder="1" applyAlignment="1">
      <alignment horizontal="center" vertical="center"/>
    </xf>
    <xf numFmtId="0" fontId="78" fillId="0" borderId="0" xfId="0" applyFont="1" applyBorder="1" applyAlignment="1">
      <alignment horizontal="center" vertical="center"/>
    </xf>
    <xf numFmtId="0" fontId="78" fillId="0" borderId="54" xfId="0" applyFont="1" applyBorder="1" applyAlignment="1">
      <alignment horizontal="center" vertical="center"/>
    </xf>
    <xf numFmtId="0" fontId="78" fillId="0" borderId="34" xfId="0" applyFont="1" applyBorder="1" applyAlignment="1">
      <alignment horizontal="center" vertical="center"/>
    </xf>
    <xf numFmtId="0" fontId="78" fillId="0" borderId="12" xfId="0" applyFont="1" applyBorder="1" applyAlignment="1">
      <alignment horizontal="center" vertical="center"/>
    </xf>
    <xf numFmtId="0" fontId="78" fillId="0" borderId="35" xfId="0" applyFont="1" applyBorder="1" applyAlignment="1">
      <alignment horizontal="center" vertical="center"/>
    </xf>
    <xf numFmtId="0" fontId="77" fillId="0" borderId="25" xfId="0" applyFont="1" applyFill="1" applyBorder="1" applyAlignment="1">
      <alignment horizontal="left" vertical="top" wrapText="1"/>
    </xf>
    <xf numFmtId="0" fontId="78" fillId="0" borderId="11" xfId="0" applyFont="1" applyFill="1" applyBorder="1" applyAlignment="1">
      <alignment horizontal="left" vertical="top" wrapText="1"/>
    </xf>
    <xf numFmtId="0" fontId="78" fillId="0" borderId="20" xfId="0" applyFont="1" applyFill="1" applyBorder="1" applyAlignment="1">
      <alignment horizontal="left" vertical="top" wrapText="1"/>
    </xf>
    <xf numFmtId="0" fontId="78" fillId="0" borderId="36" xfId="0" applyFont="1" applyFill="1" applyBorder="1" applyAlignment="1">
      <alignment horizontal="left" vertical="top" wrapText="1"/>
    </xf>
    <xf numFmtId="0" fontId="78" fillId="0" borderId="0" xfId="0" applyFont="1" applyFill="1" applyBorder="1" applyAlignment="1">
      <alignment horizontal="left" vertical="top" wrapText="1"/>
    </xf>
    <xf numFmtId="0" fontId="78" fillId="0" borderId="49" xfId="0" applyFont="1" applyFill="1" applyBorder="1" applyAlignment="1">
      <alignment horizontal="left" vertical="top" wrapText="1"/>
    </xf>
    <xf numFmtId="0" fontId="78" fillId="0" borderId="26" xfId="0" applyFont="1" applyFill="1" applyBorder="1" applyAlignment="1">
      <alignment horizontal="left" vertical="top" wrapText="1"/>
    </xf>
    <xf numFmtId="0" fontId="78" fillId="0" borderId="12" xfId="0" applyFont="1" applyFill="1" applyBorder="1" applyAlignment="1">
      <alignment horizontal="left" vertical="top" wrapText="1"/>
    </xf>
    <xf numFmtId="0" fontId="78" fillId="0" borderId="21" xfId="0" applyFont="1" applyFill="1" applyBorder="1" applyAlignment="1">
      <alignment horizontal="left" vertical="top" wrapText="1"/>
    </xf>
    <xf numFmtId="0" fontId="78" fillId="0" borderId="29" xfId="0" applyFont="1" applyFill="1" applyBorder="1" applyAlignment="1">
      <alignment horizontal="center" vertical="center" shrinkToFit="1"/>
    </xf>
    <xf numFmtId="0" fontId="78" fillId="0" borderId="14" xfId="0" applyFont="1" applyFill="1" applyBorder="1" applyAlignment="1">
      <alignment horizontal="center" vertical="center" shrinkToFit="1"/>
    </xf>
    <xf numFmtId="0" fontId="78" fillId="0" borderId="22" xfId="0" applyFont="1" applyFill="1" applyBorder="1" applyAlignment="1">
      <alignment horizontal="center" vertical="center" shrinkToFit="1"/>
    </xf>
    <xf numFmtId="0" fontId="78" fillId="0" borderId="37" xfId="0" applyFont="1" applyFill="1" applyBorder="1" applyAlignment="1">
      <alignment horizontal="center" vertical="center" shrinkToFit="1"/>
    </xf>
    <xf numFmtId="0" fontId="78" fillId="0" borderId="13" xfId="0" applyFont="1" applyFill="1" applyBorder="1" applyAlignment="1">
      <alignment horizontal="center" vertical="center" shrinkToFit="1"/>
    </xf>
    <xf numFmtId="0" fontId="78" fillId="0" borderId="24" xfId="0" applyFont="1" applyFill="1" applyBorder="1" applyAlignment="1">
      <alignment horizontal="center" vertical="center" shrinkToFit="1"/>
    </xf>
    <xf numFmtId="38" fontId="78" fillId="27" borderId="29" xfId="65" applyFont="1" applyFill="1" applyBorder="1" applyAlignment="1">
      <alignment horizontal="center" vertical="center"/>
    </xf>
    <xf numFmtId="38" fontId="78" fillId="27" borderId="14" xfId="65" applyFont="1" applyFill="1" applyBorder="1" applyAlignment="1">
      <alignment horizontal="center" vertical="center"/>
    </xf>
    <xf numFmtId="38" fontId="78" fillId="27" borderId="37" xfId="65" applyFont="1" applyFill="1" applyBorder="1" applyAlignment="1">
      <alignment horizontal="center" vertical="center"/>
    </xf>
    <xf numFmtId="38" fontId="78" fillId="27" borderId="13" xfId="65" applyFont="1" applyFill="1" applyBorder="1" applyAlignment="1">
      <alignment horizontal="center" vertical="center"/>
    </xf>
    <xf numFmtId="0" fontId="78" fillId="27" borderId="29" xfId="0" applyFont="1" applyFill="1" applyBorder="1" applyAlignment="1">
      <alignment horizontal="center" vertical="center" wrapText="1"/>
    </xf>
    <xf numFmtId="0" fontId="78" fillId="27" borderId="14" xfId="0" applyFont="1" applyFill="1" applyBorder="1" applyAlignment="1">
      <alignment horizontal="center" vertical="center" wrapText="1"/>
    </xf>
    <xf numFmtId="0" fontId="78" fillId="27" borderId="22" xfId="0" applyFont="1" applyFill="1" applyBorder="1" applyAlignment="1">
      <alignment horizontal="center" vertical="center" wrapText="1"/>
    </xf>
    <xf numFmtId="0" fontId="78" fillId="27" borderId="36" xfId="0" applyFont="1" applyFill="1" applyBorder="1" applyAlignment="1">
      <alignment horizontal="center" vertical="center" wrapText="1"/>
    </xf>
    <xf numFmtId="0" fontId="78" fillId="27" borderId="0" xfId="0" applyFont="1" applyFill="1" applyBorder="1" applyAlignment="1">
      <alignment horizontal="center" vertical="center" wrapText="1"/>
    </xf>
    <xf numFmtId="0" fontId="78" fillId="27" borderId="54" xfId="0" applyFont="1" applyFill="1" applyBorder="1" applyAlignment="1">
      <alignment horizontal="center" vertical="center" wrapText="1"/>
    </xf>
    <xf numFmtId="0" fontId="78" fillId="27" borderId="26" xfId="0" applyFont="1" applyFill="1" applyBorder="1" applyAlignment="1">
      <alignment horizontal="center" vertical="center" wrapText="1"/>
    </xf>
    <xf numFmtId="0" fontId="78" fillId="27" borderId="12" xfId="0" applyFont="1" applyFill="1" applyBorder="1" applyAlignment="1">
      <alignment horizontal="center" vertical="center" wrapText="1"/>
    </xf>
    <xf numFmtId="0" fontId="78" fillId="27" borderId="35" xfId="0" applyFont="1" applyFill="1" applyBorder="1" applyAlignment="1">
      <alignment horizontal="center" vertical="center" wrapText="1"/>
    </xf>
    <xf numFmtId="0" fontId="78" fillId="0" borderId="10" xfId="0" applyFont="1" applyFill="1" applyBorder="1" applyAlignment="1">
      <alignment horizontal="center" vertical="center" shrinkToFit="1"/>
    </xf>
    <xf numFmtId="0" fontId="78" fillId="0" borderId="57" xfId="0" applyFont="1" applyFill="1" applyBorder="1" applyAlignment="1">
      <alignment horizontal="center" vertical="center"/>
    </xf>
    <xf numFmtId="0" fontId="78" fillId="0" borderId="31" xfId="0" applyFont="1" applyFill="1" applyBorder="1" applyAlignment="1">
      <alignment horizontal="center" vertical="center"/>
    </xf>
    <xf numFmtId="0" fontId="78" fillId="0" borderId="58" xfId="0" applyFont="1" applyFill="1" applyBorder="1" applyAlignment="1">
      <alignment horizontal="center" vertical="center"/>
    </xf>
    <xf numFmtId="0" fontId="78" fillId="0" borderId="17" xfId="0" applyFont="1" applyFill="1" applyBorder="1" applyAlignment="1">
      <alignment horizontal="center" vertical="center"/>
    </xf>
    <xf numFmtId="0" fontId="77" fillId="27" borderId="31" xfId="0" applyFont="1" applyFill="1" applyBorder="1" applyAlignment="1">
      <alignment horizontal="center" vertical="center" wrapText="1"/>
    </xf>
    <xf numFmtId="0" fontId="78" fillId="27" borderId="31" xfId="0" applyFont="1" applyFill="1" applyBorder="1" applyAlignment="1">
      <alignment horizontal="center" vertical="center" wrapText="1"/>
    </xf>
    <xf numFmtId="0" fontId="78" fillId="27" borderId="17" xfId="0" applyFont="1" applyFill="1" applyBorder="1" applyAlignment="1">
      <alignment horizontal="center" vertical="center" wrapText="1"/>
    </xf>
    <xf numFmtId="0" fontId="78" fillId="0" borderId="11" xfId="0" applyFont="1" applyFill="1" applyBorder="1" applyAlignment="1">
      <alignment horizontal="left" vertical="top"/>
    </xf>
    <xf numFmtId="0" fontId="78" fillId="0" borderId="20" xfId="0" applyFont="1" applyFill="1" applyBorder="1" applyAlignment="1">
      <alignment horizontal="left" vertical="top"/>
    </xf>
    <xf numFmtId="0" fontId="78" fillId="0" borderId="36" xfId="0" applyFont="1" applyFill="1" applyBorder="1" applyAlignment="1">
      <alignment horizontal="left" vertical="top"/>
    </xf>
    <xf numFmtId="0" fontId="78" fillId="0" borderId="0" xfId="0" applyFont="1" applyFill="1" applyBorder="1" applyAlignment="1">
      <alignment horizontal="left" vertical="top"/>
    </xf>
    <xf numFmtId="0" fontId="78" fillId="0" borderId="49" xfId="0" applyFont="1" applyFill="1" applyBorder="1" applyAlignment="1">
      <alignment horizontal="left" vertical="top"/>
    </xf>
    <xf numFmtId="0" fontId="78" fillId="0" borderId="26" xfId="0" applyFont="1" applyFill="1" applyBorder="1" applyAlignment="1">
      <alignment horizontal="left" vertical="top"/>
    </xf>
    <xf numFmtId="0" fontId="78" fillId="0" borderId="12" xfId="0" applyFont="1" applyFill="1" applyBorder="1" applyAlignment="1">
      <alignment horizontal="left" vertical="top"/>
    </xf>
    <xf numFmtId="0" fontId="78" fillId="0" borderId="21" xfId="0" applyFont="1" applyFill="1" applyBorder="1" applyAlignment="1">
      <alignment horizontal="left" vertical="top"/>
    </xf>
    <xf numFmtId="0" fontId="78" fillId="0" borderId="52" xfId="0" applyFont="1" applyFill="1" applyBorder="1" applyAlignment="1">
      <alignment horizontal="center" vertical="center"/>
    </xf>
    <xf numFmtId="0" fontId="78" fillId="0" borderId="14" xfId="0" applyFont="1" applyFill="1" applyBorder="1" applyAlignment="1">
      <alignment horizontal="center" vertical="center"/>
    </xf>
    <xf numFmtId="0" fontId="78" fillId="0" borderId="22" xfId="0" applyFont="1" applyFill="1" applyBorder="1" applyAlignment="1">
      <alignment horizontal="center" vertical="center"/>
    </xf>
    <xf numFmtId="0" fontId="78" fillId="0" borderId="53" xfId="0" applyFont="1" applyFill="1" applyBorder="1" applyAlignment="1">
      <alignment horizontal="center" vertical="center"/>
    </xf>
    <xf numFmtId="0" fontId="78" fillId="0" borderId="0" xfId="0" applyFont="1" applyFill="1" applyBorder="1" applyAlignment="1">
      <alignment horizontal="center" vertical="center"/>
    </xf>
    <xf numFmtId="0" fontId="78" fillId="0" borderId="54" xfId="0" applyFont="1" applyFill="1" applyBorder="1" applyAlignment="1">
      <alignment horizontal="center" vertical="center"/>
    </xf>
    <xf numFmtId="0" fontId="78" fillId="0" borderId="34" xfId="0" applyFont="1" applyFill="1" applyBorder="1" applyAlignment="1">
      <alignment horizontal="center" vertical="center"/>
    </xf>
    <xf numFmtId="0" fontId="78" fillId="0" borderId="12" xfId="0" applyFont="1" applyFill="1" applyBorder="1" applyAlignment="1">
      <alignment horizontal="center" vertical="center"/>
    </xf>
    <xf numFmtId="0" fontId="78" fillId="0" borderId="35" xfId="0" applyFont="1" applyFill="1" applyBorder="1" applyAlignment="1">
      <alignment horizontal="center" vertical="center"/>
    </xf>
    <xf numFmtId="0" fontId="77" fillId="27" borderId="29" xfId="0" applyFont="1" applyFill="1" applyBorder="1" applyAlignment="1">
      <alignment horizontal="center" vertical="center" wrapText="1"/>
    </xf>
    <xf numFmtId="38" fontId="82" fillId="0" borderId="10" xfId="65" applyFont="1" applyBorder="1" applyAlignment="1">
      <alignment horizontal="right" vertical="center"/>
    </xf>
    <xf numFmtId="38" fontId="82" fillId="0" borderId="15" xfId="65" applyFont="1" applyBorder="1" applyAlignment="1">
      <alignment horizontal="right" vertical="center"/>
    </xf>
    <xf numFmtId="38" fontId="82" fillId="0" borderId="45" xfId="65" applyFont="1" applyBorder="1" applyAlignment="1">
      <alignment horizontal="right" vertical="center"/>
    </xf>
    <xf numFmtId="38" fontId="82" fillId="0" borderId="56" xfId="65" applyFont="1" applyBorder="1" applyAlignment="1">
      <alignment horizontal="right" vertical="center"/>
    </xf>
    <xf numFmtId="0" fontId="78" fillId="0" borderId="16" xfId="0" applyFont="1" applyBorder="1" applyAlignment="1">
      <alignment horizontal="center" vertical="center"/>
    </xf>
    <xf numFmtId="0" fontId="78" fillId="0" borderId="23" xfId="0" applyFont="1" applyBorder="1" applyAlignment="1">
      <alignment horizontal="center" vertical="center"/>
    </xf>
    <xf numFmtId="0" fontId="78" fillId="0" borderId="10" xfId="0" applyFont="1" applyBorder="1" applyAlignment="1">
      <alignment horizontal="center" vertical="center"/>
    </xf>
    <xf numFmtId="0" fontId="78" fillId="0" borderId="46" xfId="0" applyFont="1" applyBorder="1" applyAlignment="1">
      <alignment horizontal="center" vertical="center"/>
    </xf>
    <xf numFmtId="0" fontId="78" fillId="0" borderId="45" xfId="0" applyFont="1" applyBorder="1" applyAlignment="1">
      <alignment horizontal="center" vertical="center"/>
    </xf>
    <xf numFmtId="0" fontId="78" fillId="0" borderId="47" xfId="0" applyFont="1" applyBorder="1" applyAlignment="1">
      <alignment horizontal="center" vertical="center"/>
    </xf>
    <xf numFmtId="0" fontId="78" fillId="0" borderId="45" xfId="0" applyFont="1" applyFill="1" applyBorder="1" applyAlignment="1">
      <alignment horizontal="center" vertical="center" shrinkToFit="1"/>
    </xf>
    <xf numFmtId="38" fontId="82" fillId="0" borderId="29" xfId="65" applyFont="1" applyBorder="1" applyAlignment="1">
      <alignment horizontal="right" vertical="center"/>
    </xf>
    <xf numFmtId="38" fontId="82" fillId="0" borderId="14" xfId="65" applyFont="1" applyBorder="1" applyAlignment="1">
      <alignment horizontal="right" vertical="center"/>
    </xf>
    <xf numFmtId="38" fontId="82" fillId="0" borderId="37" xfId="65" applyFont="1" applyBorder="1" applyAlignment="1">
      <alignment horizontal="right" vertical="center"/>
    </xf>
    <xf numFmtId="38" fontId="82" fillId="0" borderId="13" xfId="65" applyFont="1" applyBorder="1" applyAlignment="1">
      <alignment horizontal="right" vertical="center"/>
    </xf>
    <xf numFmtId="38" fontId="78" fillId="0" borderId="22" xfId="65" applyFont="1" applyBorder="1" applyAlignment="1">
      <alignment horizontal="center" vertical="center"/>
    </xf>
    <xf numFmtId="38" fontId="78" fillId="0" borderId="24" xfId="65" applyFont="1" applyBorder="1" applyAlignment="1">
      <alignment horizontal="center" vertical="center"/>
    </xf>
    <xf numFmtId="38" fontId="78" fillId="27" borderId="10" xfId="65" applyFont="1" applyFill="1" applyBorder="1" applyAlignment="1">
      <alignment horizontal="right" vertical="center"/>
    </xf>
    <xf numFmtId="38" fontId="78" fillId="27" borderId="15" xfId="65" applyFont="1" applyFill="1" applyBorder="1" applyAlignment="1">
      <alignment horizontal="right" vertical="center"/>
    </xf>
    <xf numFmtId="38" fontId="78" fillId="0" borderId="16" xfId="65" applyFont="1" applyBorder="1" applyAlignment="1">
      <alignment horizontal="center" vertical="center"/>
    </xf>
    <xf numFmtId="38" fontId="78" fillId="27" borderId="45" xfId="65" applyFont="1" applyFill="1" applyBorder="1" applyAlignment="1">
      <alignment horizontal="right" vertical="center"/>
    </xf>
    <xf numFmtId="38" fontId="78" fillId="27" borderId="56" xfId="65" applyFont="1" applyFill="1" applyBorder="1" applyAlignment="1">
      <alignment horizontal="right" vertical="center"/>
    </xf>
    <xf numFmtId="38" fontId="78" fillId="0" borderId="23" xfId="65" applyFont="1" applyBorder="1" applyAlignment="1">
      <alignment horizontal="center" vertical="center"/>
    </xf>
    <xf numFmtId="0" fontId="78" fillId="0" borderId="29" xfId="0" applyFont="1" applyBorder="1" applyAlignment="1">
      <alignment horizontal="center" vertical="center"/>
    </xf>
    <xf numFmtId="0" fontId="78" fillId="0" borderId="48" xfId="0" applyFont="1" applyBorder="1" applyAlignment="1">
      <alignment horizontal="center" vertical="center"/>
    </xf>
    <xf numFmtId="0" fontId="78" fillId="0" borderId="37" xfId="0" applyFont="1" applyBorder="1" applyAlignment="1">
      <alignment horizontal="center" vertical="center"/>
    </xf>
    <xf numFmtId="0" fontId="78" fillId="0" borderId="50" xfId="0" applyFont="1" applyBorder="1" applyAlignment="1">
      <alignment horizontal="center" vertical="center"/>
    </xf>
    <xf numFmtId="0" fontId="78" fillId="0" borderId="36" xfId="0" applyFont="1" applyBorder="1" applyAlignment="1">
      <alignment horizontal="center" vertical="center"/>
    </xf>
    <xf numFmtId="0" fontId="78" fillId="0" borderId="49" xfId="0" applyFont="1" applyBorder="1" applyAlignment="1">
      <alignment horizontal="center" vertical="center"/>
    </xf>
    <xf numFmtId="38" fontId="82" fillId="0" borderId="36" xfId="65" applyFont="1" applyBorder="1" applyAlignment="1">
      <alignment horizontal="right" vertical="center"/>
    </xf>
    <xf numFmtId="38" fontId="82" fillId="0" borderId="0" xfId="65" applyFont="1" applyBorder="1" applyAlignment="1">
      <alignment horizontal="right" vertical="center"/>
    </xf>
    <xf numFmtId="38" fontId="78" fillId="0" borderId="54" xfId="65" applyFont="1" applyBorder="1" applyAlignment="1">
      <alignment horizontal="center" vertical="center"/>
    </xf>
    <xf numFmtId="0" fontId="80" fillId="24" borderId="0" xfId="0" applyFont="1" applyFill="1" applyBorder="1" applyAlignment="1">
      <alignment horizontal="left" vertical="center"/>
    </xf>
    <xf numFmtId="0" fontId="78" fillId="0" borderId="41" xfId="0" applyFont="1" applyFill="1" applyBorder="1" applyAlignment="1">
      <alignment horizontal="center" vertical="center"/>
    </xf>
    <xf numFmtId="0" fontId="78" fillId="0" borderId="42" xfId="0" applyFont="1" applyFill="1" applyBorder="1" applyAlignment="1">
      <alignment horizontal="center" vertical="center"/>
    </xf>
    <xf numFmtId="0" fontId="78" fillId="0" borderId="45" xfId="0" applyFont="1" applyFill="1" applyBorder="1" applyAlignment="1">
      <alignment horizontal="center" vertical="center"/>
    </xf>
    <xf numFmtId="0" fontId="78" fillId="0" borderId="47" xfId="0" applyFont="1" applyFill="1" applyBorder="1" applyAlignment="1">
      <alignment horizontal="center" vertical="center"/>
    </xf>
    <xf numFmtId="0" fontId="77" fillId="0" borderId="0" xfId="0" applyFont="1" applyFill="1" applyBorder="1" applyAlignment="1">
      <alignment horizontal="center" vertical="center"/>
    </xf>
    <xf numFmtId="0" fontId="78" fillId="27" borderId="25" xfId="0" applyFont="1" applyFill="1" applyBorder="1" applyAlignment="1">
      <alignment horizontal="center" vertical="center" wrapText="1"/>
    </xf>
    <xf numFmtId="0" fontId="78" fillId="27" borderId="11" xfId="0" applyFont="1" applyFill="1" applyBorder="1" applyAlignment="1">
      <alignment horizontal="center" vertical="center" wrapText="1"/>
    </xf>
    <xf numFmtId="0" fontId="78" fillId="27" borderId="33" xfId="0" applyFont="1" applyFill="1" applyBorder="1" applyAlignment="1">
      <alignment horizontal="center" vertical="center" wrapText="1"/>
    </xf>
    <xf numFmtId="0" fontId="78" fillId="0" borderId="36" xfId="0" applyFont="1" applyFill="1" applyBorder="1" applyAlignment="1">
      <alignment horizontal="center" vertical="center" shrinkToFit="1"/>
    </xf>
    <xf numFmtId="0" fontId="78" fillId="0" borderId="0" xfId="0" applyFont="1" applyFill="1" applyBorder="1" applyAlignment="1">
      <alignment horizontal="center" vertical="center" shrinkToFit="1"/>
    </xf>
    <xf numFmtId="0" fontId="78" fillId="0" borderId="54" xfId="0" applyFont="1" applyFill="1" applyBorder="1" applyAlignment="1">
      <alignment horizontal="center" vertical="center" shrinkToFit="1"/>
    </xf>
    <xf numFmtId="38" fontId="78" fillId="27" borderId="36" xfId="65" applyFont="1" applyFill="1" applyBorder="1" applyAlignment="1">
      <alignment horizontal="center" vertical="center"/>
    </xf>
    <xf numFmtId="38" fontId="78" fillId="27" borderId="0" xfId="65" applyFont="1" applyFill="1" applyBorder="1" applyAlignment="1">
      <alignment horizontal="center" vertical="center"/>
    </xf>
    <xf numFmtId="0" fontId="77" fillId="27" borderId="25" xfId="0" applyFont="1" applyFill="1" applyBorder="1" applyAlignment="1">
      <alignment horizontal="center" vertical="center" wrapText="1"/>
    </xf>
    <xf numFmtId="0" fontId="77" fillId="27" borderId="40" xfId="0" applyFont="1" applyFill="1" applyBorder="1" applyAlignment="1">
      <alignment horizontal="center" vertical="center"/>
    </xf>
    <xf numFmtId="0" fontId="78" fillId="27" borderId="41" xfId="0" applyFont="1" applyFill="1" applyBorder="1" applyAlignment="1">
      <alignment horizontal="center" vertical="center"/>
    </xf>
    <xf numFmtId="0" fontId="78" fillId="27" borderId="44" xfId="0" applyFont="1" applyFill="1" applyBorder="1" applyAlignment="1">
      <alignment horizontal="center" vertical="center"/>
    </xf>
    <xf numFmtId="0" fontId="78" fillId="27" borderId="45" xfId="0" applyFont="1" applyFill="1" applyBorder="1" applyAlignment="1">
      <alignment horizontal="center" vertical="center"/>
    </xf>
    <xf numFmtId="0" fontId="78" fillId="0" borderId="30" xfId="0" applyFont="1" applyFill="1" applyBorder="1" applyAlignment="1">
      <alignment horizontal="center" vertical="center"/>
    </xf>
    <xf numFmtId="0" fontId="78" fillId="0" borderId="11" xfId="0" applyFont="1" applyFill="1" applyBorder="1" applyAlignment="1">
      <alignment horizontal="center" vertical="center"/>
    </xf>
    <xf numFmtId="0" fontId="78" fillId="0" borderId="20" xfId="0" applyFont="1" applyFill="1" applyBorder="1" applyAlignment="1">
      <alignment horizontal="center" vertical="center"/>
    </xf>
    <xf numFmtId="0" fontId="78" fillId="0" borderId="21" xfId="0" applyFont="1" applyFill="1" applyBorder="1" applyAlignment="1">
      <alignment horizontal="center" vertical="center"/>
    </xf>
    <xf numFmtId="0" fontId="78" fillId="0" borderId="33" xfId="0" applyFont="1" applyFill="1" applyBorder="1" applyAlignment="1">
      <alignment horizontal="center" vertical="center"/>
    </xf>
    <xf numFmtId="38" fontId="78" fillId="27" borderId="10" xfId="65" applyFont="1" applyFill="1" applyBorder="1" applyAlignment="1">
      <alignment horizontal="center" vertical="center"/>
    </xf>
    <xf numFmtId="38" fontId="78" fillId="27" borderId="15" xfId="65" applyFont="1" applyFill="1" applyBorder="1" applyAlignment="1">
      <alignment horizontal="center" vertical="center"/>
    </xf>
    <xf numFmtId="0" fontId="78" fillId="0" borderId="10" xfId="0" applyFont="1" applyFill="1" applyBorder="1" applyAlignment="1">
      <alignment horizontal="center" vertical="center"/>
    </xf>
    <xf numFmtId="38" fontId="82" fillId="28" borderId="10" xfId="65" applyFont="1" applyFill="1" applyBorder="1" applyAlignment="1">
      <alignment horizontal="right" vertical="center"/>
    </xf>
    <xf numFmtId="38" fontId="82" fillId="28" borderId="15" xfId="65" applyFont="1" applyFill="1" applyBorder="1" applyAlignment="1">
      <alignment horizontal="right" vertical="center"/>
    </xf>
    <xf numFmtId="0" fontId="78" fillId="0" borderId="15" xfId="0" applyFont="1" applyBorder="1" applyAlignment="1">
      <alignment horizontal="center" vertical="center"/>
    </xf>
    <xf numFmtId="0" fontId="77" fillId="27" borderId="43" xfId="0" applyFont="1" applyFill="1" applyBorder="1" applyAlignment="1">
      <alignment horizontal="center" vertical="center" wrapText="1"/>
    </xf>
    <xf numFmtId="0" fontId="77" fillId="27" borderId="10" xfId="0" applyFont="1" applyFill="1" applyBorder="1" applyAlignment="1">
      <alignment horizontal="center" vertical="center"/>
    </xf>
    <xf numFmtId="0" fontId="77" fillId="27" borderId="44" xfId="0" applyFont="1" applyFill="1" applyBorder="1" applyAlignment="1">
      <alignment horizontal="center" vertical="center"/>
    </xf>
    <xf numFmtId="0" fontId="77" fillId="27" borderId="45" xfId="0" applyFont="1" applyFill="1" applyBorder="1" applyAlignment="1">
      <alignment horizontal="center" vertical="center"/>
    </xf>
    <xf numFmtId="0" fontId="77" fillId="27" borderId="46" xfId="0" applyFont="1" applyFill="1" applyBorder="1" applyAlignment="1">
      <alignment horizontal="center" vertical="center"/>
    </xf>
    <xf numFmtId="0" fontId="77" fillId="27" borderId="47" xfId="0" applyFont="1" applyFill="1" applyBorder="1" applyAlignment="1">
      <alignment horizontal="center" vertical="center"/>
    </xf>
    <xf numFmtId="0" fontId="77" fillId="0" borderId="10" xfId="0" applyFont="1" applyBorder="1" applyAlignment="1">
      <alignment horizontal="center" vertical="center"/>
    </xf>
    <xf numFmtId="0" fontId="79" fillId="27" borderId="10" xfId="0" applyFont="1" applyFill="1" applyBorder="1" applyAlignment="1">
      <alignment horizontal="center" vertical="center"/>
    </xf>
    <xf numFmtId="0" fontId="78" fillId="0" borderId="31" xfId="0" applyFont="1" applyBorder="1" applyAlignment="1">
      <alignment horizontal="center" vertical="center"/>
    </xf>
    <xf numFmtId="0" fontId="78" fillId="0" borderId="18" xfId="0" applyFont="1" applyBorder="1" applyAlignment="1">
      <alignment horizontal="center" vertical="center"/>
    </xf>
    <xf numFmtId="0" fontId="80" fillId="0" borderId="31" xfId="0" applyFont="1" applyBorder="1" applyAlignment="1">
      <alignment horizontal="center" vertical="center"/>
    </xf>
    <xf numFmtId="0" fontId="80" fillId="0" borderId="18" xfId="0" applyFont="1" applyBorder="1" applyAlignment="1">
      <alignment horizontal="center" vertical="center"/>
    </xf>
    <xf numFmtId="0" fontId="78" fillId="28" borderId="29" xfId="0" applyFont="1" applyFill="1" applyBorder="1" applyAlignment="1">
      <alignment horizontal="center" vertical="center" wrapText="1"/>
    </xf>
    <xf numFmtId="0" fontId="78" fillId="28" borderId="14" xfId="0" applyFont="1" applyFill="1" applyBorder="1" applyAlignment="1">
      <alignment horizontal="center" vertical="center" wrapText="1"/>
    </xf>
    <xf numFmtId="0" fontId="78" fillId="28" borderId="22" xfId="0" applyFont="1" applyFill="1" applyBorder="1" applyAlignment="1">
      <alignment horizontal="center" vertical="center" wrapText="1"/>
    </xf>
    <xf numFmtId="0" fontId="78" fillId="28" borderId="37" xfId="0" applyFont="1" applyFill="1" applyBorder="1" applyAlignment="1">
      <alignment horizontal="center" vertical="center" wrapText="1"/>
    </xf>
    <xf numFmtId="0" fontId="78" fillId="28" borderId="13" xfId="0" applyFont="1" applyFill="1" applyBorder="1" applyAlignment="1">
      <alignment horizontal="center" vertical="center" wrapText="1"/>
    </xf>
    <xf numFmtId="0" fontId="78" fillId="28" borderId="24" xfId="0" applyFont="1" applyFill="1" applyBorder="1" applyAlignment="1">
      <alignment horizontal="center" vertical="center" wrapText="1"/>
    </xf>
    <xf numFmtId="0" fontId="77" fillId="0" borderId="40" xfId="0" applyFont="1" applyBorder="1" applyAlignment="1">
      <alignment horizontal="center" vertical="center"/>
    </xf>
    <xf numFmtId="0" fontId="77" fillId="0" borderId="41" xfId="0" applyFont="1" applyBorder="1" applyAlignment="1">
      <alignment horizontal="center" vertical="center"/>
    </xf>
    <xf numFmtId="0" fontId="77" fillId="0" borderId="42" xfId="0" applyFont="1" applyBorder="1" applyAlignment="1">
      <alignment horizontal="center" vertical="center"/>
    </xf>
    <xf numFmtId="0" fontId="78" fillId="0" borderId="41" xfId="0" applyFont="1" applyBorder="1" applyAlignment="1">
      <alignment horizontal="center" vertical="center" wrapText="1"/>
    </xf>
    <xf numFmtId="0" fontId="78" fillId="0" borderId="42" xfId="0" applyFont="1" applyBorder="1" applyAlignment="1">
      <alignment horizontal="center" vertical="center"/>
    </xf>
    <xf numFmtId="0" fontId="78" fillId="0" borderId="41" xfId="0" applyFont="1" applyBorder="1" applyAlignment="1">
      <alignment horizontal="center" vertical="center"/>
    </xf>
    <xf numFmtId="0" fontId="78" fillId="0" borderId="51" xfId="0" applyFont="1" applyBorder="1" applyAlignment="1">
      <alignment horizontal="center" vertical="center"/>
    </xf>
    <xf numFmtId="0" fontId="78" fillId="0" borderId="40" xfId="0" applyFont="1" applyBorder="1" applyAlignment="1">
      <alignment horizontal="center" vertical="center"/>
    </xf>
    <xf numFmtId="0" fontId="78" fillId="0" borderId="43" xfId="0" applyFont="1" applyBorder="1" applyAlignment="1">
      <alignment horizontal="center" vertical="center"/>
    </xf>
    <xf numFmtId="0" fontId="78" fillId="0" borderId="52" xfId="0" applyFont="1" applyBorder="1" applyAlignment="1">
      <alignment horizontal="center" vertical="center"/>
    </xf>
    <xf numFmtId="0" fontId="78" fillId="0" borderId="14" xfId="0" applyFont="1" applyBorder="1" applyAlignment="1">
      <alignment horizontal="center" vertical="center"/>
    </xf>
    <xf numFmtId="0" fontId="78" fillId="0" borderId="22" xfId="0" applyFont="1" applyBorder="1" applyAlignment="1">
      <alignment horizontal="center" vertical="center"/>
    </xf>
    <xf numFmtId="0" fontId="78" fillId="0" borderId="55" xfId="0" applyFont="1" applyBorder="1" applyAlignment="1">
      <alignment horizontal="center" vertical="center"/>
    </xf>
    <xf numFmtId="0" fontId="78" fillId="0" borderId="13" xfId="0" applyFont="1" applyBorder="1" applyAlignment="1">
      <alignment horizontal="center" vertical="center"/>
    </xf>
    <xf numFmtId="0" fontId="78" fillId="0" borderId="24" xfId="0" applyFont="1" applyBorder="1" applyAlignment="1">
      <alignment horizontal="center" vertical="center"/>
    </xf>
    <xf numFmtId="0" fontId="78" fillId="0" borderId="25" xfId="0" applyFont="1" applyFill="1" applyBorder="1" applyAlignment="1">
      <alignment horizontal="left" vertical="top" wrapText="1"/>
    </xf>
    <xf numFmtId="0" fontId="78" fillId="27" borderId="29" xfId="0" applyFont="1" applyFill="1" applyBorder="1" applyAlignment="1">
      <alignment horizontal="left" vertical="center" wrapText="1"/>
    </xf>
    <xf numFmtId="0" fontId="78" fillId="27" borderId="14" xfId="0" applyFont="1" applyFill="1" applyBorder="1" applyAlignment="1">
      <alignment horizontal="left" vertical="center" wrapText="1"/>
    </xf>
    <xf numFmtId="0" fontId="78" fillId="27" borderId="22" xfId="0" applyFont="1" applyFill="1" applyBorder="1" applyAlignment="1">
      <alignment horizontal="left" vertical="center" wrapText="1"/>
    </xf>
    <xf numFmtId="0" fontId="78" fillId="27" borderId="36" xfId="0" applyFont="1" applyFill="1" applyBorder="1" applyAlignment="1">
      <alignment horizontal="left" vertical="center" wrapText="1"/>
    </xf>
    <xf numFmtId="0" fontId="78" fillId="27" borderId="0" xfId="0" applyFont="1" applyFill="1" applyBorder="1" applyAlignment="1">
      <alignment horizontal="left" vertical="center" wrapText="1"/>
    </xf>
    <xf numFmtId="0" fontId="78" fillId="27" borderId="54" xfId="0" applyFont="1" applyFill="1" applyBorder="1" applyAlignment="1">
      <alignment horizontal="left" vertical="center" wrapText="1"/>
    </xf>
    <xf numFmtId="0" fontId="78" fillId="27" borderId="26" xfId="0" applyFont="1" applyFill="1" applyBorder="1" applyAlignment="1">
      <alignment horizontal="left" vertical="center" wrapText="1"/>
    </xf>
    <xf numFmtId="0" fontId="78" fillId="27" borderId="12" xfId="0" applyFont="1" applyFill="1" applyBorder="1" applyAlignment="1">
      <alignment horizontal="left" vertical="center" wrapText="1"/>
    </xf>
    <xf numFmtId="0" fontId="78" fillId="27" borderId="35" xfId="0" applyFont="1" applyFill="1" applyBorder="1" applyAlignment="1">
      <alignment horizontal="left" vertical="center" wrapText="1"/>
    </xf>
    <xf numFmtId="0" fontId="78" fillId="0" borderId="55" xfId="0" applyFont="1" applyFill="1" applyBorder="1" applyAlignment="1">
      <alignment horizontal="center" vertical="center"/>
    </xf>
    <xf numFmtId="0" fontId="78" fillId="0" borderId="13" xfId="0" applyFont="1" applyFill="1" applyBorder="1" applyAlignment="1">
      <alignment horizontal="center" vertical="center"/>
    </xf>
    <xf numFmtId="0" fontId="78" fillId="27" borderId="37" xfId="0" applyFont="1" applyFill="1" applyBorder="1" applyAlignment="1">
      <alignment horizontal="center" vertical="center" wrapText="1"/>
    </xf>
    <xf numFmtId="0" fontId="78" fillId="27" borderId="13" xfId="0" applyFont="1" applyFill="1" applyBorder="1" applyAlignment="1">
      <alignment horizontal="center" vertical="center" wrapText="1"/>
    </xf>
    <xf numFmtId="0" fontId="78" fillId="27" borderId="24" xfId="0" applyFont="1" applyFill="1" applyBorder="1" applyAlignment="1">
      <alignment horizontal="center" vertical="center" wrapText="1"/>
    </xf>
    <xf numFmtId="0" fontId="78" fillId="0" borderId="60" xfId="0" applyFont="1" applyFill="1" applyBorder="1" applyAlignment="1">
      <alignment horizontal="center" vertical="center"/>
    </xf>
    <xf numFmtId="0" fontId="78" fillId="0" borderId="18" xfId="0" applyFont="1" applyFill="1" applyBorder="1" applyAlignment="1">
      <alignment horizontal="center" vertical="center"/>
    </xf>
    <xf numFmtId="0" fontId="78" fillId="27" borderId="18" xfId="0" applyFont="1" applyFill="1" applyBorder="1" applyAlignment="1">
      <alignment horizontal="center" vertical="center" wrapText="1"/>
    </xf>
    <xf numFmtId="0" fontId="78" fillId="0" borderId="24" xfId="0" applyFont="1" applyFill="1" applyBorder="1" applyAlignment="1">
      <alignment horizontal="center" vertical="center"/>
    </xf>
    <xf numFmtId="38" fontId="78" fillId="27" borderId="19" xfId="65" applyFont="1" applyFill="1" applyBorder="1" applyAlignment="1">
      <alignment horizontal="center" vertical="center"/>
    </xf>
    <xf numFmtId="0" fontId="78" fillId="0" borderId="56" xfId="0" applyFont="1" applyBorder="1" applyAlignment="1">
      <alignment horizontal="center" vertical="center"/>
    </xf>
    <xf numFmtId="38" fontId="82" fillId="0" borderId="19" xfId="65" applyFont="1" applyBorder="1" applyAlignment="1">
      <alignment horizontal="right" vertical="center"/>
    </xf>
    <xf numFmtId="0" fontId="78" fillId="0" borderId="59" xfId="0" applyFont="1" applyBorder="1" applyAlignment="1">
      <alignment horizontal="center" vertical="center"/>
    </xf>
    <xf numFmtId="38" fontId="82" fillId="0" borderId="31" xfId="65" applyFont="1" applyBorder="1" applyAlignment="1">
      <alignment horizontal="right" vertical="center"/>
    </xf>
    <xf numFmtId="0" fontId="78" fillId="0" borderId="14" xfId="0" applyFont="1" applyBorder="1" applyAlignment="1">
      <alignment vertical="center"/>
    </xf>
    <xf numFmtId="0" fontId="78" fillId="0" borderId="22" xfId="0" applyFont="1" applyBorder="1" applyAlignment="1">
      <alignment vertical="center"/>
    </xf>
    <xf numFmtId="0" fontId="78" fillId="0" borderId="53" xfId="0" applyFont="1" applyBorder="1" applyAlignment="1">
      <alignment vertical="center"/>
    </xf>
    <xf numFmtId="0" fontId="78" fillId="0" borderId="0" xfId="0" applyFont="1" applyBorder="1" applyAlignment="1">
      <alignment vertical="center"/>
    </xf>
    <xf numFmtId="0" fontId="78" fillId="0" borderId="54" xfId="0" applyFont="1" applyBorder="1" applyAlignment="1">
      <alignment vertical="center"/>
    </xf>
    <xf numFmtId="0" fontId="66" fillId="27" borderId="10" xfId="0" applyFont="1" applyFill="1" applyBorder="1" applyAlignment="1">
      <alignment horizontal="center" vertical="center"/>
    </xf>
    <xf numFmtId="0" fontId="66" fillId="27" borderId="46" xfId="0" applyFont="1" applyFill="1" applyBorder="1" applyAlignment="1">
      <alignment horizontal="center" vertical="center"/>
    </xf>
    <xf numFmtId="38" fontId="66" fillId="27" borderId="10" xfId="65" applyFont="1" applyFill="1" applyBorder="1" applyAlignment="1">
      <alignment horizontal="center" vertical="center"/>
    </xf>
    <xf numFmtId="38" fontId="66" fillId="27" borderId="15" xfId="65" applyFont="1" applyFill="1" applyBorder="1" applyAlignment="1">
      <alignment horizontal="center" vertical="center"/>
    </xf>
    <xf numFmtId="0" fontId="66" fillId="27" borderId="15" xfId="0" applyFont="1" applyFill="1" applyBorder="1" applyAlignment="1">
      <alignment horizontal="center" vertical="center"/>
    </xf>
    <xf numFmtId="38" fontId="67" fillId="0" borderId="10" xfId="65" applyFont="1" applyBorder="1" applyAlignment="1">
      <alignment horizontal="right" vertical="center"/>
    </xf>
    <xf numFmtId="38" fontId="67" fillId="0" borderId="15" xfId="65" applyFont="1" applyBorder="1" applyAlignment="1">
      <alignment horizontal="right" vertical="center"/>
    </xf>
    <xf numFmtId="0" fontId="66" fillId="0" borderId="52" xfId="0" applyFont="1" applyBorder="1" applyAlignment="1">
      <alignment horizontal="center" vertical="center"/>
    </xf>
    <xf numFmtId="0" fontId="66" fillId="0" borderId="14" xfId="0" applyFont="1" applyBorder="1" applyAlignment="1">
      <alignment horizontal="center" vertical="center"/>
    </xf>
    <xf numFmtId="0" fontId="66" fillId="0" borderId="22" xfId="0" applyFont="1" applyBorder="1" applyAlignment="1">
      <alignment horizontal="center" vertical="center"/>
    </xf>
    <xf numFmtId="0" fontId="66" fillId="0" borderId="53" xfId="0" applyFont="1" applyBorder="1" applyAlignment="1">
      <alignment horizontal="center" vertical="center"/>
    </xf>
    <xf numFmtId="0" fontId="66" fillId="0" borderId="0" xfId="0" applyFont="1" applyBorder="1" applyAlignment="1">
      <alignment horizontal="center" vertical="center"/>
    </xf>
    <xf numFmtId="0" fontId="66" fillId="0" borderId="54" xfId="0" applyFont="1" applyBorder="1" applyAlignment="1">
      <alignment horizontal="center" vertical="center"/>
    </xf>
    <xf numFmtId="0" fontId="66" fillId="0" borderId="55" xfId="0" applyFont="1" applyBorder="1" applyAlignment="1">
      <alignment horizontal="center" vertical="center"/>
    </xf>
    <xf numFmtId="0" fontId="66" fillId="0" borderId="13" xfId="0" applyFont="1" applyBorder="1" applyAlignment="1">
      <alignment horizontal="center" vertical="center"/>
    </xf>
    <xf numFmtId="0" fontId="66" fillId="0" borderId="24" xfId="0" applyFont="1" applyBorder="1" applyAlignment="1">
      <alignment horizontal="center" vertical="center"/>
    </xf>
    <xf numFmtId="0" fontId="66" fillId="0" borderId="10" xfId="0" applyFont="1" applyBorder="1" applyAlignment="1">
      <alignment horizontal="center" vertical="center"/>
    </xf>
    <xf numFmtId="0" fontId="66" fillId="0" borderId="52" xfId="0" applyFont="1" applyBorder="1" applyAlignment="1">
      <alignment horizontal="center" vertical="center" wrapText="1"/>
    </xf>
    <xf numFmtId="0" fontId="66" fillId="0" borderId="14" xfId="0" applyFont="1" applyBorder="1" applyAlignment="1">
      <alignment horizontal="center" vertical="center" wrapText="1"/>
    </xf>
    <xf numFmtId="0" fontId="66" fillId="0" borderId="22" xfId="0" applyFont="1" applyBorder="1" applyAlignment="1">
      <alignment horizontal="center" vertical="center" wrapText="1"/>
    </xf>
    <xf numFmtId="0" fontId="66" fillId="0" borderId="53" xfId="0" applyFont="1" applyBorder="1" applyAlignment="1">
      <alignment horizontal="center" vertical="center" wrapText="1"/>
    </xf>
    <xf numFmtId="0" fontId="66" fillId="0" borderId="0" xfId="0" applyFont="1" applyBorder="1" applyAlignment="1">
      <alignment horizontal="center" vertical="center" wrapText="1"/>
    </xf>
    <xf numFmtId="0" fontId="66" fillId="0" borderId="54" xfId="0" applyFont="1" applyBorder="1" applyAlignment="1">
      <alignment horizontal="center" vertical="center" wrapText="1"/>
    </xf>
    <xf numFmtId="0" fontId="66" fillId="0" borderId="55"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24" xfId="0" applyFont="1" applyBorder="1" applyAlignment="1">
      <alignment horizontal="center" vertical="center" wrapText="1"/>
    </xf>
    <xf numFmtId="0" fontId="122" fillId="27" borderId="10" xfId="0" applyFont="1" applyFill="1" applyBorder="1" applyAlignment="1">
      <alignment horizontal="center" vertical="center"/>
    </xf>
    <xf numFmtId="0" fontId="68" fillId="28" borderId="29" xfId="0" applyFont="1" applyFill="1" applyBorder="1" applyAlignment="1">
      <alignment horizontal="center" vertical="center" wrapText="1"/>
    </xf>
    <xf numFmtId="0" fontId="68" fillId="28" borderId="14" xfId="0" applyFont="1" applyFill="1" applyBorder="1" applyAlignment="1">
      <alignment horizontal="center" vertical="center" wrapText="1"/>
    </xf>
    <xf numFmtId="0" fontId="68" fillId="28" borderId="22" xfId="0" applyFont="1" applyFill="1" applyBorder="1" applyAlignment="1">
      <alignment horizontal="center" vertical="center" wrapText="1"/>
    </xf>
    <xf numFmtId="0" fontId="68" fillId="28" borderId="37" xfId="0" applyFont="1" applyFill="1" applyBorder="1" applyAlignment="1">
      <alignment horizontal="center" vertical="center" wrapText="1"/>
    </xf>
    <xf numFmtId="0" fontId="68" fillId="28" borderId="13" xfId="0" applyFont="1" applyFill="1" applyBorder="1" applyAlignment="1">
      <alignment horizontal="center" vertical="center" wrapText="1"/>
    </xf>
    <xf numFmtId="0" fontId="68" fillId="28" borderId="24" xfId="0" applyFont="1" applyFill="1" applyBorder="1" applyAlignment="1">
      <alignment horizontal="center" vertical="center" wrapText="1"/>
    </xf>
    <xf numFmtId="0" fontId="66" fillId="0" borderId="62" xfId="0" applyFont="1" applyBorder="1" applyAlignment="1">
      <alignment horizontal="center" vertical="center"/>
    </xf>
    <xf numFmtId="0" fontId="66" fillId="0" borderId="63" xfId="0" applyFont="1" applyBorder="1" applyAlignment="1">
      <alignment horizontal="center" vertical="center"/>
    </xf>
    <xf numFmtId="0" fontId="66" fillId="0" borderId="64" xfId="0" applyFont="1" applyBorder="1" applyAlignment="1">
      <alignment horizontal="center" vertical="center"/>
    </xf>
    <xf numFmtId="0" fontId="68" fillId="0" borderId="10" xfId="0" applyFont="1" applyBorder="1" applyAlignment="1">
      <alignment horizontal="center" vertical="center"/>
    </xf>
    <xf numFmtId="0" fontId="68" fillId="0" borderId="10" xfId="0" applyFont="1" applyFill="1" applyBorder="1" applyAlignment="1">
      <alignment horizontal="center" vertical="center" shrinkToFit="1"/>
    </xf>
    <xf numFmtId="0" fontId="137" fillId="27" borderId="60" xfId="0" applyFont="1" applyFill="1" applyBorder="1" applyAlignment="1">
      <alignment horizontal="center" vertical="center"/>
    </xf>
    <xf numFmtId="0" fontId="137" fillId="27" borderId="18" xfId="0" applyFont="1" applyFill="1" applyBorder="1" applyAlignment="1">
      <alignment horizontal="center" vertical="center"/>
    </xf>
    <xf numFmtId="0" fontId="137" fillId="27" borderId="44" xfId="0" applyFont="1" applyFill="1" applyBorder="1" applyAlignment="1">
      <alignment horizontal="center" vertical="center"/>
    </xf>
    <xf numFmtId="0" fontId="137" fillId="27" borderId="45" xfId="0" applyFont="1" applyFill="1" applyBorder="1" applyAlignment="1">
      <alignment horizontal="center" vertical="center"/>
    </xf>
    <xf numFmtId="0" fontId="137" fillId="27" borderId="61" xfId="0" applyFont="1" applyFill="1" applyBorder="1" applyAlignment="1">
      <alignment horizontal="center" vertical="center"/>
    </xf>
    <xf numFmtId="0" fontId="137" fillId="27" borderId="47" xfId="0" applyFont="1" applyFill="1" applyBorder="1" applyAlignment="1">
      <alignment horizontal="center" vertical="center"/>
    </xf>
    <xf numFmtId="0" fontId="66" fillId="0" borderId="40" xfId="0" applyFont="1" applyBorder="1" applyAlignment="1">
      <alignment horizontal="center" vertical="center"/>
    </xf>
    <xf numFmtId="0" fontId="66" fillId="0" borderId="41" xfId="0" applyFont="1" applyBorder="1" applyAlignment="1">
      <alignment horizontal="center" vertical="center"/>
    </xf>
    <xf numFmtId="0" fontId="66" fillId="0" borderId="43" xfId="0" applyFont="1" applyBorder="1" applyAlignment="1">
      <alignment horizontal="center" vertical="center"/>
    </xf>
    <xf numFmtId="0" fontId="68" fillId="0" borderId="29" xfId="0" applyFont="1" applyBorder="1" applyAlignment="1">
      <alignment horizontal="center" vertical="center"/>
    </xf>
    <xf numFmtId="0" fontId="68" fillId="0" borderId="14" xfId="0" applyFont="1" applyBorder="1" applyAlignment="1">
      <alignment horizontal="center" vertical="center"/>
    </xf>
    <xf numFmtId="0" fontId="68" fillId="0" borderId="22" xfId="0" applyFont="1" applyBorder="1" applyAlignment="1">
      <alignment horizontal="center" vertical="center"/>
    </xf>
    <xf numFmtId="0" fontId="68" fillId="0" borderId="37" xfId="0" applyFont="1" applyBorder="1" applyAlignment="1">
      <alignment horizontal="center" vertical="center"/>
    </xf>
    <xf numFmtId="0" fontId="68" fillId="0" borderId="13" xfId="0" applyFont="1" applyBorder="1" applyAlignment="1">
      <alignment horizontal="center" vertical="center"/>
    </xf>
    <xf numFmtId="0" fontId="68" fillId="0" borderId="24" xfId="0" applyFont="1" applyBorder="1" applyAlignment="1">
      <alignment horizontal="center" vertical="center"/>
    </xf>
    <xf numFmtId="0" fontId="65" fillId="0" borderId="14" xfId="0" applyFont="1" applyBorder="1" applyAlignment="1">
      <alignment horizontal="center" vertical="center"/>
    </xf>
    <xf numFmtId="0" fontId="65" fillId="0" borderId="22" xfId="0" applyFont="1" applyBorder="1" applyAlignment="1">
      <alignment horizontal="center" vertical="center"/>
    </xf>
    <xf numFmtId="0" fontId="65" fillId="0" borderId="13" xfId="0" applyFont="1" applyBorder="1" applyAlignment="1">
      <alignment horizontal="center" vertical="center"/>
    </xf>
    <xf numFmtId="0" fontId="65" fillId="0" borderId="24" xfId="0" applyFont="1" applyBorder="1" applyAlignment="1">
      <alignment horizontal="center" vertical="center"/>
    </xf>
    <xf numFmtId="0" fontId="66" fillId="0" borderId="51" xfId="0" applyFont="1" applyBorder="1" applyAlignment="1">
      <alignment horizontal="center" vertical="center"/>
    </xf>
    <xf numFmtId="0" fontId="66" fillId="0" borderId="15" xfId="0" applyFont="1" applyBorder="1" applyAlignment="1">
      <alignment horizontal="center" vertical="center"/>
    </xf>
    <xf numFmtId="0" fontId="66" fillId="0" borderId="41" xfId="0" applyFont="1" applyBorder="1" applyAlignment="1">
      <alignment horizontal="center" vertical="center" wrapText="1"/>
    </xf>
    <xf numFmtId="0" fontId="66" fillId="0" borderId="42" xfId="0" applyFont="1" applyBorder="1" applyAlignment="1">
      <alignment horizontal="center" vertical="center"/>
    </xf>
    <xf numFmtId="0" fontId="66" fillId="0" borderId="46" xfId="0" applyFont="1" applyBorder="1" applyAlignment="1">
      <alignment horizontal="center" vertical="center"/>
    </xf>
    <xf numFmtId="38" fontId="67" fillId="28" borderId="10" xfId="65" applyFont="1" applyFill="1" applyBorder="1" applyAlignment="1">
      <alignment horizontal="right" vertical="center"/>
    </xf>
    <xf numFmtId="38" fontId="67" fillId="28" borderId="15" xfId="65" applyFont="1" applyFill="1" applyBorder="1" applyAlignment="1">
      <alignment horizontal="right" vertical="center"/>
    </xf>
    <xf numFmtId="0" fontId="66" fillId="27" borderId="45" xfId="0" applyFont="1" applyFill="1" applyBorder="1" applyAlignment="1">
      <alignment horizontal="center" vertical="center"/>
    </xf>
    <xf numFmtId="0" fontId="66" fillId="27" borderId="56" xfId="0" applyFont="1" applyFill="1" applyBorder="1" applyAlignment="1">
      <alignment horizontal="center" vertical="center"/>
    </xf>
    <xf numFmtId="38" fontId="67" fillId="0" borderId="45" xfId="65" applyFont="1" applyBorder="1" applyAlignment="1">
      <alignment horizontal="right" vertical="center"/>
    </xf>
    <xf numFmtId="38" fontId="67" fillId="0" borderId="56" xfId="65" applyFont="1" applyBorder="1" applyAlignment="1">
      <alignment horizontal="right" vertical="center"/>
    </xf>
    <xf numFmtId="0" fontId="66" fillId="27" borderId="18" xfId="0" applyFont="1" applyFill="1" applyBorder="1" applyAlignment="1">
      <alignment horizontal="center" vertical="center"/>
    </xf>
    <xf numFmtId="0" fontId="66" fillId="27" borderId="37" xfId="0" applyFont="1" applyFill="1" applyBorder="1" applyAlignment="1">
      <alignment horizontal="center" vertical="center"/>
    </xf>
    <xf numFmtId="0" fontId="66" fillId="27" borderId="31" xfId="0" applyFont="1" applyFill="1" applyBorder="1" applyAlignment="1">
      <alignment horizontal="center" vertical="center"/>
    </xf>
    <xf numFmtId="0" fontId="66" fillId="27" borderId="29" xfId="0" applyFont="1" applyFill="1" applyBorder="1" applyAlignment="1">
      <alignment horizontal="center" vertical="center"/>
    </xf>
    <xf numFmtId="38" fontId="67" fillId="0" borderId="31" xfId="65" applyFont="1" applyBorder="1" applyAlignment="1">
      <alignment horizontal="right" vertical="center"/>
    </xf>
    <xf numFmtId="38" fontId="67" fillId="0" borderId="29" xfId="65" applyFont="1" applyBorder="1" applyAlignment="1">
      <alignment horizontal="right" vertical="center"/>
    </xf>
    <xf numFmtId="0" fontId="66" fillId="27" borderId="61" xfId="0" applyFont="1" applyFill="1" applyBorder="1" applyAlignment="1">
      <alignment horizontal="center" vertical="center"/>
    </xf>
    <xf numFmtId="0" fontId="66" fillId="27" borderId="59" xfId="0" applyFont="1" applyFill="1" applyBorder="1" applyAlignment="1">
      <alignment horizontal="center" vertical="center"/>
    </xf>
    <xf numFmtId="0" fontId="66" fillId="27" borderId="47" xfId="0" applyFont="1" applyFill="1" applyBorder="1" applyAlignment="1">
      <alignment horizontal="center" vertical="center"/>
    </xf>
    <xf numFmtId="38" fontId="66" fillId="27" borderId="18" xfId="65" applyFont="1" applyFill="1" applyBorder="1" applyAlignment="1">
      <alignment horizontal="center" vertical="center"/>
    </xf>
    <xf numFmtId="38" fontId="66" fillId="27" borderId="37" xfId="65" applyFont="1" applyFill="1" applyBorder="1" applyAlignment="1">
      <alignment horizontal="center" vertical="center"/>
    </xf>
    <xf numFmtId="0" fontId="66" fillId="0" borderId="34" xfId="0" applyFont="1" applyBorder="1" applyAlignment="1">
      <alignment horizontal="center" vertical="center" wrapText="1"/>
    </xf>
    <xf numFmtId="0" fontId="66" fillId="0" borderId="12" xfId="0" applyFont="1" applyBorder="1" applyAlignment="1">
      <alignment horizontal="center" vertical="center" wrapText="1"/>
    </xf>
    <xf numFmtId="0" fontId="66" fillId="0" borderId="35" xfId="0" applyFont="1" applyBorder="1" applyAlignment="1">
      <alignment horizontal="center" vertical="center" wrapText="1"/>
    </xf>
    <xf numFmtId="0" fontId="66" fillId="0" borderId="31" xfId="0" applyFont="1" applyBorder="1" applyAlignment="1">
      <alignment horizontal="center" vertical="center"/>
    </xf>
    <xf numFmtId="0" fontId="66" fillId="0" borderId="45" xfId="0" applyFont="1" applyBorder="1" applyAlignment="1">
      <alignment horizontal="center" vertical="center"/>
    </xf>
    <xf numFmtId="0" fontId="66" fillId="0" borderId="18" xfId="0" applyFont="1" applyBorder="1" applyAlignment="1">
      <alignment horizontal="center" vertical="center"/>
    </xf>
    <xf numFmtId="0" fontId="0" fillId="0" borderId="52" xfId="0" applyFill="1" applyBorder="1" applyAlignment="1">
      <alignment horizontal="center" vertical="center"/>
    </xf>
    <xf numFmtId="0" fontId="0" fillId="0" borderId="14" xfId="0" applyFill="1" applyBorder="1" applyAlignment="1">
      <alignment horizontal="center" vertical="center"/>
    </xf>
    <xf numFmtId="0" fontId="0" fillId="0" borderId="22" xfId="0" applyFill="1" applyBorder="1" applyAlignment="1">
      <alignment horizontal="center" vertical="center"/>
    </xf>
    <xf numFmtId="0" fontId="0" fillId="0" borderId="53" xfId="0" applyFill="1" applyBorder="1" applyAlignment="1">
      <alignment horizontal="center" vertical="center"/>
    </xf>
    <xf numFmtId="0" fontId="0" fillId="0" borderId="0" xfId="0" applyFill="1" applyBorder="1" applyAlignment="1">
      <alignment horizontal="center" vertical="center"/>
    </xf>
    <xf numFmtId="0" fontId="0" fillId="0" borderId="54" xfId="0" applyFill="1" applyBorder="1" applyAlignment="1">
      <alignment horizontal="center" vertical="center"/>
    </xf>
    <xf numFmtId="0" fontId="0" fillId="0" borderId="34" xfId="0" applyFill="1" applyBorder="1" applyAlignment="1">
      <alignment horizontal="center" vertical="center"/>
    </xf>
    <xf numFmtId="0" fontId="0" fillId="0" borderId="12" xfId="0" applyFill="1" applyBorder="1" applyAlignment="1">
      <alignment horizontal="center" vertical="center"/>
    </xf>
    <xf numFmtId="0" fontId="0" fillId="0" borderId="35" xfId="0" applyFill="1" applyBorder="1" applyAlignment="1">
      <alignment horizontal="center" vertical="center"/>
    </xf>
    <xf numFmtId="0" fontId="0" fillId="0" borderId="10" xfId="0" applyFill="1" applyBorder="1" applyAlignment="1">
      <alignment horizontal="left" vertical="top" wrapText="1"/>
    </xf>
    <xf numFmtId="0" fontId="0" fillId="0" borderId="46" xfId="0" applyFill="1" applyBorder="1" applyAlignment="1">
      <alignment horizontal="left" vertical="top" wrapText="1"/>
    </xf>
    <xf numFmtId="0" fontId="0" fillId="0" borderId="45" xfId="0" applyFill="1" applyBorder="1" applyAlignment="1">
      <alignment horizontal="left" vertical="top" wrapText="1"/>
    </xf>
    <xf numFmtId="0" fontId="0" fillId="0" borderId="47" xfId="0" applyFill="1" applyBorder="1" applyAlignment="1">
      <alignment horizontal="left" vertical="top" wrapText="1"/>
    </xf>
    <xf numFmtId="0" fontId="0" fillId="0" borderId="48" xfId="0" applyFill="1" applyBorder="1" applyAlignment="1">
      <alignment horizontal="center" vertical="center"/>
    </xf>
    <xf numFmtId="0" fontId="0" fillId="0" borderId="49" xfId="0" applyFill="1" applyBorder="1" applyAlignment="1">
      <alignment horizontal="center" vertical="center"/>
    </xf>
    <xf numFmtId="0" fontId="0" fillId="0" borderId="21" xfId="0" applyFill="1" applyBorder="1" applyAlignment="1">
      <alignment horizontal="center" vertical="center"/>
    </xf>
    <xf numFmtId="0" fontId="0" fillId="27" borderId="43" xfId="0" applyFill="1" applyBorder="1" applyAlignment="1">
      <alignment horizontal="left" vertical="center" wrapText="1"/>
    </xf>
    <xf numFmtId="0" fontId="0" fillId="27" borderId="10" xfId="0" applyFill="1" applyBorder="1" applyAlignment="1">
      <alignment horizontal="left" vertical="center" wrapText="1"/>
    </xf>
    <xf numFmtId="0" fontId="0" fillId="27" borderId="44" xfId="0" applyFill="1" applyBorder="1" applyAlignment="1">
      <alignment horizontal="left" vertical="center" wrapText="1"/>
    </xf>
    <xf numFmtId="0" fontId="0" fillId="27" borderId="45" xfId="0" applyFill="1" applyBorder="1" applyAlignment="1">
      <alignment horizontal="left" vertical="center" wrapText="1"/>
    </xf>
    <xf numFmtId="0" fontId="0" fillId="0" borderId="10" xfId="0" applyFill="1" applyBorder="1" applyAlignment="1">
      <alignment horizontal="center" vertical="center" wrapText="1"/>
    </xf>
    <xf numFmtId="0" fontId="0" fillId="0" borderId="10" xfId="0" applyFill="1" applyBorder="1" applyAlignment="1">
      <alignment horizontal="center" vertical="center"/>
    </xf>
    <xf numFmtId="0" fontId="0" fillId="0" borderId="45" xfId="0" applyFill="1" applyBorder="1" applyAlignment="1">
      <alignment horizontal="center" vertical="center"/>
    </xf>
    <xf numFmtId="0" fontId="0" fillId="0" borderId="30" xfId="0" applyFill="1" applyBorder="1" applyAlignment="1">
      <alignment horizontal="center" vertical="center"/>
    </xf>
    <xf numFmtId="0" fontId="0" fillId="0" borderId="11" xfId="0" applyFill="1" applyBorder="1" applyAlignment="1">
      <alignment horizontal="center" vertical="center"/>
    </xf>
    <xf numFmtId="0" fontId="0" fillId="0" borderId="33" xfId="0" applyFill="1" applyBorder="1" applyAlignment="1">
      <alignment horizontal="center" vertical="center"/>
    </xf>
    <xf numFmtId="0" fontId="0" fillId="0" borderId="55" xfId="0" applyFill="1" applyBorder="1" applyAlignment="1">
      <alignment horizontal="center" vertical="center"/>
    </xf>
    <xf numFmtId="0" fontId="0" fillId="0" borderId="13" xfId="0" applyFill="1" applyBorder="1" applyAlignment="1">
      <alignment horizontal="center" vertical="center"/>
    </xf>
    <xf numFmtId="0" fontId="0" fillId="0" borderId="24" xfId="0" applyFill="1" applyBorder="1" applyAlignment="1">
      <alignment horizontal="center" vertical="center"/>
    </xf>
    <xf numFmtId="0" fontId="0" fillId="0" borderId="41" xfId="0" applyFill="1" applyBorder="1" applyAlignment="1">
      <alignment horizontal="left" vertical="top" wrapText="1"/>
    </xf>
    <xf numFmtId="0" fontId="0" fillId="0" borderId="42" xfId="0" applyFill="1" applyBorder="1" applyAlignment="1">
      <alignment horizontal="left" vertical="top" wrapText="1"/>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46" xfId="0" applyBorder="1" applyAlignment="1">
      <alignment horizontal="center" vertical="center"/>
    </xf>
    <xf numFmtId="38" fontId="4" fillId="27" borderId="10" xfId="65" applyFont="1" applyFill="1" applyBorder="1" applyAlignment="1">
      <alignment horizontal="center" vertical="center"/>
    </xf>
    <xf numFmtId="38" fontId="4" fillId="27" borderId="15" xfId="65" applyFont="1" applyFill="1" applyBorder="1" applyAlignment="1">
      <alignment horizontal="center" vertical="center"/>
    </xf>
    <xf numFmtId="38" fontId="4" fillId="0" borderId="16" xfId="65" applyFont="1" applyBorder="1" applyAlignment="1">
      <alignment horizontal="center" vertical="center"/>
    </xf>
    <xf numFmtId="38" fontId="70" fillId="0" borderId="10" xfId="65" applyFont="1" applyBorder="1" applyAlignment="1">
      <alignment horizontal="right" vertical="center"/>
    </xf>
    <xf numFmtId="38" fontId="70" fillId="0" borderId="15" xfId="65" applyFont="1" applyBorder="1" applyAlignment="1">
      <alignment horizontal="right" vertical="center"/>
    </xf>
    <xf numFmtId="38" fontId="4" fillId="0" borderId="22" xfId="65" applyFont="1" applyBorder="1" applyAlignment="1">
      <alignment horizontal="center" vertical="center"/>
    </xf>
    <xf numFmtId="38" fontId="4" fillId="0" borderId="24" xfId="65" applyFont="1" applyBorder="1" applyAlignment="1">
      <alignment horizontal="center" vertical="center"/>
    </xf>
    <xf numFmtId="38" fontId="70" fillId="0" borderId="29" xfId="65" applyFont="1" applyBorder="1" applyAlignment="1">
      <alignment horizontal="right" vertical="center"/>
    </xf>
    <xf numFmtId="38" fontId="70" fillId="0" borderId="14" xfId="65" applyFont="1" applyBorder="1" applyAlignment="1">
      <alignment horizontal="right" vertical="center"/>
    </xf>
    <xf numFmtId="38" fontId="70" fillId="0" borderId="37" xfId="65" applyFont="1" applyBorder="1" applyAlignment="1">
      <alignment horizontal="right" vertical="center"/>
    </xf>
    <xf numFmtId="38" fontId="70" fillId="0" borderId="13" xfId="65" applyFont="1" applyBorder="1" applyAlignment="1">
      <alignment horizontal="right" vertical="center"/>
    </xf>
    <xf numFmtId="0" fontId="0" fillId="0" borderId="29" xfId="0" applyBorder="1" applyAlignment="1">
      <alignment horizontal="center" vertical="center"/>
    </xf>
    <xf numFmtId="0" fontId="0" fillId="0" borderId="48" xfId="0" applyBorder="1" applyAlignment="1">
      <alignment horizontal="center" vertical="center"/>
    </xf>
    <xf numFmtId="0" fontId="0" fillId="0" borderId="37" xfId="0" applyBorder="1" applyAlignment="1">
      <alignment horizontal="center" vertical="center"/>
    </xf>
    <xf numFmtId="0" fontId="0" fillId="0" borderId="50"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38" fontId="4" fillId="27" borderId="29" xfId="65" applyFont="1" applyFill="1" applyBorder="1" applyAlignment="1">
      <alignment horizontal="center" vertical="center"/>
    </xf>
    <xf numFmtId="38" fontId="4" fillId="27" borderId="14" xfId="65" applyFont="1" applyFill="1" applyBorder="1" applyAlignment="1">
      <alignment horizontal="center" vertical="center"/>
    </xf>
    <xf numFmtId="38" fontId="4" fillId="27" borderId="37" xfId="65" applyFont="1" applyFill="1" applyBorder="1" applyAlignment="1">
      <alignment horizontal="center" vertical="center"/>
    </xf>
    <xf numFmtId="38" fontId="4" fillId="27" borderId="13" xfId="65" applyFont="1" applyFill="1" applyBorder="1" applyAlignment="1">
      <alignment horizontal="center" vertical="center"/>
    </xf>
    <xf numFmtId="38" fontId="70" fillId="0" borderId="45" xfId="65" applyFont="1" applyBorder="1" applyAlignment="1">
      <alignment horizontal="right" vertical="center"/>
    </xf>
    <xf numFmtId="38" fontId="70" fillId="0" borderId="56" xfId="65" applyFont="1" applyBorder="1" applyAlignment="1">
      <alignment horizontal="right" vertical="center"/>
    </xf>
    <xf numFmtId="0" fontId="0" fillId="0" borderId="50" xfId="0" applyFill="1" applyBorder="1" applyAlignment="1">
      <alignment horizontal="center" vertical="center"/>
    </xf>
    <xf numFmtId="0" fontId="0" fillId="27" borderId="10" xfId="0" applyFill="1" applyBorder="1" applyAlignment="1">
      <alignment horizontal="left" vertical="center"/>
    </xf>
    <xf numFmtId="0" fontId="0" fillId="27" borderId="43" xfId="0" applyFill="1" applyBorder="1" applyAlignment="1">
      <alignment horizontal="left" vertical="center"/>
    </xf>
    <xf numFmtId="0" fontId="0" fillId="27" borderId="10" xfId="0" applyFont="1" applyFill="1" applyBorder="1" applyAlignment="1">
      <alignment horizontal="left" vertical="center" wrapText="1"/>
    </xf>
    <xf numFmtId="0" fontId="0" fillId="27" borderId="10" xfId="0" applyFont="1" applyFill="1" applyBorder="1" applyAlignment="1">
      <alignment horizontal="left" vertical="center"/>
    </xf>
    <xf numFmtId="0" fontId="0" fillId="0" borderId="29" xfId="0" applyFill="1" applyBorder="1" applyAlignment="1">
      <alignment horizontal="center" vertical="center"/>
    </xf>
    <xf numFmtId="0" fontId="0" fillId="0" borderId="36" xfId="0" applyFill="1" applyBorder="1" applyAlignment="1">
      <alignment horizontal="center" vertical="center"/>
    </xf>
    <xf numFmtId="38" fontId="4" fillId="27" borderId="45" xfId="65" applyFont="1" applyFill="1" applyBorder="1" applyAlignment="1">
      <alignment horizontal="center" vertical="center"/>
    </xf>
    <xf numFmtId="38" fontId="4" fillId="27" borderId="56" xfId="65" applyFont="1" applyFill="1" applyBorder="1" applyAlignment="1">
      <alignment horizontal="center" vertical="center"/>
    </xf>
    <xf numFmtId="38" fontId="4" fillId="0" borderId="23" xfId="65" applyFont="1" applyBorder="1" applyAlignment="1">
      <alignment horizontal="center" vertical="center"/>
    </xf>
    <xf numFmtId="0" fontId="0" fillId="0" borderId="20" xfId="0" applyFill="1" applyBorder="1" applyAlignment="1">
      <alignment horizontal="center" vertical="center"/>
    </xf>
    <xf numFmtId="0" fontId="0" fillId="0" borderId="23" xfId="0" applyBorder="1" applyAlignment="1">
      <alignment horizontal="center" vertical="center"/>
    </xf>
    <xf numFmtId="0" fontId="13" fillId="24" borderId="0" xfId="0" applyFont="1" applyFill="1" applyBorder="1" applyAlignment="1">
      <alignment horizontal="left" vertical="center"/>
    </xf>
    <xf numFmtId="38" fontId="70" fillId="0" borderId="19" xfId="65" applyFont="1" applyBorder="1" applyAlignment="1">
      <alignment horizontal="right" vertical="center"/>
    </xf>
    <xf numFmtId="0" fontId="0" fillId="0" borderId="14" xfId="0" applyBorder="1" applyAlignment="1">
      <alignment horizontal="center" vertical="center"/>
    </xf>
    <xf numFmtId="0" fontId="0" fillId="0" borderId="22" xfId="0" applyBorder="1" applyAlignment="1">
      <alignment horizontal="center" vertical="center"/>
    </xf>
    <xf numFmtId="0" fontId="0" fillId="0" borderId="13" xfId="0" applyBorder="1" applyAlignment="1">
      <alignment horizontal="center" vertical="center"/>
    </xf>
    <xf numFmtId="0" fontId="0" fillId="0" borderId="24" xfId="0" applyBorder="1" applyAlignment="1">
      <alignment horizontal="center" vertical="center"/>
    </xf>
    <xf numFmtId="38" fontId="4" fillId="27" borderId="19" xfId="65" applyFont="1" applyFill="1" applyBorder="1" applyAlignment="1">
      <alignment horizontal="center" vertical="center"/>
    </xf>
    <xf numFmtId="0" fontId="0" fillId="27" borderId="40" xfId="0" applyFill="1" applyBorder="1" applyAlignment="1">
      <alignment horizontal="center" vertical="center"/>
    </xf>
    <xf numFmtId="0" fontId="0" fillId="27" borderId="41" xfId="0" applyFill="1" applyBorder="1" applyAlignment="1">
      <alignment horizontal="center" vertical="center"/>
    </xf>
    <xf numFmtId="0" fontId="0" fillId="27" borderId="43" xfId="0" applyFill="1" applyBorder="1" applyAlignment="1">
      <alignment horizontal="center" vertical="center"/>
    </xf>
    <xf numFmtId="0" fontId="0" fillId="27" borderId="10" xfId="0" applyFill="1" applyBorder="1" applyAlignment="1">
      <alignment horizontal="center" vertical="center"/>
    </xf>
    <xf numFmtId="0" fontId="0" fillId="0" borderId="41" xfId="0" applyFill="1" applyBorder="1" applyAlignment="1">
      <alignment horizontal="center" vertical="center"/>
    </xf>
    <xf numFmtId="0" fontId="0" fillId="0" borderId="42" xfId="0" applyFill="1" applyBorder="1" applyAlignment="1">
      <alignment horizontal="center" vertical="center"/>
    </xf>
    <xf numFmtId="0" fontId="0" fillId="0" borderId="46" xfId="0" applyFill="1"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0" xfId="0" applyBorder="1" applyAlignment="1">
      <alignment horizontal="center" vertical="center"/>
    </xf>
    <xf numFmtId="0" fontId="0" fillId="0" borderId="54" xfId="0" applyBorder="1" applyAlignment="1">
      <alignment horizontal="center" vertical="center"/>
    </xf>
    <xf numFmtId="0" fontId="0" fillId="0" borderId="34" xfId="0" applyBorder="1" applyAlignment="1">
      <alignment horizontal="center" vertical="center"/>
    </xf>
    <xf numFmtId="0" fontId="0" fillId="0" borderId="12"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38" fontId="70" fillId="0" borderId="65" xfId="65" applyFont="1" applyBorder="1" applyAlignment="1">
      <alignment horizontal="right" vertical="center"/>
    </xf>
    <xf numFmtId="0" fontId="0" fillId="0" borderId="26" xfId="0" applyBorder="1" applyAlignment="1">
      <alignment horizontal="center" vertical="center"/>
    </xf>
    <xf numFmtId="0" fontId="0" fillId="0" borderId="49" xfId="0" applyBorder="1" applyAlignment="1">
      <alignment horizontal="center" vertical="center"/>
    </xf>
    <xf numFmtId="0" fontId="0" fillId="0" borderId="21" xfId="0" applyBorder="1" applyAlignment="1">
      <alignment horizontal="center" vertical="center"/>
    </xf>
    <xf numFmtId="0" fontId="0" fillId="28" borderId="29" xfId="0" applyFill="1" applyBorder="1" applyAlignment="1">
      <alignment horizontal="center" vertical="center" wrapText="1"/>
    </xf>
    <xf numFmtId="0" fontId="0" fillId="28" borderId="14" xfId="0" applyFill="1" applyBorder="1" applyAlignment="1">
      <alignment horizontal="center" vertical="center"/>
    </xf>
    <xf numFmtId="0" fontId="0" fillId="28" borderId="22" xfId="0" applyFill="1" applyBorder="1" applyAlignment="1">
      <alignment horizontal="center" vertical="center"/>
    </xf>
    <xf numFmtId="0" fontId="0" fillId="28" borderId="36" xfId="0" applyFill="1" applyBorder="1" applyAlignment="1">
      <alignment horizontal="center" vertical="center"/>
    </xf>
    <xf numFmtId="0" fontId="0" fillId="28" borderId="0" xfId="0" applyFill="1" applyBorder="1" applyAlignment="1">
      <alignment horizontal="center" vertical="center"/>
    </xf>
    <xf numFmtId="0" fontId="0" fillId="28" borderId="54" xfId="0" applyFill="1" applyBorder="1" applyAlignment="1">
      <alignment horizontal="center" vertical="center"/>
    </xf>
    <xf numFmtId="0" fontId="0" fillId="28" borderId="37" xfId="0" applyFill="1" applyBorder="1" applyAlignment="1">
      <alignment horizontal="center" vertical="center"/>
    </xf>
    <xf numFmtId="0" fontId="0" fillId="28" borderId="13" xfId="0" applyFill="1" applyBorder="1" applyAlignment="1">
      <alignment horizontal="center" vertical="center"/>
    </xf>
    <xf numFmtId="0" fontId="0" fillId="28" borderId="24" xfId="0" applyFill="1" applyBorder="1" applyAlignment="1">
      <alignment horizontal="center" vertical="center"/>
    </xf>
    <xf numFmtId="0" fontId="11" fillId="0" borderId="29" xfId="0" applyFont="1" applyBorder="1" applyAlignment="1">
      <alignment horizontal="center" vertical="center"/>
    </xf>
    <xf numFmtId="0" fontId="11" fillId="0" borderId="14" xfId="0" applyFont="1" applyBorder="1" applyAlignment="1">
      <alignment horizontal="center" vertical="center"/>
    </xf>
    <xf numFmtId="0" fontId="11" fillId="0" borderId="22" xfId="0" applyFont="1" applyBorder="1" applyAlignment="1">
      <alignment horizontal="center" vertical="center"/>
    </xf>
    <xf numFmtId="0" fontId="11" fillId="0" borderId="37" xfId="0" applyFont="1" applyBorder="1" applyAlignment="1">
      <alignment horizontal="center" vertical="center"/>
    </xf>
    <xf numFmtId="0" fontId="11" fillId="0" borderId="13" xfId="0" applyFont="1" applyBorder="1" applyAlignment="1">
      <alignment horizontal="center" vertical="center"/>
    </xf>
    <xf numFmtId="0" fontId="11" fillId="0" borderId="24" xfId="0" applyFont="1" applyBorder="1" applyAlignment="1">
      <alignment horizontal="center" vertical="center"/>
    </xf>
    <xf numFmtId="0" fontId="138" fillId="27" borderId="52" xfId="0" applyFont="1" applyFill="1" applyBorder="1" applyAlignment="1">
      <alignment horizontal="center" vertical="center" wrapText="1"/>
    </xf>
    <xf numFmtId="0" fontId="138" fillId="27" borderId="14" xfId="0" applyFont="1" applyFill="1" applyBorder="1" applyAlignment="1">
      <alignment horizontal="center" vertical="center"/>
    </xf>
    <xf numFmtId="0" fontId="138" fillId="27" borderId="22" xfId="0" applyFont="1" applyFill="1" applyBorder="1" applyAlignment="1">
      <alignment horizontal="center" vertical="center"/>
    </xf>
    <xf numFmtId="0" fontId="138" fillId="27" borderId="34" xfId="0" applyFont="1" applyFill="1" applyBorder="1" applyAlignment="1">
      <alignment horizontal="center" vertical="center"/>
    </xf>
    <xf numFmtId="0" fontId="138" fillId="27" borderId="12" xfId="0" applyFont="1" applyFill="1" applyBorder="1" applyAlignment="1">
      <alignment horizontal="center" vertical="center"/>
    </xf>
    <xf numFmtId="0" fontId="138" fillId="27" borderId="35" xfId="0" applyFont="1" applyFill="1" applyBorder="1" applyAlignment="1">
      <alignment horizontal="center" vertical="center"/>
    </xf>
    <xf numFmtId="0" fontId="138" fillId="27" borderId="29" xfId="0" applyFont="1" applyFill="1" applyBorder="1" applyAlignment="1">
      <alignment horizontal="center" vertical="center"/>
    </xf>
    <xf numFmtId="0" fontId="138" fillId="27" borderId="48" xfId="0" applyFont="1" applyFill="1" applyBorder="1" applyAlignment="1">
      <alignment horizontal="center" vertical="center"/>
    </xf>
    <xf numFmtId="0" fontId="138" fillId="27" borderId="26" xfId="0" applyFont="1" applyFill="1" applyBorder="1" applyAlignment="1">
      <alignment horizontal="center" vertical="center"/>
    </xf>
    <xf numFmtId="0" fontId="138" fillId="27" borderId="21" xfId="0" applyFont="1" applyFill="1" applyBorder="1" applyAlignment="1">
      <alignment horizontal="center"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33" xfId="0" applyBorder="1" applyAlignment="1">
      <alignment horizontal="center" vertical="center"/>
    </xf>
    <xf numFmtId="0" fontId="0" fillId="0" borderId="30" xfId="0" applyBorder="1" applyAlignment="1">
      <alignment horizontal="center" vertical="center"/>
    </xf>
    <xf numFmtId="0" fontId="0" fillId="0" borderId="55" xfId="0" applyBorder="1" applyAlignment="1">
      <alignment horizontal="center" vertical="center"/>
    </xf>
    <xf numFmtId="0" fontId="0" fillId="0" borderId="25" xfId="0" applyBorder="1" applyAlignment="1">
      <alignment horizontal="center" vertical="center" wrapText="1"/>
    </xf>
    <xf numFmtId="0" fontId="0" fillId="0" borderId="20"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10" xfId="0" applyFill="1" applyBorder="1" applyAlignment="1">
      <alignment horizontal="center" vertical="center" shrinkToFit="1"/>
    </xf>
    <xf numFmtId="0" fontId="0" fillId="0" borderId="52" xfId="0" applyBorder="1" applyAlignment="1">
      <alignment horizontal="left" vertical="top" wrapText="1"/>
    </xf>
    <xf numFmtId="0" fontId="0" fillId="0" borderId="14" xfId="0" applyBorder="1" applyAlignment="1">
      <alignment horizontal="left" vertical="top" wrapText="1"/>
    </xf>
    <xf numFmtId="0" fontId="0" fillId="0" borderId="48" xfId="0" applyBorder="1" applyAlignment="1">
      <alignment horizontal="left" vertical="top" wrapText="1"/>
    </xf>
    <xf numFmtId="0" fontId="0" fillId="0" borderId="53" xfId="0" applyBorder="1" applyAlignment="1">
      <alignment horizontal="left" vertical="top" wrapText="1"/>
    </xf>
    <xf numFmtId="0" fontId="0" fillId="0" borderId="0" xfId="0" applyBorder="1" applyAlignment="1">
      <alignment horizontal="left" vertical="top" wrapText="1"/>
    </xf>
    <xf numFmtId="0" fontId="0" fillId="0" borderId="49" xfId="0" applyBorder="1" applyAlignment="1">
      <alignment horizontal="left" vertical="top" wrapText="1"/>
    </xf>
    <xf numFmtId="0" fontId="0" fillId="0" borderId="34" xfId="0" applyBorder="1" applyAlignment="1">
      <alignment horizontal="left" vertical="top" wrapText="1"/>
    </xf>
    <xf numFmtId="0" fontId="0" fillId="0" borderId="12" xfId="0" applyBorder="1" applyAlignment="1">
      <alignment horizontal="left" vertical="top" wrapText="1"/>
    </xf>
    <xf numFmtId="0" fontId="0" fillId="0" borderId="21" xfId="0" applyBorder="1" applyAlignment="1">
      <alignment horizontal="left" vertical="top" wrapText="1"/>
    </xf>
    <xf numFmtId="0" fontId="0" fillId="0" borderId="45" xfId="0" applyFill="1" applyBorder="1" applyAlignment="1">
      <alignment horizontal="center" vertical="center" wrapText="1"/>
    </xf>
    <xf numFmtId="38" fontId="4" fillId="27" borderId="10" xfId="65" applyFont="1" applyFill="1" applyBorder="1" applyAlignment="1">
      <alignment horizontal="right" vertical="center"/>
    </xf>
    <xf numFmtId="38" fontId="4" fillId="27" borderId="15" xfId="65" applyFont="1" applyFill="1" applyBorder="1" applyAlignment="1">
      <alignment horizontal="right" vertical="center"/>
    </xf>
    <xf numFmtId="0" fontId="0" fillId="27" borderId="29" xfId="0" applyFill="1" applyBorder="1" applyAlignment="1">
      <alignment horizontal="left" vertical="center" wrapText="1"/>
    </xf>
    <xf numFmtId="0" fontId="0" fillId="27" borderId="14" xfId="0" applyFill="1" applyBorder="1" applyAlignment="1">
      <alignment horizontal="left" vertical="center" wrapText="1"/>
    </xf>
    <xf numFmtId="0" fontId="0" fillId="27" borderId="22" xfId="0" applyFill="1" applyBorder="1" applyAlignment="1">
      <alignment horizontal="left" vertical="center" wrapText="1"/>
    </xf>
    <xf numFmtId="0" fontId="0" fillId="27" borderId="36" xfId="0" applyFill="1" applyBorder="1" applyAlignment="1">
      <alignment horizontal="left" vertical="center" wrapText="1"/>
    </xf>
    <xf numFmtId="0" fontId="0" fillId="27" borderId="0" xfId="0" applyFill="1" applyBorder="1" applyAlignment="1">
      <alignment horizontal="left" vertical="center" wrapText="1"/>
    </xf>
    <xf numFmtId="0" fontId="0" fillId="27" borderId="54" xfId="0" applyFill="1" applyBorder="1" applyAlignment="1">
      <alignment horizontal="left" vertical="center" wrapText="1"/>
    </xf>
    <xf numFmtId="0" fontId="0" fillId="27" borderId="37" xfId="0" applyFill="1" applyBorder="1" applyAlignment="1">
      <alignment horizontal="left" vertical="center" wrapText="1"/>
    </xf>
    <xf numFmtId="0" fontId="0" fillId="27" borderId="13" xfId="0" applyFill="1" applyBorder="1" applyAlignment="1">
      <alignment horizontal="left" vertical="center" wrapText="1"/>
    </xf>
    <xf numFmtId="0" fontId="0" fillId="27" borderId="24" xfId="0" applyFill="1" applyBorder="1" applyAlignment="1">
      <alignment horizontal="left" vertical="center" wrapText="1"/>
    </xf>
    <xf numFmtId="0" fontId="0" fillId="0" borderId="37" xfId="0" applyFill="1" applyBorder="1" applyAlignment="1">
      <alignment horizontal="center" vertical="center"/>
    </xf>
    <xf numFmtId="0" fontId="0" fillId="0" borderId="30" xfId="0" applyBorder="1" applyAlignment="1">
      <alignment horizontal="left" vertical="top"/>
    </xf>
    <xf numFmtId="0" fontId="0" fillId="0" borderId="11" xfId="0" applyBorder="1" applyAlignment="1">
      <alignment horizontal="left" vertical="top"/>
    </xf>
    <xf numFmtId="0" fontId="0" fillId="0" borderId="20" xfId="0" applyBorder="1" applyAlignment="1">
      <alignment horizontal="left" vertical="top"/>
    </xf>
    <xf numFmtId="0" fontId="0" fillId="0" borderId="53" xfId="0" applyBorder="1" applyAlignment="1">
      <alignment horizontal="left" vertical="top"/>
    </xf>
    <xf numFmtId="0" fontId="0" fillId="0" borderId="0" xfId="0" applyBorder="1" applyAlignment="1">
      <alignment horizontal="left" vertical="top"/>
    </xf>
    <xf numFmtId="0" fontId="0" fillId="0" borderId="49" xfId="0" applyBorder="1" applyAlignment="1">
      <alignment horizontal="left" vertical="top"/>
    </xf>
    <xf numFmtId="0" fontId="0" fillId="0" borderId="55" xfId="0" applyBorder="1" applyAlignment="1">
      <alignment horizontal="left" vertical="top"/>
    </xf>
    <xf numFmtId="0" fontId="0" fillId="0" borderId="13" xfId="0" applyBorder="1" applyAlignment="1">
      <alignment horizontal="left" vertical="top"/>
    </xf>
    <xf numFmtId="0" fontId="0" fillId="0" borderId="50" xfId="0" applyBorder="1" applyAlignment="1">
      <alignment horizontal="left" vertical="top"/>
    </xf>
    <xf numFmtId="0" fontId="0" fillId="27" borderId="26" xfId="0" applyFill="1" applyBorder="1" applyAlignment="1">
      <alignment horizontal="left" vertical="center" wrapText="1"/>
    </xf>
    <xf numFmtId="0" fontId="0" fillId="27" borderId="12" xfId="0" applyFill="1" applyBorder="1" applyAlignment="1">
      <alignment horizontal="left" vertical="center" wrapText="1"/>
    </xf>
    <xf numFmtId="0" fontId="0" fillId="27" borderId="35" xfId="0" applyFill="1" applyBorder="1" applyAlignment="1">
      <alignment horizontal="left" vertical="center" wrapText="1"/>
    </xf>
    <xf numFmtId="38" fontId="4" fillId="27" borderId="45" xfId="65" applyFont="1" applyFill="1" applyBorder="1" applyAlignment="1">
      <alignment horizontal="right" vertical="center"/>
    </xf>
    <xf numFmtId="38" fontId="4" fillId="27" borderId="56" xfId="65" applyFont="1" applyFill="1" applyBorder="1" applyAlignment="1">
      <alignment horizontal="right" vertical="center"/>
    </xf>
    <xf numFmtId="0" fontId="0" fillId="26" borderId="29" xfId="0" applyFill="1" applyBorder="1" applyAlignment="1">
      <alignment horizontal="center" vertical="center"/>
    </xf>
    <xf numFmtId="0" fontId="0" fillId="26" borderId="48" xfId="0" applyFill="1" applyBorder="1" applyAlignment="1">
      <alignment horizontal="center" vertical="center"/>
    </xf>
    <xf numFmtId="0" fontId="0" fillId="26" borderId="37" xfId="0" applyFill="1" applyBorder="1" applyAlignment="1">
      <alignment horizontal="center" vertical="center"/>
    </xf>
    <xf numFmtId="0" fontId="0" fillId="26" borderId="50" xfId="0" applyFill="1" applyBorder="1" applyAlignment="1">
      <alignment horizontal="center" vertical="center"/>
    </xf>
    <xf numFmtId="38" fontId="17" fillId="26" borderId="29" xfId="65" applyFont="1" applyFill="1" applyBorder="1" applyAlignment="1">
      <alignment horizontal="right" vertical="center"/>
    </xf>
    <xf numFmtId="38" fontId="17" fillId="26" borderId="14" xfId="65" applyFont="1" applyFill="1" applyBorder="1" applyAlignment="1">
      <alignment horizontal="right" vertical="center"/>
    </xf>
    <xf numFmtId="38" fontId="17" fillId="26" borderId="37" xfId="65" applyFont="1" applyFill="1" applyBorder="1" applyAlignment="1">
      <alignment horizontal="right" vertical="center"/>
    </xf>
    <xf numFmtId="38" fontId="17" fillId="26" borderId="13" xfId="65" applyFont="1" applyFill="1" applyBorder="1" applyAlignment="1">
      <alignment horizontal="right" vertical="center"/>
    </xf>
    <xf numFmtId="38" fontId="4" fillId="26" borderId="22" xfId="65" applyFont="1" applyFill="1" applyBorder="1" applyAlignment="1">
      <alignment horizontal="center" vertical="center"/>
    </xf>
    <xf numFmtId="38" fontId="4" fillId="26" borderId="24" xfId="65" applyFont="1" applyFill="1" applyBorder="1" applyAlignment="1">
      <alignment horizontal="center" vertical="center"/>
    </xf>
    <xf numFmtId="0" fontId="0" fillId="26" borderId="14" xfId="0" applyFill="1" applyBorder="1" applyAlignment="1">
      <alignment horizontal="center" vertical="center"/>
    </xf>
    <xf numFmtId="0" fontId="0" fillId="26" borderId="22" xfId="0" applyFill="1" applyBorder="1" applyAlignment="1">
      <alignment horizontal="center" vertical="center"/>
    </xf>
    <xf numFmtId="0" fontId="0" fillId="26" borderId="13" xfId="0" applyFill="1" applyBorder="1" applyAlignment="1">
      <alignment horizontal="center" vertical="center"/>
    </xf>
    <xf numFmtId="0" fontId="0" fillId="26" borderId="24" xfId="0" applyFill="1" applyBorder="1" applyAlignment="1">
      <alignment horizontal="center" vertical="center"/>
    </xf>
    <xf numFmtId="38" fontId="4" fillId="26" borderId="29" xfId="65" applyFont="1" applyFill="1" applyBorder="1" applyAlignment="1">
      <alignment horizontal="center" vertical="center"/>
    </xf>
    <xf numFmtId="38" fontId="4" fillId="26" borderId="14" xfId="65" applyFont="1" applyFill="1" applyBorder="1" applyAlignment="1">
      <alignment horizontal="center" vertical="center"/>
    </xf>
    <xf numFmtId="38" fontId="4" fillId="26" borderId="37" xfId="65" applyFont="1" applyFill="1" applyBorder="1" applyAlignment="1">
      <alignment horizontal="center" vertical="center"/>
    </xf>
    <xf numFmtId="38" fontId="4" fillId="26" borderId="13" xfId="65" applyFont="1" applyFill="1" applyBorder="1" applyAlignment="1">
      <alignment horizontal="center" vertical="center"/>
    </xf>
    <xf numFmtId="0" fontId="0" fillId="27" borderId="14" xfId="0" applyFill="1" applyBorder="1" applyAlignment="1">
      <alignment horizontal="left" vertical="center"/>
    </xf>
    <xf numFmtId="0" fontId="0" fillId="27" borderId="22" xfId="0" applyFill="1" applyBorder="1" applyAlignment="1">
      <alignment horizontal="left" vertical="center"/>
    </xf>
    <xf numFmtId="0" fontId="0" fillId="27" borderId="36" xfId="0" applyFill="1" applyBorder="1" applyAlignment="1">
      <alignment horizontal="left" vertical="center"/>
    </xf>
    <xf numFmtId="0" fontId="0" fillId="27" borderId="0" xfId="0" applyFill="1" applyBorder="1" applyAlignment="1">
      <alignment horizontal="left" vertical="center"/>
    </xf>
    <xf numFmtId="0" fontId="0" fillId="27" borderId="54" xfId="0" applyFill="1" applyBorder="1" applyAlignment="1">
      <alignment horizontal="left" vertical="center"/>
    </xf>
    <xf numFmtId="0" fontId="0" fillId="27" borderId="37" xfId="0" applyFill="1" applyBorder="1" applyAlignment="1">
      <alignment horizontal="left" vertical="center"/>
    </xf>
    <xf numFmtId="0" fontId="0" fillId="27" borderId="13" xfId="0" applyFill="1" applyBorder="1" applyAlignment="1">
      <alignment horizontal="left" vertical="center"/>
    </xf>
    <xf numFmtId="0" fontId="0" fillId="27" borderId="24" xfId="0" applyFill="1" applyBorder="1" applyAlignment="1">
      <alignment horizontal="left" vertical="center"/>
    </xf>
    <xf numFmtId="0" fontId="0" fillId="0" borderId="18" xfId="0" applyBorder="1" applyAlignment="1">
      <alignment horizontal="center" vertical="center"/>
    </xf>
    <xf numFmtId="0" fontId="0" fillId="0" borderId="10" xfId="0" applyBorder="1" applyAlignment="1">
      <alignment horizontal="center" vertical="center" wrapText="1"/>
    </xf>
    <xf numFmtId="0" fontId="0" fillId="0" borderId="15" xfId="0" applyBorder="1" applyAlignment="1">
      <alignment horizontal="center" vertical="center"/>
    </xf>
    <xf numFmtId="0" fontId="0" fillId="0" borderId="56" xfId="0" applyBorder="1" applyAlignment="1">
      <alignment horizontal="center" vertical="center"/>
    </xf>
    <xf numFmtId="0" fontId="0" fillId="0" borderId="29" xfId="0" applyBorder="1" applyAlignment="1">
      <alignment horizontal="center" vertical="center" wrapText="1"/>
    </xf>
    <xf numFmtId="0" fontId="0" fillId="0" borderId="31" xfId="0" applyBorder="1" applyAlignment="1">
      <alignment horizontal="center" vertical="center"/>
    </xf>
    <xf numFmtId="0" fontId="11" fillId="0" borderId="31" xfId="0" applyFont="1" applyBorder="1" applyAlignment="1">
      <alignment horizontal="center" vertical="center"/>
    </xf>
    <xf numFmtId="0" fontId="11" fillId="0" borderId="18" xfId="0" applyFont="1" applyBorder="1" applyAlignment="1">
      <alignment horizontal="center" vertical="center"/>
    </xf>
    <xf numFmtId="0" fontId="0" fillId="0" borderId="51" xfId="0" applyBorder="1" applyAlignment="1">
      <alignment horizontal="center" vertical="center"/>
    </xf>
    <xf numFmtId="0" fontId="0" fillId="0" borderId="41" xfId="0" applyBorder="1" applyAlignment="1">
      <alignment horizontal="center" vertical="center" wrapText="1"/>
    </xf>
    <xf numFmtId="0" fontId="0" fillId="0" borderId="51" xfId="0" applyBorder="1" applyAlignment="1">
      <alignment horizontal="center" vertical="center" wrapText="1"/>
    </xf>
    <xf numFmtId="0" fontId="0" fillId="27" borderId="52" xfId="0" applyFill="1" applyBorder="1" applyAlignment="1">
      <alignment horizontal="center" vertical="center"/>
    </xf>
    <xf numFmtId="0" fontId="0" fillId="27" borderId="14" xfId="0" applyFill="1" applyBorder="1" applyAlignment="1">
      <alignment horizontal="center" vertical="center"/>
    </xf>
    <xf numFmtId="0" fontId="0" fillId="27" borderId="22" xfId="0" applyFill="1" applyBorder="1" applyAlignment="1">
      <alignment horizontal="center" vertical="center"/>
    </xf>
    <xf numFmtId="0" fontId="0" fillId="27" borderId="34" xfId="0" applyFill="1" applyBorder="1" applyAlignment="1">
      <alignment horizontal="center" vertical="center"/>
    </xf>
    <xf numFmtId="0" fontId="0" fillId="27" borderId="12" xfId="0" applyFill="1" applyBorder="1" applyAlignment="1">
      <alignment horizontal="center" vertical="center"/>
    </xf>
    <xf numFmtId="0" fontId="0" fillId="27" borderId="35" xfId="0" applyFill="1" applyBorder="1" applyAlignment="1">
      <alignment horizontal="center" vertical="center"/>
    </xf>
    <xf numFmtId="0" fontId="0" fillId="27" borderId="29" xfId="0" applyFill="1" applyBorder="1" applyAlignment="1">
      <alignment horizontal="center" vertical="center"/>
    </xf>
    <xf numFmtId="0" fontId="0" fillId="27" borderId="48" xfId="0" applyFill="1" applyBorder="1" applyAlignment="1">
      <alignment horizontal="center" vertical="center"/>
    </xf>
    <xf numFmtId="0" fontId="0" fillId="27" borderId="26" xfId="0" applyFill="1" applyBorder="1" applyAlignment="1">
      <alignment horizontal="center" vertical="center"/>
    </xf>
    <xf numFmtId="0" fontId="0" fillId="27" borderId="21" xfId="0" applyFill="1" applyBorder="1" applyAlignment="1">
      <alignment horizontal="center" vertical="center"/>
    </xf>
    <xf numFmtId="0" fontId="0" fillId="28" borderId="14" xfId="0" applyFill="1" applyBorder="1" applyAlignment="1">
      <alignment horizontal="center" vertical="center" wrapText="1"/>
    </xf>
    <xf numFmtId="0" fontId="0" fillId="28" borderId="22" xfId="0" applyFill="1" applyBorder="1" applyAlignment="1">
      <alignment horizontal="center" vertical="center" wrapText="1"/>
    </xf>
    <xf numFmtId="0" fontId="0" fillId="28" borderId="37" xfId="0" applyFill="1" applyBorder="1" applyAlignment="1">
      <alignment horizontal="center" vertical="center" wrapText="1"/>
    </xf>
    <xf numFmtId="0" fontId="0" fillId="28" borderId="13" xfId="0" applyFill="1" applyBorder="1" applyAlignment="1">
      <alignment horizontal="center" vertical="center" wrapText="1"/>
    </xf>
    <xf numFmtId="0" fontId="0" fillId="28" borderId="24" xfId="0" applyFill="1" applyBorder="1" applyAlignment="1">
      <alignment horizontal="center" vertical="center" wrapText="1"/>
    </xf>
    <xf numFmtId="0" fontId="0" fillId="0" borderId="43" xfId="0" applyBorder="1" applyAlignment="1">
      <alignment horizontal="center" vertical="center"/>
    </xf>
  </cellXfs>
  <cellStyles count="88">
    <cellStyle name="20% - アクセント 1" xfId="1" builtinId="30" customBuiltin="1"/>
    <cellStyle name="20% - アクセント 1 2" xfId="2" xr:uid="{00000000-0005-0000-0000-000001000000}"/>
    <cellStyle name="20% - アクセント 2" xfId="3" builtinId="34" customBuiltin="1"/>
    <cellStyle name="20% - アクセント 2 2" xfId="4" xr:uid="{00000000-0005-0000-0000-000003000000}"/>
    <cellStyle name="20% - アクセント 3" xfId="5" builtinId="38" customBuiltin="1"/>
    <cellStyle name="20% - アクセント 3 2" xfId="6" xr:uid="{00000000-0005-0000-0000-000005000000}"/>
    <cellStyle name="20% - アクセント 4" xfId="7" builtinId="42" customBuiltin="1"/>
    <cellStyle name="20% - アクセント 4 2" xfId="8" xr:uid="{00000000-0005-0000-0000-000007000000}"/>
    <cellStyle name="20% - アクセント 5" xfId="9" builtinId="46" customBuiltin="1"/>
    <cellStyle name="20% - アクセント 5 2" xfId="10" xr:uid="{00000000-0005-0000-0000-000009000000}"/>
    <cellStyle name="20% - アクセント 6" xfId="11" builtinId="50" customBuiltin="1"/>
    <cellStyle name="20% - アクセント 6 2" xfId="12" xr:uid="{00000000-0005-0000-0000-00000B000000}"/>
    <cellStyle name="40% - アクセント 1" xfId="13" builtinId="31" customBuiltin="1"/>
    <cellStyle name="40% - アクセント 1 2" xfId="14" xr:uid="{00000000-0005-0000-0000-00000D000000}"/>
    <cellStyle name="40% - アクセント 2" xfId="15" builtinId="35" customBuiltin="1"/>
    <cellStyle name="40% - アクセント 2 2" xfId="16" xr:uid="{00000000-0005-0000-0000-00000F000000}"/>
    <cellStyle name="40% - アクセント 3" xfId="17" builtinId="39" customBuiltin="1"/>
    <cellStyle name="40% - アクセント 3 2" xfId="18" xr:uid="{00000000-0005-0000-0000-000011000000}"/>
    <cellStyle name="40% - アクセント 4" xfId="19" builtinId="43" customBuiltin="1"/>
    <cellStyle name="40% - アクセント 4 2" xfId="20" xr:uid="{00000000-0005-0000-0000-000013000000}"/>
    <cellStyle name="40% - アクセント 5" xfId="21" builtinId="47" customBuiltin="1"/>
    <cellStyle name="40% - アクセント 5 2" xfId="22" xr:uid="{00000000-0005-0000-0000-000015000000}"/>
    <cellStyle name="40% - アクセント 6" xfId="23" builtinId="51" customBuiltin="1"/>
    <cellStyle name="40% - アクセント 6 2" xfId="24" xr:uid="{00000000-0005-0000-0000-000017000000}"/>
    <cellStyle name="60% - アクセント 1" xfId="25" builtinId="32" customBuiltin="1"/>
    <cellStyle name="60% - アクセント 1 2" xfId="26" xr:uid="{00000000-0005-0000-0000-000019000000}"/>
    <cellStyle name="60% - アクセント 2" xfId="27" builtinId="36" customBuiltin="1"/>
    <cellStyle name="60% - アクセント 2 2" xfId="28" xr:uid="{00000000-0005-0000-0000-00001B000000}"/>
    <cellStyle name="60% - アクセント 3" xfId="29" builtinId="40" customBuiltin="1"/>
    <cellStyle name="60% - アクセント 3 2" xfId="30" xr:uid="{00000000-0005-0000-0000-00001D000000}"/>
    <cellStyle name="60% - アクセント 4" xfId="31" builtinId="44" customBuiltin="1"/>
    <cellStyle name="60% - アクセント 4 2" xfId="32" xr:uid="{00000000-0005-0000-0000-00001F000000}"/>
    <cellStyle name="60% - アクセント 5" xfId="33" builtinId="48" customBuiltin="1"/>
    <cellStyle name="60% - アクセント 5 2" xfId="34" xr:uid="{00000000-0005-0000-0000-000021000000}"/>
    <cellStyle name="60% - アクセント 6" xfId="35" builtinId="52" customBuiltin="1"/>
    <cellStyle name="60% - アクセント 6 2" xfId="36" xr:uid="{00000000-0005-0000-0000-000023000000}"/>
    <cellStyle name="アクセント 1" xfId="37" builtinId="29" customBuiltin="1"/>
    <cellStyle name="アクセント 1 2" xfId="38" xr:uid="{00000000-0005-0000-0000-000025000000}"/>
    <cellStyle name="アクセント 2" xfId="39" builtinId="33" customBuiltin="1"/>
    <cellStyle name="アクセント 2 2" xfId="40" xr:uid="{00000000-0005-0000-0000-000027000000}"/>
    <cellStyle name="アクセント 3" xfId="41" builtinId="37" customBuiltin="1"/>
    <cellStyle name="アクセント 3 2" xfId="42" xr:uid="{00000000-0005-0000-0000-000029000000}"/>
    <cellStyle name="アクセント 4" xfId="43" builtinId="41" customBuiltin="1"/>
    <cellStyle name="アクセント 4 2" xfId="44" xr:uid="{00000000-0005-0000-0000-00002B000000}"/>
    <cellStyle name="アクセント 5" xfId="45" builtinId="45" customBuiltin="1"/>
    <cellStyle name="アクセント 5 2" xfId="46" xr:uid="{00000000-0005-0000-0000-00002D000000}"/>
    <cellStyle name="アクセント 6" xfId="47" builtinId="49" customBuiltin="1"/>
    <cellStyle name="アクセント 6 2" xfId="48" xr:uid="{00000000-0005-0000-0000-00002F000000}"/>
    <cellStyle name="タイトル" xfId="49" builtinId="15" customBuiltin="1"/>
    <cellStyle name="タイトル 2" xfId="50" xr:uid="{00000000-0005-0000-0000-000031000000}"/>
    <cellStyle name="チェック セル" xfId="51" builtinId="23" customBuiltin="1"/>
    <cellStyle name="チェック セル 2" xfId="52" xr:uid="{00000000-0005-0000-0000-000033000000}"/>
    <cellStyle name="どちらでもない" xfId="53" builtinId="28" customBuiltin="1"/>
    <cellStyle name="どちらでもない 2" xfId="54" xr:uid="{00000000-0005-0000-0000-000035000000}"/>
    <cellStyle name="メモ" xfId="55" builtinId="10" customBuiltin="1"/>
    <cellStyle name="メモ 2" xfId="56" xr:uid="{00000000-0005-0000-0000-000037000000}"/>
    <cellStyle name="リンク セル" xfId="57" builtinId="24" customBuiltin="1"/>
    <cellStyle name="リンク セル 2" xfId="58" xr:uid="{00000000-0005-0000-0000-000039000000}"/>
    <cellStyle name="悪い" xfId="59" builtinId="27" customBuiltin="1"/>
    <cellStyle name="悪い 2" xfId="60" xr:uid="{00000000-0005-0000-0000-00003B000000}"/>
    <cellStyle name="計算" xfId="61" builtinId="22" customBuiltin="1"/>
    <cellStyle name="計算 2" xfId="62" xr:uid="{00000000-0005-0000-0000-00003D000000}"/>
    <cellStyle name="警告文" xfId="63" builtinId="11" customBuiltin="1"/>
    <cellStyle name="警告文 2" xfId="64" xr:uid="{00000000-0005-0000-0000-00003F000000}"/>
    <cellStyle name="桁区切り" xfId="65" builtinId="6"/>
    <cellStyle name="桁区切り 2" xfId="66" xr:uid="{00000000-0005-0000-0000-000041000000}"/>
    <cellStyle name="見出し 1" xfId="67" builtinId="16" customBuiltin="1"/>
    <cellStyle name="見出し 1 2" xfId="68" xr:uid="{00000000-0005-0000-0000-000043000000}"/>
    <cellStyle name="見出し 2" xfId="69" builtinId="17" customBuiltin="1"/>
    <cellStyle name="見出し 2 2" xfId="70" xr:uid="{00000000-0005-0000-0000-000045000000}"/>
    <cellStyle name="見出し 3" xfId="71" builtinId="18" customBuiltin="1"/>
    <cellStyle name="見出し 3 2" xfId="72" xr:uid="{00000000-0005-0000-0000-000047000000}"/>
    <cellStyle name="見出し 4" xfId="73" builtinId="19" customBuiltin="1"/>
    <cellStyle name="見出し 4 2" xfId="74" xr:uid="{00000000-0005-0000-0000-000049000000}"/>
    <cellStyle name="集計" xfId="75" builtinId="25" customBuiltin="1"/>
    <cellStyle name="集計 2" xfId="76" xr:uid="{00000000-0005-0000-0000-00004B000000}"/>
    <cellStyle name="出力" xfId="77" builtinId="21" customBuiltin="1"/>
    <cellStyle name="出力 2" xfId="78" xr:uid="{00000000-0005-0000-0000-00004D000000}"/>
    <cellStyle name="説明文" xfId="79" builtinId="53" customBuiltin="1"/>
    <cellStyle name="説明文 2" xfId="80" xr:uid="{00000000-0005-0000-0000-00004F000000}"/>
    <cellStyle name="入力" xfId="81" builtinId="20" customBuiltin="1"/>
    <cellStyle name="入力 2" xfId="82" xr:uid="{00000000-0005-0000-0000-000051000000}"/>
    <cellStyle name="標準" xfId="0" builtinId="0"/>
    <cellStyle name="標準 2" xfId="83" xr:uid="{00000000-0005-0000-0000-000053000000}"/>
    <cellStyle name="標準 2 2" xfId="87" xr:uid="{00000000-0005-0000-0000-000054000000}"/>
    <cellStyle name="標準 3" xfId="84" xr:uid="{00000000-0005-0000-0000-000055000000}"/>
    <cellStyle name="良い" xfId="85" builtinId="26" customBuiltin="1"/>
    <cellStyle name="良い 2" xfId="86" xr:uid="{00000000-0005-0000-0000-000057000000}"/>
  </cellStyles>
  <dxfs count="6622">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000-000002000000}"/>
            </a:ext>
          </a:extLst>
        </xdr:cNvPr>
        <xdr:cNvSpPr/>
      </xdr:nvSpPr>
      <xdr:spPr>
        <a:xfrm>
          <a:off x="3763537" y="24695305"/>
          <a:ext cx="278780" cy="302012"/>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21</xdr:col>
      <xdr:colOff>142875</xdr:colOff>
      <xdr:row>8</xdr:row>
      <xdr:rowOff>666750</xdr:rowOff>
    </xdr:from>
    <xdr:to>
      <xdr:col>22</xdr:col>
      <xdr:colOff>158750</xdr:colOff>
      <xdr:row>25</xdr:row>
      <xdr:rowOff>317501</xdr:rowOff>
    </xdr:to>
    <xdr:sp macro="" textlink="">
      <xdr:nvSpPr>
        <xdr:cNvPr id="4" name="四角形吹き出し 3">
          <a:extLst>
            <a:ext uri="{FF2B5EF4-FFF2-40B4-BE49-F238E27FC236}">
              <a16:creationId xmlns:a16="http://schemas.microsoft.com/office/drawing/2014/main" id="{00000000-0008-0000-0000-000004000000}"/>
            </a:ext>
          </a:extLst>
        </xdr:cNvPr>
        <xdr:cNvSpPr/>
      </xdr:nvSpPr>
      <xdr:spPr>
        <a:xfrm>
          <a:off x="26177875" y="4651375"/>
          <a:ext cx="698500" cy="11255376"/>
        </a:xfrm>
        <a:prstGeom prst="wedgeRectCallout">
          <a:avLst>
            <a:gd name="adj1" fmla="val -69713"/>
            <a:gd name="adj2" fmla="val -3571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baseline="0"/>
            <a:t>各宿泊プランの宿泊追加料金ご記入お願いします。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100-000002000000}"/>
            </a:ext>
          </a:extLst>
        </xdr:cNvPr>
        <xdr:cNvSpPr/>
      </xdr:nvSpPr>
      <xdr:spPr>
        <a:xfrm>
          <a:off x="3764002" y="20774025"/>
          <a:ext cx="278315" cy="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21</xdr:col>
      <xdr:colOff>190500</xdr:colOff>
      <xdr:row>9</xdr:row>
      <xdr:rowOff>158749</xdr:rowOff>
    </xdr:from>
    <xdr:to>
      <xdr:col>22</xdr:col>
      <xdr:colOff>206375</xdr:colOff>
      <xdr:row>25</xdr:row>
      <xdr:rowOff>492125</xdr:rowOff>
    </xdr:to>
    <xdr:sp macro="" textlink="">
      <xdr:nvSpPr>
        <xdr:cNvPr id="3" name="四角形吹き出し 2">
          <a:extLst>
            <a:ext uri="{FF2B5EF4-FFF2-40B4-BE49-F238E27FC236}">
              <a16:creationId xmlns:a16="http://schemas.microsoft.com/office/drawing/2014/main" id="{00000000-0008-0000-0100-000003000000}"/>
            </a:ext>
          </a:extLst>
        </xdr:cNvPr>
        <xdr:cNvSpPr/>
      </xdr:nvSpPr>
      <xdr:spPr>
        <a:xfrm>
          <a:off x="26225500" y="4825999"/>
          <a:ext cx="698500" cy="11255376"/>
        </a:xfrm>
        <a:prstGeom prst="wedgeRectCallout">
          <a:avLst>
            <a:gd name="adj1" fmla="val -69713"/>
            <a:gd name="adj2" fmla="val -3571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baseline="0"/>
            <a:t>各宿泊プランの宿泊追加料金ご記入お願いします。</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3073" name="AutoShape 3">
          <a:extLst>
            <a:ext uri="{FF2B5EF4-FFF2-40B4-BE49-F238E27FC236}">
              <a16:creationId xmlns:a16="http://schemas.microsoft.com/office/drawing/2014/main" id="{00000000-0008-0000-0200-0000010C0000}"/>
            </a:ext>
          </a:extLst>
        </xdr:cNvPr>
        <xdr:cNvSpPr>
          <a:spLocks/>
        </xdr:cNvSpPr>
      </xdr:nvSpPr>
      <xdr:spPr bwMode="auto">
        <a:xfrm>
          <a:off x="47710725" y="23555325"/>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7" name="直線矢印コネクタ 6">
          <a:extLst>
            <a:ext uri="{FF2B5EF4-FFF2-40B4-BE49-F238E27FC236}">
              <a16:creationId xmlns:a16="http://schemas.microsoft.com/office/drawing/2014/main" id="{00000000-0008-0000-0200-000007000000}"/>
            </a:ext>
          </a:extLst>
        </xdr:cNvPr>
        <xdr:cNvCxnSpPr/>
      </xdr:nvCxnSpPr>
      <xdr:spPr>
        <a:xfrm>
          <a:off x="33463351" y="1923628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a:off x="33852305" y="2267994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6" name="テキスト ボックス 5">
          <a:extLst>
            <a:ext uri="{FF2B5EF4-FFF2-40B4-BE49-F238E27FC236}">
              <a16:creationId xmlns:a16="http://schemas.microsoft.com/office/drawing/2014/main" id="{00000000-0008-0000-0200-000006000000}"/>
            </a:ext>
          </a:extLst>
        </xdr:cNvPr>
        <xdr:cNvSpPr txBox="1"/>
      </xdr:nvSpPr>
      <xdr:spPr>
        <a:xfrm>
          <a:off x="48743607" y="22051188"/>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323849</xdr:rowOff>
    </xdr:from>
    <xdr:ext cx="800219" cy="892552"/>
    <xdr:sp macro="" textlink="">
      <xdr:nvSpPr>
        <xdr:cNvPr id="12" name="テキスト ボックス 11">
          <a:extLst>
            <a:ext uri="{FF2B5EF4-FFF2-40B4-BE49-F238E27FC236}">
              <a16:creationId xmlns:a16="http://schemas.microsoft.com/office/drawing/2014/main" id="{00000000-0008-0000-0200-00000C000000}"/>
            </a:ext>
          </a:extLst>
        </xdr:cNvPr>
        <xdr:cNvSpPr txBox="1"/>
      </xdr:nvSpPr>
      <xdr:spPr>
        <a:xfrm>
          <a:off x="48743607" y="25437325"/>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10</xdr:col>
      <xdr:colOff>3390900</xdr:colOff>
      <xdr:row>29</xdr:row>
      <xdr:rowOff>0</xdr:rowOff>
    </xdr:from>
    <xdr:to>
      <xdr:col>12</xdr:col>
      <xdr:colOff>38100</xdr:colOff>
      <xdr:row>41</xdr:row>
      <xdr:rowOff>66675</xdr:rowOff>
    </xdr:to>
    <xdr:pic>
      <xdr:nvPicPr>
        <xdr:cNvPr id="3078" name="図 1">
          <a:extLst>
            <a:ext uri="{FF2B5EF4-FFF2-40B4-BE49-F238E27FC236}">
              <a16:creationId xmlns:a16="http://schemas.microsoft.com/office/drawing/2014/main" id="{00000000-0008-0000-0200-0000060C0000}"/>
            </a:ext>
          </a:extLst>
        </xdr:cNvPr>
        <xdr:cNvPicPr>
          <a:picLocks noChangeAspect="1"/>
        </xdr:cNvPicPr>
      </xdr:nvPicPr>
      <xdr:blipFill>
        <a:blip xmlns:r="http://schemas.openxmlformats.org/officeDocument/2006/relationships" r:embed="rId1" cstate="print"/>
        <a:srcRect/>
        <a:stretch>
          <a:fillRect/>
        </a:stretch>
      </xdr:blipFill>
      <xdr:spPr bwMode="auto">
        <a:xfrm>
          <a:off x="33937575" y="37157025"/>
          <a:ext cx="13744575" cy="8924925"/>
        </a:xfrm>
        <a:prstGeom prst="rect">
          <a:avLst/>
        </a:prstGeom>
        <a:noFill/>
        <a:ln w="9525">
          <a:noFill/>
          <a:miter lim="800000"/>
          <a:headEnd/>
          <a:tailEnd/>
        </a:ln>
      </xdr:spPr>
    </xdr:pic>
    <xdr:clientData/>
  </xdr:twoCellAnchor>
  <xdr:twoCellAnchor>
    <xdr:from>
      <xdr:col>4</xdr:col>
      <xdr:colOff>17318</xdr:colOff>
      <xdr:row>34</xdr:row>
      <xdr:rowOff>51955</xdr:rowOff>
    </xdr:from>
    <xdr:to>
      <xdr:col>10</xdr:col>
      <xdr:colOff>3377045</xdr:colOff>
      <xdr:row>35</xdr:row>
      <xdr:rowOff>865910</xdr:rowOff>
    </xdr:to>
    <xdr:cxnSp macro="">
      <xdr:nvCxnSpPr>
        <xdr:cNvPr id="4" name="直線コネクタ 3">
          <a:extLst>
            <a:ext uri="{FF2B5EF4-FFF2-40B4-BE49-F238E27FC236}">
              <a16:creationId xmlns:a16="http://schemas.microsoft.com/office/drawing/2014/main" id="{00000000-0008-0000-0200-000004000000}"/>
            </a:ext>
          </a:extLst>
        </xdr:cNvPr>
        <xdr:cNvCxnSpPr/>
      </xdr:nvCxnSpPr>
      <xdr:spPr>
        <a:xfrm flipV="1">
          <a:off x="8260773" y="39883773"/>
          <a:ext cx="24332045" cy="1697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17318</xdr:colOff>
      <xdr:row>38</xdr:row>
      <xdr:rowOff>51955</xdr:rowOff>
    </xdr:from>
    <xdr:to>
      <xdr:col>11</xdr:col>
      <xdr:colOff>34637</xdr:colOff>
      <xdr:row>41</xdr:row>
      <xdr:rowOff>34636</xdr:rowOff>
    </xdr:to>
    <xdr:cxnSp macro="">
      <xdr:nvCxnSpPr>
        <xdr:cNvPr id="11" name="直線コネクタ 10">
          <a:extLst>
            <a:ext uri="{FF2B5EF4-FFF2-40B4-BE49-F238E27FC236}">
              <a16:creationId xmlns:a16="http://schemas.microsoft.com/office/drawing/2014/main" id="{00000000-0008-0000-0200-00000B000000}"/>
            </a:ext>
          </a:extLst>
        </xdr:cNvPr>
        <xdr:cNvCxnSpPr/>
      </xdr:nvCxnSpPr>
      <xdr:spPr>
        <a:xfrm flipV="1">
          <a:off x="8260773" y="43416682"/>
          <a:ext cx="24384000" cy="26323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4097" name="AutoShape 3">
          <a:extLst>
            <a:ext uri="{FF2B5EF4-FFF2-40B4-BE49-F238E27FC236}">
              <a16:creationId xmlns:a16="http://schemas.microsoft.com/office/drawing/2014/main" id="{00000000-0008-0000-0300-000001100000}"/>
            </a:ext>
          </a:extLst>
        </xdr:cNvPr>
        <xdr:cNvSpPr>
          <a:spLocks/>
        </xdr:cNvSpPr>
      </xdr:nvSpPr>
      <xdr:spPr bwMode="auto">
        <a:xfrm>
          <a:off x="46520100" y="249174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a:off x="39578401" y="2161753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4" name="直線矢印コネクタ 3">
          <a:extLst>
            <a:ext uri="{FF2B5EF4-FFF2-40B4-BE49-F238E27FC236}">
              <a16:creationId xmlns:a16="http://schemas.microsoft.com/office/drawing/2014/main" id="{00000000-0008-0000-0300-000004000000}"/>
            </a:ext>
          </a:extLst>
        </xdr:cNvPr>
        <xdr:cNvCxnSpPr/>
      </xdr:nvCxnSpPr>
      <xdr:spPr>
        <a:xfrm>
          <a:off x="39967355" y="2506119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5" name="テキスト ボックス 4">
          <a:extLst>
            <a:ext uri="{FF2B5EF4-FFF2-40B4-BE49-F238E27FC236}">
              <a16:creationId xmlns:a16="http://schemas.microsoft.com/office/drawing/2014/main" id="{00000000-0008-0000-0300-000005000000}"/>
            </a:ext>
          </a:extLst>
        </xdr:cNvPr>
        <xdr:cNvSpPr txBox="1"/>
      </xdr:nvSpPr>
      <xdr:spPr>
        <a:xfrm>
          <a:off x="47560810" y="2340064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333374</xdr:rowOff>
    </xdr:from>
    <xdr:ext cx="800219" cy="892552"/>
    <xdr:sp macro="" textlink="">
      <xdr:nvSpPr>
        <xdr:cNvPr id="6" name="テキスト ボックス 5">
          <a:extLst>
            <a:ext uri="{FF2B5EF4-FFF2-40B4-BE49-F238E27FC236}">
              <a16:creationId xmlns:a16="http://schemas.microsoft.com/office/drawing/2014/main" id="{00000000-0008-0000-0300-000006000000}"/>
            </a:ext>
          </a:extLst>
        </xdr:cNvPr>
        <xdr:cNvSpPr txBox="1"/>
      </xdr:nvSpPr>
      <xdr:spPr>
        <a:xfrm>
          <a:off x="47560810" y="26796309"/>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11</xdr:col>
      <xdr:colOff>38100</xdr:colOff>
      <xdr:row>29</xdr:row>
      <xdr:rowOff>38100</xdr:rowOff>
    </xdr:from>
    <xdr:to>
      <xdr:col>11</xdr:col>
      <xdr:colOff>13716000</xdr:colOff>
      <xdr:row>40</xdr:row>
      <xdr:rowOff>847725</xdr:rowOff>
    </xdr:to>
    <xdr:pic>
      <xdr:nvPicPr>
        <xdr:cNvPr id="4102" name="図 9">
          <a:extLst>
            <a:ext uri="{FF2B5EF4-FFF2-40B4-BE49-F238E27FC236}">
              <a16:creationId xmlns:a16="http://schemas.microsoft.com/office/drawing/2014/main" id="{00000000-0008-0000-0300-000006100000}"/>
            </a:ext>
          </a:extLst>
        </xdr:cNvPr>
        <xdr:cNvPicPr>
          <a:picLocks noChangeAspect="1"/>
        </xdr:cNvPicPr>
      </xdr:nvPicPr>
      <xdr:blipFill>
        <a:blip xmlns:r="http://schemas.openxmlformats.org/officeDocument/2006/relationships" r:embed="rId1" cstate="print"/>
        <a:srcRect/>
        <a:stretch>
          <a:fillRect/>
        </a:stretch>
      </xdr:blipFill>
      <xdr:spPr bwMode="auto">
        <a:xfrm>
          <a:off x="32737425" y="38290500"/>
          <a:ext cx="13677900" cy="8782050"/>
        </a:xfrm>
        <a:prstGeom prst="rect">
          <a:avLst/>
        </a:prstGeom>
        <a:noFill/>
        <a:ln w="9525">
          <a:noFill/>
          <a:miter lim="800000"/>
          <a:headEnd/>
          <a:tailEnd/>
        </a:ln>
      </xdr:spPr>
    </xdr:pic>
    <xdr:clientData/>
  </xdr:twoCellAnchor>
  <xdr:twoCellAnchor>
    <xdr:from>
      <xdr:col>4</xdr:col>
      <xdr:colOff>50131</xdr:colOff>
      <xdr:row>34</xdr:row>
      <xdr:rowOff>50132</xdr:rowOff>
    </xdr:from>
    <xdr:to>
      <xdr:col>11</xdr:col>
      <xdr:colOff>7187</xdr:colOff>
      <xdr:row>35</xdr:row>
      <xdr:rowOff>852237</xdr:rowOff>
    </xdr:to>
    <xdr:cxnSp macro="">
      <xdr:nvCxnSpPr>
        <xdr:cNvPr id="12" name="直線コネクタ 11">
          <a:extLst>
            <a:ext uri="{FF2B5EF4-FFF2-40B4-BE49-F238E27FC236}">
              <a16:creationId xmlns:a16="http://schemas.microsoft.com/office/drawing/2014/main" id="{00000000-0008-0000-0300-00000C000000}"/>
            </a:ext>
          </a:extLst>
        </xdr:cNvPr>
        <xdr:cNvCxnSpPr/>
      </xdr:nvCxnSpPr>
      <xdr:spPr>
        <a:xfrm flipV="1">
          <a:off x="8004342" y="40974211"/>
          <a:ext cx="22007763" cy="16877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33421</xdr:colOff>
      <xdr:row>38</xdr:row>
      <xdr:rowOff>33421</xdr:rowOff>
    </xdr:from>
    <xdr:to>
      <xdr:col>11</xdr:col>
      <xdr:colOff>66842</xdr:colOff>
      <xdr:row>41</xdr:row>
      <xdr:rowOff>16711</xdr:rowOff>
    </xdr:to>
    <xdr:cxnSp macro="">
      <xdr:nvCxnSpPr>
        <xdr:cNvPr id="14" name="直線コネクタ 13">
          <a:extLst>
            <a:ext uri="{FF2B5EF4-FFF2-40B4-BE49-F238E27FC236}">
              <a16:creationId xmlns:a16="http://schemas.microsoft.com/office/drawing/2014/main" id="{00000000-0008-0000-0300-00000E000000}"/>
            </a:ext>
          </a:extLst>
        </xdr:cNvPr>
        <xdr:cNvCxnSpPr/>
      </xdr:nvCxnSpPr>
      <xdr:spPr>
        <a:xfrm flipV="1">
          <a:off x="7987632" y="44500132"/>
          <a:ext cx="22074605" cy="26402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pageSetUpPr fitToPage="1"/>
  </sheetPr>
  <dimension ref="A1:AA55"/>
  <sheetViews>
    <sheetView view="pageBreakPreview" topLeftCell="A12" zoomScale="55" zoomScaleNormal="75" zoomScaleSheetLayoutView="55" workbookViewId="0">
      <selection activeCell="N67" sqref="N67"/>
    </sheetView>
  </sheetViews>
  <sheetFormatPr defaultColWidth="9" defaultRowHeight="13.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c r="A1" s="314" t="s">
        <v>100</v>
      </c>
      <c r="B1" s="8"/>
      <c r="L1" s="442"/>
      <c r="M1" s="442"/>
      <c r="N1" s="442"/>
      <c r="O1" s="442"/>
      <c r="P1" s="442"/>
      <c r="Q1" s="442"/>
      <c r="R1" s="442"/>
      <c r="S1" s="442"/>
      <c r="T1" s="442"/>
      <c r="U1" s="442"/>
      <c r="V1" s="442"/>
      <c r="W1" s="442"/>
      <c r="X1" s="442"/>
      <c r="Y1" s="442"/>
      <c r="Z1" s="442"/>
      <c r="AA1" s="442"/>
    </row>
    <row r="2" spans="1:27" customFormat="1" ht="57.75" customHeight="1">
      <c r="B2" s="319" t="s">
        <v>351</v>
      </c>
      <c r="C2" s="443" t="s">
        <v>427</v>
      </c>
      <c r="D2" s="443"/>
      <c r="E2" s="443"/>
      <c r="F2" s="444"/>
      <c r="G2" s="9"/>
      <c r="H2" s="10"/>
      <c r="I2" s="10"/>
      <c r="J2" s="445" t="s">
        <v>36</v>
      </c>
      <c r="K2" s="445"/>
      <c r="L2" s="446" t="s">
        <v>428</v>
      </c>
      <c r="M2" s="446"/>
      <c r="N2" s="446"/>
      <c r="Q2" s="289" t="s">
        <v>115</v>
      </c>
      <c r="R2" s="343">
        <v>43374</v>
      </c>
      <c r="S2" s="145" t="s">
        <v>94</v>
      </c>
      <c r="T2" s="344">
        <v>43616</v>
      </c>
      <c r="U2" s="11"/>
      <c r="V2" s="11"/>
      <c r="W2" s="1"/>
      <c r="X2" s="12"/>
      <c r="Y2" s="12"/>
      <c r="Z2" s="12"/>
      <c r="AA2" s="12"/>
    </row>
    <row r="3" spans="1:27" customFormat="1" ht="27" customHeight="1" thickBot="1">
      <c r="W3" s="1"/>
      <c r="X3" s="12"/>
      <c r="Y3" s="12"/>
      <c r="Z3" s="12"/>
      <c r="AA3" s="12"/>
    </row>
    <row r="4" spans="1:27" customFormat="1" ht="40.5" customHeight="1">
      <c r="F4" s="449" t="s">
        <v>116</v>
      </c>
      <c r="G4" s="450"/>
      <c r="H4" s="247">
        <v>30000</v>
      </c>
      <c r="I4" s="290" t="s">
        <v>37</v>
      </c>
      <c r="J4" s="13"/>
      <c r="K4" s="449" t="s">
        <v>38</v>
      </c>
      <c r="L4" s="247">
        <v>10000</v>
      </c>
      <c r="M4" s="290" t="s">
        <v>39</v>
      </c>
      <c r="N4" s="290"/>
      <c r="O4" s="143"/>
      <c r="U4" s="14"/>
      <c r="V4" s="14"/>
      <c r="W4" s="1"/>
      <c r="X4" s="12"/>
      <c r="Y4" s="12"/>
      <c r="Z4" s="12"/>
      <c r="AA4" s="12"/>
    </row>
    <row r="5" spans="1:27" customFormat="1" ht="43.5" customHeight="1" thickBot="1">
      <c r="B5" s="6"/>
      <c r="C5" s="15"/>
      <c r="F5" s="451"/>
      <c r="G5" s="452"/>
      <c r="H5" s="248">
        <f>IF(H4=0,"",ROUNDDOWN(H4*入力用データ!D1*0.01+H4,1))</f>
        <v>32400</v>
      </c>
      <c r="I5" s="291" t="s">
        <v>40</v>
      </c>
      <c r="J5" s="16"/>
      <c r="K5" s="451"/>
      <c r="L5" s="248">
        <f>IF(L4=0,"",ROUNDDOWN(L4*入力用データ!D1*0.01+L4,1))</f>
        <v>10800</v>
      </c>
      <c r="M5" s="291" t="s">
        <v>41</v>
      </c>
      <c r="N5" s="291"/>
      <c r="O5" s="144"/>
      <c r="R5" s="15"/>
      <c r="S5" s="7"/>
      <c r="T5" s="17"/>
      <c r="U5" s="18"/>
      <c r="V5" s="18"/>
      <c r="W5" s="1"/>
      <c r="Y5" s="12"/>
      <c r="Z5" s="12"/>
      <c r="AA5" s="12"/>
    </row>
    <row r="6" spans="1:27" ht="62.25" customHeight="1">
      <c r="A6" s="148" t="s">
        <v>42</v>
      </c>
      <c r="B6" s="19"/>
      <c r="C6" s="15"/>
      <c r="D6" s="20"/>
      <c r="E6" s="15"/>
      <c r="F6" s="15"/>
      <c r="G6" s="20"/>
      <c r="H6" s="15"/>
      <c r="I6" s="15"/>
      <c r="J6" s="20"/>
      <c r="K6" s="15"/>
      <c r="L6" s="15"/>
      <c r="M6" s="20"/>
      <c r="N6" s="15"/>
      <c r="O6" s="15"/>
      <c r="P6" s="20"/>
      <c r="Q6" s="15"/>
      <c r="R6" s="15"/>
      <c r="S6" s="20"/>
      <c r="T6" s="15"/>
      <c r="W6" s="1"/>
    </row>
    <row r="9" spans="1:27" ht="54" customHeight="1">
      <c r="A9" s="52"/>
      <c r="B9" s="52"/>
      <c r="C9" s="436" t="s">
        <v>18</v>
      </c>
      <c r="D9" s="436"/>
      <c r="E9" s="436"/>
      <c r="F9" s="436" t="s">
        <v>19</v>
      </c>
      <c r="G9" s="436"/>
      <c r="H9" s="436"/>
      <c r="I9" s="436" t="s">
        <v>20</v>
      </c>
      <c r="J9" s="436"/>
      <c r="K9" s="436"/>
      <c r="L9" s="436" t="s">
        <v>21</v>
      </c>
      <c r="M9" s="436"/>
      <c r="N9" s="436"/>
      <c r="O9" s="436" t="s">
        <v>22</v>
      </c>
      <c r="P9" s="436"/>
      <c r="Q9" s="436"/>
      <c r="R9" s="436" t="s">
        <v>23</v>
      </c>
      <c r="S9" s="436"/>
      <c r="T9" s="436"/>
      <c r="U9" s="62"/>
    </row>
    <row r="10" spans="1:27" ht="54" customHeight="1">
      <c r="A10" s="438" t="s">
        <v>342</v>
      </c>
      <c r="B10" s="439"/>
      <c r="C10" s="264">
        <v>43374</v>
      </c>
      <c r="D10" s="265" t="s">
        <v>16</v>
      </c>
      <c r="E10" s="266">
        <v>43434</v>
      </c>
      <c r="F10" s="267">
        <v>43435</v>
      </c>
      <c r="G10" s="265" t="s">
        <v>16</v>
      </c>
      <c r="H10" s="268">
        <v>43465</v>
      </c>
      <c r="I10" s="267">
        <v>43466</v>
      </c>
      <c r="J10" s="265" t="s">
        <v>16</v>
      </c>
      <c r="K10" s="268">
        <v>43488</v>
      </c>
      <c r="L10" s="267">
        <v>43489</v>
      </c>
      <c r="M10" s="265" t="s">
        <v>16</v>
      </c>
      <c r="N10" s="268">
        <v>43499</v>
      </c>
      <c r="O10" s="267">
        <v>43500</v>
      </c>
      <c r="P10" s="265" t="s">
        <v>16</v>
      </c>
      <c r="Q10" s="268">
        <v>43513</v>
      </c>
      <c r="R10" s="267">
        <v>43514</v>
      </c>
      <c r="S10" s="265" t="s">
        <v>16</v>
      </c>
      <c r="T10" s="268">
        <v>43533</v>
      </c>
      <c r="U10" s="447" t="s">
        <v>341</v>
      </c>
    </row>
    <row r="11" spans="1:27" ht="54" customHeight="1">
      <c r="A11" s="438"/>
      <c r="B11" s="439"/>
      <c r="C11" s="264"/>
      <c r="D11" s="265" t="s">
        <v>414</v>
      </c>
      <c r="E11" s="266"/>
      <c r="F11" s="267"/>
      <c r="G11" s="265" t="s">
        <v>414</v>
      </c>
      <c r="H11" s="268"/>
      <c r="I11" s="267">
        <v>43534</v>
      </c>
      <c r="J11" s="265" t="s">
        <v>414</v>
      </c>
      <c r="K11" s="268">
        <v>43616</v>
      </c>
      <c r="L11" s="267"/>
      <c r="M11" s="265" t="s">
        <v>16</v>
      </c>
      <c r="N11" s="268"/>
      <c r="O11" s="267"/>
      <c r="P11" s="265" t="s">
        <v>16</v>
      </c>
      <c r="Q11" s="268"/>
      <c r="R11" s="267"/>
      <c r="S11" s="265" t="s">
        <v>16</v>
      </c>
      <c r="T11" s="268"/>
      <c r="U11" s="448"/>
    </row>
    <row r="12" spans="1:27" ht="54" customHeight="1">
      <c r="A12" s="438"/>
      <c r="B12" s="439"/>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48"/>
    </row>
    <row r="13" spans="1:27" ht="54" customHeight="1">
      <c r="A13" s="435">
        <v>1</v>
      </c>
      <c r="B13" s="414" t="s">
        <v>424</v>
      </c>
      <c r="C13" s="437">
        <v>189815</v>
      </c>
      <c r="D13" s="437"/>
      <c r="E13" s="437"/>
      <c r="F13" s="437">
        <v>210000</v>
      </c>
      <c r="G13" s="437"/>
      <c r="H13" s="437"/>
      <c r="I13" s="437">
        <v>215000</v>
      </c>
      <c r="J13" s="437"/>
      <c r="K13" s="437"/>
      <c r="L13" s="437">
        <v>245000</v>
      </c>
      <c r="M13" s="437"/>
      <c r="N13" s="437"/>
      <c r="O13" s="437">
        <v>275000</v>
      </c>
      <c r="P13" s="437"/>
      <c r="Q13" s="437"/>
      <c r="R13" s="437">
        <v>305000</v>
      </c>
      <c r="S13" s="437"/>
      <c r="T13" s="437"/>
      <c r="U13" s="216">
        <v>5000</v>
      </c>
    </row>
    <row r="14" spans="1:27" ht="54" customHeight="1">
      <c r="A14" s="435"/>
      <c r="B14" s="414"/>
      <c r="C14" s="249" t="s">
        <v>17</v>
      </c>
      <c r="D14" s="433">
        <f>IF(ISBLANK(C13),"",ROUNDDOWN(C13+C13*入力用データ!$D$1*0.01,0))</f>
        <v>205000</v>
      </c>
      <c r="E14" s="433"/>
      <c r="F14" s="249" t="s">
        <v>17</v>
      </c>
      <c r="G14" s="433">
        <f>IF(ISBLANK(F13),"",ROUNDDOWN(F13+F13*入力用データ!$D$1*0.01,0))</f>
        <v>226800</v>
      </c>
      <c r="H14" s="433"/>
      <c r="I14" s="249" t="s">
        <v>17</v>
      </c>
      <c r="J14" s="433">
        <f>IF(ISBLANK(I13),"",ROUNDDOWN(I13+I13*入力用データ!$D$1*0.01,0))</f>
        <v>232200</v>
      </c>
      <c r="K14" s="433"/>
      <c r="L14" s="249" t="s">
        <v>17</v>
      </c>
      <c r="M14" s="433">
        <f>IF(ISBLANK(L13),"",ROUNDDOWN(L13+L13*入力用データ!$D$1*0.01,0))</f>
        <v>264600</v>
      </c>
      <c r="N14" s="433"/>
      <c r="O14" s="249" t="s">
        <v>17</v>
      </c>
      <c r="P14" s="433">
        <f>IF(ISBLANK(O13),"",ROUNDDOWN(O13+O13*入力用データ!$D$1*0.01,0))</f>
        <v>297000</v>
      </c>
      <c r="Q14" s="433"/>
      <c r="R14" s="249" t="s">
        <v>17</v>
      </c>
      <c r="S14" s="433">
        <f>IF(ISBLANK(R13),"",ROUNDDOWN(R13+R13*入力用データ!$D$1*0.01,0))</f>
        <v>329400</v>
      </c>
      <c r="T14" s="433"/>
      <c r="U14" s="250" t="str">
        <f>IF(ISBLANK(U13),"税込","税込 "&amp;ROUNDDOWN(U13+U13*入力用データ!$D$1*0.01,0))</f>
        <v>税込 5400</v>
      </c>
    </row>
    <row r="15" spans="1:27" ht="54" customHeight="1">
      <c r="A15" s="435">
        <v>2</v>
      </c>
      <c r="B15" s="441" t="s">
        <v>425</v>
      </c>
      <c r="C15" s="431">
        <v>194445</v>
      </c>
      <c r="D15" s="431"/>
      <c r="E15" s="431"/>
      <c r="F15" s="431">
        <v>215000</v>
      </c>
      <c r="G15" s="431"/>
      <c r="H15" s="431"/>
      <c r="I15" s="431">
        <v>220000</v>
      </c>
      <c r="J15" s="431"/>
      <c r="K15" s="431"/>
      <c r="L15" s="431">
        <v>250000</v>
      </c>
      <c r="M15" s="431"/>
      <c r="N15" s="431"/>
      <c r="O15" s="431">
        <v>280000</v>
      </c>
      <c r="P15" s="431"/>
      <c r="Q15" s="431"/>
      <c r="R15" s="431">
        <v>310000</v>
      </c>
      <c r="S15" s="431"/>
      <c r="T15" s="431"/>
      <c r="U15" s="216">
        <v>5000</v>
      </c>
    </row>
    <row r="16" spans="1:27" ht="54" customHeight="1">
      <c r="A16" s="435"/>
      <c r="B16" s="440"/>
      <c r="C16" s="249" t="s">
        <v>17</v>
      </c>
      <c r="D16" s="433">
        <f>IF(ISBLANK(C15),"",ROUNDDOWN(C15+C15*入力用データ!$D$1*0.01,0))</f>
        <v>210000</v>
      </c>
      <c r="E16" s="433"/>
      <c r="F16" s="249" t="s">
        <v>17</v>
      </c>
      <c r="G16" s="433">
        <f>IF(ISBLANK(F15),"",ROUNDDOWN(F15+F15*入力用データ!$D$1*0.01,0))</f>
        <v>232200</v>
      </c>
      <c r="H16" s="433"/>
      <c r="I16" s="249" t="s">
        <v>17</v>
      </c>
      <c r="J16" s="433">
        <f>IF(ISBLANK(I15),"",ROUNDDOWN(I15+I15*入力用データ!$D$1*0.01,0))</f>
        <v>237600</v>
      </c>
      <c r="K16" s="433"/>
      <c r="L16" s="249" t="s">
        <v>17</v>
      </c>
      <c r="M16" s="433">
        <f>IF(ISBLANK(L15),"",ROUNDDOWN(L15+L15*入力用データ!$D$1*0.01,0))</f>
        <v>270000</v>
      </c>
      <c r="N16" s="433"/>
      <c r="O16" s="249" t="s">
        <v>17</v>
      </c>
      <c r="P16" s="433">
        <f>IF(ISBLANK(O15),"",ROUNDDOWN(O15+O15*入力用データ!$D$1*0.01,0))</f>
        <v>302400</v>
      </c>
      <c r="Q16" s="433"/>
      <c r="R16" s="249" t="s">
        <v>17</v>
      </c>
      <c r="S16" s="433">
        <f>IF(ISBLANK(R15),"",ROUNDDOWN(R15+R15*入力用データ!$D$1*0.01,0))</f>
        <v>334800</v>
      </c>
      <c r="T16" s="433"/>
      <c r="U16" s="250" t="str">
        <f>IF(ISBLANK(U15),"税込","税込 "&amp;ROUNDDOWN(U15+U15*入力用データ!$D$1*0.01,0))</f>
        <v>税込 5400</v>
      </c>
    </row>
    <row r="17" spans="1:24" ht="54" customHeight="1">
      <c r="A17" s="435">
        <v>3</v>
      </c>
      <c r="B17" s="441" t="s">
        <v>426</v>
      </c>
      <c r="C17" s="431">
        <v>199075</v>
      </c>
      <c r="D17" s="431"/>
      <c r="E17" s="431"/>
      <c r="F17" s="431">
        <v>220000</v>
      </c>
      <c r="G17" s="431"/>
      <c r="H17" s="431"/>
      <c r="I17" s="431">
        <v>225000</v>
      </c>
      <c r="J17" s="431"/>
      <c r="K17" s="431"/>
      <c r="L17" s="434"/>
      <c r="M17" s="434"/>
      <c r="N17" s="434"/>
      <c r="O17" s="434"/>
      <c r="P17" s="434"/>
      <c r="Q17" s="434"/>
      <c r="R17" s="434"/>
      <c r="S17" s="434"/>
      <c r="T17" s="434"/>
      <c r="U17" s="216">
        <v>5000</v>
      </c>
    </row>
    <row r="18" spans="1:24" ht="54" customHeight="1">
      <c r="A18" s="435"/>
      <c r="B18" s="440"/>
      <c r="C18" s="249" t="s">
        <v>17</v>
      </c>
      <c r="D18" s="433">
        <f>IF(ISBLANK(C17),"",ROUNDDOWN(C17+C17*入力用データ!$D$1*0.01,0))</f>
        <v>215001</v>
      </c>
      <c r="E18" s="433"/>
      <c r="F18" s="249" t="s">
        <v>17</v>
      </c>
      <c r="G18" s="433">
        <f>IF(ISBLANK(F17),"",ROUNDDOWN(F17+F17*入力用データ!$D$1*0.01,0))</f>
        <v>237600</v>
      </c>
      <c r="H18" s="433"/>
      <c r="I18" s="249" t="s">
        <v>17</v>
      </c>
      <c r="J18" s="433">
        <f>IF(ISBLANK(I17),"",ROUNDDOWN(I17+I17*入力用データ!$D$1*0.01,0))</f>
        <v>243000</v>
      </c>
      <c r="K18" s="433"/>
      <c r="L18" s="249" t="s">
        <v>17</v>
      </c>
      <c r="M18" s="433" t="str">
        <f>IF(ISBLANK(L17),"",ROUNDDOWN(L17+L17*入力用データ!$D$1*0.01,0))</f>
        <v/>
      </c>
      <c r="N18" s="433"/>
      <c r="O18" s="249" t="s">
        <v>17</v>
      </c>
      <c r="P18" s="433" t="str">
        <f>IF(ISBLANK(O17),"",ROUNDDOWN(O17+O17*入力用データ!$D$1*0.01,0))</f>
        <v/>
      </c>
      <c r="Q18" s="433"/>
      <c r="R18" s="249" t="s">
        <v>17</v>
      </c>
      <c r="S18" s="433" t="str">
        <f>IF(ISBLANK(R17),"",ROUNDDOWN(R17+R17*入力用データ!$D$1*0.01,0))</f>
        <v/>
      </c>
      <c r="T18" s="433"/>
      <c r="U18" s="250" t="str">
        <f>IF(ISBLANK(U17),"税込","税込 "&amp;ROUNDDOWN(U17+U17*入力用データ!$D$1*0.01,0))</f>
        <v>税込 5400</v>
      </c>
    </row>
    <row r="19" spans="1:24" ht="54" customHeight="1">
      <c r="A19" s="435">
        <v>4</v>
      </c>
      <c r="B19" s="414"/>
      <c r="C19" s="431"/>
      <c r="D19" s="431"/>
      <c r="E19" s="431"/>
      <c r="F19" s="431"/>
      <c r="G19" s="431"/>
      <c r="H19" s="431"/>
      <c r="I19" s="431"/>
      <c r="J19" s="431"/>
      <c r="K19" s="431"/>
      <c r="L19" s="431"/>
      <c r="M19" s="431"/>
      <c r="N19" s="431"/>
      <c r="O19" s="431"/>
      <c r="P19" s="431"/>
      <c r="Q19" s="431"/>
      <c r="R19" s="431"/>
      <c r="S19" s="431"/>
      <c r="T19" s="431"/>
      <c r="U19" s="216"/>
    </row>
    <row r="20" spans="1:24" ht="54" customHeight="1">
      <c r="A20" s="435"/>
      <c r="B20" s="440"/>
      <c r="C20" s="249" t="s">
        <v>17</v>
      </c>
      <c r="D20" s="433" t="str">
        <f>IF(ISBLANK(C19),"",ROUNDDOWN(C19+C19*入力用データ!$D$1*0.01,0))</f>
        <v/>
      </c>
      <c r="E20" s="433"/>
      <c r="F20" s="249" t="s">
        <v>17</v>
      </c>
      <c r="G20" s="433" t="str">
        <f>IF(ISBLANK(F19),"",ROUNDDOWN(F19+F19*入力用データ!$D$1*0.01,0))</f>
        <v/>
      </c>
      <c r="H20" s="433"/>
      <c r="I20" s="249" t="s">
        <v>17</v>
      </c>
      <c r="J20" s="433" t="str">
        <f>IF(ISBLANK(I19),"",ROUNDDOWN(I19+I19*入力用データ!$D$1*0.01,0))</f>
        <v/>
      </c>
      <c r="K20" s="433"/>
      <c r="L20" s="249" t="s">
        <v>17</v>
      </c>
      <c r="M20" s="433" t="str">
        <f>IF(ISBLANK(L19),"",ROUNDDOWN(L19+L19*入力用データ!$D$1*0.01,0))</f>
        <v/>
      </c>
      <c r="N20" s="433"/>
      <c r="O20" s="249" t="s">
        <v>17</v>
      </c>
      <c r="P20" s="433" t="str">
        <f>IF(ISBLANK(O19),"",ROUNDDOWN(O19+O19*入力用データ!$D$1*0.01,0))</f>
        <v/>
      </c>
      <c r="Q20" s="433"/>
      <c r="R20" s="249" t="s">
        <v>17</v>
      </c>
      <c r="S20" s="433" t="str">
        <f>IF(ISBLANK(R19),"",ROUNDDOWN(R19+R19*入力用データ!$D$1*0.01,0))</f>
        <v/>
      </c>
      <c r="T20" s="433"/>
      <c r="U20" s="250" t="str">
        <f>IF(ISBLANK(U19),"税込","税込 "&amp;ROUNDDOWN(U19+U19*入力用データ!$D$1*0.01,0))</f>
        <v>税込</v>
      </c>
    </row>
    <row r="21" spans="1:24" ht="54" customHeight="1">
      <c r="A21" s="435">
        <v>5</v>
      </c>
      <c r="B21" s="414"/>
      <c r="C21" s="431"/>
      <c r="D21" s="431"/>
      <c r="E21" s="431"/>
      <c r="F21" s="431"/>
      <c r="G21" s="431"/>
      <c r="H21" s="431"/>
      <c r="I21" s="431"/>
      <c r="J21" s="431"/>
      <c r="K21" s="431"/>
      <c r="L21" s="431"/>
      <c r="M21" s="431"/>
      <c r="N21" s="431"/>
      <c r="O21" s="431"/>
      <c r="P21" s="431"/>
      <c r="Q21" s="431"/>
      <c r="R21" s="431"/>
      <c r="S21" s="431"/>
      <c r="T21" s="431"/>
      <c r="U21" s="216"/>
    </row>
    <row r="22" spans="1:24" ht="54" customHeight="1">
      <c r="A22" s="435"/>
      <c r="B22" s="440"/>
      <c r="C22" s="249" t="s">
        <v>17</v>
      </c>
      <c r="D22" s="433" t="str">
        <f>IF(ISBLANK(C21),"",ROUNDDOWN(C21+C21*入力用データ!$D$1*0.01,0))</f>
        <v/>
      </c>
      <c r="E22" s="433"/>
      <c r="F22" s="249" t="s">
        <v>17</v>
      </c>
      <c r="G22" s="433" t="str">
        <f>IF(ISBLANK(F21),"",ROUNDDOWN(F21+F21*入力用データ!$D$1*0.01,0))</f>
        <v/>
      </c>
      <c r="H22" s="433"/>
      <c r="I22" s="249" t="s">
        <v>17</v>
      </c>
      <c r="J22" s="433" t="str">
        <f>IF(ISBLANK(I21),"",ROUNDDOWN(I21+I21*入力用データ!$D$1*0.01,0))</f>
        <v/>
      </c>
      <c r="K22" s="433"/>
      <c r="L22" s="249" t="s">
        <v>17</v>
      </c>
      <c r="M22" s="433" t="str">
        <f>IF(ISBLANK(L21),"",ROUNDDOWN(L21+L21*入力用データ!$D$1*0.01,0))</f>
        <v/>
      </c>
      <c r="N22" s="433"/>
      <c r="O22" s="249" t="s">
        <v>17</v>
      </c>
      <c r="P22" s="433" t="str">
        <f>IF(ISBLANK(O21),"",ROUNDDOWN(O21+O21*入力用データ!$D$1*0.01,0))</f>
        <v/>
      </c>
      <c r="Q22" s="433"/>
      <c r="R22" s="249" t="s">
        <v>17</v>
      </c>
      <c r="S22" s="433" t="str">
        <f>IF(ISBLANK(R21),"",ROUNDDOWN(R21+R21*入力用データ!$D$1*0.01,0))</f>
        <v/>
      </c>
      <c r="T22" s="433"/>
      <c r="U22" s="250" t="str">
        <f>IF(ISBLANK(U21),"税込","税込 "&amp;ROUNDDOWN(U21+U21*入力用データ!$D$1*0.01,0))</f>
        <v>税込</v>
      </c>
    </row>
    <row r="23" spans="1:24" ht="54" customHeight="1">
      <c r="A23" s="435">
        <v>6</v>
      </c>
      <c r="B23" s="414"/>
      <c r="C23" s="431"/>
      <c r="D23" s="431"/>
      <c r="E23" s="431"/>
      <c r="F23" s="431"/>
      <c r="G23" s="431"/>
      <c r="H23" s="431"/>
      <c r="I23" s="431"/>
      <c r="J23" s="431"/>
      <c r="K23" s="431"/>
      <c r="L23" s="431"/>
      <c r="M23" s="431"/>
      <c r="N23" s="431"/>
      <c r="O23" s="431"/>
      <c r="P23" s="431"/>
      <c r="Q23" s="431"/>
      <c r="R23" s="431"/>
      <c r="S23" s="431"/>
      <c r="T23" s="431"/>
      <c r="U23" s="216"/>
      <c r="X23" s="32"/>
    </row>
    <row r="24" spans="1:24" ht="54" customHeight="1">
      <c r="A24" s="435"/>
      <c r="B24" s="414"/>
      <c r="C24" s="249" t="s">
        <v>17</v>
      </c>
      <c r="D24" s="433" t="str">
        <f>IF(ISBLANK(C23),"",ROUNDDOWN(C23+C23*入力用データ!$D$1*0.01,0))</f>
        <v/>
      </c>
      <c r="E24" s="433"/>
      <c r="F24" s="249" t="s">
        <v>17</v>
      </c>
      <c r="G24" s="433" t="str">
        <f>IF(ISBLANK(F23),"",ROUNDDOWN(F23+F23*入力用データ!$D$1*0.01,0))</f>
        <v/>
      </c>
      <c r="H24" s="433"/>
      <c r="I24" s="249" t="s">
        <v>17</v>
      </c>
      <c r="J24" s="433" t="str">
        <f>IF(ISBLANK(I23),"",ROUNDDOWN(I23+I23*入力用データ!$D$1*0.01,0))</f>
        <v/>
      </c>
      <c r="K24" s="433"/>
      <c r="L24" s="249" t="s">
        <v>17</v>
      </c>
      <c r="M24" s="433" t="str">
        <f>IF(ISBLANK(L23),"",ROUNDDOWN(L23+L23*入力用データ!$D$1*0.01,0))</f>
        <v/>
      </c>
      <c r="N24" s="433"/>
      <c r="O24" s="249" t="s">
        <v>17</v>
      </c>
      <c r="P24" s="433" t="str">
        <f>IF(ISBLANK(O23),"",ROUNDDOWN(O23+O23*入力用データ!$D$1*0.01,0))</f>
        <v/>
      </c>
      <c r="Q24" s="433"/>
      <c r="R24" s="249" t="s">
        <v>17</v>
      </c>
      <c r="S24" s="433" t="str">
        <f>IF(ISBLANK(R23),"",ROUNDDOWN(R23+R23*入力用データ!$D$1*0.01,0))</f>
        <v/>
      </c>
      <c r="T24" s="433"/>
      <c r="U24" s="250" t="str">
        <f>IF(ISBLANK(U23),"税込","税込 "&amp;ROUNDDOWN(U23+U23*入力用データ!$D$1*0.01,0))</f>
        <v>税込</v>
      </c>
      <c r="X24" s="32"/>
    </row>
    <row r="25" spans="1:24" ht="54" customHeight="1">
      <c r="A25" s="435">
        <v>7</v>
      </c>
      <c r="B25" s="414"/>
      <c r="C25" s="431"/>
      <c r="D25" s="431"/>
      <c r="E25" s="431"/>
      <c r="F25" s="431"/>
      <c r="G25" s="431"/>
      <c r="H25" s="431"/>
      <c r="I25" s="431"/>
      <c r="J25" s="431"/>
      <c r="K25" s="431"/>
      <c r="L25" s="431"/>
      <c r="M25" s="431"/>
      <c r="N25" s="431"/>
      <c r="O25" s="431"/>
      <c r="P25" s="431"/>
      <c r="Q25" s="431"/>
      <c r="R25" s="431"/>
      <c r="S25" s="431"/>
      <c r="T25" s="431"/>
      <c r="U25" s="216"/>
      <c r="X25" s="32"/>
    </row>
    <row r="26" spans="1:24" ht="54" customHeight="1">
      <c r="A26" s="435"/>
      <c r="B26" s="414"/>
      <c r="C26" s="249" t="s">
        <v>17</v>
      </c>
      <c r="D26" s="433" t="str">
        <f>IF(ISBLANK(C25),"",ROUNDDOWN(C25+C25*入力用データ!$D$1*0.01,0))</f>
        <v/>
      </c>
      <c r="E26" s="433"/>
      <c r="F26" s="249" t="s">
        <v>17</v>
      </c>
      <c r="G26" s="433" t="str">
        <f>IF(ISBLANK(F25),"",ROUNDDOWN(F25+F25*入力用データ!$D$1*0.01,0))</f>
        <v/>
      </c>
      <c r="H26" s="433"/>
      <c r="I26" s="249" t="s">
        <v>17</v>
      </c>
      <c r="J26" s="433" t="str">
        <f>IF(ISBLANK(I25),"",ROUNDDOWN(I25+I25*入力用データ!$D$1*0.01,0))</f>
        <v/>
      </c>
      <c r="K26" s="433"/>
      <c r="L26" s="249" t="s">
        <v>17</v>
      </c>
      <c r="M26" s="433" t="str">
        <f>IF(ISBLANK(L25),"",ROUNDDOWN(L25+L25*入力用データ!$D$1*0.01,0))</f>
        <v/>
      </c>
      <c r="N26" s="433"/>
      <c r="O26" s="249" t="s">
        <v>17</v>
      </c>
      <c r="P26" s="433" t="str">
        <f>IF(ISBLANK(O25),"",ROUNDDOWN(O25+O25*入力用データ!$D$1*0.01,0))</f>
        <v/>
      </c>
      <c r="Q26" s="433"/>
      <c r="R26" s="249" t="s">
        <v>17</v>
      </c>
      <c r="S26" s="433" t="str">
        <f>IF(ISBLANK(R25),"",ROUNDDOWN(R25+R25*入力用データ!$D$1*0.01,0))</f>
        <v/>
      </c>
      <c r="T26" s="433"/>
      <c r="U26" s="250" t="str">
        <f>IF(ISBLANK(U25),"税込","税込 "&amp;ROUNDDOWN(U25+U25*入力用データ!$D$1*0.01,0))</f>
        <v>税込</v>
      </c>
      <c r="X26" s="32"/>
    </row>
    <row r="27" spans="1:24" ht="54" customHeight="1">
      <c r="A27" s="435">
        <v>8</v>
      </c>
      <c r="B27" s="414"/>
      <c r="C27" s="431"/>
      <c r="D27" s="431"/>
      <c r="E27" s="431"/>
      <c r="F27" s="431"/>
      <c r="G27" s="431"/>
      <c r="H27" s="431"/>
      <c r="I27" s="431"/>
      <c r="J27" s="431"/>
      <c r="K27" s="431"/>
      <c r="L27" s="431"/>
      <c r="M27" s="431"/>
      <c r="N27" s="431"/>
      <c r="O27" s="431"/>
      <c r="P27" s="431"/>
      <c r="Q27" s="431"/>
      <c r="R27" s="431"/>
      <c r="S27" s="431"/>
      <c r="T27" s="431"/>
      <c r="U27" s="216"/>
      <c r="X27" s="32"/>
    </row>
    <row r="28" spans="1:24" ht="54" customHeight="1">
      <c r="A28" s="435"/>
      <c r="B28" s="414"/>
      <c r="C28" s="249" t="s">
        <v>17</v>
      </c>
      <c r="D28" s="433" t="str">
        <f>IF(ISBLANK(C27),"",ROUNDDOWN(C27+C27*入力用データ!$D$1*0.01,0))</f>
        <v/>
      </c>
      <c r="E28" s="433"/>
      <c r="F28" s="249" t="s">
        <v>17</v>
      </c>
      <c r="G28" s="433" t="str">
        <f>IF(ISBLANK(F27),"",ROUNDDOWN(F27+F27*入力用データ!$D$1*0.01,0))</f>
        <v/>
      </c>
      <c r="H28" s="433"/>
      <c r="I28" s="249" t="s">
        <v>17</v>
      </c>
      <c r="J28" s="433" t="str">
        <f>IF(ISBLANK(I27),"",ROUNDDOWN(I27+I27*入力用データ!$D$1*0.01,0))</f>
        <v/>
      </c>
      <c r="K28" s="433"/>
      <c r="L28" s="249" t="s">
        <v>17</v>
      </c>
      <c r="M28" s="433" t="str">
        <f>IF(ISBLANK(L27),"",ROUNDDOWN(L27+L27*入力用データ!$D$1*0.01,0))</f>
        <v/>
      </c>
      <c r="N28" s="433"/>
      <c r="O28" s="249" t="s">
        <v>17</v>
      </c>
      <c r="P28" s="433" t="str">
        <f>IF(ISBLANK(O27),"",ROUNDDOWN(O27+O27*入力用データ!$D$1*0.01,0))</f>
        <v/>
      </c>
      <c r="Q28" s="433"/>
      <c r="R28" s="249" t="s">
        <v>17</v>
      </c>
      <c r="S28" s="433" t="str">
        <f>IF(ISBLANK(R27),"",ROUNDDOWN(R27+R27*入力用データ!$D$1*0.01,0))</f>
        <v/>
      </c>
      <c r="T28" s="433"/>
      <c r="U28" s="250" t="str">
        <f>IF(ISBLANK(U27),"税込","税込 "&amp;ROUNDDOWN(U27+U27*入力用データ!$D$1*0.01,0))</f>
        <v>税込</v>
      </c>
    </row>
    <row r="29" spans="1:24" ht="54" customHeight="1">
      <c r="A29" s="435">
        <v>9</v>
      </c>
      <c r="B29" s="414"/>
      <c r="C29" s="431"/>
      <c r="D29" s="431"/>
      <c r="E29" s="431"/>
      <c r="F29" s="431"/>
      <c r="G29" s="431"/>
      <c r="H29" s="431"/>
      <c r="I29" s="431"/>
      <c r="J29" s="431"/>
      <c r="K29" s="431"/>
      <c r="L29" s="431"/>
      <c r="M29" s="431"/>
      <c r="N29" s="431"/>
      <c r="O29" s="431"/>
      <c r="P29" s="431"/>
      <c r="Q29" s="431"/>
      <c r="R29" s="431"/>
      <c r="S29" s="431"/>
      <c r="T29" s="431"/>
      <c r="U29" s="216"/>
    </row>
    <row r="30" spans="1:24" ht="54" customHeight="1">
      <c r="A30" s="435"/>
      <c r="B30" s="414"/>
      <c r="C30" s="249" t="s">
        <v>17</v>
      </c>
      <c r="D30" s="433" t="str">
        <f>IF(ISBLANK(C29),"",ROUNDDOWN(C29+C29*入力用データ!$D$1*0.01,0))</f>
        <v/>
      </c>
      <c r="E30" s="433"/>
      <c r="F30" s="249" t="s">
        <v>17</v>
      </c>
      <c r="G30" s="433" t="str">
        <f>IF(ISBLANK(F29),"",ROUNDDOWN(F29+F29*入力用データ!$D$1*0.01,0))</f>
        <v/>
      </c>
      <c r="H30" s="433"/>
      <c r="I30" s="249" t="s">
        <v>17</v>
      </c>
      <c r="J30" s="433" t="str">
        <f>IF(ISBLANK(I29),"",ROUNDDOWN(I29+I29*入力用データ!$D$1*0.01,0))</f>
        <v/>
      </c>
      <c r="K30" s="433"/>
      <c r="L30" s="249" t="s">
        <v>17</v>
      </c>
      <c r="M30" s="433" t="str">
        <f>IF(ISBLANK(L29),"",ROUNDDOWN(L29+L29*入力用データ!$D$1*0.01,0))</f>
        <v/>
      </c>
      <c r="N30" s="433"/>
      <c r="O30" s="249" t="s">
        <v>17</v>
      </c>
      <c r="P30" s="433" t="str">
        <f>IF(ISBLANK(O29),"",ROUNDDOWN(O29+O29*入力用データ!$D$1*0.01,0))</f>
        <v/>
      </c>
      <c r="Q30" s="433"/>
      <c r="R30" s="249" t="s">
        <v>17</v>
      </c>
      <c r="S30" s="433" t="str">
        <f>IF(ISBLANK(R29),"",ROUNDDOWN(R29+R29*入力用データ!$D$1*0.01,0))</f>
        <v/>
      </c>
      <c r="T30" s="433"/>
      <c r="U30" s="250" t="str">
        <f>IF(ISBLANK(U29),"税込","税込 "&amp;ROUNDDOWN(U29+U29*入力用データ!$D$1*0.01,0))</f>
        <v>税込</v>
      </c>
    </row>
    <row r="31" spans="1:24" ht="54" customHeight="1">
      <c r="A31" s="435">
        <v>10</v>
      </c>
      <c r="B31" s="414"/>
      <c r="C31" s="431"/>
      <c r="D31" s="431"/>
      <c r="E31" s="431"/>
      <c r="F31" s="431"/>
      <c r="G31" s="431"/>
      <c r="H31" s="431"/>
      <c r="I31" s="431"/>
      <c r="J31" s="431"/>
      <c r="K31" s="431"/>
      <c r="L31" s="431"/>
      <c r="M31" s="431"/>
      <c r="N31" s="431"/>
      <c r="O31" s="431"/>
      <c r="P31" s="431"/>
      <c r="Q31" s="431"/>
      <c r="R31" s="431"/>
      <c r="S31" s="431"/>
      <c r="T31" s="431"/>
      <c r="U31" s="216"/>
    </row>
    <row r="32" spans="1:24" ht="54" customHeight="1">
      <c r="A32" s="435"/>
      <c r="B32" s="414"/>
      <c r="C32" s="249" t="s">
        <v>17</v>
      </c>
      <c r="D32" s="433" t="str">
        <f>IF(ISBLANK(C31),"",ROUNDDOWN(C31+C31*入力用データ!$D$1*0.01,0))</f>
        <v/>
      </c>
      <c r="E32" s="433"/>
      <c r="F32" s="249" t="s">
        <v>17</v>
      </c>
      <c r="G32" s="433" t="str">
        <f>IF(ISBLANK(F31),"",ROUNDDOWN(F31+F31*入力用データ!$D$1*0.01,0))</f>
        <v/>
      </c>
      <c r="H32" s="433"/>
      <c r="I32" s="249" t="s">
        <v>17</v>
      </c>
      <c r="J32" s="433" t="str">
        <f>IF(ISBLANK(I31),"",ROUNDDOWN(I31+I31*入力用データ!$D$1*0.01,0))</f>
        <v/>
      </c>
      <c r="K32" s="433"/>
      <c r="L32" s="249" t="s">
        <v>17</v>
      </c>
      <c r="M32" s="433" t="str">
        <f>IF(ISBLANK(L31),"",ROUNDDOWN(L31+L31*入力用データ!$D$1*0.01,0))</f>
        <v/>
      </c>
      <c r="N32" s="433"/>
      <c r="O32" s="249" t="s">
        <v>17</v>
      </c>
      <c r="P32" s="433" t="str">
        <f>IF(ISBLANK(O31),"",ROUNDDOWN(O31+O31*入力用データ!$D$1*0.01,0))</f>
        <v/>
      </c>
      <c r="Q32" s="433"/>
      <c r="R32" s="249" t="s">
        <v>17</v>
      </c>
      <c r="S32" s="433" t="str">
        <f>IF(ISBLANK(R31),"",ROUNDDOWN(R31+R31*入力用データ!$D$1*0.01,0))</f>
        <v/>
      </c>
      <c r="T32" s="433"/>
      <c r="U32" s="250" t="str">
        <f>IF(ISBLANK(U31),"税込","税込 "&amp;ROUNDDOWN(U31+U31*入力用データ!$D$1*0.01,0))</f>
        <v>税込</v>
      </c>
    </row>
    <row r="33" spans="1:23" ht="113.25" customHeight="1">
      <c r="A33" s="401" t="s">
        <v>176</v>
      </c>
      <c r="B33" s="401"/>
      <c r="C33" s="402"/>
      <c r="D33" s="402"/>
      <c r="E33" s="402"/>
      <c r="F33" s="402"/>
      <c r="G33" s="402"/>
      <c r="H33" s="402"/>
      <c r="I33" s="402"/>
      <c r="J33" s="402"/>
      <c r="K33" s="402"/>
      <c r="L33" s="402"/>
      <c r="M33" s="402"/>
      <c r="N33" s="402"/>
      <c r="O33" s="402"/>
      <c r="P33" s="402"/>
      <c r="Q33" s="402"/>
      <c r="R33" s="402"/>
      <c r="S33" s="402"/>
      <c r="T33" s="402"/>
      <c r="U33" s="402"/>
    </row>
    <row r="34" spans="1:23" hidden="1"/>
    <row r="35" spans="1:23" s="52" customFormat="1" ht="59.1" hidden="1" customHeight="1">
      <c r="B35" s="415" t="s">
        <v>62</v>
      </c>
      <c r="C35" s="420" t="s">
        <v>63</v>
      </c>
      <c r="D35" s="421"/>
      <c r="E35" s="417">
        <v>67000</v>
      </c>
      <c r="F35" s="418"/>
      <c r="G35" s="59" t="s">
        <v>64</v>
      </c>
      <c r="H35" s="255" t="s">
        <v>65</v>
      </c>
      <c r="I35" s="419"/>
      <c r="J35" s="419"/>
      <c r="K35" s="419"/>
      <c r="L35" s="419"/>
      <c r="M35" s="432" t="s">
        <v>97</v>
      </c>
      <c r="N35" s="432"/>
      <c r="O35" s="432"/>
      <c r="P35" s="432"/>
      <c r="Q35" s="432"/>
      <c r="R35" s="432"/>
      <c r="S35" s="432"/>
      <c r="T35" s="432"/>
      <c r="U35" s="432"/>
    </row>
    <row r="36" spans="1:23" s="52" customFormat="1" ht="59.1" hidden="1" customHeight="1">
      <c r="B36" s="416"/>
      <c r="C36" s="422" t="s">
        <v>66</v>
      </c>
      <c r="D36" s="423"/>
      <c r="E36" s="424">
        <f>IF(ISBLANK(E35),"",ROUNDDOWN(E35+E35*入力用データ!$D$1*0.01,0))</f>
        <v>72360</v>
      </c>
      <c r="F36" s="425"/>
      <c r="G36" s="60" t="s">
        <v>64</v>
      </c>
      <c r="H36" s="256" t="s">
        <v>67</v>
      </c>
      <c r="I36" s="257" t="s">
        <v>316</v>
      </c>
      <c r="J36" s="61"/>
      <c r="K36" s="61"/>
      <c r="L36" s="61"/>
      <c r="M36" s="432" t="s">
        <v>328</v>
      </c>
      <c r="N36" s="432"/>
      <c r="O36" s="432"/>
      <c r="P36" s="432"/>
      <c r="Q36" s="432"/>
      <c r="R36" s="432"/>
      <c r="S36" s="432"/>
      <c r="T36" s="432"/>
      <c r="U36" s="432"/>
      <c r="V36" s="55"/>
      <c r="W36" s="56"/>
    </row>
    <row r="37" spans="1:23" s="52" customFormat="1" ht="59.1" hidden="1" customHeight="1">
      <c r="B37" s="415" t="s">
        <v>68</v>
      </c>
      <c r="C37" s="420" t="s">
        <v>63</v>
      </c>
      <c r="D37" s="421"/>
      <c r="E37" s="417">
        <v>48000</v>
      </c>
      <c r="F37" s="418"/>
      <c r="G37" s="59" t="s">
        <v>64</v>
      </c>
      <c r="H37" s="255" t="s">
        <v>65</v>
      </c>
      <c r="I37" s="419"/>
      <c r="J37" s="419"/>
      <c r="K37" s="419"/>
      <c r="L37" s="419"/>
      <c r="M37" s="432" t="s">
        <v>97</v>
      </c>
      <c r="N37" s="432"/>
      <c r="O37" s="432"/>
      <c r="P37" s="432"/>
      <c r="Q37" s="432"/>
      <c r="R37" s="432"/>
      <c r="S37" s="432"/>
      <c r="T37" s="432"/>
      <c r="U37" s="432"/>
      <c r="V37" s="55"/>
    </row>
    <row r="38" spans="1:23" s="52" customFormat="1" ht="59.1" hidden="1" customHeight="1">
      <c r="B38" s="426"/>
      <c r="C38" s="422" t="s">
        <v>66</v>
      </c>
      <c r="D38" s="423"/>
      <c r="E38" s="424">
        <f>IF(ISBLANK(E37),"",ROUNDDOWN(E37+E37*入力用データ!$D$1*0.01,0))</f>
        <v>51840</v>
      </c>
      <c r="F38" s="425"/>
      <c r="G38" s="60" t="s">
        <v>64</v>
      </c>
      <c r="H38" s="256" t="s">
        <v>67</v>
      </c>
      <c r="I38" s="430" t="s">
        <v>315</v>
      </c>
      <c r="J38" s="430"/>
      <c r="K38" s="430"/>
      <c r="L38" s="430"/>
      <c r="M38" s="432" t="s">
        <v>328</v>
      </c>
      <c r="N38" s="432"/>
      <c r="O38" s="432"/>
      <c r="P38" s="432"/>
      <c r="Q38" s="432"/>
      <c r="R38" s="432"/>
      <c r="S38" s="432"/>
      <c r="T38" s="432"/>
      <c r="U38" s="432"/>
      <c r="V38" s="55"/>
    </row>
    <row r="39" spans="1:23" s="52" customFormat="1" ht="39.950000000000003" hidden="1" customHeight="1">
      <c r="C39" s="258" t="s">
        <v>329</v>
      </c>
      <c r="F39" s="53"/>
      <c r="G39" s="53"/>
      <c r="H39" s="53"/>
      <c r="I39" s="53"/>
      <c r="J39" s="53"/>
      <c r="K39" s="53"/>
      <c r="L39" s="53"/>
      <c r="M39" s="53"/>
      <c r="N39" s="54"/>
      <c r="O39" s="53"/>
      <c r="P39" s="53"/>
      <c r="S39" s="55"/>
      <c r="T39" s="56"/>
      <c r="V39" s="55"/>
    </row>
    <row r="40" spans="1:23" s="52" customFormat="1" ht="36" hidden="1" customHeight="1">
      <c r="C40" s="259" t="s">
        <v>69</v>
      </c>
      <c r="F40" s="53"/>
      <c r="G40" s="53"/>
      <c r="H40" s="53"/>
      <c r="I40" s="53"/>
      <c r="J40" s="53"/>
      <c r="K40" s="53"/>
      <c r="L40" s="53"/>
      <c r="M40" s="53"/>
      <c r="N40" s="53"/>
      <c r="O40" s="53"/>
      <c r="P40" s="53"/>
      <c r="S40" s="55"/>
      <c r="T40" s="56"/>
    </row>
    <row r="41" spans="1:23" s="52" customFormat="1" ht="41.25" hidden="1" customHeight="1">
      <c r="C41" s="259" t="s">
        <v>330</v>
      </c>
      <c r="S41" s="55"/>
      <c r="T41" s="56"/>
    </row>
    <row r="42" spans="1:23" s="52" customFormat="1" ht="17.25">
      <c r="C42" s="56"/>
      <c r="D42" s="55"/>
      <c r="E42" s="56"/>
      <c r="F42" s="56"/>
      <c r="G42" s="55"/>
      <c r="H42" s="56"/>
      <c r="I42" s="56"/>
      <c r="J42" s="55"/>
      <c r="K42" s="56"/>
      <c r="L42" s="56"/>
      <c r="M42" s="55"/>
      <c r="N42" s="56"/>
      <c r="O42" s="56"/>
      <c r="P42" s="55"/>
      <c r="Q42" s="56"/>
      <c r="R42" s="56"/>
      <c r="S42" s="55"/>
      <c r="T42" s="56"/>
    </row>
    <row r="43" spans="1:23" s="52" customFormat="1" ht="17.25">
      <c r="C43" s="56"/>
      <c r="D43" s="55"/>
      <c r="E43" s="56"/>
      <c r="F43" s="56"/>
      <c r="G43" s="55"/>
      <c r="H43" s="56"/>
      <c r="I43" s="56"/>
      <c r="J43" s="55"/>
      <c r="K43" s="56"/>
      <c r="L43" s="56"/>
      <c r="M43" s="55"/>
      <c r="N43" s="56"/>
      <c r="O43" s="56"/>
      <c r="P43" s="55"/>
      <c r="Q43" s="56"/>
      <c r="R43" s="56"/>
      <c r="S43" s="55"/>
      <c r="T43" s="56"/>
    </row>
    <row r="44" spans="1:23" s="52" customFormat="1" ht="50.25" customHeight="1">
      <c r="B44" s="260" t="s">
        <v>43</v>
      </c>
      <c r="C44" s="57"/>
      <c r="D44" s="57"/>
      <c r="E44" s="58"/>
      <c r="F44" s="56"/>
      <c r="G44" s="55"/>
      <c r="H44" s="56"/>
      <c r="I44" s="56"/>
      <c r="J44" s="55"/>
      <c r="K44" s="56"/>
      <c r="L44" s="56"/>
      <c r="M44" s="55"/>
      <c r="N44" s="56"/>
      <c r="O44" s="56"/>
      <c r="P44" s="55"/>
      <c r="Q44" s="56"/>
      <c r="R44" s="56"/>
      <c r="S44" s="55"/>
      <c r="T44" s="56"/>
    </row>
    <row r="45" spans="1:23">
      <c r="C45" s="6"/>
      <c r="D45" s="6"/>
      <c r="E45" s="6"/>
    </row>
    <row r="46" spans="1:23">
      <c r="C46" s="6"/>
      <c r="D46" s="6"/>
      <c r="E46" s="6"/>
    </row>
    <row r="47" spans="1:23">
      <c r="B47" s="32"/>
      <c r="C47" s="6"/>
      <c r="D47" s="6"/>
      <c r="E47" s="6"/>
    </row>
    <row r="48" spans="1:23" ht="87" customHeight="1">
      <c r="B48" s="261"/>
      <c r="C48" s="408" t="s">
        <v>416</v>
      </c>
      <c r="D48" s="408"/>
      <c r="E48" s="408"/>
      <c r="F48" s="408"/>
      <c r="G48" s="408"/>
      <c r="H48" s="408"/>
      <c r="I48" s="408" t="s">
        <v>417</v>
      </c>
      <c r="J48" s="408"/>
      <c r="K48" s="408"/>
      <c r="L48" s="408"/>
      <c r="M48" s="408"/>
      <c r="N48" s="408"/>
      <c r="O48" s="410" t="s">
        <v>46</v>
      </c>
      <c r="P48" s="411"/>
      <c r="Q48" s="411"/>
      <c r="R48" s="411"/>
      <c r="S48" s="411"/>
      <c r="T48" s="412"/>
    </row>
    <row r="49" spans="2:20" ht="87" customHeight="1">
      <c r="B49" s="262" t="s">
        <v>47</v>
      </c>
      <c r="C49" s="409" t="s">
        <v>48</v>
      </c>
      <c r="D49" s="409"/>
      <c r="E49" s="409"/>
      <c r="F49" s="409"/>
      <c r="G49" s="409"/>
      <c r="H49" s="409"/>
      <c r="I49" s="413" t="s">
        <v>418</v>
      </c>
      <c r="J49" s="413"/>
      <c r="K49" s="413"/>
      <c r="L49" s="413"/>
      <c r="M49" s="413"/>
      <c r="N49" s="413"/>
      <c r="O49" s="409" t="s">
        <v>49</v>
      </c>
      <c r="P49" s="409"/>
      <c r="Q49" s="409"/>
      <c r="R49" s="409"/>
      <c r="S49" s="409"/>
      <c r="T49" s="409"/>
    </row>
    <row r="50" spans="2:20" ht="87" customHeight="1">
      <c r="B50" s="262" t="s">
        <v>50</v>
      </c>
      <c r="C50" s="409" t="s">
        <v>48</v>
      </c>
      <c r="D50" s="409"/>
      <c r="E50" s="409"/>
      <c r="F50" s="409"/>
      <c r="G50" s="409"/>
      <c r="H50" s="409"/>
      <c r="I50" s="413" t="s">
        <v>420</v>
      </c>
      <c r="J50" s="413"/>
      <c r="K50" s="413"/>
      <c r="L50" s="413"/>
      <c r="M50" s="413"/>
      <c r="N50" s="413"/>
      <c r="O50" s="409" t="s">
        <v>421</v>
      </c>
      <c r="P50" s="409"/>
      <c r="Q50" s="409"/>
      <c r="R50" s="409"/>
      <c r="S50" s="409"/>
      <c r="T50" s="409"/>
    </row>
    <row r="51" spans="2:20" ht="87" customHeight="1">
      <c r="B51" s="262" t="s">
        <v>53</v>
      </c>
      <c r="C51" s="409" t="s">
        <v>48</v>
      </c>
      <c r="D51" s="409"/>
      <c r="E51" s="409"/>
      <c r="F51" s="409"/>
      <c r="G51" s="409"/>
      <c r="H51" s="409"/>
      <c r="I51" s="409" t="s">
        <v>419</v>
      </c>
      <c r="J51" s="409"/>
      <c r="K51" s="409"/>
      <c r="L51" s="409"/>
      <c r="M51" s="409"/>
      <c r="N51" s="409"/>
      <c r="O51" s="409" t="s">
        <v>52</v>
      </c>
      <c r="P51" s="409"/>
      <c r="Q51" s="409"/>
      <c r="R51" s="409"/>
      <c r="S51" s="409"/>
      <c r="T51" s="409"/>
    </row>
    <row r="52" spans="2:20" ht="132" customHeight="1">
      <c r="B52" s="262" t="s">
        <v>54</v>
      </c>
      <c r="C52" s="427" t="s">
        <v>415</v>
      </c>
      <c r="D52" s="428"/>
      <c r="E52" s="428"/>
      <c r="F52" s="428"/>
      <c r="G52" s="428"/>
      <c r="H52" s="429"/>
      <c r="I52" s="427" t="s">
        <v>415</v>
      </c>
      <c r="J52" s="428"/>
      <c r="K52" s="428"/>
      <c r="L52" s="428"/>
      <c r="M52" s="428"/>
      <c r="N52" s="429"/>
      <c r="O52" s="414" t="s">
        <v>422</v>
      </c>
      <c r="P52" s="414"/>
      <c r="Q52" s="414"/>
      <c r="R52" s="414"/>
      <c r="S52" s="414"/>
      <c r="T52" s="414"/>
    </row>
    <row r="53" spans="2:20" ht="87" customHeight="1">
      <c r="B53" s="262" t="s">
        <v>57</v>
      </c>
      <c r="C53" s="407" t="s">
        <v>777</v>
      </c>
      <c r="D53" s="407"/>
      <c r="E53" s="407"/>
      <c r="F53" s="407"/>
      <c r="G53" s="407"/>
      <c r="H53" s="407"/>
      <c r="I53" s="407"/>
      <c r="J53" s="407"/>
      <c r="K53" s="407"/>
      <c r="L53" s="407"/>
      <c r="M53" s="407"/>
      <c r="N53" s="407"/>
      <c r="O53" s="407"/>
      <c r="P53" s="407"/>
      <c r="Q53" s="407"/>
      <c r="R53" s="407"/>
      <c r="S53" s="407"/>
      <c r="T53" s="407"/>
    </row>
    <row r="54" spans="2:20" ht="137.25" customHeight="1">
      <c r="B54" s="262" t="s">
        <v>59</v>
      </c>
      <c r="C54" s="406" t="s">
        <v>423</v>
      </c>
      <c r="D54" s="406"/>
      <c r="E54" s="406"/>
      <c r="F54" s="406"/>
      <c r="G54" s="406"/>
      <c r="H54" s="406"/>
      <c r="I54" s="406"/>
      <c r="J54" s="406"/>
      <c r="K54" s="406"/>
      <c r="L54" s="406"/>
      <c r="M54" s="406"/>
      <c r="N54" s="406"/>
      <c r="O54" s="406"/>
      <c r="P54" s="406"/>
      <c r="Q54" s="406"/>
      <c r="R54" s="406"/>
      <c r="S54" s="406"/>
      <c r="T54" s="406"/>
    </row>
    <row r="55" spans="2:20" ht="123" customHeight="1">
      <c r="B55" s="263" t="s">
        <v>61</v>
      </c>
      <c r="C55" s="403" t="s">
        <v>451</v>
      </c>
      <c r="D55" s="404"/>
      <c r="E55" s="404"/>
      <c r="F55" s="404"/>
      <c r="G55" s="404"/>
      <c r="H55" s="404"/>
      <c r="I55" s="404"/>
      <c r="J55" s="404"/>
      <c r="K55" s="404"/>
      <c r="L55" s="404"/>
      <c r="M55" s="404"/>
      <c r="N55" s="404"/>
      <c r="O55" s="404"/>
      <c r="P55" s="404"/>
      <c r="Q55" s="404"/>
      <c r="R55" s="404"/>
      <c r="S55" s="404"/>
      <c r="T55" s="405"/>
    </row>
  </sheetData>
  <sheetProtection selectLockedCells="1"/>
  <mergeCells count="191">
    <mergeCell ref="P16:Q16"/>
    <mergeCell ref="M14:N14"/>
    <mergeCell ref="B19:B20"/>
    <mergeCell ref="L19:N19"/>
    <mergeCell ref="M16:N16"/>
    <mergeCell ref="C21:E21"/>
    <mergeCell ref="G24:H24"/>
    <mergeCell ref="S18:T18"/>
    <mergeCell ref="O17:Q17"/>
    <mergeCell ref="P18:Q18"/>
    <mergeCell ref="R23:T23"/>
    <mergeCell ref="S24:T24"/>
    <mergeCell ref="P20:Q20"/>
    <mergeCell ref="M18:N18"/>
    <mergeCell ref="R19:T19"/>
    <mergeCell ref="M20:N20"/>
    <mergeCell ref="S14:T14"/>
    <mergeCell ref="O15:Q15"/>
    <mergeCell ref="S16:T16"/>
    <mergeCell ref="R17:T17"/>
    <mergeCell ref="J18:K18"/>
    <mergeCell ref="I19:K19"/>
    <mergeCell ref="R15:T15"/>
    <mergeCell ref="S20:T20"/>
    <mergeCell ref="A29:A30"/>
    <mergeCell ref="F25:H25"/>
    <mergeCell ref="I25:K25"/>
    <mergeCell ref="A25:A26"/>
    <mergeCell ref="C29:E29"/>
    <mergeCell ref="C23:E23"/>
    <mergeCell ref="F23:H23"/>
    <mergeCell ref="A23:A24"/>
    <mergeCell ref="A31:A32"/>
    <mergeCell ref="I31:K31"/>
    <mergeCell ref="J32:K32"/>
    <mergeCell ref="G32:H32"/>
    <mergeCell ref="B31:B32"/>
    <mergeCell ref="C31:E31"/>
    <mergeCell ref="D32:E32"/>
    <mergeCell ref="F31:H31"/>
    <mergeCell ref="A27:A28"/>
    <mergeCell ref="J26:K26"/>
    <mergeCell ref="J28:K28"/>
    <mergeCell ref="D30:E30"/>
    <mergeCell ref="G30:H30"/>
    <mergeCell ref="B27:B28"/>
    <mergeCell ref="B23:B24"/>
    <mergeCell ref="C27:E27"/>
    <mergeCell ref="L1:AA1"/>
    <mergeCell ref="C2:F2"/>
    <mergeCell ref="J2:K2"/>
    <mergeCell ref="L2:N2"/>
    <mergeCell ref="U10:U12"/>
    <mergeCell ref="R13:T13"/>
    <mergeCell ref="I9:K9"/>
    <mergeCell ref="P14:Q14"/>
    <mergeCell ref="J14:K14"/>
    <mergeCell ref="R9:T9"/>
    <mergeCell ref="F4:G5"/>
    <mergeCell ref="K4:K5"/>
    <mergeCell ref="G14:H14"/>
    <mergeCell ref="F9:H9"/>
    <mergeCell ref="F13:H13"/>
    <mergeCell ref="O13:Q13"/>
    <mergeCell ref="L13:N13"/>
    <mergeCell ref="O9:Q9"/>
    <mergeCell ref="A13:A14"/>
    <mergeCell ref="C15:E15"/>
    <mergeCell ref="D16:E16"/>
    <mergeCell ref="A17:A18"/>
    <mergeCell ref="I17:K17"/>
    <mergeCell ref="C9:E9"/>
    <mergeCell ref="J20:K20"/>
    <mergeCell ref="G18:H18"/>
    <mergeCell ref="A19:A20"/>
    <mergeCell ref="A15:A16"/>
    <mergeCell ref="I13:K13"/>
    <mergeCell ref="C19:E19"/>
    <mergeCell ref="D20:E20"/>
    <mergeCell ref="L17:N17"/>
    <mergeCell ref="L15:N15"/>
    <mergeCell ref="G16:H16"/>
    <mergeCell ref="I15:K15"/>
    <mergeCell ref="J16:K16"/>
    <mergeCell ref="F15:H15"/>
    <mergeCell ref="O19:Q19"/>
    <mergeCell ref="A21:A22"/>
    <mergeCell ref="L9:N9"/>
    <mergeCell ref="D14:E14"/>
    <mergeCell ref="C13:E13"/>
    <mergeCell ref="A10:B12"/>
    <mergeCell ref="B13:B14"/>
    <mergeCell ref="B21:B22"/>
    <mergeCell ref="F21:H21"/>
    <mergeCell ref="I21:K21"/>
    <mergeCell ref="B15:B16"/>
    <mergeCell ref="B17:B18"/>
    <mergeCell ref="C17:E17"/>
    <mergeCell ref="F17:H17"/>
    <mergeCell ref="D18:E18"/>
    <mergeCell ref="F19:H19"/>
    <mergeCell ref="G20:H20"/>
    <mergeCell ref="O21:Q21"/>
    <mergeCell ref="J24:K24"/>
    <mergeCell ref="I23:K23"/>
    <mergeCell ref="L23:N23"/>
    <mergeCell ref="J22:K22"/>
    <mergeCell ref="L27:N27"/>
    <mergeCell ref="L21:N21"/>
    <mergeCell ref="B29:B30"/>
    <mergeCell ref="B25:B26"/>
    <mergeCell ref="C25:E25"/>
    <mergeCell ref="D26:E26"/>
    <mergeCell ref="F29:H29"/>
    <mergeCell ref="D28:E28"/>
    <mergeCell ref="G22:H22"/>
    <mergeCell ref="G26:H26"/>
    <mergeCell ref="D24:E24"/>
    <mergeCell ref="G28:H28"/>
    <mergeCell ref="F27:H27"/>
    <mergeCell ref="D22:E22"/>
    <mergeCell ref="I29:K29"/>
    <mergeCell ref="J30:K30"/>
    <mergeCell ref="I27:K27"/>
    <mergeCell ref="O25:Q25"/>
    <mergeCell ref="M22:N22"/>
    <mergeCell ref="P22:Q22"/>
    <mergeCell ref="O23:Q23"/>
    <mergeCell ref="M26:N26"/>
    <mergeCell ref="O29:Q29"/>
    <mergeCell ref="L25:N25"/>
    <mergeCell ref="P28:Q28"/>
    <mergeCell ref="P26:Q26"/>
    <mergeCell ref="P24:Q24"/>
    <mergeCell ref="R21:T21"/>
    <mergeCell ref="M35:U35"/>
    <mergeCell ref="M36:U36"/>
    <mergeCell ref="M37:U37"/>
    <mergeCell ref="M38:U38"/>
    <mergeCell ref="S28:T28"/>
    <mergeCell ref="R29:T29"/>
    <mergeCell ref="S30:T30"/>
    <mergeCell ref="S32:T32"/>
    <mergeCell ref="P32:Q32"/>
    <mergeCell ref="L29:N29"/>
    <mergeCell ref="M28:N28"/>
    <mergeCell ref="S22:T22"/>
    <mergeCell ref="S26:T26"/>
    <mergeCell ref="M32:N32"/>
    <mergeCell ref="O27:Q27"/>
    <mergeCell ref="R27:T27"/>
    <mergeCell ref="R31:T31"/>
    <mergeCell ref="O31:Q31"/>
    <mergeCell ref="R25:T25"/>
    <mergeCell ref="L31:N31"/>
    <mergeCell ref="M24:N24"/>
    <mergeCell ref="P30:Q30"/>
    <mergeCell ref="M30:N30"/>
    <mergeCell ref="E36:F36"/>
    <mergeCell ref="B37:B38"/>
    <mergeCell ref="C52:H52"/>
    <mergeCell ref="I52:N52"/>
    <mergeCell ref="C37:D37"/>
    <mergeCell ref="C38:D38"/>
    <mergeCell ref="E37:F37"/>
    <mergeCell ref="E38:F38"/>
    <mergeCell ref="I38:L38"/>
    <mergeCell ref="A33:B33"/>
    <mergeCell ref="C33:U33"/>
    <mergeCell ref="C55:T55"/>
    <mergeCell ref="C54:T54"/>
    <mergeCell ref="C53:T53"/>
    <mergeCell ref="C48:H48"/>
    <mergeCell ref="C49:H49"/>
    <mergeCell ref="C50:H50"/>
    <mergeCell ref="O48:T48"/>
    <mergeCell ref="I48:N48"/>
    <mergeCell ref="I49:N49"/>
    <mergeCell ref="I50:N50"/>
    <mergeCell ref="I51:N51"/>
    <mergeCell ref="O49:T49"/>
    <mergeCell ref="O50:T50"/>
    <mergeCell ref="O51:T51"/>
    <mergeCell ref="C51:H51"/>
    <mergeCell ref="O52:T52"/>
    <mergeCell ref="B35:B36"/>
    <mergeCell ref="E35:F35"/>
    <mergeCell ref="I35:L35"/>
    <mergeCell ref="I37:L37"/>
    <mergeCell ref="C35:D35"/>
    <mergeCell ref="C36:D36"/>
  </mergeCells>
  <phoneticPr fontId="12"/>
  <dataValidations count="3">
    <dataValidation type="whole" allowBlank="1" showInputMessage="1" showErrorMessage="1" sqref="U21 H4 L4 C15:U15 C31:U31 C23:U23 C25:U25 C27:U27 C29:U29 C17:U17 U19 C19:T21" xr:uid="{00000000-0002-0000-0000-000000000000}">
      <formula1>0</formula1>
      <formula2>50000000</formula2>
    </dataValidation>
    <dataValidation type="whole" allowBlank="1" showInputMessage="1" showErrorMessage="1" sqref="E35:F35 E37:F37" xr:uid="{00000000-0002-0000-0000-000001000000}">
      <formula1>0</formula1>
      <formula2>500000000</formula2>
    </dataValidation>
    <dataValidation type="whole" allowBlank="1" showInputMessage="1" showErrorMessage="1" sqref="C13:U13" xr:uid="{00000000-0002-0000-0000-000002000000}">
      <formula1>0</formula1>
      <formula2>5000000</formula2>
    </dataValidation>
  </dataValidations>
  <pageMargins left="0.70866141732283472" right="0.70866141732283472" top="0.74803149606299213" bottom="0.74803149606299213" header="0.31496062992125984" footer="0.31496062992125984"/>
  <pageSetup paperSize="8" scale="37" orientation="portrait" r:id="rId1"/>
  <rowBreaks count="1" manualBreakCount="1">
    <brk id="49" max="16383" man="1"/>
  </rowBreaks>
  <colBreaks count="3" manualBreakCount="3">
    <brk id="14" max="1048575" man="1"/>
    <brk id="21" max="1048575" man="1"/>
    <brk id="23" max="5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55"/>
  <sheetViews>
    <sheetView view="pageBreakPreview" topLeftCell="B54" zoomScale="60" zoomScaleNormal="75" workbookViewId="0">
      <selection activeCell="C55" sqref="C55:T55"/>
    </sheetView>
  </sheetViews>
  <sheetFormatPr defaultColWidth="9" defaultRowHeight="13.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c r="A1" s="314" t="s">
        <v>100</v>
      </c>
      <c r="B1" s="8"/>
      <c r="H1" s="349" t="s">
        <v>407</v>
      </c>
      <c r="L1" s="442"/>
      <c r="M1" s="442"/>
      <c r="N1" s="442"/>
      <c r="O1" s="442"/>
      <c r="P1" s="442"/>
      <c r="Q1" s="442"/>
      <c r="R1" s="442"/>
      <c r="S1" s="442"/>
      <c r="T1" s="442"/>
      <c r="U1" s="442"/>
      <c r="V1" s="442"/>
      <c r="W1" s="442"/>
      <c r="X1" s="442"/>
      <c r="Y1" s="442"/>
      <c r="Z1" s="442"/>
      <c r="AA1" s="442"/>
    </row>
    <row r="2" spans="1:27" customFormat="1" ht="57.75" customHeight="1">
      <c r="B2" s="319" t="s">
        <v>351</v>
      </c>
      <c r="C2" s="463" t="s">
        <v>313</v>
      </c>
      <c r="D2" s="463"/>
      <c r="E2" s="463"/>
      <c r="F2" s="464"/>
      <c r="G2" s="9"/>
      <c r="H2" s="10"/>
      <c r="I2" s="10"/>
      <c r="J2" s="445" t="s">
        <v>36</v>
      </c>
      <c r="K2" s="445"/>
      <c r="L2" s="465" t="s">
        <v>314</v>
      </c>
      <c r="M2" s="465"/>
      <c r="N2" s="465"/>
      <c r="Q2" s="289" t="s">
        <v>115</v>
      </c>
      <c r="R2" s="267">
        <v>43374</v>
      </c>
      <c r="S2" s="145" t="s">
        <v>354</v>
      </c>
      <c r="T2" s="268">
        <v>43616</v>
      </c>
      <c r="U2" s="11"/>
      <c r="V2" s="11"/>
      <c r="W2" s="1"/>
      <c r="X2" s="12"/>
      <c r="Y2" s="12"/>
      <c r="Z2" s="12"/>
      <c r="AA2" s="12"/>
    </row>
    <row r="3" spans="1:27" customFormat="1" ht="27" customHeight="1" thickBot="1">
      <c r="W3" s="1"/>
      <c r="X3" s="12"/>
      <c r="Y3" s="12"/>
      <c r="Z3" s="12"/>
      <c r="AA3" s="12"/>
    </row>
    <row r="4" spans="1:27" customFormat="1" ht="40.5" customHeight="1">
      <c r="F4" s="449" t="s">
        <v>116</v>
      </c>
      <c r="G4" s="450"/>
      <c r="H4" s="247">
        <v>15000</v>
      </c>
      <c r="I4" s="290" t="s">
        <v>37</v>
      </c>
      <c r="J4" s="13"/>
      <c r="K4" s="449" t="s">
        <v>38</v>
      </c>
      <c r="L4" s="247">
        <v>15000</v>
      </c>
      <c r="M4" s="290" t="s">
        <v>39</v>
      </c>
      <c r="N4" s="290"/>
      <c r="O4" s="143"/>
      <c r="U4" s="14"/>
      <c r="V4" s="14"/>
      <c r="W4" s="1"/>
      <c r="X4" s="12"/>
      <c r="Y4" s="12"/>
      <c r="Z4" s="12"/>
      <c r="AA4" s="12"/>
    </row>
    <row r="5" spans="1:27" customFormat="1" ht="43.5" customHeight="1" thickBot="1">
      <c r="B5" s="6"/>
      <c r="C5" s="15"/>
      <c r="F5" s="451"/>
      <c r="G5" s="452"/>
      <c r="H5" s="248">
        <v>16200</v>
      </c>
      <c r="I5" s="291" t="s">
        <v>40</v>
      </c>
      <c r="J5" s="16"/>
      <c r="K5" s="451"/>
      <c r="L5" s="248">
        <v>16200</v>
      </c>
      <c r="M5" s="291" t="s">
        <v>41</v>
      </c>
      <c r="N5" s="291"/>
      <c r="O5" s="144"/>
      <c r="R5" s="15"/>
      <c r="S5" s="7"/>
      <c r="T5" s="17"/>
      <c r="U5" s="18"/>
      <c r="V5" s="18"/>
      <c r="W5" s="1"/>
      <c r="Y5" s="12"/>
      <c r="Z5" s="12"/>
      <c r="AA5" s="12"/>
    </row>
    <row r="6" spans="1:27" ht="62.25" customHeight="1">
      <c r="A6" s="148" t="s">
        <v>42</v>
      </c>
      <c r="B6" s="19"/>
      <c r="C6" s="15"/>
      <c r="D6" s="20"/>
      <c r="E6" s="15"/>
      <c r="F6" s="15"/>
      <c r="G6" s="20"/>
      <c r="H6" s="15"/>
      <c r="I6" s="15"/>
      <c r="J6" s="20"/>
      <c r="K6" s="15"/>
      <c r="L6" s="15"/>
      <c r="M6" s="20"/>
      <c r="N6" s="15"/>
      <c r="O6" s="15"/>
      <c r="P6" s="20"/>
      <c r="Q6" s="15"/>
      <c r="R6" s="15"/>
      <c r="S6" s="20"/>
      <c r="T6" s="15"/>
      <c r="W6" s="1"/>
    </row>
    <row r="9" spans="1:27" ht="54" customHeight="1">
      <c r="A9" s="52"/>
      <c r="B9" s="52"/>
      <c r="C9" s="436" t="s">
        <v>18</v>
      </c>
      <c r="D9" s="436"/>
      <c r="E9" s="436"/>
      <c r="F9" s="436" t="s">
        <v>19</v>
      </c>
      <c r="G9" s="436"/>
      <c r="H9" s="436"/>
      <c r="I9" s="436" t="s">
        <v>20</v>
      </c>
      <c r="J9" s="436"/>
      <c r="K9" s="436"/>
      <c r="L9" s="436" t="s">
        <v>21</v>
      </c>
      <c r="M9" s="436"/>
      <c r="N9" s="436"/>
      <c r="O9" s="436" t="s">
        <v>22</v>
      </c>
      <c r="P9" s="436"/>
      <c r="Q9" s="436"/>
      <c r="R9" s="436" t="s">
        <v>23</v>
      </c>
      <c r="S9" s="436"/>
      <c r="T9" s="436"/>
      <c r="U9" s="62"/>
    </row>
    <row r="10" spans="1:27" ht="54" customHeight="1">
      <c r="A10" s="438" t="s">
        <v>342</v>
      </c>
      <c r="B10" s="439"/>
      <c r="C10" s="264">
        <v>43466</v>
      </c>
      <c r="D10" s="265" t="s">
        <v>16</v>
      </c>
      <c r="E10" s="266">
        <v>43481</v>
      </c>
      <c r="F10" s="267">
        <v>43374</v>
      </c>
      <c r="G10" s="265" t="s">
        <v>16</v>
      </c>
      <c r="H10" s="268">
        <v>43465</v>
      </c>
      <c r="I10" s="267">
        <v>43482</v>
      </c>
      <c r="J10" s="265" t="s">
        <v>16</v>
      </c>
      <c r="K10" s="268">
        <v>43496</v>
      </c>
      <c r="L10" s="267">
        <v>43497</v>
      </c>
      <c r="M10" s="265" t="s">
        <v>16</v>
      </c>
      <c r="N10" s="268">
        <v>43499</v>
      </c>
      <c r="O10" s="267">
        <v>43500</v>
      </c>
      <c r="P10" s="265" t="s">
        <v>16</v>
      </c>
      <c r="Q10" s="268">
        <v>43511</v>
      </c>
      <c r="R10" s="267">
        <v>43512</v>
      </c>
      <c r="S10" s="265" t="s">
        <v>16</v>
      </c>
      <c r="T10" s="268">
        <v>43524</v>
      </c>
      <c r="U10" s="447" t="s">
        <v>341</v>
      </c>
    </row>
    <row r="11" spans="1:27" ht="54" customHeight="1">
      <c r="A11" s="438"/>
      <c r="B11" s="439"/>
      <c r="C11" s="264">
        <v>43551</v>
      </c>
      <c r="D11" s="265" t="s">
        <v>16</v>
      </c>
      <c r="E11" s="266">
        <v>43616</v>
      </c>
      <c r="F11" s="267"/>
      <c r="G11" s="265" t="s">
        <v>16</v>
      </c>
      <c r="H11" s="268"/>
      <c r="I11" s="267">
        <v>43542</v>
      </c>
      <c r="J11" s="265" t="s">
        <v>16</v>
      </c>
      <c r="K11" s="268">
        <v>43550</v>
      </c>
      <c r="L11" s="267">
        <v>43538</v>
      </c>
      <c r="M11" s="265" t="s">
        <v>16</v>
      </c>
      <c r="N11" s="268">
        <v>43541</v>
      </c>
      <c r="O11" s="267">
        <v>43525</v>
      </c>
      <c r="P11" s="265" t="s">
        <v>16</v>
      </c>
      <c r="Q11" s="268">
        <v>43537</v>
      </c>
      <c r="R11" s="267"/>
      <c r="S11" s="265" t="s">
        <v>16</v>
      </c>
      <c r="T11" s="268"/>
      <c r="U11" s="448"/>
    </row>
    <row r="12" spans="1:27" ht="54" customHeight="1">
      <c r="A12" s="438"/>
      <c r="B12" s="439"/>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48"/>
    </row>
    <row r="13" spans="1:27" ht="54" customHeight="1">
      <c r="A13" s="435">
        <v>1</v>
      </c>
      <c r="B13" s="414" t="s">
        <v>24</v>
      </c>
      <c r="C13" s="437">
        <v>190000</v>
      </c>
      <c r="D13" s="437"/>
      <c r="E13" s="437"/>
      <c r="F13" s="437">
        <v>200000</v>
      </c>
      <c r="G13" s="437"/>
      <c r="H13" s="437"/>
      <c r="I13" s="437">
        <v>210000</v>
      </c>
      <c r="J13" s="437"/>
      <c r="K13" s="437"/>
      <c r="L13" s="437">
        <v>220000</v>
      </c>
      <c r="M13" s="437"/>
      <c r="N13" s="437"/>
      <c r="O13" s="437">
        <v>230000</v>
      </c>
      <c r="P13" s="437"/>
      <c r="Q13" s="437"/>
      <c r="R13" s="437">
        <v>240000</v>
      </c>
      <c r="S13" s="437"/>
      <c r="T13" s="437"/>
      <c r="U13" s="216">
        <v>3000</v>
      </c>
    </row>
    <row r="14" spans="1:27" ht="54" customHeight="1">
      <c r="A14" s="435"/>
      <c r="B14" s="414"/>
      <c r="C14" s="249" t="s">
        <v>17</v>
      </c>
      <c r="D14" s="433">
        <v>205200</v>
      </c>
      <c r="E14" s="433"/>
      <c r="F14" s="249" t="s">
        <v>17</v>
      </c>
      <c r="G14" s="433">
        <v>216000</v>
      </c>
      <c r="H14" s="433"/>
      <c r="I14" s="249" t="s">
        <v>17</v>
      </c>
      <c r="J14" s="433">
        <v>226800</v>
      </c>
      <c r="K14" s="433"/>
      <c r="L14" s="249" t="s">
        <v>17</v>
      </c>
      <c r="M14" s="433">
        <v>237600</v>
      </c>
      <c r="N14" s="433"/>
      <c r="O14" s="249" t="s">
        <v>17</v>
      </c>
      <c r="P14" s="433">
        <v>248400</v>
      </c>
      <c r="Q14" s="433"/>
      <c r="R14" s="249" t="s">
        <v>17</v>
      </c>
      <c r="S14" s="433">
        <v>259200</v>
      </c>
      <c r="T14" s="433"/>
      <c r="U14" s="250" t="s">
        <v>357</v>
      </c>
    </row>
    <row r="15" spans="1:27" ht="54" customHeight="1">
      <c r="A15" s="435">
        <v>2</v>
      </c>
      <c r="B15" s="441" t="s">
        <v>311</v>
      </c>
      <c r="C15" s="431">
        <v>200000</v>
      </c>
      <c r="D15" s="431"/>
      <c r="E15" s="431"/>
      <c r="F15" s="431">
        <v>200000</v>
      </c>
      <c r="G15" s="431"/>
      <c r="H15" s="431"/>
      <c r="I15" s="431">
        <v>200000</v>
      </c>
      <c r="J15" s="431"/>
      <c r="K15" s="431"/>
      <c r="L15" s="431">
        <v>200000</v>
      </c>
      <c r="M15" s="431"/>
      <c r="N15" s="431"/>
      <c r="O15" s="431">
        <v>200000</v>
      </c>
      <c r="P15" s="431"/>
      <c r="Q15" s="431"/>
      <c r="R15" s="431">
        <v>200000</v>
      </c>
      <c r="S15" s="431"/>
      <c r="T15" s="431"/>
      <c r="U15" s="216">
        <v>4000</v>
      </c>
    </row>
    <row r="16" spans="1:27" ht="54" customHeight="1">
      <c r="A16" s="435"/>
      <c r="B16" s="440"/>
      <c r="C16" s="249" t="s">
        <v>17</v>
      </c>
      <c r="D16" s="433">
        <v>216000</v>
      </c>
      <c r="E16" s="433"/>
      <c r="F16" s="249" t="s">
        <v>17</v>
      </c>
      <c r="G16" s="433">
        <v>216000</v>
      </c>
      <c r="H16" s="433"/>
      <c r="I16" s="249" t="s">
        <v>17</v>
      </c>
      <c r="J16" s="433">
        <v>216000</v>
      </c>
      <c r="K16" s="433"/>
      <c r="L16" s="249" t="s">
        <v>17</v>
      </c>
      <c r="M16" s="433">
        <v>216000</v>
      </c>
      <c r="N16" s="433"/>
      <c r="O16" s="249" t="s">
        <v>17</v>
      </c>
      <c r="P16" s="433">
        <v>216000</v>
      </c>
      <c r="Q16" s="433"/>
      <c r="R16" s="249" t="s">
        <v>17</v>
      </c>
      <c r="S16" s="433">
        <v>216000</v>
      </c>
      <c r="T16" s="433"/>
      <c r="U16" s="250" t="s">
        <v>358</v>
      </c>
    </row>
    <row r="17" spans="1:24" ht="54" customHeight="1">
      <c r="A17" s="435">
        <v>3</v>
      </c>
      <c r="B17" s="441" t="s">
        <v>25</v>
      </c>
      <c r="C17" s="431">
        <v>200000</v>
      </c>
      <c r="D17" s="431"/>
      <c r="E17" s="431"/>
      <c r="F17" s="431">
        <v>200000</v>
      </c>
      <c r="G17" s="431"/>
      <c r="H17" s="431"/>
      <c r="I17" s="431">
        <v>200000</v>
      </c>
      <c r="J17" s="431"/>
      <c r="K17" s="431"/>
      <c r="L17" s="431">
        <v>200000</v>
      </c>
      <c r="M17" s="431"/>
      <c r="N17" s="431"/>
      <c r="O17" s="431">
        <v>200000</v>
      </c>
      <c r="P17" s="431"/>
      <c r="Q17" s="431"/>
      <c r="R17" s="431">
        <v>200000</v>
      </c>
      <c r="S17" s="431"/>
      <c r="T17" s="431"/>
      <c r="U17" s="216">
        <v>4000</v>
      </c>
    </row>
    <row r="18" spans="1:24" ht="54" customHeight="1">
      <c r="A18" s="435"/>
      <c r="B18" s="440"/>
      <c r="C18" s="249" t="s">
        <v>17</v>
      </c>
      <c r="D18" s="433">
        <v>216000</v>
      </c>
      <c r="E18" s="433"/>
      <c r="F18" s="249" t="s">
        <v>17</v>
      </c>
      <c r="G18" s="433">
        <v>216000</v>
      </c>
      <c r="H18" s="433"/>
      <c r="I18" s="249" t="s">
        <v>17</v>
      </c>
      <c r="J18" s="433">
        <v>216000</v>
      </c>
      <c r="K18" s="433"/>
      <c r="L18" s="249" t="s">
        <v>17</v>
      </c>
      <c r="M18" s="433">
        <v>216000</v>
      </c>
      <c r="N18" s="433"/>
      <c r="O18" s="249" t="s">
        <v>17</v>
      </c>
      <c r="P18" s="433">
        <v>216000</v>
      </c>
      <c r="Q18" s="433"/>
      <c r="R18" s="249" t="s">
        <v>17</v>
      </c>
      <c r="S18" s="433">
        <v>216000</v>
      </c>
      <c r="T18" s="433"/>
      <c r="U18" s="250" t="s">
        <v>358</v>
      </c>
    </row>
    <row r="19" spans="1:24" ht="54" customHeight="1">
      <c r="A19" s="435">
        <v>4</v>
      </c>
      <c r="B19" s="414" t="s">
        <v>312</v>
      </c>
      <c r="C19" s="431">
        <v>200000</v>
      </c>
      <c r="D19" s="431"/>
      <c r="E19" s="431"/>
      <c r="F19" s="431">
        <v>210000</v>
      </c>
      <c r="G19" s="431"/>
      <c r="H19" s="431"/>
      <c r="I19" s="431">
        <v>220000</v>
      </c>
      <c r="J19" s="431"/>
      <c r="K19" s="431"/>
      <c r="L19" s="431">
        <v>230000</v>
      </c>
      <c r="M19" s="431"/>
      <c r="N19" s="431"/>
      <c r="O19" s="431">
        <v>240000</v>
      </c>
      <c r="P19" s="431"/>
      <c r="Q19" s="431"/>
      <c r="R19" s="431">
        <v>250000</v>
      </c>
      <c r="S19" s="431"/>
      <c r="T19" s="431"/>
      <c r="U19" s="216">
        <v>4000</v>
      </c>
    </row>
    <row r="20" spans="1:24" ht="54" customHeight="1">
      <c r="A20" s="435"/>
      <c r="B20" s="440"/>
      <c r="C20" s="249" t="s">
        <v>17</v>
      </c>
      <c r="D20" s="433">
        <v>216000</v>
      </c>
      <c r="E20" s="433"/>
      <c r="F20" s="249" t="s">
        <v>17</v>
      </c>
      <c r="G20" s="433">
        <v>226800</v>
      </c>
      <c r="H20" s="433"/>
      <c r="I20" s="249" t="s">
        <v>17</v>
      </c>
      <c r="J20" s="433">
        <v>237600</v>
      </c>
      <c r="K20" s="433"/>
      <c r="L20" s="249" t="s">
        <v>17</v>
      </c>
      <c r="M20" s="433">
        <v>248400</v>
      </c>
      <c r="N20" s="433"/>
      <c r="O20" s="249" t="s">
        <v>17</v>
      </c>
      <c r="P20" s="433">
        <v>259200</v>
      </c>
      <c r="Q20" s="433"/>
      <c r="R20" s="249" t="s">
        <v>17</v>
      </c>
      <c r="S20" s="433">
        <v>270000</v>
      </c>
      <c r="T20" s="433"/>
      <c r="U20" s="250" t="s">
        <v>358</v>
      </c>
    </row>
    <row r="21" spans="1:24" ht="54" customHeight="1">
      <c r="A21" s="435">
        <v>5</v>
      </c>
      <c r="B21" s="461"/>
      <c r="C21" s="431"/>
      <c r="D21" s="431"/>
      <c r="E21" s="431"/>
      <c r="F21" s="431"/>
      <c r="G21" s="431"/>
      <c r="H21" s="431"/>
      <c r="I21" s="431"/>
      <c r="J21" s="431"/>
      <c r="K21" s="431"/>
      <c r="L21" s="431"/>
      <c r="M21" s="431"/>
      <c r="N21" s="431"/>
      <c r="O21" s="431"/>
      <c r="P21" s="431"/>
      <c r="Q21" s="431"/>
      <c r="R21" s="431"/>
      <c r="S21" s="431"/>
      <c r="T21" s="431"/>
      <c r="U21" s="251"/>
    </row>
    <row r="22" spans="1:24" ht="54" customHeight="1">
      <c r="A22" s="435"/>
      <c r="B22" s="462"/>
      <c r="C22" s="249" t="s">
        <v>17</v>
      </c>
      <c r="D22" s="433" t="s">
        <v>356</v>
      </c>
      <c r="E22" s="433"/>
      <c r="F22" s="249" t="s">
        <v>17</v>
      </c>
      <c r="G22" s="433" t="str">
        <f>IF(ISBLANK(F21),"",ROUNDDOWN(F21+F21*入力用データ!$D$1*0.01,0))</f>
        <v/>
      </c>
      <c r="H22" s="433"/>
      <c r="I22" s="249" t="s">
        <v>17</v>
      </c>
      <c r="J22" s="433" t="str">
        <f>IF(ISBLANK(I21),"",ROUNDDOWN(I21+I21*入力用データ!$D$1*0.01,0))</f>
        <v/>
      </c>
      <c r="K22" s="433"/>
      <c r="L22" s="249" t="s">
        <v>17</v>
      </c>
      <c r="M22" s="433" t="str">
        <f>IF(ISBLANK(L21),"",ROUNDDOWN(L21+L21*入力用データ!$D$1*0.01,0))</f>
        <v/>
      </c>
      <c r="N22" s="433"/>
      <c r="O22" s="249" t="s">
        <v>17</v>
      </c>
      <c r="P22" s="433" t="str">
        <f>IF(ISBLANK(O21),"",ROUNDDOWN(O21+O21*入力用データ!$D$1*0.01,0))</f>
        <v/>
      </c>
      <c r="Q22" s="433"/>
      <c r="R22" s="249" t="s">
        <v>17</v>
      </c>
      <c r="S22" s="433" t="str">
        <f>IF(ISBLANK(R21),"",ROUNDDOWN(R21+R21*入力用データ!$D$1*0.01,0))</f>
        <v/>
      </c>
      <c r="T22" s="433"/>
      <c r="U22" s="250" t="str">
        <f>IF(ISBLANK(U21),"税込","税込 "&amp;ROUNDDOWN(U21+U21*入力用データ!$D$1*0.01,0))</f>
        <v>税込</v>
      </c>
    </row>
    <row r="23" spans="1:24" ht="54" customHeight="1">
      <c r="A23" s="435">
        <v>6</v>
      </c>
      <c r="B23" s="460"/>
      <c r="C23" s="431"/>
      <c r="D23" s="431"/>
      <c r="E23" s="431"/>
      <c r="F23" s="431"/>
      <c r="G23" s="431"/>
      <c r="H23" s="431"/>
      <c r="I23" s="431"/>
      <c r="J23" s="431"/>
      <c r="K23" s="431"/>
      <c r="L23" s="431"/>
      <c r="M23" s="431"/>
      <c r="N23" s="431"/>
      <c r="O23" s="431"/>
      <c r="P23" s="431"/>
      <c r="Q23" s="431"/>
      <c r="R23" s="431"/>
      <c r="S23" s="431"/>
      <c r="T23" s="431"/>
      <c r="U23" s="251"/>
      <c r="X23" s="32"/>
    </row>
    <row r="24" spans="1:24" ht="54" customHeight="1">
      <c r="A24" s="435"/>
      <c r="B24" s="460"/>
      <c r="C24" s="249" t="s">
        <v>17</v>
      </c>
      <c r="D24" s="433" t="str">
        <f>IF(ISBLANK(C23),"",ROUNDDOWN(C23+C23*入力用データ!$D$1*0.01,0))</f>
        <v/>
      </c>
      <c r="E24" s="433"/>
      <c r="F24" s="249" t="s">
        <v>17</v>
      </c>
      <c r="G24" s="433" t="str">
        <f>IF(ISBLANK(F23),"",ROUNDDOWN(F23+F23*入力用データ!$D$1*0.01,0))</f>
        <v/>
      </c>
      <c r="H24" s="433"/>
      <c r="I24" s="249" t="s">
        <v>17</v>
      </c>
      <c r="J24" s="433" t="str">
        <f>IF(ISBLANK(I23),"",ROUNDDOWN(I23+I23*入力用データ!$D$1*0.01,0))</f>
        <v/>
      </c>
      <c r="K24" s="433"/>
      <c r="L24" s="249" t="s">
        <v>17</v>
      </c>
      <c r="M24" s="433" t="str">
        <f>IF(ISBLANK(L23),"",ROUNDDOWN(L23+L23*入力用データ!$D$1*0.01,0))</f>
        <v/>
      </c>
      <c r="N24" s="433"/>
      <c r="O24" s="249" t="s">
        <v>17</v>
      </c>
      <c r="P24" s="433" t="str">
        <f>IF(ISBLANK(O23),"",ROUNDDOWN(O23+O23*入力用データ!$D$1*0.01,0))</f>
        <v/>
      </c>
      <c r="Q24" s="433"/>
      <c r="R24" s="249" t="s">
        <v>17</v>
      </c>
      <c r="S24" s="433" t="str">
        <f>IF(ISBLANK(R23),"",ROUNDDOWN(R23+R23*入力用データ!$D$1*0.01,0))</f>
        <v/>
      </c>
      <c r="T24" s="433"/>
      <c r="U24" s="250" t="str">
        <f>IF(ISBLANK(U23),"税込","税込 "&amp;ROUNDDOWN(U23+U23*入力用データ!$D$1*0.01,0))</f>
        <v>税込</v>
      </c>
      <c r="X24" s="32"/>
    </row>
    <row r="25" spans="1:24" ht="54" customHeight="1">
      <c r="A25" s="435">
        <v>7</v>
      </c>
      <c r="B25" s="460"/>
      <c r="C25" s="431"/>
      <c r="D25" s="431"/>
      <c r="E25" s="431"/>
      <c r="F25" s="431"/>
      <c r="G25" s="431"/>
      <c r="H25" s="431"/>
      <c r="I25" s="431"/>
      <c r="J25" s="431"/>
      <c r="K25" s="431"/>
      <c r="L25" s="431"/>
      <c r="M25" s="431"/>
      <c r="N25" s="431"/>
      <c r="O25" s="431"/>
      <c r="P25" s="431"/>
      <c r="Q25" s="431"/>
      <c r="R25" s="431"/>
      <c r="S25" s="431"/>
      <c r="T25" s="431"/>
      <c r="U25" s="251"/>
      <c r="X25" s="32"/>
    </row>
    <row r="26" spans="1:24" ht="54" customHeight="1">
      <c r="A26" s="435"/>
      <c r="B26" s="460"/>
      <c r="C26" s="249" t="s">
        <v>17</v>
      </c>
      <c r="D26" s="433" t="str">
        <f>IF(ISBLANK(C25),"",ROUNDDOWN(C25+C25*入力用データ!$D$1*0.01,0))</f>
        <v/>
      </c>
      <c r="E26" s="433"/>
      <c r="F26" s="249" t="s">
        <v>17</v>
      </c>
      <c r="G26" s="433" t="str">
        <f>IF(ISBLANK(F25),"",ROUNDDOWN(F25+F25*入力用データ!$D$1*0.01,0))</f>
        <v/>
      </c>
      <c r="H26" s="433"/>
      <c r="I26" s="249" t="s">
        <v>17</v>
      </c>
      <c r="J26" s="433" t="str">
        <f>IF(ISBLANK(I25),"",ROUNDDOWN(I25+I25*入力用データ!$D$1*0.01,0))</f>
        <v/>
      </c>
      <c r="K26" s="433"/>
      <c r="L26" s="249" t="s">
        <v>17</v>
      </c>
      <c r="M26" s="433" t="str">
        <f>IF(ISBLANK(L25),"",ROUNDDOWN(L25+L25*入力用データ!$D$1*0.01,0))</f>
        <v/>
      </c>
      <c r="N26" s="433"/>
      <c r="O26" s="249" t="s">
        <v>17</v>
      </c>
      <c r="P26" s="433" t="str">
        <f>IF(ISBLANK(O25),"",ROUNDDOWN(O25+O25*入力用データ!$D$1*0.01,0))</f>
        <v/>
      </c>
      <c r="Q26" s="433"/>
      <c r="R26" s="249" t="s">
        <v>17</v>
      </c>
      <c r="S26" s="433" t="str">
        <f>IF(ISBLANK(R25),"",ROUNDDOWN(R25+R25*入力用データ!$D$1*0.01,0))</f>
        <v/>
      </c>
      <c r="T26" s="433"/>
      <c r="U26" s="250" t="str">
        <f>IF(ISBLANK(U25),"税込","税込 "&amp;ROUNDDOWN(U25+U25*入力用データ!$D$1*0.01,0))</f>
        <v>税込</v>
      </c>
      <c r="X26" s="32"/>
    </row>
    <row r="27" spans="1:24" ht="54" customHeight="1">
      <c r="A27" s="435">
        <v>8</v>
      </c>
      <c r="B27" s="460"/>
      <c r="C27" s="431"/>
      <c r="D27" s="431"/>
      <c r="E27" s="431"/>
      <c r="F27" s="431"/>
      <c r="G27" s="431"/>
      <c r="H27" s="431"/>
      <c r="I27" s="431"/>
      <c r="J27" s="431"/>
      <c r="K27" s="431"/>
      <c r="L27" s="431"/>
      <c r="M27" s="431"/>
      <c r="N27" s="431"/>
      <c r="O27" s="431"/>
      <c r="P27" s="431"/>
      <c r="Q27" s="431"/>
      <c r="R27" s="431"/>
      <c r="S27" s="431"/>
      <c r="T27" s="431"/>
      <c r="U27" s="251"/>
      <c r="X27" s="32"/>
    </row>
    <row r="28" spans="1:24" ht="54" customHeight="1">
      <c r="A28" s="435"/>
      <c r="B28" s="460"/>
      <c r="C28" s="249" t="s">
        <v>17</v>
      </c>
      <c r="D28" s="433" t="str">
        <f>IF(ISBLANK(C27),"",ROUNDDOWN(C27+C27*入力用データ!$D$1*0.01,0))</f>
        <v/>
      </c>
      <c r="E28" s="433"/>
      <c r="F28" s="249" t="s">
        <v>17</v>
      </c>
      <c r="G28" s="433" t="str">
        <f>IF(ISBLANK(F27),"",ROUNDDOWN(F27+F27*入力用データ!$D$1*0.01,0))</f>
        <v/>
      </c>
      <c r="H28" s="433"/>
      <c r="I28" s="249" t="s">
        <v>17</v>
      </c>
      <c r="J28" s="433" t="str">
        <f>IF(ISBLANK(I27),"",ROUNDDOWN(I27+I27*入力用データ!$D$1*0.01,0))</f>
        <v/>
      </c>
      <c r="K28" s="433"/>
      <c r="L28" s="249" t="s">
        <v>17</v>
      </c>
      <c r="M28" s="433" t="str">
        <f>IF(ISBLANK(L27),"",ROUNDDOWN(L27+L27*入力用データ!$D$1*0.01,0))</f>
        <v/>
      </c>
      <c r="N28" s="433"/>
      <c r="O28" s="249" t="s">
        <v>17</v>
      </c>
      <c r="P28" s="433" t="str">
        <f>IF(ISBLANK(O27),"",ROUNDDOWN(O27+O27*入力用データ!$D$1*0.01,0))</f>
        <v/>
      </c>
      <c r="Q28" s="433"/>
      <c r="R28" s="249" t="s">
        <v>17</v>
      </c>
      <c r="S28" s="433" t="str">
        <f>IF(ISBLANK(R27),"",ROUNDDOWN(R27+R27*入力用データ!$D$1*0.01,0))</f>
        <v/>
      </c>
      <c r="T28" s="433"/>
      <c r="U28" s="250" t="str">
        <f>IF(ISBLANK(U27),"税込","税込 "&amp;ROUNDDOWN(U27+U27*入力用データ!$D$1*0.01,0))</f>
        <v>税込</v>
      </c>
    </row>
    <row r="29" spans="1:24" ht="54" customHeight="1">
      <c r="A29" s="435">
        <v>9</v>
      </c>
      <c r="B29" s="460"/>
      <c r="C29" s="431"/>
      <c r="D29" s="431"/>
      <c r="E29" s="431"/>
      <c r="F29" s="431"/>
      <c r="G29" s="431"/>
      <c r="H29" s="431"/>
      <c r="I29" s="431"/>
      <c r="J29" s="431"/>
      <c r="K29" s="431"/>
      <c r="L29" s="431"/>
      <c r="M29" s="431"/>
      <c r="N29" s="431"/>
      <c r="O29" s="431"/>
      <c r="P29" s="431"/>
      <c r="Q29" s="431"/>
      <c r="R29" s="431"/>
      <c r="S29" s="431"/>
      <c r="T29" s="431"/>
      <c r="U29" s="251"/>
    </row>
    <row r="30" spans="1:24" ht="54" customHeight="1">
      <c r="A30" s="435"/>
      <c r="B30" s="460"/>
      <c r="C30" s="249" t="s">
        <v>17</v>
      </c>
      <c r="D30" s="433" t="str">
        <f>IF(ISBLANK(C29),"",ROUNDDOWN(C29+C29*入力用データ!$D$1*0.01,0))</f>
        <v/>
      </c>
      <c r="E30" s="433"/>
      <c r="F30" s="249" t="s">
        <v>17</v>
      </c>
      <c r="G30" s="433" t="str">
        <f>IF(ISBLANK(F29),"",ROUNDDOWN(F29+F29*入力用データ!$D$1*0.01,0))</f>
        <v/>
      </c>
      <c r="H30" s="433"/>
      <c r="I30" s="249" t="s">
        <v>17</v>
      </c>
      <c r="J30" s="433" t="str">
        <f>IF(ISBLANK(I29),"",ROUNDDOWN(I29+I29*入力用データ!$D$1*0.01,0))</f>
        <v/>
      </c>
      <c r="K30" s="433"/>
      <c r="L30" s="249" t="s">
        <v>17</v>
      </c>
      <c r="M30" s="433" t="str">
        <f>IF(ISBLANK(L29),"",ROUNDDOWN(L29+L29*入力用データ!$D$1*0.01,0))</f>
        <v/>
      </c>
      <c r="N30" s="433"/>
      <c r="O30" s="249" t="s">
        <v>17</v>
      </c>
      <c r="P30" s="433" t="str">
        <f>IF(ISBLANK(O29),"",ROUNDDOWN(O29+O29*入力用データ!$D$1*0.01,0))</f>
        <v/>
      </c>
      <c r="Q30" s="433"/>
      <c r="R30" s="249" t="s">
        <v>17</v>
      </c>
      <c r="S30" s="433" t="str">
        <f>IF(ISBLANK(R29),"",ROUNDDOWN(R29+R29*入力用データ!$D$1*0.01,0))</f>
        <v/>
      </c>
      <c r="T30" s="433"/>
      <c r="U30" s="250" t="str">
        <f>IF(ISBLANK(U29),"税込","税込 "&amp;ROUNDDOWN(U29+U29*入力用データ!$D$1*0.01,0))</f>
        <v>税込</v>
      </c>
    </row>
    <row r="31" spans="1:24" ht="54" customHeight="1">
      <c r="A31" s="435">
        <v>10</v>
      </c>
      <c r="B31" s="460"/>
      <c r="C31" s="431"/>
      <c r="D31" s="431"/>
      <c r="E31" s="431"/>
      <c r="F31" s="431"/>
      <c r="G31" s="431"/>
      <c r="H31" s="431"/>
      <c r="I31" s="431"/>
      <c r="J31" s="431"/>
      <c r="K31" s="431"/>
      <c r="L31" s="431"/>
      <c r="M31" s="431"/>
      <c r="N31" s="431"/>
      <c r="O31" s="431"/>
      <c r="P31" s="431"/>
      <c r="Q31" s="431"/>
      <c r="R31" s="431"/>
      <c r="S31" s="431"/>
      <c r="T31" s="431"/>
      <c r="U31" s="251"/>
    </row>
    <row r="32" spans="1:24" ht="54" customHeight="1">
      <c r="A32" s="435"/>
      <c r="B32" s="460"/>
      <c r="C32" s="249" t="s">
        <v>17</v>
      </c>
      <c r="D32" s="433" t="str">
        <f>IF(ISBLANK(C31),"",ROUNDDOWN(C31+C31*入力用データ!$D$1*0.01,0))</f>
        <v/>
      </c>
      <c r="E32" s="433"/>
      <c r="F32" s="249" t="s">
        <v>17</v>
      </c>
      <c r="G32" s="433" t="str">
        <f>IF(ISBLANK(F31),"",ROUNDDOWN(F31+F31*入力用データ!$D$1*0.01,0))</f>
        <v/>
      </c>
      <c r="H32" s="433"/>
      <c r="I32" s="249" t="s">
        <v>17</v>
      </c>
      <c r="J32" s="433" t="str">
        <f>IF(ISBLANK(I31),"",ROUNDDOWN(I31+I31*入力用データ!$D$1*0.01,0))</f>
        <v/>
      </c>
      <c r="K32" s="433"/>
      <c r="L32" s="249" t="s">
        <v>17</v>
      </c>
      <c r="M32" s="433" t="str">
        <f>IF(ISBLANK(L31),"",ROUNDDOWN(L31+L31*入力用データ!$D$1*0.01,0))</f>
        <v/>
      </c>
      <c r="N32" s="433"/>
      <c r="O32" s="249" t="s">
        <v>17</v>
      </c>
      <c r="P32" s="433" t="str">
        <f>IF(ISBLANK(O31),"",ROUNDDOWN(O31+O31*入力用データ!$D$1*0.01,0))</f>
        <v/>
      </c>
      <c r="Q32" s="433"/>
      <c r="R32" s="249" t="s">
        <v>17</v>
      </c>
      <c r="S32" s="433" t="str">
        <f>IF(ISBLANK(R31),"",ROUNDDOWN(R31+R31*入力用データ!$D$1*0.01,0))</f>
        <v/>
      </c>
      <c r="T32" s="433"/>
      <c r="U32" s="250" t="str">
        <f>IF(ISBLANK(U31),"税込","税込 "&amp;ROUNDDOWN(U31+U31*入力用データ!$D$1*0.01,0))</f>
        <v>税込</v>
      </c>
    </row>
    <row r="33" spans="2:23" ht="26.25" customHeight="1">
      <c r="C33" s="252"/>
      <c r="D33" s="253"/>
      <c r="E33" s="252"/>
      <c r="F33" s="252"/>
      <c r="G33" s="253"/>
      <c r="H33" s="252"/>
      <c r="I33" s="252"/>
      <c r="J33" s="253"/>
      <c r="K33" s="252"/>
      <c r="L33" s="252"/>
      <c r="M33" s="253"/>
      <c r="N33" s="252"/>
      <c r="O33" s="252"/>
      <c r="P33" s="253"/>
      <c r="Q33" s="252"/>
      <c r="R33" s="252"/>
      <c r="S33" s="253"/>
      <c r="T33" s="252"/>
      <c r="U33" s="254"/>
    </row>
    <row r="34" spans="2:23" hidden="1"/>
    <row r="35" spans="2:23" s="52" customFormat="1" ht="59.1" hidden="1" customHeight="1">
      <c r="B35" s="415" t="s">
        <v>62</v>
      </c>
      <c r="C35" s="420" t="s">
        <v>63</v>
      </c>
      <c r="D35" s="421"/>
      <c r="E35" s="417">
        <v>67000</v>
      </c>
      <c r="F35" s="418"/>
      <c r="G35" s="59" t="s">
        <v>64</v>
      </c>
      <c r="H35" s="255" t="s">
        <v>65</v>
      </c>
      <c r="I35" s="419"/>
      <c r="J35" s="419"/>
      <c r="K35" s="419"/>
      <c r="L35" s="419"/>
      <c r="M35" s="432" t="s">
        <v>97</v>
      </c>
      <c r="N35" s="432"/>
      <c r="O35" s="432"/>
      <c r="P35" s="432"/>
      <c r="Q35" s="432"/>
      <c r="R35" s="432"/>
      <c r="S35" s="432"/>
      <c r="T35" s="432"/>
      <c r="U35" s="432"/>
    </row>
    <row r="36" spans="2:23" s="52" customFormat="1" ht="59.1" hidden="1" customHeight="1">
      <c r="B36" s="416"/>
      <c r="C36" s="422" t="s">
        <v>66</v>
      </c>
      <c r="D36" s="423"/>
      <c r="E36" s="424">
        <f>IF(ISBLANK(E35),"",ROUNDDOWN(E35+E35*入力用データ!$D$1*0.01,0))</f>
        <v>72360</v>
      </c>
      <c r="F36" s="425"/>
      <c r="G36" s="60" t="s">
        <v>64</v>
      </c>
      <c r="H36" s="256" t="s">
        <v>67</v>
      </c>
      <c r="I36" s="257" t="s">
        <v>316</v>
      </c>
      <c r="J36" s="61"/>
      <c r="K36" s="61"/>
      <c r="L36" s="61"/>
      <c r="M36" s="432" t="s">
        <v>328</v>
      </c>
      <c r="N36" s="432"/>
      <c r="O36" s="432"/>
      <c r="P36" s="432"/>
      <c r="Q36" s="432"/>
      <c r="R36" s="432"/>
      <c r="S36" s="432"/>
      <c r="T36" s="432"/>
      <c r="U36" s="432"/>
      <c r="V36" s="55"/>
      <c r="W36" s="56"/>
    </row>
    <row r="37" spans="2:23" s="52" customFormat="1" ht="59.1" hidden="1" customHeight="1">
      <c r="B37" s="415" t="s">
        <v>68</v>
      </c>
      <c r="C37" s="420" t="s">
        <v>63</v>
      </c>
      <c r="D37" s="421"/>
      <c r="E37" s="417">
        <v>48000</v>
      </c>
      <c r="F37" s="418"/>
      <c r="G37" s="59" t="s">
        <v>64</v>
      </c>
      <c r="H37" s="255" t="s">
        <v>65</v>
      </c>
      <c r="I37" s="419"/>
      <c r="J37" s="419"/>
      <c r="K37" s="419"/>
      <c r="L37" s="419"/>
      <c r="M37" s="432" t="s">
        <v>97</v>
      </c>
      <c r="N37" s="432"/>
      <c r="O37" s="432"/>
      <c r="P37" s="432"/>
      <c r="Q37" s="432"/>
      <c r="R37" s="432"/>
      <c r="S37" s="432"/>
      <c r="T37" s="432"/>
      <c r="U37" s="432"/>
      <c r="V37" s="55"/>
    </row>
    <row r="38" spans="2:23" s="52" customFormat="1" ht="59.1" hidden="1" customHeight="1">
      <c r="B38" s="426"/>
      <c r="C38" s="422" t="s">
        <v>66</v>
      </c>
      <c r="D38" s="423"/>
      <c r="E38" s="424">
        <f>IF(ISBLANK(E37),"",ROUNDDOWN(E37+E37*入力用データ!$D$1*0.01,0))</f>
        <v>51840</v>
      </c>
      <c r="F38" s="425"/>
      <c r="G38" s="60" t="s">
        <v>64</v>
      </c>
      <c r="H38" s="256" t="s">
        <v>67</v>
      </c>
      <c r="I38" s="430" t="s">
        <v>315</v>
      </c>
      <c r="J38" s="430"/>
      <c r="K38" s="430"/>
      <c r="L38" s="430"/>
      <c r="M38" s="432" t="s">
        <v>328</v>
      </c>
      <c r="N38" s="432"/>
      <c r="O38" s="432"/>
      <c r="P38" s="432"/>
      <c r="Q38" s="432"/>
      <c r="R38" s="432"/>
      <c r="S38" s="432"/>
      <c r="T38" s="432"/>
      <c r="U38" s="432"/>
      <c r="V38" s="55"/>
    </row>
    <row r="39" spans="2:23" s="52" customFormat="1" ht="39.950000000000003" hidden="1" customHeight="1">
      <c r="C39" s="258" t="s">
        <v>329</v>
      </c>
      <c r="F39" s="53"/>
      <c r="G39" s="53"/>
      <c r="H39" s="53"/>
      <c r="I39" s="53"/>
      <c r="J39" s="53"/>
      <c r="K39" s="53"/>
      <c r="L39" s="53"/>
      <c r="M39" s="53"/>
      <c r="N39" s="54"/>
      <c r="O39" s="53"/>
      <c r="P39" s="53"/>
      <c r="S39" s="55"/>
      <c r="T39" s="56"/>
      <c r="V39" s="55"/>
    </row>
    <row r="40" spans="2:23" s="52" customFormat="1" ht="36" hidden="1" customHeight="1">
      <c r="C40" s="259" t="s">
        <v>69</v>
      </c>
      <c r="F40" s="53"/>
      <c r="G40" s="53"/>
      <c r="H40" s="53"/>
      <c r="I40" s="53"/>
      <c r="J40" s="53"/>
      <c r="K40" s="53"/>
      <c r="L40" s="53"/>
      <c r="M40" s="53"/>
      <c r="N40" s="53"/>
      <c r="O40" s="53"/>
      <c r="P40" s="53"/>
      <c r="S40" s="55"/>
      <c r="T40" s="56"/>
    </row>
    <row r="41" spans="2:23" s="52" customFormat="1" ht="41.25" hidden="1" customHeight="1">
      <c r="C41" s="259" t="s">
        <v>330</v>
      </c>
      <c r="S41" s="55"/>
      <c r="T41" s="56"/>
    </row>
    <row r="42" spans="2:23" s="52" customFormat="1" ht="17.25">
      <c r="C42" s="56"/>
      <c r="D42" s="55"/>
      <c r="E42" s="56"/>
      <c r="F42" s="56"/>
      <c r="G42" s="55"/>
      <c r="H42" s="56"/>
      <c r="I42" s="56"/>
      <c r="J42" s="55"/>
      <c r="K42" s="56"/>
      <c r="L42" s="56"/>
      <c r="M42" s="55"/>
      <c r="N42" s="56"/>
      <c r="O42" s="56"/>
      <c r="P42" s="55"/>
      <c r="Q42" s="56"/>
      <c r="R42" s="56"/>
      <c r="S42" s="55"/>
      <c r="T42" s="56"/>
    </row>
    <row r="43" spans="2:23" s="52" customFormat="1" ht="17.25">
      <c r="C43" s="56"/>
      <c r="D43" s="55"/>
      <c r="E43" s="56"/>
      <c r="F43" s="56"/>
      <c r="G43" s="55"/>
      <c r="H43" s="56"/>
      <c r="I43" s="56"/>
      <c r="J43" s="55"/>
      <c r="K43" s="56"/>
      <c r="L43" s="56"/>
      <c r="M43" s="55"/>
      <c r="N43" s="56"/>
      <c r="O43" s="56"/>
      <c r="P43" s="55"/>
      <c r="Q43" s="56"/>
      <c r="R43" s="56"/>
      <c r="S43" s="55"/>
      <c r="T43" s="56"/>
    </row>
    <row r="44" spans="2:23" s="52" customFormat="1" ht="50.25" customHeight="1">
      <c r="B44" s="260" t="s">
        <v>43</v>
      </c>
      <c r="C44" s="57"/>
      <c r="D44" s="57"/>
      <c r="E44" s="58"/>
      <c r="F44" s="56"/>
      <c r="G44" s="55"/>
      <c r="H44" s="56"/>
      <c r="I44" s="56"/>
      <c r="J44" s="55"/>
      <c r="K44" s="56"/>
      <c r="L44" s="56"/>
      <c r="M44" s="55"/>
      <c r="N44" s="56"/>
      <c r="O44" s="56"/>
      <c r="P44" s="55"/>
      <c r="Q44" s="56"/>
      <c r="R44" s="56"/>
      <c r="S44" s="55"/>
      <c r="T44" s="56"/>
    </row>
    <row r="45" spans="2:23">
      <c r="C45" s="6"/>
      <c r="D45" s="6"/>
      <c r="E45" s="6"/>
    </row>
    <row r="46" spans="2:23">
      <c r="C46" s="6"/>
      <c r="D46" s="6"/>
      <c r="E46" s="6"/>
    </row>
    <row r="47" spans="2:23">
      <c r="B47" s="32"/>
      <c r="C47" s="6"/>
      <c r="D47" s="6"/>
      <c r="E47" s="6"/>
    </row>
    <row r="48" spans="2:23" ht="87" customHeight="1">
      <c r="B48" s="261"/>
      <c r="C48" s="408" t="s">
        <v>44</v>
      </c>
      <c r="D48" s="408"/>
      <c r="E48" s="408"/>
      <c r="F48" s="408"/>
      <c r="G48" s="408"/>
      <c r="H48" s="408"/>
      <c r="I48" s="408" t="s">
        <v>45</v>
      </c>
      <c r="J48" s="408"/>
      <c r="K48" s="408"/>
      <c r="L48" s="408"/>
      <c r="M48" s="408"/>
      <c r="N48" s="408"/>
      <c r="O48" s="410" t="s">
        <v>46</v>
      </c>
      <c r="P48" s="411"/>
      <c r="Q48" s="411"/>
      <c r="R48" s="411"/>
      <c r="S48" s="411"/>
      <c r="T48" s="412"/>
    </row>
    <row r="49" spans="2:20" ht="87" customHeight="1">
      <c r="B49" s="262" t="s">
        <v>47</v>
      </c>
      <c r="C49" s="409" t="s">
        <v>48</v>
      </c>
      <c r="D49" s="409"/>
      <c r="E49" s="409"/>
      <c r="F49" s="409"/>
      <c r="G49" s="409"/>
      <c r="H49" s="409"/>
      <c r="I49" s="413" t="s">
        <v>333</v>
      </c>
      <c r="J49" s="413"/>
      <c r="K49" s="413"/>
      <c r="L49" s="413"/>
      <c r="M49" s="413"/>
      <c r="N49" s="413"/>
      <c r="O49" s="409" t="s">
        <v>49</v>
      </c>
      <c r="P49" s="409"/>
      <c r="Q49" s="409"/>
      <c r="R49" s="409"/>
      <c r="S49" s="409"/>
      <c r="T49" s="409"/>
    </row>
    <row r="50" spans="2:20" ht="87" customHeight="1">
      <c r="B50" s="262" t="s">
        <v>50</v>
      </c>
      <c r="C50" s="409" t="s">
        <v>48</v>
      </c>
      <c r="D50" s="409"/>
      <c r="E50" s="409"/>
      <c r="F50" s="409"/>
      <c r="G50" s="409"/>
      <c r="H50" s="409"/>
      <c r="I50" s="413" t="s">
        <v>51</v>
      </c>
      <c r="J50" s="413"/>
      <c r="K50" s="413"/>
      <c r="L50" s="413"/>
      <c r="M50" s="413"/>
      <c r="N50" s="413"/>
      <c r="O50" s="409" t="s">
        <v>52</v>
      </c>
      <c r="P50" s="409"/>
      <c r="Q50" s="409"/>
      <c r="R50" s="409"/>
      <c r="S50" s="409"/>
      <c r="T50" s="409"/>
    </row>
    <row r="51" spans="2:20" ht="87" customHeight="1">
      <c r="B51" s="262" t="s">
        <v>53</v>
      </c>
      <c r="C51" s="409" t="s">
        <v>48</v>
      </c>
      <c r="D51" s="409"/>
      <c r="E51" s="409"/>
      <c r="F51" s="409"/>
      <c r="G51" s="409"/>
      <c r="H51" s="409"/>
      <c r="I51" s="409" t="s">
        <v>51</v>
      </c>
      <c r="J51" s="409"/>
      <c r="K51" s="409"/>
      <c r="L51" s="409"/>
      <c r="M51" s="409"/>
      <c r="N51" s="409"/>
      <c r="O51" s="409" t="s">
        <v>52</v>
      </c>
      <c r="P51" s="409"/>
      <c r="Q51" s="409"/>
      <c r="R51" s="409"/>
      <c r="S51" s="409"/>
      <c r="T51" s="409"/>
    </row>
    <row r="52" spans="2:20" ht="132" customHeight="1">
      <c r="B52" s="262" t="s">
        <v>54</v>
      </c>
      <c r="C52" s="409" t="s">
        <v>48</v>
      </c>
      <c r="D52" s="409"/>
      <c r="E52" s="409"/>
      <c r="F52" s="409"/>
      <c r="G52" s="409"/>
      <c r="H52" s="409"/>
      <c r="I52" s="459" t="s">
        <v>55</v>
      </c>
      <c r="J52" s="459"/>
      <c r="K52" s="459"/>
      <c r="L52" s="459"/>
      <c r="M52" s="459"/>
      <c r="N52" s="459"/>
      <c r="O52" s="414" t="s">
        <v>56</v>
      </c>
      <c r="P52" s="414"/>
      <c r="Q52" s="414"/>
      <c r="R52" s="414"/>
      <c r="S52" s="414"/>
      <c r="T52" s="414"/>
    </row>
    <row r="53" spans="2:20" ht="87" customHeight="1">
      <c r="B53" s="262" t="s">
        <v>57</v>
      </c>
      <c r="C53" s="453" t="s">
        <v>58</v>
      </c>
      <c r="D53" s="454"/>
      <c r="E53" s="454"/>
      <c r="F53" s="454"/>
      <c r="G53" s="454"/>
      <c r="H53" s="454"/>
      <c r="I53" s="454"/>
      <c r="J53" s="454"/>
      <c r="K53" s="454"/>
      <c r="L53" s="454"/>
      <c r="M53" s="454"/>
      <c r="N53" s="454"/>
      <c r="O53" s="454"/>
      <c r="P53" s="454"/>
      <c r="Q53" s="454"/>
      <c r="R53" s="454"/>
      <c r="S53" s="454"/>
      <c r="T53" s="455"/>
    </row>
    <row r="54" spans="2:20" ht="109.5" customHeight="1">
      <c r="B54" s="262" t="s">
        <v>59</v>
      </c>
      <c r="C54" s="406" t="s">
        <v>60</v>
      </c>
      <c r="D54" s="406"/>
      <c r="E54" s="406"/>
      <c r="F54" s="406"/>
      <c r="G54" s="406"/>
      <c r="H54" s="406"/>
      <c r="I54" s="406"/>
      <c r="J54" s="406"/>
      <c r="K54" s="406"/>
      <c r="L54" s="406"/>
      <c r="M54" s="406"/>
      <c r="N54" s="406"/>
      <c r="O54" s="406"/>
      <c r="P54" s="406"/>
      <c r="Q54" s="406"/>
      <c r="R54" s="406"/>
      <c r="S54" s="406"/>
      <c r="T54" s="406"/>
    </row>
    <row r="55" spans="2:20" ht="123" customHeight="1">
      <c r="B55" s="263" t="s">
        <v>61</v>
      </c>
      <c r="C55" s="456" t="s">
        <v>128</v>
      </c>
      <c r="D55" s="457"/>
      <c r="E55" s="457"/>
      <c r="F55" s="457"/>
      <c r="G55" s="457"/>
      <c r="H55" s="457"/>
      <c r="I55" s="457"/>
      <c r="J55" s="457"/>
      <c r="K55" s="457"/>
      <c r="L55" s="457"/>
      <c r="M55" s="457"/>
      <c r="N55" s="457"/>
      <c r="O55" s="457"/>
      <c r="P55" s="457"/>
      <c r="Q55" s="457"/>
      <c r="R55" s="457"/>
      <c r="S55" s="457"/>
      <c r="T55" s="458"/>
    </row>
  </sheetData>
  <sheetProtection selectLockedCells="1"/>
  <mergeCells count="189">
    <mergeCell ref="A10:B12"/>
    <mergeCell ref="L1:AA1"/>
    <mergeCell ref="C2:F2"/>
    <mergeCell ref="J2:K2"/>
    <mergeCell ref="L2:N2"/>
    <mergeCell ref="F4:G5"/>
    <mergeCell ref="K4:K5"/>
    <mergeCell ref="U10:U12"/>
    <mergeCell ref="O13:Q13"/>
    <mergeCell ref="R13:T13"/>
    <mergeCell ref="D14:E14"/>
    <mergeCell ref="S14:T14"/>
    <mergeCell ref="C9:E9"/>
    <mergeCell ref="F9:H9"/>
    <mergeCell ref="I9:K9"/>
    <mergeCell ref="L9:N9"/>
    <mergeCell ref="O9:Q9"/>
    <mergeCell ref="R9:T9"/>
    <mergeCell ref="A15:A16"/>
    <mergeCell ref="B15:B16"/>
    <mergeCell ref="C15:E15"/>
    <mergeCell ref="F15:H15"/>
    <mergeCell ref="D16:E16"/>
    <mergeCell ref="G16:H16"/>
    <mergeCell ref="G14:H14"/>
    <mergeCell ref="J14:K14"/>
    <mergeCell ref="M14:N14"/>
    <mergeCell ref="A13:A14"/>
    <mergeCell ref="B13:B14"/>
    <mergeCell ref="C13:E13"/>
    <mergeCell ref="F13:H13"/>
    <mergeCell ref="I13:K13"/>
    <mergeCell ref="L13:N13"/>
    <mergeCell ref="P16:Q16"/>
    <mergeCell ref="O15:Q15"/>
    <mergeCell ref="P14:Q14"/>
    <mergeCell ref="S18:T18"/>
    <mergeCell ref="I17:K17"/>
    <mergeCell ref="L17:N17"/>
    <mergeCell ref="O17:Q17"/>
    <mergeCell ref="S16:T16"/>
    <mergeCell ref="I15:K15"/>
    <mergeCell ref="L15:N15"/>
    <mergeCell ref="R15:T15"/>
    <mergeCell ref="J16:K16"/>
    <mergeCell ref="M16:N16"/>
    <mergeCell ref="A17:A18"/>
    <mergeCell ref="B17:B18"/>
    <mergeCell ref="C17:E17"/>
    <mergeCell ref="F17:H17"/>
    <mergeCell ref="R17:T17"/>
    <mergeCell ref="D18:E18"/>
    <mergeCell ref="G18:H18"/>
    <mergeCell ref="J18:K18"/>
    <mergeCell ref="M18:N18"/>
    <mergeCell ref="P18:Q18"/>
    <mergeCell ref="O19:Q19"/>
    <mergeCell ref="R19:T19"/>
    <mergeCell ref="A21:A22"/>
    <mergeCell ref="B21:B22"/>
    <mergeCell ref="C21:E21"/>
    <mergeCell ref="F21:H21"/>
    <mergeCell ref="O21:Q21"/>
    <mergeCell ref="R21:T21"/>
    <mergeCell ref="D22:E22"/>
    <mergeCell ref="G22:H22"/>
    <mergeCell ref="J22:K22"/>
    <mergeCell ref="M22:N22"/>
    <mergeCell ref="I19:K19"/>
    <mergeCell ref="L19:N19"/>
    <mergeCell ref="J20:K20"/>
    <mergeCell ref="M20:N20"/>
    <mergeCell ref="I21:K21"/>
    <mergeCell ref="L21:N21"/>
    <mergeCell ref="A19:A20"/>
    <mergeCell ref="B19:B20"/>
    <mergeCell ref="C19:E19"/>
    <mergeCell ref="F19:H19"/>
    <mergeCell ref="D20:E20"/>
    <mergeCell ref="G20:H20"/>
    <mergeCell ref="P24:Q24"/>
    <mergeCell ref="S24:T24"/>
    <mergeCell ref="P20:Q20"/>
    <mergeCell ref="S20:T20"/>
    <mergeCell ref="P22:Q22"/>
    <mergeCell ref="S22:T22"/>
    <mergeCell ref="O23:Q23"/>
    <mergeCell ref="R23:T23"/>
    <mergeCell ref="I27:K27"/>
    <mergeCell ref="L27:N27"/>
    <mergeCell ref="I23:K23"/>
    <mergeCell ref="L23:N23"/>
    <mergeCell ref="J24:K24"/>
    <mergeCell ref="M24:N24"/>
    <mergeCell ref="I25:K25"/>
    <mergeCell ref="L25:N25"/>
    <mergeCell ref="J26:K26"/>
    <mergeCell ref="M26:N26"/>
    <mergeCell ref="P26:Q26"/>
    <mergeCell ref="S26:T26"/>
    <mergeCell ref="O27:Q27"/>
    <mergeCell ref="R27:T27"/>
    <mergeCell ref="P28:Q28"/>
    <mergeCell ref="S28:T28"/>
    <mergeCell ref="A23:A24"/>
    <mergeCell ref="B23:B24"/>
    <mergeCell ref="C23:E23"/>
    <mergeCell ref="F23:H23"/>
    <mergeCell ref="D24:E24"/>
    <mergeCell ref="G24:H24"/>
    <mergeCell ref="J30:K30"/>
    <mergeCell ref="M30:N30"/>
    <mergeCell ref="A25:A26"/>
    <mergeCell ref="B25:B26"/>
    <mergeCell ref="C25:E25"/>
    <mergeCell ref="F25:H25"/>
    <mergeCell ref="D26:E26"/>
    <mergeCell ref="G26:H26"/>
    <mergeCell ref="J28:K28"/>
    <mergeCell ref="M28:N28"/>
    <mergeCell ref="O25:Q25"/>
    <mergeCell ref="R25:T25"/>
    <mergeCell ref="A27:A28"/>
    <mergeCell ref="B27:B28"/>
    <mergeCell ref="C27:E27"/>
    <mergeCell ref="F27:H27"/>
    <mergeCell ref="D28:E28"/>
    <mergeCell ref="G28:H28"/>
    <mergeCell ref="A29:A30"/>
    <mergeCell ref="B29:B30"/>
    <mergeCell ref="C29:E29"/>
    <mergeCell ref="F29:H29"/>
    <mergeCell ref="D30:E30"/>
    <mergeCell ref="G30:H30"/>
    <mergeCell ref="A31:A32"/>
    <mergeCell ref="B31:B32"/>
    <mergeCell ref="C31:E31"/>
    <mergeCell ref="F31:H31"/>
    <mergeCell ref="D32:E32"/>
    <mergeCell ref="G32:H32"/>
    <mergeCell ref="M35:U35"/>
    <mergeCell ref="C48:H48"/>
    <mergeCell ref="I48:N48"/>
    <mergeCell ref="M36:U36"/>
    <mergeCell ref="I31:K31"/>
    <mergeCell ref="L31:N31"/>
    <mergeCell ref="J32:K32"/>
    <mergeCell ref="M32:N32"/>
    <mergeCell ref="E36:F36"/>
    <mergeCell ref="I29:K29"/>
    <mergeCell ref="L29:N29"/>
    <mergeCell ref="O31:Q31"/>
    <mergeCell ref="R31:T31"/>
    <mergeCell ref="O29:Q29"/>
    <mergeCell ref="R29:T29"/>
    <mergeCell ref="P30:Q30"/>
    <mergeCell ref="S30:T30"/>
    <mergeCell ref="P32:Q32"/>
    <mergeCell ref="S32:T32"/>
    <mergeCell ref="B37:B38"/>
    <mergeCell ref="C37:D37"/>
    <mergeCell ref="E37:F37"/>
    <mergeCell ref="I37:L37"/>
    <mergeCell ref="B35:B36"/>
    <mergeCell ref="C35:D35"/>
    <mergeCell ref="E35:F35"/>
    <mergeCell ref="I35:L35"/>
    <mergeCell ref="C36:D36"/>
    <mergeCell ref="O49:T49"/>
    <mergeCell ref="M37:U37"/>
    <mergeCell ref="C38:D38"/>
    <mergeCell ref="E38:F38"/>
    <mergeCell ref="I38:L38"/>
    <mergeCell ref="M38:U38"/>
    <mergeCell ref="O48:T48"/>
    <mergeCell ref="C49:H49"/>
    <mergeCell ref="O52:T52"/>
    <mergeCell ref="I49:N49"/>
    <mergeCell ref="C53:T53"/>
    <mergeCell ref="C54:T54"/>
    <mergeCell ref="C55:T55"/>
    <mergeCell ref="C50:H50"/>
    <mergeCell ref="I50:N50"/>
    <mergeCell ref="O50:T50"/>
    <mergeCell ref="C51:H51"/>
    <mergeCell ref="I51:N51"/>
    <mergeCell ref="O51:T51"/>
    <mergeCell ref="C52:H52"/>
    <mergeCell ref="I52:N52"/>
  </mergeCells>
  <phoneticPr fontId="104"/>
  <dataValidations count="3">
    <dataValidation type="whole" allowBlank="1" showInputMessage="1" showErrorMessage="1" sqref="C13:U13" xr:uid="{00000000-0002-0000-0100-000000000000}">
      <formula1>0</formula1>
      <formula2>5000000</formula2>
    </dataValidation>
    <dataValidation type="whole" allowBlank="1" showInputMessage="1" showErrorMessage="1" sqref="E35:F35 E37:F37" xr:uid="{00000000-0002-0000-0100-000001000000}">
      <formula1>0</formula1>
      <formula2>500000000</formula2>
    </dataValidation>
    <dataValidation type="whole" allowBlank="1" showInputMessage="1" showErrorMessage="1" sqref="H4 L4 C15:U15 C17:U17 C31:U31 C23:U23 C25:U25 C27:U27 C29:U29 C19:T21 U19 U21" xr:uid="{00000000-0002-0000-0100-000002000000}">
      <formula1>0</formula1>
      <formula2>50000000</formula2>
    </dataValidation>
  </dataValidations>
  <pageMargins left="0.70866141732283472" right="0.70866141732283472" top="0.74803149606299213" bottom="0.74803149606299213" header="0.31496062992125984" footer="0.31496062992125984"/>
  <pageSetup paperSize="8" scale="37" orientation="portrait" r:id="rId1"/>
  <colBreaks count="2" manualBreakCount="2">
    <brk id="21" max="54" man="1"/>
    <brk id="23" max="58"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pageSetUpPr fitToPage="1"/>
  </sheetPr>
  <dimension ref="A1:S55"/>
  <sheetViews>
    <sheetView view="pageBreakPreview" topLeftCell="A21" zoomScale="40" zoomScaleNormal="75" zoomScaleSheetLayoutView="40" workbookViewId="0">
      <selection activeCell="D25" sqref="D25:L25"/>
    </sheetView>
  </sheetViews>
  <sheetFormatPr defaultColWidth="8.875" defaultRowHeight="13.5"/>
  <cols>
    <col min="1" max="1" width="26" customWidth="1"/>
    <col min="2" max="2" width="21.5" customWidth="1"/>
    <col min="3" max="3" width="26.125" customWidth="1"/>
    <col min="4" max="4" width="34.625" customWidth="1"/>
    <col min="5" max="5" width="32.5" customWidth="1"/>
    <col min="6" max="6" width="60.375" customWidth="1"/>
    <col min="7" max="7" width="49.5" customWidth="1"/>
    <col min="8" max="8" width="40.625" customWidth="1"/>
    <col min="9" max="9" width="57.125" customWidth="1"/>
    <col min="10" max="10" width="52.5" customWidth="1"/>
    <col min="11" max="11" width="44.5" customWidth="1"/>
    <col min="12" max="12" width="179.875" customWidth="1"/>
    <col min="13" max="13" width="26.125" style="2" customWidth="1"/>
    <col min="14" max="16384" width="8.875" style="2"/>
  </cols>
  <sheetData>
    <row r="1" spans="1:19" s="43" customFormat="1" ht="87" customHeight="1">
      <c r="A1" s="348" t="s">
        <v>101</v>
      </c>
      <c r="B1" s="22"/>
      <c r="C1" s="23"/>
      <c r="D1" s="23"/>
      <c r="E1" s="23"/>
      <c r="F1" s="23"/>
      <c r="G1" s="23"/>
      <c r="H1" s="23"/>
      <c r="I1" s="23"/>
      <c r="J1" s="23"/>
      <c r="K1" s="23"/>
      <c r="L1" s="23"/>
      <c r="M1" s="42"/>
      <c r="N1" s="42"/>
      <c r="S1" s="44" t="str">
        <f>入力用データ!A1</f>
        <v>●</v>
      </c>
    </row>
    <row r="2" spans="1:19" ht="54.75" customHeight="1">
      <c r="B2" s="480" t="s">
        <v>353</v>
      </c>
      <c r="C2" s="480"/>
      <c r="D2" s="480"/>
      <c r="E2" s="469" t="str">
        <f>IF(ISBLANK('入力シート１＜普通車　料金表＞'!C2),"",'入力シート１＜普通車　料金表＞'!C2)</f>
        <v>備南自動車学校</v>
      </c>
      <c r="F2" s="470"/>
      <c r="G2" s="470"/>
      <c r="H2" s="470"/>
      <c r="I2" s="471"/>
      <c r="J2" s="24"/>
      <c r="K2" s="489" t="s">
        <v>324</v>
      </c>
      <c r="L2" s="491" t="str">
        <f>'入力シート１＜普通車　料金表＞'!L2</f>
        <v>上野</v>
      </c>
      <c r="M2" s="45"/>
      <c r="N2" s="45"/>
      <c r="S2" s="44" t="str">
        <f>入力用データ!A2</f>
        <v>×</v>
      </c>
    </row>
    <row r="3" spans="1:19" ht="67.5" customHeight="1">
      <c r="B3" s="480"/>
      <c r="C3" s="480"/>
      <c r="D3" s="480"/>
      <c r="E3" s="472"/>
      <c r="F3" s="473"/>
      <c r="G3" s="473"/>
      <c r="H3" s="473"/>
      <c r="I3" s="474"/>
      <c r="J3" s="25"/>
      <c r="K3" s="490"/>
      <c r="L3" s="492"/>
      <c r="M3" s="45"/>
      <c r="N3" s="45"/>
    </row>
    <row r="4" spans="1:19" ht="30" customHeight="1">
      <c r="B4" s="26"/>
      <c r="C4" s="26"/>
      <c r="D4" s="26"/>
      <c r="E4" s="26"/>
      <c r="F4" s="26"/>
      <c r="G4" s="26"/>
      <c r="H4" s="27"/>
      <c r="I4" s="27"/>
      <c r="J4" s="27"/>
      <c r="K4" s="27"/>
      <c r="L4" s="27"/>
      <c r="M4" s="46"/>
      <c r="N4" s="46"/>
    </row>
    <row r="5" spans="1:19" ht="63.75" customHeight="1">
      <c r="B5" s="150"/>
      <c r="C5" s="26"/>
      <c r="D5" s="26"/>
      <c r="E5" s="26"/>
      <c r="F5" s="26"/>
      <c r="G5" s="26"/>
      <c r="H5" s="27"/>
      <c r="I5" s="27"/>
      <c r="J5" s="27"/>
      <c r="K5" s="27"/>
      <c r="L5" s="27"/>
      <c r="M5" s="47"/>
      <c r="N5" s="47"/>
    </row>
    <row r="6" spans="1:19" ht="93.75" customHeight="1">
      <c r="B6" s="481" t="s">
        <v>409</v>
      </c>
      <c r="C6" s="482"/>
      <c r="D6" s="482"/>
      <c r="E6" s="482"/>
      <c r="F6" s="482"/>
      <c r="G6" s="482"/>
      <c r="H6" s="482"/>
      <c r="I6" s="482"/>
      <c r="J6" s="482"/>
      <c r="K6" s="482"/>
      <c r="L6" s="483"/>
      <c r="M6" s="48"/>
      <c r="N6" s="48"/>
    </row>
    <row r="7" spans="1:19" ht="77.25" customHeight="1">
      <c r="B7" s="484"/>
      <c r="C7" s="485"/>
      <c r="D7" s="485"/>
      <c r="E7" s="485"/>
      <c r="F7" s="485"/>
      <c r="G7" s="485"/>
      <c r="H7" s="485"/>
      <c r="I7" s="485"/>
      <c r="J7" s="485"/>
      <c r="K7" s="485"/>
      <c r="L7" s="486"/>
      <c r="M7" s="48"/>
      <c r="N7" s="48"/>
    </row>
    <row r="8" spans="1:19" s="50" customFormat="1" ht="30" customHeight="1">
      <c r="A8" s="21"/>
      <c r="B8" s="28"/>
      <c r="C8" s="29"/>
      <c r="D8" s="30"/>
      <c r="E8" s="30"/>
      <c r="F8" s="30"/>
      <c r="G8" s="30"/>
      <c r="H8" s="29"/>
      <c r="I8" s="29"/>
      <c r="J8" s="29"/>
      <c r="K8" s="29"/>
      <c r="L8" s="29"/>
      <c r="M8" s="49"/>
      <c r="N8" s="49"/>
    </row>
    <row r="9" spans="1:19" s="272" customFormat="1" ht="124.5" customHeight="1">
      <c r="A9" s="258"/>
      <c r="B9" s="269"/>
      <c r="C9" s="270"/>
      <c r="D9" s="487" t="s">
        <v>317</v>
      </c>
      <c r="E9" s="488"/>
      <c r="F9" s="487" t="s">
        <v>318</v>
      </c>
      <c r="G9" s="488"/>
      <c r="H9" s="363" t="s">
        <v>70</v>
      </c>
      <c r="I9" s="493" t="s">
        <v>127</v>
      </c>
      <c r="J9" s="493"/>
      <c r="K9" s="493"/>
      <c r="L9" s="493"/>
      <c r="M9" s="271"/>
      <c r="N9" s="271"/>
    </row>
    <row r="10" spans="1:19" s="31" customFormat="1" ht="150" customHeight="1">
      <c r="A10" s="52"/>
      <c r="B10" s="466" t="s">
        <v>71</v>
      </c>
      <c r="C10" s="466"/>
      <c r="D10" s="292" t="s">
        <v>331</v>
      </c>
      <c r="E10" s="292" t="s">
        <v>332</v>
      </c>
      <c r="F10" s="494" t="s">
        <v>319</v>
      </c>
      <c r="G10" s="495"/>
      <c r="H10" s="299" t="s">
        <v>96</v>
      </c>
      <c r="I10" s="475"/>
      <c r="J10" s="475"/>
      <c r="K10" s="475"/>
      <c r="L10" s="475"/>
      <c r="M10" s="65"/>
      <c r="N10" s="65"/>
    </row>
    <row r="11" spans="1:19" s="31" customFormat="1" ht="150" hidden="1" customHeight="1">
      <c r="A11" s="52"/>
      <c r="B11" s="466" t="s">
        <v>87</v>
      </c>
      <c r="C11" s="466"/>
      <c r="D11" s="66"/>
      <c r="E11" s="67"/>
      <c r="F11" s="496" t="s">
        <v>319</v>
      </c>
      <c r="G11" s="497"/>
      <c r="H11" s="299"/>
      <c r="I11" s="475" t="s">
        <v>126</v>
      </c>
      <c r="J11" s="475" t="s">
        <v>15</v>
      </c>
      <c r="K11" s="354"/>
      <c r="L11" s="354"/>
      <c r="M11" s="65"/>
      <c r="N11" s="65"/>
    </row>
    <row r="12" spans="1:19" s="31" customFormat="1" ht="150" customHeight="1">
      <c r="A12" s="52"/>
      <c r="B12" s="466" t="s">
        <v>73</v>
      </c>
      <c r="C12" s="466"/>
      <c r="D12" s="293" t="s">
        <v>119</v>
      </c>
      <c r="E12" s="294" t="s">
        <v>120</v>
      </c>
      <c r="F12" s="392" t="s">
        <v>412</v>
      </c>
      <c r="G12" s="273"/>
      <c r="H12" s="299" t="s">
        <v>96</v>
      </c>
      <c r="I12" s="475"/>
      <c r="J12" s="475"/>
      <c r="K12" s="475"/>
      <c r="L12" s="475"/>
    </row>
    <row r="13" spans="1:19" s="31" customFormat="1" ht="150" customHeight="1">
      <c r="A13" s="52"/>
      <c r="B13" s="466" t="s">
        <v>81</v>
      </c>
      <c r="C13" s="466"/>
      <c r="D13" s="295" t="s">
        <v>121</v>
      </c>
      <c r="E13" s="296" t="s">
        <v>122</v>
      </c>
      <c r="F13" s="392" t="s">
        <v>412</v>
      </c>
      <c r="G13" s="273"/>
      <c r="H13" s="299" t="s">
        <v>96</v>
      </c>
      <c r="I13" s="475"/>
      <c r="J13" s="475"/>
      <c r="K13" s="475"/>
      <c r="L13" s="475"/>
    </row>
    <row r="14" spans="1:19" s="31" customFormat="1" ht="150" hidden="1" customHeight="1">
      <c r="A14" s="52"/>
      <c r="B14" s="466" t="s">
        <v>82</v>
      </c>
      <c r="C14" s="466"/>
      <c r="D14" s="68"/>
      <c r="E14" s="69"/>
      <c r="F14" s="476" t="s">
        <v>72</v>
      </c>
      <c r="G14" s="477"/>
      <c r="H14" s="299"/>
      <c r="I14" s="475" t="s">
        <v>336</v>
      </c>
      <c r="J14" s="475" t="s">
        <v>15</v>
      </c>
      <c r="K14" s="475"/>
      <c r="L14" s="475"/>
      <c r="M14" s="65"/>
      <c r="N14" s="65"/>
    </row>
    <row r="15" spans="1:19" s="31" customFormat="1" ht="150" customHeight="1">
      <c r="A15" s="52"/>
      <c r="B15" s="466" t="s">
        <v>74</v>
      </c>
      <c r="C15" s="466"/>
      <c r="D15" s="478"/>
      <c r="E15" s="479"/>
      <c r="F15" s="494" t="s">
        <v>319</v>
      </c>
      <c r="G15" s="495"/>
      <c r="H15" s="299" t="s">
        <v>96</v>
      </c>
      <c r="I15" s="521"/>
      <c r="J15" s="521"/>
      <c r="K15" s="521"/>
      <c r="L15" s="521"/>
      <c r="M15" s="65"/>
      <c r="N15" s="65"/>
    </row>
    <row r="16" spans="1:19" s="31" customFormat="1" ht="150" customHeight="1">
      <c r="A16" s="52"/>
      <c r="B16" s="466" t="s">
        <v>76</v>
      </c>
      <c r="C16" s="466"/>
      <c r="D16" s="478"/>
      <c r="E16" s="479"/>
      <c r="F16" s="467"/>
      <c r="G16" s="468"/>
      <c r="H16" s="299" t="s">
        <v>96</v>
      </c>
      <c r="I16" s="475"/>
      <c r="J16" s="475"/>
      <c r="K16" s="475"/>
      <c r="L16" s="475"/>
      <c r="M16" s="65"/>
      <c r="N16" s="65"/>
    </row>
    <row r="17" spans="1:14" s="31" customFormat="1" ht="150" customHeight="1">
      <c r="A17" s="52"/>
      <c r="B17" s="466" t="s">
        <v>344</v>
      </c>
      <c r="C17" s="466"/>
      <c r="D17" s="292" t="str">
        <f>D10</f>
        <v>10/1～1/18</v>
      </c>
      <c r="E17" s="292" t="str">
        <f>E10</f>
        <v>3/24～5/31</v>
      </c>
      <c r="F17" s="467"/>
      <c r="G17" s="468"/>
      <c r="H17" s="299" t="s">
        <v>96</v>
      </c>
      <c r="I17" s="475"/>
      <c r="J17" s="475"/>
      <c r="K17" s="475"/>
      <c r="L17" s="475"/>
      <c r="M17" s="65"/>
      <c r="N17" s="65"/>
    </row>
    <row r="18" spans="1:14" s="31" customFormat="1" ht="150" customHeight="1">
      <c r="A18" s="52"/>
      <c r="B18" s="466" t="s">
        <v>77</v>
      </c>
      <c r="C18" s="466"/>
      <c r="D18" s="292" t="str">
        <f>D10</f>
        <v>10/1～1/18</v>
      </c>
      <c r="E18" s="292" t="str">
        <f>E10</f>
        <v>3/24～5/31</v>
      </c>
      <c r="F18" s="467"/>
      <c r="G18" s="468"/>
      <c r="H18" s="299" t="s">
        <v>96</v>
      </c>
      <c r="I18" s="475"/>
      <c r="J18" s="475"/>
      <c r="K18" s="475"/>
      <c r="L18" s="475"/>
      <c r="M18" s="65"/>
      <c r="N18" s="65"/>
    </row>
    <row r="19" spans="1:14" s="31" customFormat="1" ht="150" customHeight="1">
      <c r="A19" s="52"/>
      <c r="B19" s="466" t="s">
        <v>88</v>
      </c>
      <c r="C19" s="466"/>
      <c r="D19" s="524" t="s">
        <v>83</v>
      </c>
      <c r="E19" s="525"/>
      <c r="F19" s="467"/>
      <c r="G19" s="468"/>
      <c r="H19" s="299" t="s">
        <v>96</v>
      </c>
      <c r="I19" s="475"/>
      <c r="J19" s="475"/>
      <c r="K19" s="475"/>
      <c r="L19" s="475"/>
      <c r="M19" s="65"/>
      <c r="N19" s="65"/>
    </row>
    <row r="20" spans="1:14" s="31" customFormat="1" ht="150" customHeight="1">
      <c r="A20" s="52"/>
      <c r="B20" s="466" t="s">
        <v>343</v>
      </c>
      <c r="C20" s="466"/>
      <c r="D20" s="292" t="str">
        <f>D10</f>
        <v>10/1～1/18</v>
      </c>
      <c r="E20" s="292" t="str">
        <f>E10</f>
        <v>3/24～5/31</v>
      </c>
      <c r="F20" s="467"/>
      <c r="G20" s="468"/>
      <c r="H20" s="299" t="s">
        <v>96</v>
      </c>
      <c r="I20" s="475"/>
      <c r="J20" s="475"/>
      <c r="K20" s="475"/>
      <c r="L20" s="475"/>
      <c r="M20" s="65"/>
      <c r="N20" s="65"/>
    </row>
    <row r="21" spans="1:14" s="31" customFormat="1" ht="150" customHeight="1">
      <c r="A21" s="52"/>
      <c r="B21" s="466" t="s">
        <v>84</v>
      </c>
      <c r="C21" s="466"/>
      <c r="D21" s="524" t="s">
        <v>83</v>
      </c>
      <c r="E21" s="525"/>
      <c r="F21" s="467"/>
      <c r="G21" s="468"/>
      <c r="H21" s="299" t="s">
        <v>96</v>
      </c>
      <c r="I21" s="475"/>
      <c r="J21" s="475"/>
      <c r="K21" s="475"/>
      <c r="L21" s="475"/>
      <c r="M21" s="65"/>
      <c r="N21" s="65"/>
    </row>
    <row r="22" spans="1:14" s="31" customFormat="1" ht="118.5" customHeight="1">
      <c r="A22" s="52"/>
      <c r="B22" s="517" t="s">
        <v>102</v>
      </c>
      <c r="C22" s="517"/>
      <c r="D22" s="522" t="s">
        <v>348</v>
      </c>
      <c r="E22" s="523"/>
      <c r="F22" s="366">
        <v>43476</v>
      </c>
      <c r="G22" s="367" t="s">
        <v>321</v>
      </c>
      <c r="H22" s="299" t="s">
        <v>96</v>
      </c>
      <c r="I22" s="509"/>
      <c r="J22" s="509"/>
      <c r="K22" s="509"/>
      <c r="L22" s="509"/>
      <c r="M22" s="70"/>
      <c r="N22" s="70"/>
    </row>
    <row r="23" spans="1:14" s="31" customFormat="1" ht="111" customHeight="1">
      <c r="A23" s="52"/>
      <c r="B23" s="517" t="s">
        <v>79</v>
      </c>
      <c r="C23" s="517"/>
      <c r="D23" s="522" t="str">
        <f>D22</f>
        <v>1/19～3/23</v>
      </c>
      <c r="E23" s="523"/>
      <c r="F23" s="526" t="s">
        <v>410</v>
      </c>
      <c r="G23" s="527"/>
      <c r="H23" s="299" t="s">
        <v>96</v>
      </c>
      <c r="I23" s="509"/>
      <c r="J23" s="509"/>
      <c r="K23" s="509"/>
      <c r="L23" s="509"/>
      <c r="M23" s="71"/>
      <c r="N23" s="71"/>
    </row>
    <row r="24" spans="1:14" s="31" customFormat="1" ht="124.5" customHeight="1">
      <c r="A24" s="52"/>
      <c r="B24" s="517" t="s">
        <v>103</v>
      </c>
      <c r="C24" s="517"/>
      <c r="D24" s="524" t="s">
        <v>83</v>
      </c>
      <c r="E24" s="525"/>
      <c r="F24" s="515" t="s">
        <v>85</v>
      </c>
      <c r="G24" s="516"/>
      <c r="H24" s="299" t="s">
        <v>95</v>
      </c>
      <c r="I24" s="509" t="s">
        <v>778</v>
      </c>
      <c r="J24" s="509"/>
      <c r="K24" s="509"/>
      <c r="L24" s="509"/>
      <c r="M24" s="72"/>
      <c r="N24" s="72"/>
    </row>
    <row r="25" spans="1:14" s="31" customFormat="1" ht="126" customHeight="1">
      <c r="A25" s="52"/>
      <c r="B25" s="520" t="s">
        <v>86</v>
      </c>
      <c r="C25" s="520"/>
      <c r="D25" s="518" t="s">
        <v>452</v>
      </c>
      <c r="E25" s="518"/>
      <c r="F25" s="518"/>
      <c r="G25" s="518"/>
      <c r="H25" s="518"/>
      <c r="I25" s="518"/>
      <c r="J25" s="518"/>
      <c r="K25" s="518"/>
      <c r="L25" s="518"/>
      <c r="M25" s="72"/>
      <c r="N25" s="72"/>
    </row>
    <row r="26" spans="1:14" s="31" customFormat="1" ht="122.25" customHeight="1">
      <c r="A26" s="52"/>
      <c r="B26" s="520" t="s">
        <v>108</v>
      </c>
      <c r="C26" s="520"/>
      <c r="D26" s="519"/>
      <c r="E26" s="519"/>
      <c r="F26" s="519"/>
      <c r="G26" s="519"/>
      <c r="H26" s="519"/>
      <c r="I26" s="519"/>
      <c r="J26" s="519"/>
      <c r="K26" s="519"/>
      <c r="L26" s="519"/>
      <c r="M26" s="72"/>
      <c r="N26" s="72"/>
    </row>
    <row r="27" spans="1:14" s="31" customFormat="1" ht="53.1" customHeight="1">
      <c r="A27" s="52"/>
      <c r="B27" s="52"/>
      <c r="C27" s="52"/>
      <c r="D27" s="52"/>
      <c r="E27" s="52"/>
      <c r="F27" s="52"/>
      <c r="G27" s="52"/>
      <c r="H27" s="52"/>
      <c r="I27" s="52"/>
      <c r="J27" s="52"/>
      <c r="K27" s="52"/>
      <c r="L27" s="52"/>
    </row>
    <row r="28" spans="1:14" s="31" customFormat="1" ht="53.1" customHeight="1">
      <c r="A28" s="52"/>
      <c r="L28" s="52"/>
    </row>
    <row r="29" spans="1:14" s="277" customFormat="1" ht="90" customHeight="1">
      <c r="A29" s="276"/>
      <c r="B29" s="297" t="s">
        <v>26</v>
      </c>
      <c r="C29" s="505" t="s">
        <v>107</v>
      </c>
      <c r="D29" s="506"/>
      <c r="E29" s="505" t="s">
        <v>124</v>
      </c>
      <c r="F29" s="536"/>
      <c r="G29" s="506"/>
      <c r="H29" s="345" t="s">
        <v>12</v>
      </c>
      <c r="I29" s="345" t="s">
        <v>13</v>
      </c>
      <c r="J29" s="298" t="s">
        <v>105</v>
      </c>
      <c r="K29" s="298" t="s">
        <v>104</v>
      </c>
      <c r="L29" s="346" t="s">
        <v>127</v>
      </c>
      <c r="M29" s="31"/>
      <c r="N29" s="31"/>
    </row>
    <row r="30" spans="1:14" s="31" customFormat="1" ht="69.95" customHeight="1">
      <c r="A30" s="507" t="s">
        <v>98</v>
      </c>
      <c r="B30" s="300" t="str">
        <f>IF(ISBLANK(H10),"",H10)</f>
        <v>×</v>
      </c>
      <c r="C30" s="510" t="str">
        <f t="shared" ref="C30:C35" si="0">B10</f>
        <v>限定割</v>
      </c>
      <c r="D30" s="511"/>
      <c r="E30" s="512"/>
      <c r="F30" s="513"/>
      <c r="G30" s="514"/>
      <c r="H30" s="305"/>
      <c r="I30" s="306" t="str">
        <f>IF(ISBLANK(H30),"",ROUNDDOWN(H30+H30*入力用データ!$D$1/100,0))</f>
        <v/>
      </c>
      <c r="J30" s="307"/>
      <c r="K30" s="306" t="str">
        <f>IF(ISBLANK(J30),"",ROUNDDOWN(J30+J30*入力用データ!$D$1/100,0))</f>
        <v/>
      </c>
      <c r="L30" s="151">
        <f>I10</f>
        <v>0</v>
      </c>
    </row>
    <row r="31" spans="1:14" s="31" customFormat="1" ht="69.95" hidden="1" customHeight="1">
      <c r="A31" s="508"/>
      <c r="B31" s="300" t="str">
        <f t="shared" ref="B31:B41" si="1">IF(ISBLANK(H11),"",H11)</f>
        <v/>
      </c>
      <c r="C31" s="510" t="str">
        <f t="shared" si="0"/>
        <v>夏特</v>
      </c>
      <c r="D31" s="511"/>
      <c r="E31" s="512" t="s">
        <v>123</v>
      </c>
      <c r="F31" s="513"/>
      <c r="G31" s="514"/>
      <c r="H31" s="305"/>
      <c r="I31" s="306" t="str">
        <f>IF(ISBLANK(H31),"",ROUNDDOWN(H31+H31*入力用データ!$D$1/100,0))</f>
        <v/>
      </c>
      <c r="J31" s="307"/>
      <c r="K31" s="306" t="str">
        <f>IF(ISBLANK(J31),"",ROUNDDOWN(J31+J31*入力用データ!$D$1/100,0))</f>
        <v/>
      </c>
      <c r="L31" s="151" t="str">
        <f t="shared" ref="L31:L41" si="2">I11</f>
        <v>30歳までの方に限ります。
ＭＴ車　税込16,200円ＵＰ
ホテル（ツイン・シングル）は税込10,800円ＵＰ
カレンダーの●の日</v>
      </c>
    </row>
    <row r="32" spans="1:14" s="31" customFormat="1" ht="69.95" customHeight="1">
      <c r="A32" s="508"/>
      <c r="B32" s="300" t="str">
        <f t="shared" si="1"/>
        <v>×</v>
      </c>
      <c r="C32" s="510" t="str">
        <f t="shared" si="0"/>
        <v>春特</v>
      </c>
      <c r="D32" s="511"/>
      <c r="E32" s="512"/>
      <c r="F32" s="513"/>
      <c r="G32" s="514"/>
      <c r="H32" s="305"/>
      <c r="I32" s="306" t="str">
        <f>IF(ISBLANK(H32),"",ROUNDDOWN(H32+H32*入力用データ!$D$1/100,0))</f>
        <v/>
      </c>
      <c r="J32" s="307"/>
      <c r="K32" s="306" t="str">
        <f>IF(ISBLANK(J32),"",ROUNDDOWN(J32+J32*入力用データ!$D$1/100,0))</f>
        <v/>
      </c>
      <c r="L32" s="151">
        <f t="shared" si="2"/>
        <v>0</v>
      </c>
    </row>
    <row r="33" spans="1:12" s="31" customFormat="1" ht="69.95" customHeight="1">
      <c r="A33" s="508"/>
      <c r="B33" s="300" t="str">
        <f t="shared" si="1"/>
        <v>×</v>
      </c>
      <c r="C33" s="510" t="str">
        <f t="shared" si="0"/>
        <v>ゴールド</v>
      </c>
      <c r="D33" s="511"/>
      <c r="E33" s="512"/>
      <c r="F33" s="513"/>
      <c r="G33" s="514"/>
      <c r="H33" s="305"/>
      <c r="I33" s="306" t="str">
        <f>IF(ISBLANK(H33),"",ROUNDDOWN(H33+H33*入力用データ!$D$1/100,0))</f>
        <v/>
      </c>
      <c r="J33" s="307"/>
      <c r="K33" s="306" t="str">
        <f>IF(ISBLANK(J33),"",ROUNDDOWN(J33+J33*入力用データ!$D$1/100,0))</f>
        <v/>
      </c>
      <c r="L33" s="151">
        <f t="shared" si="2"/>
        <v>0</v>
      </c>
    </row>
    <row r="34" spans="1:12" s="31" customFormat="1" ht="69.95" hidden="1" customHeight="1">
      <c r="A34" s="508"/>
      <c r="B34" s="300" t="str">
        <f t="shared" si="1"/>
        <v/>
      </c>
      <c r="C34" s="510" t="str">
        <f t="shared" si="0"/>
        <v>プラチナ</v>
      </c>
      <c r="D34" s="511"/>
      <c r="E34" s="540" t="s">
        <v>11</v>
      </c>
      <c r="F34" s="541"/>
      <c r="G34" s="542"/>
      <c r="H34" s="302"/>
      <c r="I34" s="303" t="str">
        <f>IF(ISBLANK(H34),"",ROUNDDOWN(H34+H34*入力用データ!$D$1/100,0))</f>
        <v/>
      </c>
      <c r="J34" s="304">
        <v>20000</v>
      </c>
      <c r="K34" s="303">
        <f>IF(ISBLANK(J34),"",ROUNDDOWN(J34+J34*入力用データ!$D$1/100,0))</f>
        <v>21600</v>
      </c>
      <c r="L34" s="151" t="str">
        <f t="shared" si="2"/>
        <v>30歳までの方に限ります。
ＭＴ車　税込16,200円ＵＰ
ホテル（ツイン・シングル）は税込10,800円ＵＰ
カレンダーの●の日</v>
      </c>
    </row>
    <row r="35" spans="1:12" s="31" customFormat="1" ht="69.95" customHeight="1">
      <c r="A35" s="508"/>
      <c r="B35" s="300" t="str">
        <f t="shared" si="1"/>
        <v>×</v>
      </c>
      <c r="C35" s="510" t="str">
        <f t="shared" si="0"/>
        <v>年末一時帰宅</v>
      </c>
      <c r="D35" s="511"/>
      <c r="E35" s="537"/>
      <c r="F35" s="538"/>
      <c r="G35" s="539"/>
      <c r="H35" s="308"/>
      <c r="I35" s="308" t="str">
        <f>IF(ISBLANK(H35),"",ROUNDDOWN(H35+H35*入力用データ!$D$1/100,0))</f>
        <v/>
      </c>
      <c r="J35" s="309"/>
      <c r="K35" s="308" t="str">
        <f>IF(ISBLANK(J35),"",ROUNDDOWN(J35+J35*入力用データ!$D$1/100,0))</f>
        <v/>
      </c>
      <c r="L35" s="151">
        <f t="shared" si="2"/>
        <v>0</v>
      </c>
    </row>
    <row r="36" spans="1:12" s="31" customFormat="1" ht="69.95" customHeight="1">
      <c r="A36" s="508"/>
      <c r="B36" s="300" t="str">
        <f t="shared" si="1"/>
        <v>×</v>
      </c>
      <c r="C36" s="510" t="str">
        <f t="shared" ref="C36:C41" si="3">B16</f>
        <v>卒業日一時帰宅</v>
      </c>
      <c r="D36" s="511"/>
      <c r="E36" s="537"/>
      <c r="F36" s="538"/>
      <c r="G36" s="539"/>
      <c r="H36" s="308"/>
      <c r="I36" s="308" t="str">
        <f>IF(ISBLANK(H36),"",ROUNDDOWN(H36+H36*入力用データ!$D$1/100,0))</f>
        <v/>
      </c>
      <c r="J36" s="309"/>
      <c r="K36" s="308" t="str">
        <f>IF(ISBLANK(J36),"",ROUNDDOWN(J36+J36*入力用データ!$D$1/100,0))</f>
        <v/>
      </c>
      <c r="L36" s="151">
        <f t="shared" si="2"/>
        <v>0</v>
      </c>
    </row>
    <row r="37" spans="1:12" s="31" customFormat="1" ht="69.95" customHeight="1">
      <c r="A37" s="508"/>
      <c r="B37" s="300" t="str">
        <f t="shared" si="1"/>
        <v>×</v>
      </c>
      <c r="C37" s="510" t="str">
        <f t="shared" si="3"/>
        <v>ツイン特別</v>
      </c>
      <c r="D37" s="511"/>
      <c r="E37" s="537"/>
      <c r="F37" s="538"/>
      <c r="G37" s="539"/>
      <c r="H37" s="302"/>
      <c r="I37" s="303" t="str">
        <f>IF(ISBLANK(H37),"",ROUNDDOWN(H37+H37*入力用データ!$D$1/100,0))</f>
        <v/>
      </c>
      <c r="J37" s="304"/>
      <c r="K37" s="303" t="str">
        <f>IF(ISBLANK(J37),"",ROUNDDOWN(J37+J37*入力用データ!$D$1/100,0))</f>
        <v/>
      </c>
      <c r="L37" s="151">
        <f t="shared" si="2"/>
        <v>0</v>
      </c>
    </row>
    <row r="38" spans="1:12" s="31" customFormat="1" ht="69.95" customHeight="1">
      <c r="A38" s="508"/>
      <c r="B38" s="300" t="str">
        <f t="shared" si="1"/>
        <v>×</v>
      </c>
      <c r="C38" s="510" t="str">
        <f t="shared" si="3"/>
        <v>二輪同時特別</v>
      </c>
      <c r="D38" s="511"/>
      <c r="E38" s="537" t="s">
        <v>106</v>
      </c>
      <c r="F38" s="538"/>
      <c r="G38" s="539"/>
      <c r="H38" s="302"/>
      <c r="I38" s="303" t="str">
        <f>IF(ISBLANK(H38),"",ROUNDDOWN(H38+H38*入力用データ!$D$1/100,0))</f>
        <v/>
      </c>
      <c r="J38" s="304"/>
      <c r="K38" s="303" t="str">
        <f>IF(ISBLANK(J38),"",ROUNDDOWN(J38+J38*入力用データ!$D$1/100,0))</f>
        <v/>
      </c>
      <c r="L38" s="151">
        <f t="shared" si="2"/>
        <v>0</v>
      </c>
    </row>
    <row r="39" spans="1:12" s="31" customFormat="1" ht="69.95" customHeight="1">
      <c r="A39" s="508"/>
      <c r="B39" s="300" t="str">
        <f t="shared" si="1"/>
        <v>×</v>
      </c>
      <c r="C39" s="510" t="str">
        <f t="shared" si="3"/>
        <v>オフシーズン一時帰宅コース</v>
      </c>
      <c r="D39" s="511"/>
      <c r="E39" s="537"/>
      <c r="F39" s="538"/>
      <c r="G39" s="539"/>
      <c r="H39" s="303"/>
      <c r="I39" s="303" t="str">
        <f>IF(ISBLANK(H39),"",ROUNDDOWN(H39+H39*入力用データ!$D$1/100,0))</f>
        <v/>
      </c>
      <c r="J39" s="310"/>
      <c r="K39" s="303" t="str">
        <f>IF(ISBLANK(J39),"",ROUNDDOWN(J39+J39*入力用データ!$D$1/100,0))</f>
        <v/>
      </c>
      <c r="L39" s="151">
        <f t="shared" si="2"/>
        <v>0</v>
      </c>
    </row>
    <row r="40" spans="1:12" s="31" customFormat="1" ht="69.95" customHeight="1">
      <c r="A40" s="508"/>
      <c r="B40" s="300" t="str">
        <f t="shared" si="1"/>
        <v>×</v>
      </c>
      <c r="C40" s="510" t="str">
        <f t="shared" si="3"/>
        <v>シングルユース</v>
      </c>
      <c r="D40" s="511"/>
      <c r="E40" s="311"/>
      <c r="F40" s="312"/>
      <c r="G40" s="313"/>
      <c r="H40" s="303"/>
      <c r="I40" s="303"/>
      <c r="J40" s="310"/>
      <c r="K40" s="303"/>
      <c r="L40" s="151">
        <f>I20</f>
        <v>0</v>
      </c>
    </row>
    <row r="41" spans="1:12" s="31" customFormat="1" ht="69.95" customHeight="1">
      <c r="A41" s="490"/>
      <c r="B41" s="300" t="str">
        <f t="shared" si="1"/>
        <v>×</v>
      </c>
      <c r="C41" s="510" t="str">
        <f t="shared" si="3"/>
        <v>グループユース</v>
      </c>
      <c r="D41" s="511"/>
      <c r="E41" s="537"/>
      <c r="F41" s="538"/>
      <c r="G41" s="539"/>
      <c r="H41" s="303"/>
      <c r="I41" s="303" t="str">
        <f>IF(ISBLANK(H41),"",ROUNDDOWN(H41+H41*入力用データ!$D$1/100,0))</f>
        <v/>
      </c>
      <c r="J41" s="310"/>
      <c r="K41" s="303" t="str">
        <f>IF(ISBLANK(J41),"",ROUNDDOWN(J41+J41*入力用データ!$D$1/100,0))</f>
        <v/>
      </c>
      <c r="L41" s="151">
        <f t="shared" si="2"/>
        <v>0</v>
      </c>
    </row>
    <row r="42" spans="1:12" s="31" customFormat="1" ht="238.5" customHeight="1">
      <c r="A42" s="507" t="s">
        <v>99</v>
      </c>
      <c r="B42" s="301" t="str">
        <f>IF(ISBLANK(C42),"","●")</f>
        <v/>
      </c>
      <c r="C42" s="532"/>
      <c r="D42" s="533"/>
      <c r="E42" s="531"/>
      <c r="F42" s="534"/>
      <c r="G42" s="535"/>
      <c r="H42" s="355"/>
      <c r="I42" s="356" t="str">
        <f>IF(ISBLANK(H42),"",ROUNDDOWN(H42+H42*入力用データ!$D$1/100,0))</f>
        <v/>
      </c>
      <c r="J42" s="357"/>
      <c r="K42" s="356" t="str">
        <f>IF(ISBLANK(J42),"",ROUNDDOWN(J42+J42*入力用データ!$D$1/100,0))</f>
        <v/>
      </c>
      <c r="L42" s="358"/>
    </row>
    <row r="43" spans="1:12" s="31" customFormat="1" ht="199.5" customHeight="1">
      <c r="A43" s="508"/>
      <c r="B43" s="301" t="str">
        <f>IF(ISBLANK(C43),"","●")</f>
        <v/>
      </c>
      <c r="C43" s="532"/>
      <c r="D43" s="533"/>
      <c r="E43" s="528"/>
      <c r="F43" s="529"/>
      <c r="G43" s="530"/>
      <c r="H43" s="355"/>
      <c r="I43" s="356" t="str">
        <f>IF(ISBLANK(H43),"",ROUNDDOWN(H43+H43*入力用データ!$D$1/100,0))</f>
        <v/>
      </c>
      <c r="J43" s="357"/>
      <c r="K43" s="356" t="str">
        <f>IF(ISBLANK(J43),"",ROUNDDOWN(J43+J43*入力用データ!$D$1/100,0))</f>
        <v/>
      </c>
      <c r="L43" s="358"/>
    </row>
    <row r="44" spans="1:12" s="31" customFormat="1" ht="211.5" customHeight="1">
      <c r="A44" s="508"/>
      <c r="B44" s="301" t="str">
        <f>IF(ISBLANK(C44),"","●")</f>
        <v/>
      </c>
      <c r="C44" s="532"/>
      <c r="D44" s="533"/>
      <c r="E44" s="531"/>
      <c r="F44" s="529"/>
      <c r="G44" s="530"/>
      <c r="H44" s="355"/>
      <c r="I44" s="356" t="str">
        <f>IF(ISBLANK(H44),"",ROUNDDOWN(H44+H44*入力用データ!$D$1/100,0))</f>
        <v/>
      </c>
      <c r="J44" s="357"/>
      <c r="K44" s="356" t="str">
        <f>IF(ISBLANK(J44),"",ROUNDDOWN(J44+J44*入力用データ!$D$1/100,0))</f>
        <v/>
      </c>
      <c r="L44" s="358"/>
    </row>
    <row r="45" spans="1:12" s="31" customFormat="1" ht="214.5" customHeight="1">
      <c r="A45" s="490"/>
      <c r="B45" s="301" t="str">
        <f>IF(ISBLANK(C45),"","●")</f>
        <v/>
      </c>
      <c r="C45" s="521"/>
      <c r="D45" s="521"/>
      <c r="E45" s="528"/>
      <c r="F45" s="529"/>
      <c r="G45" s="530"/>
      <c r="H45" s="355"/>
      <c r="I45" s="356" t="str">
        <f>IF(ISBLANK(H45),"",ROUNDDOWN(H45+H45*入力用データ!$D$1/100,0))</f>
        <v/>
      </c>
      <c r="J45" s="357"/>
      <c r="K45" s="356" t="str">
        <f>IF(ISBLANK(J45),"",ROUNDDOWN(J45+J45*入力用データ!$D$1/100,0))</f>
        <v/>
      </c>
      <c r="L45" s="358"/>
    </row>
    <row r="46" spans="1:12" s="31" customFormat="1" ht="17.25">
      <c r="A46" s="52"/>
      <c r="B46" s="52"/>
      <c r="C46" s="52"/>
      <c r="D46" s="52"/>
      <c r="E46" s="52"/>
      <c r="F46" s="52"/>
      <c r="G46" s="52"/>
      <c r="H46" s="52"/>
      <c r="I46" s="52"/>
      <c r="J46" s="52"/>
      <c r="K46" s="52"/>
      <c r="L46" s="52"/>
    </row>
    <row r="47" spans="1:12" ht="88.5" customHeight="1">
      <c r="A47" s="288" t="s">
        <v>345</v>
      </c>
      <c r="D47" s="288"/>
    </row>
    <row r="48" spans="1:12" ht="203.25" customHeight="1">
      <c r="A48" s="499" t="s">
        <v>75</v>
      </c>
      <c r="B48" s="499"/>
      <c r="C48" s="499"/>
      <c r="D48" s="499"/>
      <c r="E48" s="499"/>
      <c r="F48" s="499"/>
      <c r="G48" s="499"/>
      <c r="H48" s="499"/>
      <c r="I48" s="499"/>
      <c r="J48" s="499"/>
      <c r="K48" s="499"/>
      <c r="L48" s="499"/>
    </row>
    <row r="49" spans="1:12" ht="212.25" customHeight="1">
      <c r="A49" s="500"/>
      <c r="B49" s="501"/>
      <c r="C49" s="501"/>
      <c r="D49" s="501"/>
      <c r="E49" s="501"/>
      <c r="F49" s="501"/>
      <c r="G49" s="501"/>
      <c r="H49" s="501"/>
      <c r="I49" s="501"/>
      <c r="J49" s="501"/>
      <c r="K49" s="501"/>
      <c r="L49" s="502"/>
    </row>
    <row r="50" spans="1:12" ht="255" customHeight="1">
      <c r="A50" s="503" t="s">
        <v>411</v>
      </c>
      <c r="B50" s="504"/>
      <c r="C50" s="504"/>
      <c r="D50" s="504"/>
      <c r="E50" s="504"/>
      <c r="F50" s="504"/>
      <c r="G50" s="504"/>
      <c r="H50" s="504"/>
      <c r="I50" s="504"/>
      <c r="J50" s="504"/>
      <c r="K50" s="504"/>
      <c r="L50" s="504"/>
    </row>
    <row r="51" spans="1:12" ht="174.75" customHeight="1">
      <c r="A51" s="498"/>
      <c r="B51" s="498"/>
      <c r="C51" s="498"/>
      <c r="D51" s="498"/>
      <c r="E51" s="498"/>
      <c r="F51" s="498"/>
      <c r="G51" s="498"/>
      <c r="H51" s="498"/>
      <c r="I51" s="498"/>
      <c r="J51" s="498"/>
      <c r="K51" s="498"/>
      <c r="L51" s="498"/>
    </row>
    <row r="52" spans="1:12" ht="17.25">
      <c r="A52" s="52"/>
    </row>
    <row r="53" spans="1:12" ht="55.5">
      <c r="A53" s="288" t="s">
        <v>346</v>
      </c>
    </row>
    <row r="54" spans="1:12" ht="181.5" customHeight="1">
      <c r="A54" s="543" t="s">
        <v>78</v>
      </c>
      <c r="B54" s="543"/>
      <c r="C54" s="543"/>
      <c r="D54" s="543"/>
      <c r="E54" s="543"/>
      <c r="F54" s="543"/>
      <c r="G54" s="543"/>
      <c r="H54" s="543"/>
      <c r="I54" s="543"/>
      <c r="J54" s="543"/>
      <c r="K54" s="543"/>
      <c r="L54" s="543"/>
    </row>
    <row r="55" spans="1:12" ht="223.5" customHeight="1">
      <c r="A55" s="498"/>
      <c r="B55" s="498"/>
      <c r="C55" s="498"/>
      <c r="D55" s="498"/>
      <c r="E55" s="498"/>
      <c r="F55" s="498"/>
      <c r="G55" s="498"/>
      <c r="H55" s="498"/>
      <c r="I55" s="498"/>
      <c r="J55" s="498"/>
      <c r="K55" s="498"/>
      <c r="L55" s="498"/>
    </row>
  </sheetData>
  <sheetProtection selectLockedCells="1"/>
  <mergeCells count="102">
    <mergeCell ref="A54:L54"/>
    <mergeCell ref="E33:G33"/>
    <mergeCell ref="C37:D37"/>
    <mergeCell ref="E36:G36"/>
    <mergeCell ref="C38:D38"/>
    <mergeCell ref="E38:G38"/>
    <mergeCell ref="C43:D43"/>
    <mergeCell ref="C44:D44"/>
    <mergeCell ref="A42:A45"/>
    <mergeCell ref="E37:G37"/>
    <mergeCell ref="C41:D41"/>
    <mergeCell ref="C35:D35"/>
    <mergeCell ref="E35:G35"/>
    <mergeCell ref="C36:D36"/>
    <mergeCell ref="E41:G41"/>
    <mergeCell ref="C39:D39"/>
    <mergeCell ref="B16:C16"/>
    <mergeCell ref="D16:E16"/>
    <mergeCell ref="B26:C26"/>
    <mergeCell ref="B19:C19"/>
    <mergeCell ref="E45:G45"/>
    <mergeCell ref="E44:G44"/>
    <mergeCell ref="C42:D42"/>
    <mergeCell ref="E43:G43"/>
    <mergeCell ref="E42:G42"/>
    <mergeCell ref="C45:D45"/>
    <mergeCell ref="E30:G30"/>
    <mergeCell ref="C32:D32"/>
    <mergeCell ref="C30:D30"/>
    <mergeCell ref="B22:C22"/>
    <mergeCell ref="B21:C21"/>
    <mergeCell ref="B24:C24"/>
    <mergeCell ref="E29:G29"/>
    <mergeCell ref="E39:G39"/>
    <mergeCell ref="C40:D40"/>
    <mergeCell ref="E32:G32"/>
    <mergeCell ref="C34:D34"/>
    <mergeCell ref="E34:G34"/>
    <mergeCell ref="C33:D33"/>
    <mergeCell ref="B17:C17"/>
    <mergeCell ref="I15:L15"/>
    <mergeCell ref="I16:L16"/>
    <mergeCell ref="I17:L17"/>
    <mergeCell ref="D23:E23"/>
    <mergeCell ref="D24:E24"/>
    <mergeCell ref="D21:E21"/>
    <mergeCell ref="I18:L18"/>
    <mergeCell ref="D22:E22"/>
    <mergeCell ref="D19:E19"/>
    <mergeCell ref="I19:L19"/>
    <mergeCell ref="I20:L20"/>
    <mergeCell ref="I21:L21"/>
    <mergeCell ref="F23:G23"/>
    <mergeCell ref="F17:G17"/>
    <mergeCell ref="B14:C14"/>
    <mergeCell ref="B10:C10"/>
    <mergeCell ref="B11:C11"/>
    <mergeCell ref="B12:C12"/>
    <mergeCell ref="A55:L55"/>
    <mergeCell ref="A48:L48"/>
    <mergeCell ref="A49:L49"/>
    <mergeCell ref="A50:L50"/>
    <mergeCell ref="A51:L51"/>
    <mergeCell ref="B20:C20"/>
    <mergeCell ref="C29:D29"/>
    <mergeCell ref="A30:A41"/>
    <mergeCell ref="I22:L22"/>
    <mergeCell ref="F21:G21"/>
    <mergeCell ref="I23:L23"/>
    <mergeCell ref="C31:D31"/>
    <mergeCell ref="E31:G31"/>
    <mergeCell ref="F24:G24"/>
    <mergeCell ref="B23:C23"/>
    <mergeCell ref="D25:L25"/>
    <mergeCell ref="D26:L26"/>
    <mergeCell ref="B25:C25"/>
    <mergeCell ref="I24:L24"/>
    <mergeCell ref="I14:L14"/>
    <mergeCell ref="B18:C18"/>
    <mergeCell ref="F20:G20"/>
    <mergeCell ref="F19:G19"/>
    <mergeCell ref="E2:I3"/>
    <mergeCell ref="F16:G16"/>
    <mergeCell ref="I11:J11"/>
    <mergeCell ref="F14:G14"/>
    <mergeCell ref="I10:L10"/>
    <mergeCell ref="I12:L12"/>
    <mergeCell ref="I13:L13"/>
    <mergeCell ref="D15:E15"/>
    <mergeCell ref="F18:G18"/>
    <mergeCell ref="B2:D3"/>
    <mergeCell ref="B6:L7"/>
    <mergeCell ref="D9:E9"/>
    <mergeCell ref="F9:G9"/>
    <mergeCell ref="K2:K3"/>
    <mergeCell ref="L2:L3"/>
    <mergeCell ref="I9:L9"/>
    <mergeCell ref="F10:G10"/>
    <mergeCell ref="F15:G15"/>
    <mergeCell ref="F11:G11"/>
    <mergeCell ref="B13:C13"/>
    <mergeCell ref="B15:C15"/>
  </mergeCells>
  <phoneticPr fontId="9"/>
  <dataValidations count="2">
    <dataValidation type="whole" allowBlank="1" showInputMessage="1" showErrorMessage="1" sqref="J30:J45 H30:H45" xr:uid="{00000000-0002-0000-0200-000000000000}">
      <formula1>0</formula1>
      <formula2>500000</formula2>
    </dataValidation>
    <dataValidation type="list" allowBlank="1" showInputMessage="1" showErrorMessage="1" sqref="H10:H24" xr:uid="{00000000-0002-0000-0200-000001000000}">
      <formula1>$S$1:$S$2</formula1>
    </dataValidation>
  </dataValidations>
  <pageMargins left="0.70866141732283472" right="0.70866141732283472" top="0.74803149606299213" bottom="0.74803149606299213" header="0.31496062992125984" footer="0.31496062992125984"/>
  <pageSetup paperSize="8" scale="2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55"/>
  <sheetViews>
    <sheetView view="pageBreakPreview" topLeftCell="A23" zoomScale="46" zoomScaleNormal="75" zoomScaleSheetLayoutView="46" workbookViewId="0">
      <selection activeCell="E30" sqref="E30:G30"/>
    </sheetView>
  </sheetViews>
  <sheetFormatPr defaultColWidth="8.875" defaultRowHeight="13.5"/>
  <cols>
    <col min="1" max="1" width="22.125" customWidth="1"/>
    <col min="2" max="2" width="21.5" customWidth="1"/>
    <col min="3" max="3" width="26.125" customWidth="1"/>
    <col min="4" max="4" width="34.625" customWidth="1"/>
    <col min="5" max="5" width="32.5" customWidth="1"/>
    <col min="6" max="6" width="50.5" customWidth="1"/>
    <col min="7" max="7" width="46.875" customWidth="1"/>
    <col min="8" max="8" width="40.625" customWidth="1"/>
    <col min="9" max="9" width="57.125" customWidth="1"/>
    <col min="10" max="10" width="52.5" customWidth="1"/>
    <col min="11" max="11" width="44.5" customWidth="1"/>
    <col min="12" max="12" width="180.5" customWidth="1"/>
    <col min="13" max="13" width="26.125" style="2" customWidth="1"/>
    <col min="14" max="16384" width="8.875" style="2"/>
  </cols>
  <sheetData>
    <row r="1" spans="1:19" s="43" customFormat="1" ht="90.75" customHeight="1">
      <c r="A1" s="348" t="s">
        <v>101</v>
      </c>
      <c r="B1" s="22"/>
      <c r="C1" s="23"/>
      <c r="D1" s="23"/>
      <c r="E1" s="23"/>
      <c r="F1" s="23"/>
      <c r="G1" s="23"/>
      <c r="H1" s="352"/>
      <c r="I1" s="23"/>
      <c r="J1" s="23"/>
      <c r="K1" s="23"/>
      <c r="L1" s="23"/>
      <c r="M1" s="42"/>
      <c r="N1" s="42"/>
      <c r="S1" s="44" t="str">
        <f>入力用データ!A1</f>
        <v>●</v>
      </c>
    </row>
    <row r="2" spans="1:19" ht="54.75" customHeight="1">
      <c r="B2" s="480" t="s">
        <v>353</v>
      </c>
      <c r="C2" s="480"/>
      <c r="D2" s="480"/>
      <c r="E2" s="469" t="s">
        <v>355</v>
      </c>
      <c r="F2" s="470"/>
      <c r="G2" s="470"/>
      <c r="H2" s="470"/>
      <c r="I2" s="471"/>
      <c r="J2" s="572" t="s">
        <v>407</v>
      </c>
      <c r="K2" s="489" t="s">
        <v>324</v>
      </c>
      <c r="L2" s="573"/>
      <c r="M2" s="45"/>
      <c r="N2" s="45"/>
      <c r="S2" s="44" t="str">
        <f>入力用データ!A2</f>
        <v>×</v>
      </c>
    </row>
    <row r="3" spans="1:19" ht="67.5" customHeight="1">
      <c r="B3" s="480"/>
      <c r="C3" s="480"/>
      <c r="D3" s="480"/>
      <c r="E3" s="472"/>
      <c r="F3" s="473"/>
      <c r="G3" s="473"/>
      <c r="H3" s="473"/>
      <c r="I3" s="474"/>
      <c r="J3" s="572"/>
      <c r="K3" s="490"/>
      <c r="L3" s="574"/>
      <c r="M3" s="45"/>
      <c r="N3" s="45"/>
    </row>
    <row r="4" spans="1:19" ht="30" customHeight="1">
      <c r="B4" s="26"/>
      <c r="C4" s="26"/>
      <c r="D4" s="26"/>
      <c r="E4" s="26"/>
      <c r="F4" s="26"/>
      <c r="G4" s="26"/>
      <c r="H4" s="27"/>
      <c r="I4" s="27"/>
      <c r="J4" s="27"/>
      <c r="K4" s="27"/>
      <c r="L4" s="27"/>
      <c r="M4" s="46"/>
      <c r="N4" s="46"/>
    </row>
    <row r="5" spans="1:19" ht="68.25" customHeight="1">
      <c r="B5" s="353"/>
      <c r="C5" s="26"/>
      <c r="D5" s="26"/>
      <c r="E5" s="26"/>
      <c r="F5" s="26"/>
      <c r="G5" s="26"/>
      <c r="H5" s="27"/>
      <c r="I5" s="27"/>
      <c r="J5" s="27"/>
      <c r="K5" s="27"/>
      <c r="L5" s="27"/>
      <c r="M5" s="47"/>
      <c r="N5" s="47"/>
    </row>
    <row r="6" spans="1:19" ht="114.75" customHeight="1">
      <c r="B6" s="563" t="s">
        <v>408</v>
      </c>
      <c r="C6" s="564"/>
      <c r="D6" s="564"/>
      <c r="E6" s="564"/>
      <c r="F6" s="564"/>
      <c r="G6" s="564"/>
      <c r="H6" s="564"/>
      <c r="I6" s="564"/>
      <c r="J6" s="564"/>
      <c r="K6" s="564"/>
      <c r="L6" s="565"/>
      <c r="M6" s="48"/>
      <c r="N6" s="48"/>
    </row>
    <row r="7" spans="1:19" ht="93" customHeight="1">
      <c r="B7" s="566"/>
      <c r="C7" s="567"/>
      <c r="D7" s="567"/>
      <c r="E7" s="567"/>
      <c r="F7" s="567"/>
      <c r="G7" s="567"/>
      <c r="H7" s="567"/>
      <c r="I7" s="567"/>
      <c r="J7" s="567"/>
      <c r="K7" s="567"/>
      <c r="L7" s="568"/>
      <c r="M7" s="48"/>
      <c r="N7" s="48"/>
    </row>
    <row r="8" spans="1:19" s="50" customFormat="1" ht="30" customHeight="1">
      <c r="A8" s="21"/>
      <c r="B8" s="28"/>
      <c r="C8" s="29"/>
      <c r="D8" s="30"/>
      <c r="E8" s="30"/>
      <c r="F8" s="30"/>
      <c r="G8" s="30"/>
      <c r="H8" s="29"/>
      <c r="I8" s="29"/>
      <c r="J8" s="29"/>
      <c r="K8" s="29"/>
      <c r="L8" s="29"/>
      <c r="M8" s="49"/>
      <c r="N8" s="49"/>
    </row>
    <row r="9" spans="1:19" s="272" customFormat="1" ht="124.5" customHeight="1">
      <c r="A9" s="258"/>
      <c r="B9" s="269"/>
      <c r="C9" s="270"/>
      <c r="D9" s="569" t="s">
        <v>317</v>
      </c>
      <c r="E9" s="570"/>
      <c r="F9" s="569" t="s">
        <v>318</v>
      </c>
      <c r="G9" s="570"/>
      <c r="H9" s="364" t="s">
        <v>70</v>
      </c>
      <c r="I9" s="571" t="s">
        <v>127</v>
      </c>
      <c r="J9" s="571"/>
      <c r="K9" s="571"/>
      <c r="L9" s="571"/>
      <c r="M9" s="271"/>
      <c r="N9" s="271"/>
    </row>
    <row r="10" spans="1:19" s="31" customFormat="1" ht="176.25" customHeight="1">
      <c r="A10" s="52"/>
      <c r="B10" s="466" t="s">
        <v>71</v>
      </c>
      <c r="C10" s="466"/>
      <c r="D10" s="292" t="s">
        <v>331</v>
      </c>
      <c r="E10" s="292" t="s">
        <v>332</v>
      </c>
      <c r="F10" s="494" t="s">
        <v>319</v>
      </c>
      <c r="G10" s="495"/>
      <c r="H10" s="299" t="s">
        <v>95</v>
      </c>
      <c r="I10" s="475" t="s">
        <v>402</v>
      </c>
      <c r="J10" s="475"/>
      <c r="K10" s="475"/>
      <c r="L10" s="475"/>
      <c r="M10" s="65"/>
      <c r="N10" s="65"/>
    </row>
    <row r="11" spans="1:19" s="31" customFormat="1" ht="24.75" hidden="1" customHeight="1">
      <c r="A11" s="52"/>
      <c r="B11" s="466" t="s">
        <v>87</v>
      </c>
      <c r="C11" s="466"/>
      <c r="D11" s="66"/>
      <c r="E11" s="67"/>
      <c r="F11" s="496" t="s">
        <v>319</v>
      </c>
      <c r="G11" s="497"/>
      <c r="H11" s="299" t="s">
        <v>96</v>
      </c>
      <c r="I11" s="475" t="s">
        <v>126</v>
      </c>
      <c r="J11" s="475" t="s">
        <v>15</v>
      </c>
      <c r="K11" s="354"/>
      <c r="L11" s="354"/>
      <c r="M11" s="65"/>
      <c r="N11" s="65"/>
    </row>
    <row r="12" spans="1:19" s="31" customFormat="1" ht="150" customHeight="1">
      <c r="A12" s="52"/>
      <c r="B12" s="466" t="s">
        <v>73</v>
      </c>
      <c r="C12" s="466"/>
      <c r="D12" s="293" t="s">
        <v>119</v>
      </c>
      <c r="E12" s="294" t="s">
        <v>120</v>
      </c>
      <c r="F12" s="342" t="s">
        <v>412</v>
      </c>
      <c r="G12" s="365">
        <v>43484</v>
      </c>
      <c r="H12" s="299" t="s">
        <v>95</v>
      </c>
      <c r="I12" s="475" t="s">
        <v>403</v>
      </c>
      <c r="J12" s="475" t="s">
        <v>15</v>
      </c>
      <c r="K12" s="475"/>
      <c r="L12" s="475"/>
    </row>
    <row r="13" spans="1:19" s="31" customFormat="1" ht="150" customHeight="1">
      <c r="A13" s="52"/>
      <c r="B13" s="466" t="s">
        <v>81</v>
      </c>
      <c r="C13" s="466"/>
      <c r="D13" s="295" t="s">
        <v>121</v>
      </c>
      <c r="E13" s="296" t="s">
        <v>122</v>
      </c>
      <c r="F13" s="342" t="s">
        <v>412</v>
      </c>
      <c r="G13" s="365" t="s">
        <v>320</v>
      </c>
      <c r="H13" s="299" t="s">
        <v>80</v>
      </c>
      <c r="I13" s="475" t="s">
        <v>403</v>
      </c>
      <c r="J13" s="475" t="s">
        <v>15</v>
      </c>
      <c r="K13" s="475"/>
      <c r="L13" s="475"/>
    </row>
    <row r="14" spans="1:19" s="31" customFormat="1" ht="150" hidden="1" customHeight="1">
      <c r="A14" s="52"/>
      <c r="B14" s="466" t="s">
        <v>82</v>
      </c>
      <c r="C14" s="466"/>
      <c r="D14" s="68"/>
      <c r="E14" s="69"/>
      <c r="F14" s="476" t="s">
        <v>72</v>
      </c>
      <c r="G14" s="477"/>
      <c r="H14" s="299" t="s">
        <v>96</v>
      </c>
      <c r="I14" s="475" t="s">
        <v>126</v>
      </c>
      <c r="J14" s="475" t="s">
        <v>15</v>
      </c>
      <c r="K14" s="475"/>
      <c r="L14" s="475"/>
      <c r="M14" s="65"/>
      <c r="N14" s="65"/>
    </row>
    <row r="15" spans="1:19" s="31" customFormat="1" ht="150" customHeight="1">
      <c r="A15" s="52"/>
      <c r="B15" s="466" t="s">
        <v>74</v>
      </c>
      <c r="C15" s="466"/>
      <c r="D15" s="478"/>
      <c r="E15" s="479"/>
      <c r="F15" s="494" t="s">
        <v>319</v>
      </c>
      <c r="G15" s="495"/>
      <c r="H15" s="299" t="s">
        <v>96</v>
      </c>
      <c r="I15" s="475" t="s">
        <v>404</v>
      </c>
      <c r="J15" s="475" t="s">
        <v>15</v>
      </c>
      <c r="K15" s="475"/>
      <c r="L15" s="475"/>
      <c r="M15" s="65"/>
      <c r="N15" s="65"/>
    </row>
    <row r="16" spans="1:19" s="31" customFormat="1" ht="150" customHeight="1">
      <c r="A16" s="52"/>
      <c r="B16" s="466" t="s">
        <v>76</v>
      </c>
      <c r="C16" s="466"/>
      <c r="D16" s="478"/>
      <c r="E16" s="479"/>
      <c r="F16" s="467"/>
      <c r="G16" s="468"/>
      <c r="H16" s="299" t="s">
        <v>80</v>
      </c>
      <c r="I16" s="475" t="s">
        <v>129</v>
      </c>
      <c r="J16" s="475"/>
      <c r="K16" s="475"/>
      <c r="L16" s="475"/>
      <c r="M16" s="65"/>
      <c r="N16" s="65"/>
    </row>
    <row r="17" spans="1:14" s="31" customFormat="1" ht="150" customHeight="1">
      <c r="A17" s="52"/>
      <c r="B17" s="466" t="s">
        <v>344</v>
      </c>
      <c r="C17" s="466"/>
      <c r="D17" s="292" t="s">
        <v>359</v>
      </c>
      <c r="E17" s="292" t="s">
        <v>360</v>
      </c>
      <c r="F17" s="467"/>
      <c r="G17" s="468"/>
      <c r="H17" s="299" t="s">
        <v>80</v>
      </c>
      <c r="I17" s="475" t="s">
        <v>130</v>
      </c>
      <c r="J17" s="475"/>
      <c r="K17" s="475"/>
      <c r="L17" s="475"/>
      <c r="M17" s="65"/>
      <c r="N17" s="65"/>
    </row>
    <row r="18" spans="1:14" s="31" customFormat="1" ht="186" customHeight="1">
      <c r="A18" s="52"/>
      <c r="B18" s="466" t="s">
        <v>77</v>
      </c>
      <c r="C18" s="466"/>
      <c r="D18" s="292" t="s">
        <v>359</v>
      </c>
      <c r="E18" s="292" t="s">
        <v>360</v>
      </c>
      <c r="F18" s="467"/>
      <c r="G18" s="468"/>
      <c r="H18" s="299" t="s">
        <v>80</v>
      </c>
      <c r="I18" s="475" t="s">
        <v>131</v>
      </c>
      <c r="J18" s="475"/>
      <c r="K18" s="475"/>
      <c r="L18" s="475"/>
      <c r="M18" s="65"/>
      <c r="N18" s="65"/>
    </row>
    <row r="19" spans="1:14" s="31" customFormat="1" ht="150" customHeight="1">
      <c r="A19" s="52"/>
      <c r="B19" s="466" t="s">
        <v>88</v>
      </c>
      <c r="C19" s="466"/>
      <c r="D19" s="524" t="s">
        <v>83</v>
      </c>
      <c r="E19" s="525"/>
      <c r="F19" s="467"/>
      <c r="G19" s="468"/>
      <c r="H19" s="299" t="s">
        <v>80</v>
      </c>
      <c r="I19" s="475" t="s">
        <v>132</v>
      </c>
      <c r="J19" s="475"/>
      <c r="K19" s="475"/>
      <c r="L19" s="475"/>
      <c r="M19" s="65"/>
      <c r="N19" s="65"/>
    </row>
    <row r="20" spans="1:14" s="31" customFormat="1" ht="150" customHeight="1">
      <c r="A20" s="52"/>
      <c r="B20" s="466" t="s">
        <v>343</v>
      </c>
      <c r="C20" s="466"/>
      <c r="D20" s="292" t="s">
        <v>359</v>
      </c>
      <c r="E20" s="292" t="s">
        <v>360</v>
      </c>
      <c r="F20" s="467"/>
      <c r="G20" s="468"/>
      <c r="H20" s="299" t="s">
        <v>80</v>
      </c>
      <c r="I20" s="475" t="s">
        <v>133</v>
      </c>
      <c r="J20" s="475"/>
      <c r="K20" s="475"/>
      <c r="L20" s="475"/>
      <c r="M20" s="65"/>
      <c r="N20" s="65"/>
    </row>
    <row r="21" spans="1:14" s="31" customFormat="1" ht="150" customHeight="1">
      <c r="A21" s="52"/>
      <c r="B21" s="466" t="s">
        <v>84</v>
      </c>
      <c r="C21" s="466"/>
      <c r="D21" s="524" t="s">
        <v>83</v>
      </c>
      <c r="E21" s="525"/>
      <c r="F21" s="467"/>
      <c r="G21" s="468"/>
      <c r="H21" s="299" t="s">
        <v>95</v>
      </c>
      <c r="I21" s="475" t="s">
        <v>134</v>
      </c>
      <c r="J21" s="475"/>
      <c r="K21" s="475"/>
      <c r="L21" s="475"/>
      <c r="M21" s="65"/>
      <c r="N21" s="65"/>
    </row>
    <row r="22" spans="1:14" s="31" customFormat="1" ht="118.5" customHeight="1">
      <c r="A22" s="52"/>
      <c r="B22" s="517" t="s">
        <v>102</v>
      </c>
      <c r="C22" s="517"/>
      <c r="D22" s="522" t="s">
        <v>348</v>
      </c>
      <c r="E22" s="523"/>
      <c r="F22" s="366">
        <v>43476</v>
      </c>
      <c r="G22" s="367" t="s">
        <v>321</v>
      </c>
      <c r="H22" s="299" t="s">
        <v>80</v>
      </c>
      <c r="I22" s="509" t="s">
        <v>337</v>
      </c>
      <c r="J22" s="509"/>
      <c r="K22" s="509"/>
      <c r="L22" s="509"/>
      <c r="M22" s="70"/>
      <c r="N22" s="70"/>
    </row>
    <row r="23" spans="1:14" s="31" customFormat="1" ht="111" customHeight="1">
      <c r="A23" s="52"/>
      <c r="B23" s="517" t="s">
        <v>79</v>
      </c>
      <c r="C23" s="517"/>
      <c r="D23" s="522" t="s">
        <v>361</v>
      </c>
      <c r="E23" s="523"/>
      <c r="F23" s="526" t="s">
        <v>410</v>
      </c>
      <c r="G23" s="527"/>
      <c r="H23" s="299" t="s">
        <v>95</v>
      </c>
      <c r="I23" s="509" t="s">
        <v>338</v>
      </c>
      <c r="J23" s="509"/>
      <c r="K23" s="509"/>
      <c r="L23" s="509"/>
      <c r="M23" s="71"/>
      <c r="N23" s="71"/>
    </row>
    <row r="24" spans="1:14" s="31" customFormat="1" ht="124.5" customHeight="1">
      <c r="A24" s="52"/>
      <c r="B24" s="517" t="s">
        <v>103</v>
      </c>
      <c r="C24" s="517"/>
      <c r="D24" s="524" t="s">
        <v>83</v>
      </c>
      <c r="E24" s="525"/>
      <c r="F24" s="515" t="s">
        <v>85</v>
      </c>
      <c r="G24" s="516"/>
      <c r="H24" s="299" t="s">
        <v>95</v>
      </c>
      <c r="I24" s="509" t="s">
        <v>339</v>
      </c>
      <c r="J24" s="509"/>
      <c r="K24" s="509"/>
      <c r="L24" s="509"/>
      <c r="M24" s="72"/>
      <c r="N24" s="72"/>
    </row>
    <row r="25" spans="1:14" s="31" customFormat="1" ht="126" customHeight="1">
      <c r="A25" s="52"/>
      <c r="B25" s="520" t="s">
        <v>86</v>
      </c>
      <c r="C25" s="520"/>
      <c r="D25" s="518" t="s">
        <v>340</v>
      </c>
      <c r="E25" s="518"/>
      <c r="F25" s="518"/>
      <c r="G25" s="518"/>
      <c r="H25" s="518"/>
      <c r="I25" s="518"/>
      <c r="J25" s="518"/>
      <c r="K25" s="518"/>
      <c r="L25" s="518"/>
      <c r="M25" s="72"/>
      <c r="N25" s="72"/>
    </row>
    <row r="26" spans="1:14" s="31" customFormat="1" ht="122.25" customHeight="1">
      <c r="A26" s="52"/>
      <c r="B26" s="520" t="s">
        <v>108</v>
      </c>
      <c r="C26" s="520"/>
      <c r="D26" s="562"/>
      <c r="E26" s="562"/>
      <c r="F26" s="562"/>
      <c r="G26" s="562"/>
      <c r="H26" s="562"/>
      <c r="I26" s="562"/>
      <c r="J26" s="562"/>
      <c r="K26" s="562"/>
      <c r="L26" s="562"/>
      <c r="M26" s="72"/>
      <c r="N26" s="72"/>
    </row>
    <row r="27" spans="1:14" s="31" customFormat="1" ht="31.5" customHeight="1">
      <c r="A27" s="52"/>
      <c r="B27" s="52"/>
      <c r="C27" s="52"/>
      <c r="D27" s="52"/>
      <c r="E27" s="52"/>
      <c r="F27" s="52"/>
      <c r="G27" s="52"/>
      <c r="H27" s="52"/>
      <c r="I27" s="52"/>
      <c r="J27" s="52"/>
      <c r="K27" s="52"/>
      <c r="L27" s="52"/>
    </row>
    <row r="28" spans="1:14" s="31" customFormat="1" ht="53.1" customHeight="1">
      <c r="A28" s="52"/>
      <c r="L28" s="52"/>
    </row>
    <row r="29" spans="1:14" s="277" customFormat="1" ht="90" customHeight="1">
      <c r="A29" s="276"/>
      <c r="B29" s="359" t="s">
        <v>26</v>
      </c>
      <c r="C29" s="559" t="s">
        <v>107</v>
      </c>
      <c r="D29" s="560"/>
      <c r="E29" s="559" t="s">
        <v>124</v>
      </c>
      <c r="F29" s="561"/>
      <c r="G29" s="560"/>
      <c r="H29" s="360" t="s">
        <v>12</v>
      </c>
      <c r="I29" s="360" t="s">
        <v>13</v>
      </c>
      <c r="J29" s="361" t="s">
        <v>105</v>
      </c>
      <c r="K29" s="361" t="s">
        <v>104</v>
      </c>
      <c r="L29" s="362" t="s">
        <v>127</v>
      </c>
      <c r="M29" s="31"/>
      <c r="N29" s="31"/>
    </row>
    <row r="30" spans="1:14" s="31" customFormat="1" ht="69.95" customHeight="1">
      <c r="A30" s="507" t="s">
        <v>98</v>
      </c>
      <c r="B30" s="300" t="s">
        <v>95</v>
      </c>
      <c r="C30" s="510" t="s">
        <v>362</v>
      </c>
      <c r="D30" s="511"/>
      <c r="E30" s="512" t="s">
        <v>123</v>
      </c>
      <c r="F30" s="513"/>
      <c r="G30" s="514"/>
      <c r="H30" s="305">
        <v>195000</v>
      </c>
      <c r="I30" s="306">
        <v>210600</v>
      </c>
      <c r="J30" s="307">
        <v>15000</v>
      </c>
      <c r="K30" s="306">
        <v>16200</v>
      </c>
      <c r="L30" s="151" t="s">
        <v>363</v>
      </c>
    </row>
    <row r="31" spans="1:14" s="31" customFormat="1" ht="69.95" hidden="1" customHeight="1">
      <c r="A31" s="508"/>
      <c r="B31" s="300" t="s">
        <v>96</v>
      </c>
      <c r="C31" s="510" t="s">
        <v>364</v>
      </c>
      <c r="D31" s="511"/>
      <c r="E31" s="512" t="s">
        <v>123</v>
      </c>
      <c r="F31" s="513"/>
      <c r="G31" s="514"/>
      <c r="H31" s="305"/>
      <c r="I31" s="306" t="s">
        <v>356</v>
      </c>
      <c r="J31" s="307">
        <v>20000</v>
      </c>
      <c r="K31" s="306">
        <v>21600</v>
      </c>
      <c r="L31" s="151" t="s">
        <v>365</v>
      </c>
    </row>
    <row r="32" spans="1:14" s="31" customFormat="1" ht="69.95" customHeight="1">
      <c r="A32" s="508"/>
      <c r="B32" s="300" t="s">
        <v>95</v>
      </c>
      <c r="C32" s="510" t="s">
        <v>366</v>
      </c>
      <c r="D32" s="511"/>
      <c r="E32" s="512" t="s">
        <v>125</v>
      </c>
      <c r="F32" s="513"/>
      <c r="G32" s="514"/>
      <c r="H32" s="305">
        <v>205000</v>
      </c>
      <c r="I32" s="306">
        <v>221400</v>
      </c>
      <c r="J32" s="307">
        <v>15000</v>
      </c>
      <c r="K32" s="306">
        <v>16200</v>
      </c>
      <c r="L32" s="151" t="s">
        <v>367</v>
      </c>
    </row>
    <row r="33" spans="1:12" s="31" customFormat="1" ht="69.95" customHeight="1">
      <c r="A33" s="508"/>
      <c r="B33" s="300" t="s">
        <v>95</v>
      </c>
      <c r="C33" s="510" t="s">
        <v>368</v>
      </c>
      <c r="D33" s="511"/>
      <c r="E33" s="512" t="s">
        <v>125</v>
      </c>
      <c r="F33" s="513"/>
      <c r="G33" s="514"/>
      <c r="H33" s="305">
        <v>228500</v>
      </c>
      <c r="I33" s="306">
        <v>246780</v>
      </c>
      <c r="J33" s="307">
        <v>15000</v>
      </c>
      <c r="K33" s="306">
        <v>16200</v>
      </c>
      <c r="L33" s="151" t="s">
        <v>367</v>
      </c>
    </row>
    <row r="34" spans="1:12" s="31" customFormat="1" ht="69.95" hidden="1" customHeight="1">
      <c r="A34" s="508"/>
      <c r="B34" s="300" t="s">
        <v>96</v>
      </c>
      <c r="C34" s="510" t="s">
        <v>369</v>
      </c>
      <c r="D34" s="511"/>
      <c r="E34" s="553" t="s">
        <v>11</v>
      </c>
      <c r="F34" s="554"/>
      <c r="G34" s="555"/>
      <c r="H34" s="305"/>
      <c r="I34" s="306" t="s">
        <v>356</v>
      </c>
      <c r="J34" s="307">
        <v>20000</v>
      </c>
      <c r="K34" s="306">
        <v>21600</v>
      </c>
      <c r="L34" s="151" t="s">
        <v>365</v>
      </c>
    </row>
    <row r="35" spans="1:12" s="31" customFormat="1" ht="69.95" customHeight="1">
      <c r="A35" s="508"/>
      <c r="B35" s="300" t="s">
        <v>96</v>
      </c>
      <c r="C35" s="510" t="s">
        <v>370</v>
      </c>
      <c r="D35" s="511"/>
      <c r="E35" s="556"/>
      <c r="F35" s="557"/>
      <c r="G35" s="558"/>
      <c r="H35" s="368"/>
      <c r="I35" s="368" t="s">
        <v>356</v>
      </c>
      <c r="J35" s="369"/>
      <c r="K35" s="368" t="s">
        <v>356</v>
      </c>
      <c r="L35" s="151" t="s">
        <v>371</v>
      </c>
    </row>
    <row r="36" spans="1:12" s="31" customFormat="1" ht="69.95" customHeight="1">
      <c r="A36" s="508"/>
      <c r="B36" s="300" t="s">
        <v>95</v>
      </c>
      <c r="C36" s="510" t="s">
        <v>372</v>
      </c>
      <c r="D36" s="511"/>
      <c r="E36" s="556"/>
      <c r="F36" s="557"/>
      <c r="G36" s="558"/>
      <c r="H36" s="368"/>
      <c r="I36" s="368" t="s">
        <v>356</v>
      </c>
      <c r="J36" s="369"/>
      <c r="K36" s="368" t="s">
        <v>356</v>
      </c>
      <c r="L36" s="151" t="s">
        <v>373</v>
      </c>
    </row>
    <row r="37" spans="1:12" s="31" customFormat="1" ht="69.95" customHeight="1">
      <c r="A37" s="508"/>
      <c r="B37" s="300" t="s">
        <v>95</v>
      </c>
      <c r="C37" s="510" t="s">
        <v>374</v>
      </c>
      <c r="D37" s="511"/>
      <c r="E37" s="556"/>
      <c r="F37" s="557"/>
      <c r="G37" s="558"/>
      <c r="H37" s="305">
        <v>200000</v>
      </c>
      <c r="I37" s="306">
        <v>216000</v>
      </c>
      <c r="J37" s="307">
        <v>15000</v>
      </c>
      <c r="K37" s="306">
        <v>16200</v>
      </c>
      <c r="L37" s="151" t="s">
        <v>375</v>
      </c>
    </row>
    <row r="38" spans="1:12" s="31" customFormat="1" ht="69.95" customHeight="1">
      <c r="A38" s="508"/>
      <c r="B38" s="300" t="s">
        <v>95</v>
      </c>
      <c r="C38" s="510" t="s">
        <v>376</v>
      </c>
      <c r="D38" s="511"/>
      <c r="E38" s="556" t="s">
        <v>106</v>
      </c>
      <c r="F38" s="557"/>
      <c r="G38" s="558"/>
      <c r="H38" s="305">
        <v>252000</v>
      </c>
      <c r="I38" s="306">
        <v>272160</v>
      </c>
      <c r="J38" s="307">
        <v>12500</v>
      </c>
      <c r="K38" s="306">
        <v>13500</v>
      </c>
      <c r="L38" s="151" t="s">
        <v>377</v>
      </c>
    </row>
    <row r="39" spans="1:12" s="31" customFormat="1" ht="69.95" customHeight="1">
      <c r="A39" s="508"/>
      <c r="B39" s="300" t="s">
        <v>95</v>
      </c>
      <c r="C39" s="510" t="s">
        <v>378</v>
      </c>
      <c r="D39" s="511"/>
      <c r="E39" s="537"/>
      <c r="F39" s="538"/>
      <c r="G39" s="539"/>
      <c r="H39" s="303"/>
      <c r="I39" s="303" t="s">
        <v>356</v>
      </c>
      <c r="J39" s="310"/>
      <c r="K39" s="303" t="s">
        <v>356</v>
      </c>
      <c r="L39" s="151" t="s">
        <v>379</v>
      </c>
    </row>
    <row r="40" spans="1:12" s="31" customFormat="1" ht="69.95" customHeight="1">
      <c r="A40" s="508"/>
      <c r="B40" s="300" t="s">
        <v>95</v>
      </c>
      <c r="C40" s="510" t="s">
        <v>380</v>
      </c>
      <c r="D40" s="511"/>
      <c r="E40" s="311"/>
      <c r="F40" s="312"/>
      <c r="G40" s="313"/>
      <c r="H40" s="303"/>
      <c r="I40" s="303"/>
      <c r="J40" s="310"/>
      <c r="K40" s="303"/>
      <c r="L40" s="151" t="s">
        <v>381</v>
      </c>
    </row>
    <row r="41" spans="1:12" s="31" customFormat="1" ht="69.95" customHeight="1">
      <c r="A41" s="490"/>
      <c r="B41" s="300" t="s">
        <v>95</v>
      </c>
      <c r="C41" s="510" t="s">
        <v>382</v>
      </c>
      <c r="D41" s="511"/>
      <c r="E41" s="537"/>
      <c r="F41" s="538"/>
      <c r="G41" s="539"/>
      <c r="H41" s="303"/>
      <c r="I41" s="303" t="s">
        <v>356</v>
      </c>
      <c r="J41" s="310"/>
      <c r="K41" s="303" t="s">
        <v>356</v>
      </c>
      <c r="L41" s="151" t="s">
        <v>383</v>
      </c>
    </row>
    <row r="42" spans="1:12" s="31" customFormat="1" ht="228" customHeight="1">
      <c r="A42" s="507" t="s">
        <v>99</v>
      </c>
      <c r="B42" s="301" t="s">
        <v>95</v>
      </c>
      <c r="C42" s="532" t="s">
        <v>322</v>
      </c>
      <c r="D42" s="533"/>
      <c r="E42" s="531" t="s">
        <v>125</v>
      </c>
      <c r="F42" s="534"/>
      <c r="G42" s="535"/>
      <c r="H42" s="355">
        <v>175000</v>
      </c>
      <c r="I42" s="356">
        <v>189000</v>
      </c>
      <c r="J42" s="357">
        <v>20000</v>
      </c>
      <c r="K42" s="356">
        <v>21600</v>
      </c>
      <c r="L42" s="358" t="s">
        <v>413</v>
      </c>
    </row>
    <row r="43" spans="1:12" s="31" customFormat="1" ht="199.5" customHeight="1">
      <c r="A43" s="508"/>
      <c r="B43" s="301" t="s">
        <v>356</v>
      </c>
      <c r="C43" s="403"/>
      <c r="D43" s="405"/>
      <c r="E43" s="427"/>
      <c r="F43" s="428"/>
      <c r="G43" s="429"/>
      <c r="H43" s="274"/>
      <c r="I43" s="275"/>
      <c r="J43" s="251"/>
      <c r="K43" s="275"/>
      <c r="L43" s="152"/>
    </row>
    <row r="44" spans="1:12" s="31" customFormat="1" ht="211.5" customHeight="1">
      <c r="A44" s="508"/>
      <c r="B44" s="301" t="s">
        <v>356</v>
      </c>
      <c r="C44" s="403"/>
      <c r="D44" s="405"/>
      <c r="E44" s="427"/>
      <c r="F44" s="428"/>
      <c r="G44" s="429"/>
      <c r="H44" s="274"/>
      <c r="I44" s="275"/>
      <c r="J44" s="251"/>
      <c r="K44" s="275"/>
      <c r="L44" s="152"/>
    </row>
    <row r="45" spans="1:12" s="31" customFormat="1" ht="214.5" customHeight="1">
      <c r="A45" s="490"/>
      <c r="B45" s="301" t="s">
        <v>356</v>
      </c>
      <c r="C45" s="406"/>
      <c r="D45" s="406"/>
      <c r="E45" s="427"/>
      <c r="F45" s="428"/>
      <c r="G45" s="429"/>
      <c r="H45" s="274"/>
      <c r="I45" s="275" t="s">
        <v>356</v>
      </c>
      <c r="J45" s="251"/>
      <c r="K45" s="275" t="s">
        <v>356</v>
      </c>
      <c r="L45" s="74"/>
    </row>
    <row r="46" spans="1:12" s="31" customFormat="1" ht="17.25">
      <c r="A46" s="52"/>
      <c r="B46" s="52"/>
      <c r="C46" s="52"/>
      <c r="D46" s="52"/>
      <c r="E46" s="52"/>
      <c r="F46" s="52"/>
      <c r="G46" s="52"/>
      <c r="H46" s="52"/>
      <c r="I46" s="52"/>
      <c r="J46" s="52"/>
      <c r="K46" s="52"/>
      <c r="L46" s="52"/>
    </row>
    <row r="47" spans="1:12" ht="88.5" customHeight="1">
      <c r="A47" s="288" t="s">
        <v>345</v>
      </c>
      <c r="D47" s="288"/>
    </row>
    <row r="48" spans="1:12" ht="75" customHeight="1">
      <c r="A48" s="545" t="s">
        <v>75</v>
      </c>
      <c r="B48" s="545"/>
      <c r="C48" s="545"/>
      <c r="D48" s="545"/>
      <c r="E48" s="545"/>
      <c r="F48" s="545"/>
      <c r="G48" s="545"/>
      <c r="H48" s="545"/>
      <c r="I48" s="545"/>
      <c r="J48" s="545"/>
      <c r="K48" s="545"/>
      <c r="L48" s="545"/>
    </row>
    <row r="49" spans="1:12" ht="62.25" customHeight="1">
      <c r="A49" s="546"/>
      <c r="B49" s="547"/>
      <c r="C49" s="547"/>
      <c r="D49" s="547"/>
      <c r="E49" s="547"/>
      <c r="F49" s="547"/>
      <c r="G49" s="547"/>
      <c r="H49" s="547"/>
      <c r="I49" s="547"/>
      <c r="J49" s="547"/>
      <c r="K49" s="547"/>
      <c r="L49" s="548"/>
    </row>
    <row r="50" spans="1:12" ht="139.5" customHeight="1">
      <c r="A50" s="549" t="s">
        <v>411</v>
      </c>
      <c r="B50" s="550"/>
      <c r="C50" s="550"/>
      <c r="D50" s="550"/>
      <c r="E50" s="550"/>
      <c r="F50" s="550"/>
      <c r="G50" s="550"/>
      <c r="H50" s="550"/>
      <c r="I50" s="550"/>
      <c r="J50" s="550"/>
      <c r="K50" s="550"/>
      <c r="L50" s="550"/>
    </row>
    <row r="51" spans="1:12" ht="75" customHeight="1">
      <c r="A51" s="551"/>
      <c r="B51" s="551"/>
      <c r="C51" s="551"/>
      <c r="D51" s="551"/>
      <c r="E51" s="551"/>
      <c r="F51" s="551"/>
      <c r="G51" s="551"/>
      <c r="H51" s="551"/>
      <c r="I51" s="551"/>
      <c r="J51" s="551"/>
      <c r="K51" s="551"/>
      <c r="L51" s="551"/>
    </row>
    <row r="52" spans="1:12" ht="17.25">
      <c r="A52" s="52"/>
    </row>
    <row r="53" spans="1:12" ht="55.5">
      <c r="A53" s="288" t="s">
        <v>346</v>
      </c>
    </row>
    <row r="54" spans="1:12" ht="83.25" customHeight="1">
      <c r="A54" s="544" t="s">
        <v>78</v>
      </c>
      <c r="B54" s="544"/>
      <c r="C54" s="544"/>
      <c r="D54" s="544"/>
      <c r="E54" s="544"/>
      <c r="F54" s="544"/>
      <c r="G54" s="544"/>
      <c r="H54" s="544"/>
      <c r="I54" s="544"/>
      <c r="J54" s="544"/>
      <c r="K54" s="544"/>
      <c r="L54" s="544"/>
    </row>
    <row r="55" spans="1:12" ht="115.5" customHeight="1">
      <c r="A55" s="552"/>
      <c r="B55" s="552"/>
      <c r="C55" s="552"/>
      <c r="D55" s="552"/>
      <c r="E55" s="552"/>
      <c r="F55" s="552"/>
      <c r="G55" s="552"/>
      <c r="H55" s="552"/>
      <c r="I55" s="552"/>
      <c r="J55" s="552"/>
      <c r="K55" s="552"/>
      <c r="L55" s="552"/>
    </row>
  </sheetData>
  <sheetProtection sheet="1" objects="1" scenarios="1" selectLockedCells="1"/>
  <mergeCells count="103">
    <mergeCell ref="B13:C13"/>
    <mergeCell ref="B2:D3"/>
    <mergeCell ref="I13:L13"/>
    <mergeCell ref="B6:L7"/>
    <mergeCell ref="D9:E9"/>
    <mergeCell ref="F9:G9"/>
    <mergeCell ref="I9:L9"/>
    <mergeCell ref="B14:C14"/>
    <mergeCell ref="F14:G14"/>
    <mergeCell ref="I14:L14"/>
    <mergeCell ref="B12:C12"/>
    <mergeCell ref="I12:L12"/>
    <mergeCell ref="J2:J3"/>
    <mergeCell ref="B11:C11"/>
    <mergeCell ref="F11:G11"/>
    <mergeCell ref="I11:J11"/>
    <mergeCell ref="B10:C10"/>
    <mergeCell ref="F10:G10"/>
    <mergeCell ref="I10:L10"/>
    <mergeCell ref="E2:I3"/>
    <mergeCell ref="K2:K3"/>
    <mergeCell ref="L2:L3"/>
    <mergeCell ref="B17:C17"/>
    <mergeCell ref="F17:G17"/>
    <mergeCell ref="F15:G15"/>
    <mergeCell ref="I15:L15"/>
    <mergeCell ref="B16:C16"/>
    <mergeCell ref="I17:L17"/>
    <mergeCell ref="B19:C19"/>
    <mergeCell ref="D19:E19"/>
    <mergeCell ref="F19:G19"/>
    <mergeCell ref="I19:L19"/>
    <mergeCell ref="B18:C18"/>
    <mergeCell ref="F18:G18"/>
    <mergeCell ref="I18:L18"/>
    <mergeCell ref="D16:E16"/>
    <mergeCell ref="F16:G16"/>
    <mergeCell ref="I16:L16"/>
    <mergeCell ref="B15:C15"/>
    <mergeCell ref="D15:E15"/>
    <mergeCell ref="B20:C20"/>
    <mergeCell ref="F20:G20"/>
    <mergeCell ref="I20:L20"/>
    <mergeCell ref="B21:C21"/>
    <mergeCell ref="D21:E21"/>
    <mergeCell ref="F21:G21"/>
    <mergeCell ref="I21:L21"/>
    <mergeCell ref="E32:G32"/>
    <mergeCell ref="B22:C22"/>
    <mergeCell ref="B24:C24"/>
    <mergeCell ref="D24:E24"/>
    <mergeCell ref="D22:E22"/>
    <mergeCell ref="I22:L22"/>
    <mergeCell ref="C29:D29"/>
    <mergeCell ref="E29:G29"/>
    <mergeCell ref="F24:G24"/>
    <mergeCell ref="I24:L24"/>
    <mergeCell ref="B23:C23"/>
    <mergeCell ref="D23:E23"/>
    <mergeCell ref="F23:G23"/>
    <mergeCell ref="B25:C25"/>
    <mergeCell ref="D25:L25"/>
    <mergeCell ref="B26:C26"/>
    <mergeCell ref="D26:L26"/>
    <mergeCell ref="I23:L23"/>
    <mergeCell ref="C40:D40"/>
    <mergeCell ref="C37:D37"/>
    <mergeCell ref="E37:G37"/>
    <mergeCell ref="C33:D33"/>
    <mergeCell ref="E33:G33"/>
    <mergeCell ref="C34:D34"/>
    <mergeCell ref="C35:D35"/>
    <mergeCell ref="E35:G35"/>
    <mergeCell ref="C38:D38"/>
    <mergeCell ref="E38:G38"/>
    <mergeCell ref="C36:D36"/>
    <mergeCell ref="E36:G36"/>
    <mergeCell ref="C41:D41"/>
    <mergeCell ref="E41:G41"/>
    <mergeCell ref="A30:A41"/>
    <mergeCell ref="C30:D30"/>
    <mergeCell ref="E30:G30"/>
    <mergeCell ref="C31:D31"/>
    <mergeCell ref="E31:G31"/>
    <mergeCell ref="C32:D32"/>
    <mergeCell ref="E34:G34"/>
    <mergeCell ref="C39:D39"/>
    <mergeCell ref="E39:G39"/>
    <mergeCell ref="A54:L54"/>
    <mergeCell ref="A48:L48"/>
    <mergeCell ref="A49:L49"/>
    <mergeCell ref="A50:L50"/>
    <mergeCell ref="A51:L51"/>
    <mergeCell ref="A55:L55"/>
    <mergeCell ref="A42:A45"/>
    <mergeCell ref="C42:D42"/>
    <mergeCell ref="E42:G42"/>
    <mergeCell ref="C43:D43"/>
    <mergeCell ref="E43:G43"/>
    <mergeCell ref="C44:D44"/>
    <mergeCell ref="E44:G44"/>
    <mergeCell ref="C45:D45"/>
    <mergeCell ref="E45:G45"/>
  </mergeCells>
  <phoneticPr fontId="104"/>
  <dataValidations count="2">
    <dataValidation type="list" allowBlank="1" showInputMessage="1" showErrorMessage="1" sqref="H10:H24" xr:uid="{00000000-0002-0000-0300-000000000000}">
      <formula1>$S$1:$S$2</formula1>
    </dataValidation>
    <dataValidation type="whole" allowBlank="1" showInputMessage="1" showErrorMessage="1" sqref="J30:J45 H30:H45" xr:uid="{00000000-0002-0000-0300-000001000000}">
      <formula1>0</formula1>
      <formula2>500000</formula2>
    </dataValidation>
  </dataValidations>
  <pageMargins left="0.70866141732283472" right="0.70866141732283472" top="0.74803149606299213" bottom="0.74803149606299213" header="0.31496062992125984" footer="0.31496062992125984"/>
  <pageSetup paperSize="8" scale="2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pageSetUpPr fitToPage="1"/>
  </sheetPr>
  <dimension ref="A1:AG282"/>
  <sheetViews>
    <sheetView view="pageBreakPreview" zoomScale="48" zoomScaleNormal="75" zoomScaleSheetLayoutView="48" workbookViewId="0">
      <pane xSplit="4" ySplit="9" topLeftCell="G10" activePane="bottomRight" state="frozen"/>
      <selection activeCell="R45" sqref="R45:X45"/>
      <selection pane="topRight" activeCell="R45" sqref="R45:X45"/>
      <selection pane="bottomLeft" activeCell="R45" sqref="R45:X45"/>
      <selection pane="bottomRight" activeCell="J9" sqref="J9"/>
    </sheetView>
  </sheetViews>
  <sheetFormatPr defaultColWidth="8.875" defaultRowHeight="26.25" customHeight="1"/>
  <cols>
    <col min="1" max="1" width="31.5" style="272" customWidth="1"/>
    <col min="2" max="2" width="23.125" style="322" customWidth="1"/>
    <col min="3" max="3" width="38.625" style="337" customWidth="1"/>
    <col min="4" max="4" width="41" style="337"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51" hidden="1" customWidth="1"/>
    <col min="23" max="23" width="8.875" style="51" hidden="1" customWidth="1"/>
    <col min="24" max="29" width="13.375" style="51" hidden="1" customWidth="1"/>
    <col min="30" max="30" width="19.125" style="272" customWidth="1"/>
    <col min="31" max="31" width="19.875" style="272" customWidth="1"/>
    <col min="32" max="33" width="21.125" style="322" customWidth="1"/>
    <col min="34" max="16384" width="8.875" style="31"/>
  </cols>
  <sheetData>
    <row r="1" spans="1:33" ht="52.5" customHeight="1">
      <c r="A1" s="347" t="s">
        <v>347</v>
      </c>
    </row>
    <row r="2" spans="1:33" ht="39.75" customHeight="1">
      <c r="A2" s="323" t="s">
        <v>8</v>
      </c>
      <c r="B2" s="324">
        <f>'入力シート１＜普通車　料金表＞'!R2</f>
        <v>43374</v>
      </c>
      <c r="E2" s="76" t="s">
        <v>93</v>
      </c>
      <c r="F2" s="76"/>
      <c r="G2" s="76"/>
      <c r="H2" s="76"/>
      <c r="I2" s="76"/>
      <c r="J2" s="76"/>
      <c r="K2" s="76"/>
      <c r="L2" s="76"/>
      <c r="M2" s="76"/>
      <c r="N2" s="76"/>
      <c r="O2" s="76"/>
      <c r="P2" s="76"/>
      <c r="Q2" s="76"/>
      <c r="R2" s="76"/>
      <c r="S2" s="76"/>
      <c r="T2" s="76"/>
      <c r="U2" s="377"/>
      <c r="V2" s="377"/>
      <c r="W2" s="51" t="s">
        <v>0</v>
      </c>
      <c r="X2" s="77">
        <f>IF(ISBLANK('入力シート１＜普通車　料金表＞'!C10),"",'入力シート１＜普通車　料金表＞'!C10)</f>
        <v>43374</v>
      </c>
      <c r="Y2" s="77">
        <f>IF(ISBLANK('入力シート１＜普通車　料金表＞'!F10),"",'入力シート１＜普通車　料金表＞'!F10)</f>
        <v>43435</v>
      </c>
      <c r="Z2" s="77">
        <f>IF(ISBLANK('入力シート１＜普通車　料金表＞'!I10),"",'入力シート１＜普通車　料金表＞'!I10)</f>
        <v>43466</v>
      </c>
      <c r="AA2" s="77">
        <f>IF(ISBLANK('入力シート１＜普通車　料金表＞'!L10),"",'入力シート１＜普通車　料金表＞'!L10)</f>
        <v>43489</v>
      </c>
      <c r="AB2" s="77">
        <f>IF(ISBLANK('入力シート１＜普通車　料金表＞'!O10),"",'入力シート１＜普通車　料金表＞'!O10)</f>
        <v>43500</v>
      </c>
      <c r="AC2" s="77">
        <f>IF(ISBLANK('入力シート１＜普通車　料金表＞'!R10),"",'入力シート１＜普通車　料金表＞'!R10)</f>
        <v>43514</v>
      </c>
    </row>
    <row r="3" spans="1:33" ht="39.75" customHeight="1">
      <c r="A3" s="323" t="s">
        <v>9</v>
      </c>
      <c r="B3" s="324">
        <f>'入力シート１＜普通車　料金表＞'!T2</f>
        <v>43616</v>
      </c>
      <c r="E3" s="76" t="str">
        <f>IF(COUNTIF($E$8:E8,$E$2)=0,"",COUNTIF($E$8:E8,$E$2))</f>
        <v/>
      </c>
      <c r="F3" s="76">
        <f>COUNTIF($E$8:F8,$E$2)</f>
        <v>0</v>
      </c>
      <c r="G3" s="76">
        <f>COUNTIF($E$8:G8,$E$2)</f>
        <v>0</v>
      </c>
      <c r="H3" s="76">
        <f>COUNTIF($E$8:H8,$E$2)</f>
        <v>0</v>
      </c>
      <c r="I3" s="76">
        <f>COUNTIF($E$8:I8,$E$2)</f>
        <v>0</v>
      </c>
      <c r="J3" s="76">
        <f>COUNTIF($E$8:J8,$E$2)</f>
        <v>0</v>
      </c>
      <c r="K3" s="76">
        <f>COUNTIF($E$8:K8,$E$2)</f>
        <v>0</v>
      </c>
      <c r="L3" s="76">
        <f>COUNTIF($E$8:L8,$E$2)</f>
        <v>0</v>
      </c>
      <c r="M3" s="76">
        <f>COUNTIF($E$8:M8,$E$2)</f>
        <v>0</v>
      </c>
      <c r="N3" s="76">
        <f>COUNTIF($E$8:N8,$E$2)</f>
        <v>0</v>
      </c>
      <c r="O3" s="76"/>
      <c r="P3" s="76">
        <f>COUNTIF($E$8:P8,$E$2)</f>
        <v>0</v>
      </c>
      <c r="Q3" s="76">
        <f>COUNTIF($E$8:Q8,$E$2)</f>
        <v>0</v>
      </c>
      <c r="R3" s="76">
        <f>COUNTIF($E$8:R8,$E$2)</f>
        <v>0</v>
      </c>
      <c r="S3" s="76">
        <f>COUNTIF($E$8:S8,$E$2)</f>
        <v>0</v>
      </c>
      <c r="T3" s="76">
        <f>COUNTIF($E$8:T8,$E$2)</f>
        <v>0</v>
      </c>
      <c r="U3" s="377">
        <f>COUNTIF($E$8:U8,$E$2)</f>
        <v>0</v>
      </c>
      <c r="V3" s="377">
        <f>COUNTIF($E$8:V8,$E$2)</f>
        <v>0</v>
      </c>
      <c r="W3" s="51" t="s">
        <v>1</v>
      </c>
      <c r="X3" s="77">
        <f>IF(ISBLANK('入力シート１＜普通車　料金表＞'!E10),"",'入力シート１＜普通車　料金表＞'!E10)</f>
        <v>43434</v>
      </c>
      <c r="Y3" s="77">
        <f>IF(ISBLANK('入力シート１＜普通車　料金表＞'!H10),"",'入力シート１＜普通車　料金表＞'!H10)</f>
        <v>43465</v>
      </c>
      <c r="Z3" s="77">
        <f>IF(ISBLANK('入力シート１＜普通車　料金表＞'!K10),"",'入力シート１＜普通車　料金表＞'!K10)</f>
        <v>43488</v>
      </c>
      <c r="AA3" s="77">
        <f>IF(ISBLANK('入力シート１＜普通車　料金表＞'!N10),"",'入力シート１＜普通車　料金表＞'!N10)</f>
        <v>43499</v>
      </c>
      <c r="AB3" s="77">
        <f>IF(ISBLANK('入力シート１＜普通車　料金表＞'!Q10),"",'入力シート１＜普通車　料金表＞'!Q10)</f>
        <v>43513</v>
      </c>
      <c r="AC3" s="77">
        <f>IF(ISBLANK('入力シート１＜普通車　料金表＞'!T10),"",'入力シート１＜普通車　料金表＞'!T10)</f>
        <v>43533</v>
      </c>
    </row>
    <row r="4" spans="1:33" ht="54" customHeight="1">
      <c r="E4" s="593" t="s">
        <v>112</v>
      </c>
      <c r="F4" s="593"/>
      <c r="G4" s="593"/>
      <c r="H4" s="593"/>
      <c r="I4" s="593"/>
      <c r="J4" s="593"/>
      <c r="K4" s="593"/>
      <c r="L4" s="593"/>
      <c r="M4" s="593"/>
      <c r="N4" s="593"/>
      <c r="O4" s="593"/>
      <c r="P4" s="593"/>
      <c r="Q4" s="593"/>
      <c r="R4" s="593"/>
      <c r="S4" s="593"/>
      <c r="T4" s="593"/>
      <c r="U4" s="593"/>
      <c r="V4" s="593"/>
      <c r="W4" s="51" t="s">
        <v>0</v>
      </c>
      <c r="X4" s="77" t="str">
        <f>IF(ISBLANK('入力シート１＜普通車　料金表＞'!C11),"",'入力シート１＜普通車　料金表＞'!C11)</f>
        <v/>
      </c>
      <c r="Y4" s="77" t="str">
        <f>IF(ISBLANK('入力シート１＜普通車　料金表＞'!F11),"",'入力シート１＜普通車　料金表＞'!F11)</f>
        <v/>
      </c>
      <c r="Z4" s="77">
        <f>IF(ISBLANK('入力シート１＜普通車　料金表＞'!I11),"",'入力シート１＜普通車　料金表＞'!I11)</f>
        <v>43534</v>
      </c>
      <c r="AA4" s="77" t="str">
        <f>IF(ISBLANK('入力シート１＜普通車　料金表＞'!L11),"",'入力シート１＜普通車　料金表＞'!L11)</f>
        <v/>
      </c>
      <c r="AB4" s="77" t="str">
        <f>IF(ISBLANK('入力シート１＜普通車　料金表＞'!O11),"",'入力シート１＜普通車　料金表＞'!O11)</f>
        <v/>
      </c>
      <c r="AC4" s="77" t="str">
        <f>IF(ISBLANK('入力シート１＜普通車　料金表＞'!R11),"",'入力シート１＜普通車　料金表＞'!R11)</f>
        <v/>
      </c>
    </row>
    <row r="5" spans="1:33" s="81" customFormat="1" ht="54" customHeight="1">
      <c r="A5" s="575" t="s">
        <v>775</v>
      </c>
      <c r="B5" s="575"/>
      <c r="C5" s="576" t="s">
        <v>776</v>
      </c>
      <c r="D5" s="577"/>
      <c r="E5" s="577"/>
      <c r="F5" s="577"/>
      <c r="G5" s="577"/>
      <c r="H5" s="577"/>
      <c r="I5" s="577"/>
      <c r="J5" s="577"/>
      <c r="K5" s="577"/>
      <c r="L5" s="577"/>
      <c r="M5" s="577"/>
      <c r="N5" s="577"/>
      <c r="O5" s="577"/>
      <c r="P5" s="577"/>
      <c r="Q5" s="577"/>
      <c r="R5" s="577"/>
      <c r="S5" s="577"/>
      <c r="T5" s="577"/>
      <c r="U5" s="577"/>
      <c r="V5" s="577"/>
      <c r="W5" s="577"/>
      <c r="X5" s="577"/>
      <c r="Y5" s="577"/>
      <c r="Z5" s="577"/>
      <c r="AA5" s="577"/>
      <c r="AB5" s="577"/>
      <c r="AC5" s="577"/>
      <c r="AD5" s="577"/>
      <c r="AE5" s="577"/>
      <c r="AF5" s="577"/>
      <c r="AG5" s="578"/>
    </row>
    <row r="6" spans="1:33" s="81" customFormat="1" ht="33" customHeight="1">
      <c r="A6" s="277"/>
      <c r="B6" s="325"/>
      <c r="C6" s="338"/>
      <c r="D6" s="338"/>
      <c r="E6" s="82"/>
      <c r="F6" s="82"/>
      <c r="G6" s="82"/>
      <c r="H6" s="82"/>
      <c r="I6" s="82"/>
      <c r="J6" s="82"/>
      <c r="K6" s="82"/>
      <c r="L6" s="82"/>
      <c r="M6" s="82"/>
      <c r="N6" s="82"/>
      <c r="O6" s="82"/>
      <c r="P6" s="82"/>
      <c r="Q6" s="82"/>
      <c r="R6" s="82"/>
      <c r="S6" s="82"/>
      <c r="T6" s="82"/>
      <c r="U6" s="378"/>
      <c r="V6" s="378"/>
      <c r="W6" s="51" t="s">
        <v>1</v>
      </c>
      <c r="X6" s="77" t="str">
        <f>IF(ISBLANK('入力シート１＜普通車　料金表＞'!E11),"",'入力シート１＜普通車　料金表＞'!E11)</f>
        <v/>
      </c>
      <c r="Y6" s="77" t="str">
        <f>IF(ISBLANK('入力シート１＜普通車　料金表＞'!H11),"",'入力シート１＜普通車　料金表＞'!H11)</f>
        <v/>
      </c>
      <c r="Z6" s="77">
        <f>IF(ISBLANK('入力シート１＜普通車　料金表＞'!K11),"",'入力シート１＜普通車　料金表＞'!K11)</f>
        <v>43616</v>
      </c>
      <c r="AA6" s="77" t="str">
        <f>IF(ISBLANK('入力シート１＜普通車　料金表＞'!N11),"",'入力シート１＜普通車　料金表＞'!N11)</f>
        <v/>
      </c>
      <c r="AB6" s="77" t="str">
        <f>IF(ISBLANK('入力シート１＜普通車　料金表＞'!Q11),"",'入力シート１＜普通車　料金表＞'!Q11)</f>
        <v/>
      </c>
      <c r="AC6" s="77" t="str">
        <f>IF(ISBLANK('入力シート１＜普通車　料金表＞'!T11),"",'入力シート１＜普通車　料金表＞'!T11)</f>
        <v/>
      </c>
      <c r="AD6" s="277"/>
      <c r="AE6" s="277"/>
      <c r="AF6" s="325"/>
      <c r="AG6" s="325"/>
    </row>
    <row r="7" spans="1:33" ht="54" customHeight="1">
      <c r="A7" s="587" t="s">
        <v>352</v>
      </c>
      <c r="B7" s="588"/>
      <c r="C7" s="589" t="str">
        <f>'入力シート１＜普通車　料金表＞'!C2</f>
        <v>備南自動車学校</v>
      </c>
      <c r="D7" s="590"/>
      <c r="E7" s="581" t="s">
        <v>118</v>
      </c>
      <c r="F7" s="582"/>
      <c r="G7" s="582"/>
      <c r="H7" s="582"/>
      <c r="I7" s="582"/>
      <c r="J7" s="582"/>
      <c r="K7" s="582"/>
      <c r="L7" s="582"/>
      <c r="M7" s="582"/>
      <c r="N7" s="582"/>
      <c r="O7" s="582"/>
      <c r="P7" s="582"/>
      <c r="Q7" s="582"/>
      <c r="R7" s="582"/>
      <c r="S7" s="582"/>
      <c r="T7" s="582"/>
      <c r="U7" s="582"/>
      <c r="V7" s="582"/>
      <c r="W7" s="317" t="s">
        <v>0</v>
      </c>
      <c r="X7" s="318" t="str">
        <f>IF(ISBLANK('入力シート１＜普通車　料金表＞'!C12),"",'入力シート１＜普通車　料金表＞'!C12)</f>
        <v/>
      </c>
      <c r="Y7" s="318" t="str">
        <f>IF(ISBLANK('入力シート１＜普通車　料金表＞'!F12),"",'入力シート１＜普通車　料金表＞'!F12)</f>
        <v/>
      </c>
      <c r="Z7" s="318" t="str">
        <f>IF(ISBLANK('入力シート１＜普通車　料金表＞'!I12),"",'入力シート１＜普通車　料金表＞'!I12)</f>
        <v/>
      </c>
      <c r="AA7" s="318" t="str">
        <f>IF(ISBLANK('入力シート１＜普通車　料金表＞'!L12),"",'入力シート１＜普通車　料金表＞'!L12)</f>
        <v/>
      </c>
      <c r="AB7" s="318" t="str">
        <f>IF(ISBLANK('入力シート１＜普通車　料金表＞'!O12),"",'入力シート１＜普通車　料金表＞'!O12)</f>
        <v/>
      </c>
      <c r="AC7" s="318" t="str">
        <f>IF(ISBLANK('入力シート１＜普通車　料金表＞'!R12),"",'入力シート１＜普通車　料金表＞'!R12)</f>
        <v/>
      </c>
      <c r="AD7" s="331"/>
      <c r="AE7" s="332"/>
      <c r="AF7" s="333"/>
      <c r="AG7" s="334"/>
    </row>
    <row r="8" spans="1:33" ht="26.25" customHeight="1">
      <c r="A8" s="583"/>
      <c r="B8" s="584"/>
      <c r="C8" s="594" t="s">
        <v>91</v>
      </c>
      <c r="D8" s="595" t="s">
        <v>117</v>
      </c>
      <c r="E8" s="146" t="str">
        <f>IF((COUNTA(E10:E253)=0),"","●")</f>
        <v/>
      </c>
      <c r="F8" s="146" t="str">
        <f t="shared" ref="F8:V8" si="0">IF((COUNTA(F10:F253)=0),"","●")</f>
        <v/>
      </c>
      <c r="G8" s="146" t="str">
        <f t="shared" si="0"/>
        <v/>
      </c>
      <c r="H8" s="146" t="str">
        <f t="shared" si="0"/>
        <v/>
      </c>
      <c r="I8" s="146" t="str">
        <f t="shared" si="0"/>
        <v/>
      </c>
      <c r="J8" s="146" t="str">
        <f t="shared" si="0"/>
        <v/>
      </c>
      <c r="K8" s="146" t="str">
        <f t="shared" si="0"/>
        <v/>
      </c>
      <c r="L8" s="146" t="str">
        <f t="shared" si="0"/>
        <v/>
      </c>
      <c r="M8" s="146" t="str">
        <f t="shared" si="0"/>
        <v/>
      </c>
      <c r="N8" s="146" t="str">
        <f t="shared" si="0"/>
        <v/>
      </c>
      <c r="O8" s="146" t="str">
        <f t="shared" si="0"/>
        <v/>
      </c>
      <c r="P8" s="146" t="str">
        <f t="shared" si="0"/>
        <v/>
      </c>
      <c r="Q8" s="146" t="str">
        <f t="shared" si="0"/>
        <v/>
      </c>
      <c r="R8" s="146" t="str">
        <f t="shared" si="0"/>
        <v/>
      </c>
      <c r="S8" s="146" t="str">
        <f t="shared" si="0"/>
        <v/>
      </c>
      <c r="T8" s="146" t="str">
        <f t="shared" si="0"/>
        <v/>
      </c>
      <c r="U8" s="75" t="str">
        <f t="shared" si="0"/>
        <v/>
      </c>
      <c r="V8" s="75" t="str">
        <f t="shared" si="0"/>
        <v/>
      </c>
      <c r="W8" s="75" t="s">
        <v>1</v>
      </c>
      <c r="X8" s="78" t="str">
        <f>IF(ISBLANK('入力シート１＜普通車　料金表＞'!E12),"",'入力シート１＜普通車　料金表＞'!E12)</f>
        <v/>
      </c>
      <c r="Y8" s="78" t="str">
        <f>IF(ISBLANK('入力シート１＜普通車　料金表＞'!H12),"",'入力シート１＜普通車　料金表＞'!H12)</f>
        <v/>
      </c>
      <c r="Z8" s="78" t="str">
        <f>IF(ISBLANK('入力シート１＜普通車　料金表＞'!K12),"",'入力シート１＜普通車　料金表＞'!K12)</f>
        <v/>
      </c>
      <c r="AA8" s="78" t="str">
        <f>IF(ISBLANK('入力シート１＜普通車　料金表＞'!N12),"",'入力シート１＜普通車　料金表＞'!N12)</f>
        <v/>
      </c>
      <c r="AB8" s="78" t="str">
        <f>IF(ISBLANK('入力シート１＜普通車　料金表＞'!Q12),"",'入力シート１＜普通車　料金表＞'!Q12)</f>
        <v/>
      </c>
      <c r="AC8" s="78" t="str">
        <f>IF(ISBLANK('入力シート１＜普通車　料金表＞'!T12),"",'入力シート１＜普通車　料金表＞'!T12)</f>
        <v/>
      </c>
      <c r="AD8" s="591" t="s">
        <v>349</v>
      </c>
      <c r="AE8" s="591" t="s">
        <v>350</v>
      </c>
      <c r="AF8" s="579" t="s">
        <v>109</v>
      </c>
      <c r="AG8" s="579" t="s">
        <v>110</v>
      </c>
    </row>
    <row r="9" spans="1:33" ht="61.5" customHeight="1">
      <c r="A9" s="585"/>
      <c r="B9" s="586"/>
      <c r="C9" s="594"/>
      <c r="D9" s="595"/>
      <c r="E9" s="330" t="str">
        <f>'入力シート２　＜特別企画・割引＞'!C30</f>
        <v>限定割</v>
      </c>
      <c r="F9" s="330" t="str">
        <f>'入力シート２　＜特別企画・割引＞'!C31</f>
        <v>夏特</v>
      </c>
      <c r="G9" s="330" t="str">
        <f>'入力シート２　＜特別企画・割引＞'!C32</f>
        <v>春特</v>
      </c>
      <c r="H9" s="330" t="str">
        <f>'入力シート２　＜特別企画・割引＞'!C33</f>
        <v>ゴールド</v>
      </c>
      <c r="I9" s="330" t="str">
        <f>'入力シート２　＜特別企画・割引＞'!C34</f>
        <v>プラチナ</v>
      </c>
      <c r="J9" s="330" t="str">
        <f>'入力シート２　＜特別企画・割引＞'!C35</f>
        <v>年末一時帰宅</v>
      </c>
      <c r="K9" s="330" t="str">
        <f>'入力シート２　＜特別企画・割引＞'!C36</f>
        <v>卒業日一時帰宅</v>
      </c>
      <c r="L9" s="330" t="str">
        <f>'入力シート２　＜特別企画・割引＞'!C37</f>
        <v>ツイン特別</v>
      </c>
      <c r="M9" s="330" t="str">
        <f>'入力シート２　＜特別企画・割引＞'!C38</f>
        <v>二輪同時特別</v>
      </c>
      <c r="N9" s="330" t="str">
        <f>'入力シート２　＜特別企画・割引＞'!C39</f>
        <v>オフシーズン一時帰宅コース</v>
      </c>
      <c r="O9" s="330" t="str">
        <f>'入力シート２　＜特別企画・割引＞'!C40</f>
        <v>シングルユース</v>
      </c>
      <c r="P9" s="330" t="str">
        <f>'入力シート２　＜特別企画・割引＞'!C41</f>
        <v>グループユース</v>
      </c>
      <c r="Q9" s="330" t="str">
        <f>IF(ISBLANK('入力シート２　＜特別企画・割引＞'!C42),"",'入力シート２　＜特別企画・割引＞'!C42)</f>
        <v/>
      </c>
      <c r="R9" s="330" t="str">
        <f>IF(ISBLANK('入力シート２　＜特別企画・割引＞'!C43),"",'入力シート２　＜特別企画・割引＞'!C43)</f>
        <v/>
      </c>
      <c r="S9" s="330" t="str">
        <f>IF(ISBLANK('入力シート２　＜特別企画・割引＞'!C44),"",'入力シート２　＜特別企画・割引＞'!C44)</f>
        <v/>
      </c>
      <c r="T9" s="330" t="str">
        <f>IF(ISBLANK('入力シート２　＜特別企画・割引＞'!C45),"",'入力シート２　＜特別企画・割引＞'!C45)</f>
        <v/>
      </c>
      <c r="U9" s="75" t="str">
        <f>IF(ISBLANK('入力シート２　＜特別企画・割引＞'!C46),"",'入力シート２　＜特別企画・割引＞'!C4)</f>
        <v/>
      </c>
      <c r="V9" s="75" t="e">
        <f>IF(ISBLANK('入力シート２　＜特別企画・割引＞'!#REF!),"",'入力シート２　＜特別企画・割引＞'!#REF!)</f>
        <v>#REF!</v>
      </c>
      <c r="W9" s="75"/>
      <c r="X9" s="75" t="s">
        <v>2</v>
      </c>
      <c r="Y9" s="75" t="s">
        <v>3</v>
      </c>
      <c r="Z9" s="75" t="s">
        <v>4</v>
      </c>
      <c r="AA9" s="75" t="s">
        <v>5</v>
      </c>
      <c r="AB9" s="75" t="s">
        <v>6</v>
      </c>
      <c r="AC9" s="75" t="s">
        <v>7</v>
      </c>
      <c r="AD9" s="592"/>
      <c r="AE9" s="592"/>
      <c r="AF9" s="580"/>
      <c r="AG9" s="580"/>
    </row>
    <row r="10" spans="1:33" ht="45" customHeight="1">
      <c r="A10" s="326">
        <f>B2</f>
        <v>43374</v>
      </c>
      <c r="B10" s="327" t="str">
        <f>IF(ISBLANK(A10),"",TEXT(A10,"aaa"))</f>
        <v>月</v>
      </c>
      <c r="C10" s="398"/>
      <c r="D10" s="339"/>
      <c r="E10" s="79"/>
      <c r="F10" s="79"/>
      <c r="G10" s="79"/>
      <c r="H10" s="79"/>
      <c r="I10" s="79"/>
      <c r="J10" s="79"/>
      <c r="K10" s="79"/>
      <c r="L10" s="79"/>
      <c r="M10" s="79"/>
      <c r="N10" s="79"/>
      <c r="O10" s="79"/>
      <c r="P10" s="79"/>
      <c r="Q10" s="79"/>
      <c r="R10" s="79"/>
      <c r="S10" s="79"/>
      <c r="T10" s="79"/>
      <c r="U10" s="379"/>
      <c r="V10" s="379"/>
      <c r="W10" s="75"/>
      <c r="X10" s="80" t="str">
        <f t="shared" ref="X10:AC19" si="1">IF(AND(OR(AND(($A10&gt;=X$2),($A10&lt;=X$3)),AND(($A10&gt;=X$4),($A10&lt;=X$6)),AND(($A10&gt;=X$7),($A10&lt;=X$8))),OR($D10&lt;&gt;"",$C10&lt;&gt;"")),"●","")</f>
        <v/>
      </c>
      <c r="Y10" s="80" t="str">
        <f t="shared" si="1"/>
        <v/>
      </c>
      <c r="Z10" s="80" t="str">
        <f t="shared" si="1"/>
        <v/>
      </c>
      <c r="AA10" s="80" t="str">
        <f t="shared" si="1"/>
        <v/>
      </c>
      <c r="AB10" s="80" t="str">
        <f t="shared" si="1"/>
        <v/>
      </c>
      <c r="AC10" s="80" t="str">
        <f t="shared" si="1"/>
        <v/>
      </c>
      <c r="AD10" s="335"/>
      <c r="AE10" s="335"/>
      <c r="AF10" s="327" t="str">
        <f>IF(ISBLANK(C10),"",C10-$A10+1)</f>
        <v/>
      </c>
      <c r="AG10" s="327" t="str">
        <f>IF(ISBLANK(D10),"",D10-$A10+1)</f>
        <v/>
      </c>
    </row>
    <row r="11" spans="1:33" ht="45" customHeight="1">
      <c r="A11" s="326">
        <f t="shared" ref="A11:A74" si="2">IF(A10&gt;=B$3,"",A10+1)</f>
        <v>43375</v>
      </c>
      <c r="B11" s="327" t="str">
        <f>IF(ISBLANK(A11),"",TEXT(A11,"aaa"))</f>
        <v>火</v>
      </c>
      <c r="C11" s="339">
        <v>43393</v>
      </c>
      <c r="D11" s="339"/>
      <c r="E11" s="79"/>
      <c r="F11" s="79"/>
      <c r="G11" s="79"/>
      <c r="H11" s="79"/>
      <c r="I11" s="79"/>
      <c r="J11" s="79"/>
      <c r="K11" s="79"/>
      <c r="L11" s="79"/>
      <c r="M11" s="79"/>
      <c r="N11" s="79"/>
      <c r="O11" s="79"/>
      <c r="P11" s="79"/>
      <c r="Q11" s="79"/>
      <c r="R11" s="79"/>
      <c r="S11" s="79"/>
      <c r="T11" s="79"/>
      <c r="U11" s="379"/>
      <c r="V11" s="379"/>
      <c r="W11" s="75"/>
      <c r="X11" s="80" t="str">
        <f t="shared" si="1"/>
        <v>●</v>
      </c>
      <c r="Y11" s="80" t="str">
        <f t="shared" si="1"/>
        <v/>
      </c>
      <c r="Z11" s="80" t="str">
        <f t="shared" si="1"/>
        <v/>
      </c>
      <c r="AA11" s="80" t="str">
        <f t="shared" si="1"/>
        <v/>
      </c>
      <c r="AB11" s="80" t="str">
        <f t="shared" si="1"/>
        <v/>
      </c>
      <c r="AC11" s="80" t="str">
        <f t="shared" si="1"/>
        <v/>
      </c>
      <c r="AD11" s="335"/>
      <c r="AE11" s="393"/>
      <c r="AF11" s="327">
        <f t="shared" ref="AF11:AF74" si="3">IF(ISBLANK(C11),"",C11-$A11+1)</f>
        <v>19</v>
      </c>
      <c r="AG11" s="327" t="str">
        <f t="shared" ref="AG11:AG74" si="4">IF(ISBLANK(D11),"",D11-$A11+1)</f>
        <v/>
      </c>
    </row>
    <row r="12" spans="1:33" ht="45" customHeight="1">
      <c r="A12" s="326">
        <f t="shared" si="2"/>
        <v>43376</v>
      </c>
      <c r="B12" s="327" t="str">
        <f t="shared" ref="B12:B75" si="5">IF(ISBLANK(A12),"",TEXT(A12,"aaa"))</f>
        <v>水</v>
      </c>
      <c r="C12" s="339">
        <v>43394</v>
      </c>
      <c r="D12" s="339">
        <v>43398</v>
      </c>
      <c r="E12" s="79"/>
      <c r="F12" s="79"/>
      <c r="G12" s="79"/>
      <c r="H12" s="79"/>
      <c r="I12" s="79"/>
      <c r="J12" s="79"/>
      <c r="K12" s="79"/>
      <c r="L12" s="79"/>
      <c r="M12" s="79"/>
      <c r="N12" s="79"/>
      <c r="O12" s="79"/>
      <c r="P12" s="79"/>
      <c r="Q12" s="79"/>
      <c r="R12" s="79"/>
      <c r="S12" s="79"/>
      <c r="T12" s="79"/>
      <c r="U12" s="379"/>
      <c r="V12" s="379"/>
      <c r="W12" s="75"/>
      <c r="X12" s="80" t="str">
        <f t="shared" si="1"/>
        <v>●</v>
      </c>
      <c r="Y12" s="80" t="str">
        <f t="shared" si="1"/>
        <v/>
      </c>
      <c r="Z12" s="80" t="str">
        <f t="shared" si="1"/>
        <v/>
      </c>
      <c r="AA12" s="80" t="str">
        <f t="shared" si="1"/>
        <v/>
      </c>
      <c r="AB12" s="80" t="str">
        <f t="shared" si="1"/>
        <v/>
      </c>
      <c r="AC12" s="80" t="str">
        <f t="shared" si="1"/>
        <v/>
      </c>
      <c r="AD12" s="335"/>
      <c r="AE12" s="335"/>
      <c r="AF12" s="327">
        <f t="shared" si="3"/>
        <v>19</v>
      </c>
      <c r="AG12" s="327">
        <f t="shared" si="4"/>
        <v>23</v>
      </c>
    </row>
    <row r="13" spans="1:33" ht="45" customHeight="1">
      <c r="A13" s="326">
        <f t="shared" si="2"/>
        <v>43377</v>
      </c>
      <c r="B13" s="327" t="str">
        <f t="shared" si="5"/>
        <v>木</v>
      </c>
      <c r="C13" s="339"/>
      <c r="D13" s="339"/>
      <c r="E13" s="79"/>
      <c r="F13" s="79"/>
      <c r="G13" s="79"/>
      <c r="H13" s="79"/>
      <c r="I13" s="79"/>
      <c r="J13" s="79"/>
      <c r="K13" s="79"/>
      <c r="L13" s="79"/>
      <c r="M13" s="79"/>
      <c r="N13" s="79"/>
      <c r="O13" s="79"/>
      <c r="P13" s="79"/>
      <c r="Q13" s="79"/>
      <c r="R13" s="79"/>
      <c r="S13" s="79"/>
      <c r="T13" s="79"/>
      <c r="U13" s="379"/>
      <c r="V13" s="379"/>
      <c r="W13" s="75"/>
      <c r="X13" s="80" t="str">
        <f t="shared" si="1"/>
        <v/>
      </c>
      <c r="Y13" s="80" t="str">
        <f t="shared" si="1"/>
        <v/>
      </c>
      <c r="Z13" s="80" t="str">
        <f t="shared" si="1"/>
        <v/>
      </c>
      <c r="AA13" s="80" t="str">
        <f t="shared" si="1"/>
        <v/>
      </c>
      <c r="AB13" s="80" t="str">
        <f t="shared" si="1"/>
        <v/>
      </c>
      <c r="AC13" s="80" t="str">
        <f t="shared" si="1"/>
        <v/>
      </c>
      <c r="AD13" s="393"/>
      <c r="AE13" s="335"/>
      <c r="AF13" s="327" t="str">
        <f t="shared" si="3"/>
        <v/>
      </c>
      <c r="AG13" s="327" t="str">
        <f t="shared" si="4"/>
        <v/>
      </c>
    </row>
    <row r="14" spans="1:33" ht="45" customHeight="1">
      <c r="A14" s="326">
        <f t="shared" si="2"/>
        <v>43378</v>
      </c>
      <c r="B14" s="327" t="str">
        <f t="shared" si="5"/>
        <v>金</v>
      </c>
      <c r="C14" s="339"/>
      <c r="D14" s="339"/>
      <c r="E14" s="339"/>
      <c r="F14" s="339"/>
      <c r="G14" s="339"/>
      <c r="H14" s="339"/>
      <c r="I14" s="339"/>
      <c r="J14" s="79"/>
      <c r="K14" s="79"/>
      <c r="L14" s="79"/>
      <c r="M14" s="79"/>
      <c r="N14" s="79"/>
      <c r="O14" s="79"/>
      <c r="P14" s="79"/>
      <c r="Q14" s="79"/>
      <c r="R14" s="79"/>
      <c r="S14" s="79"/>
      <c r="T14" s="79"/>
      <c r="U14" s="379"/>
      <c r="V14" s="379"/>
      <c r="W14" s="75"/>
      <c r="X14" s="80" t="str">
        <f t="shared" si="1"/>
        <v/>
      </c>
      <c r="Y14" s="80" t="str">
        <f t="shared" si="1"/>
        <v/>
      </c>
      <c r="Z14" s="80" t="str">
        <f t="shared" si="1"/>
        <v/>
      </c>
      <c r="AA14" s="80" t="str">
        <f t="shared" si="1"/>
        <v/>
      </c>
      <c r="AB14" s="80" t="str">
        <f t="shared" si="1"/>
        <v/>
      </c>
      <c r="AC14" s="80" t="str">
        <f t="shared" si="1"/>
        <v/>
      </c>
      <c r="AD14" s="335"/>
      <c r="AE14" s="335"/>
      <c r="AF14" s="327" t="str">
        <f t="shared" si="3"/>
        <v/>
      </c>
      <c r="AG14" s="327" t="str">
        <f t="shared" si="4"/>
        <v/>
      </c>
    </row>
    <row r="15" spans="1:33" ht="45" customHeight="1">
      <c r="A15" s="326">
        <f t="shared" si="2"/>
        <v>43379</v>
      </c>
      <c r="B15" s="327" t="str">
        <f t="shared" si="5"/>
        <v>土</v>
      </c>
      <c r="C15" s="339"/>
      <c r="D15" s="339"/>
      <c r="E15" s="79"/>
      <c r="F15" s="79"/>
      <c r="G15" s="79"/>
      <c r="H15" s="79"/>
      <c r="I15" s="79"/>
      <c r="J15" s="79"/>
      <c r="K15" s="79"/>
      <c r="L15" s="79"/>
      <c r="M15" s="79"/>
      <c r="N15" s="79"/>
      <c r="O15" s="79"/>
      <c r="P15" s="79"/>
      <c r="Q15" s="79"/>
      <c r="R15" s="79"/>
      <c r="S15" s="79"/>
      <c r="T15" s="79"/>
      <c r="U15" s="379"/>
      <c r="V15" s="379"/>
      <c r="W15" s="75"/>
      <c r="X15" s="80" t="str">
        <f t="shared" si="1"/>
        <v/>
      </c>
      <c r="Y15" s="80" t="str">
        <f t="shared" si="1"/>
        <v/>
      </c>
      <c r="Z15" s="80" t="str">
        <f t="shared" si="1"/>
        <v/>
      </c>
      <c r="AA15" s="80" t="str">
        <f t="shared" si="1"/>
        <v/>
      </c>
      <c r="AB15" s="80" t="str">
        <f t="shared" si="1"/>
        <v/>
      </c>
      <c r="AC15" s="80" t="str">
        <f t="shared" si="1"/>
        <v/>
      </c>
      <c r="AD15" s="335"/>
      <c r="AE15" s="335"/>
      <c r="AF15" s="327" t="str">
        <f t="shared" si="3"/>
        <v/>
      </c>
      <c r="AG15" s="327" t="str">
        <f t="shared" si="4"/>
        <v/>
      </c>
    </row>
    <row r="16" spans="1:33" ht="45" customHeight="1">
      <c r="A16" s="326">
        <f t="shared" si="2"/>
        <v>43380</v>
      </c>
      <c r="B16" s="327" t="str">
        <f t="shared" si="5"/>
        <v>日</v>
      </c>
      <c r="C16" s="339"/>
      <c r="D16" s="339"/>
      <c r="E16" s="79"/>
      <c r="F16" s="79"/>
      <c r="G16" s="79"/>
      <c r="H16" s="79"/>
      <c r="I16" s="79"/>
      <c r="J16" s="79"/>
      <c r="K16" s="79"/>
      <c r="L16" s="79"/>
      <c r="M16" s="79"/>
      <c r="N16" s="79"/>
      <c r="O16" s="79"/>
      <c r="P16" s="79"/>
      <c r="Q16" s="79"/>
      <c r="R16" s="79"/>
      <c r="S16" s="79"/>
      <c r="T16" s="79"/>
      <c r="U16" s="379"/>
      <c r="V16" s="379"/>
      <c r="W16" s="75"/>
      <c r="X16" s="80" t="str">
        <f t="shared" si="1"/>
        <v/>
      </c>
      <c r="Y16" s="80" t="str">
        <f t="shared" si="1"/>
        <v/>
      </c>
      <c r="Z16" s="80" t="str">
        <f t="shared" si="1"/>
        <v/>
      </c>
      <c r="AA16" s="80" t="str">
        <f t="shared" si="1"/>
        <v/>
      </c>
      <c r="AB16" s="80" t="str">
        <f t="shared" si="1"/>
        <v/>
      </c>
      <c r="AC16" s="80" t="str">
        <f t="shared" si="1"/>
        <v/>
      </c>
      <c r="AD16" s="335"/>
      <c r="AE16" s="335"/>
      <c r="AF16" s="327" t="str">
        <f t="shared" si="3"/>
        <v/>
      </c>
      <c r="AG16" s="327" t="str">
        <f t="shared" si="4"/>
        <v/>
      </c>
    </row>
    <row r="17" spans="1:33" ht="45" customHeight="1">
      <c r="A17" s="326">
        <f t="shared" si="2"/>
        <v>43381</v>
      </c>
      <c r="B17" s="327" t="str">
        <f t="shared" si="5"/>
        <v>月</v>
      </c>
      <c r="C17" s="339"/>
      <c r="D17" s="339"/>
      <c r="E17" s="79"/>
      <c r="F17" s="79"/>
      <c r="G17" s="79"/>
      <c r="H17" s="79"/>
      <c r="I17" s="79"/>
      <c r="J17" s="79"/>
      <c r="K17" s="79"/>
      <c r="L17" s="79"/>
      <c r="M17" s="79"/>
      <c r="N17" s="79"/>
      <c r="O17" s="79"/>
      <c r="P17" s="79"/>
      <c r="Q17" s="79"/>
      <c r="R17" s="79"/>
      <c r="S17" s="79"/>
      <c r="T17" s="79"/>
      <c r="U17" s="379"/>
      <c r="V17" s="379"/>
      <c r="W17" s="75"/>
      <c r="X17" s="80" t="str">
        <f t="shared" si="1"/>
        <v/>
      </c>
      <c r="Y17" s="80" t="str">
        <f t="shared" si="1"/>
        <v/>
      </c>
      <c r="Z17" s="80" t="str">
        <f t="shared" si="1"/>
        <v/>
      </c>
      <c r="AA17" s="80" t="str">
        <f t="shared" si="1"/>
        <v/>
      </c>
      <c r="AB17" s="80" t="str">
        <f t="shared" si="1"/>
        <v/>
      </c>
      <c r="AC17" s="80" t="str">
        <f t="shared" si="1"/>
        <v/>
      </c>
      <c r="AD17" s="335"/>
      <c r="AE17" s="335"/>
      <c r="AF17" s="327" t="str">
        <f t="shared" si="3"/>
        <v/>
      </c>
      <c r="AG17" s="327" t="str">
        <f t="shared" si="4"/>
        <v/>
      </c>
    </row>
    <row r="18" spans="1:33" ht="45" customHeight="1">
      <c r="A18" s="326">
        <f t="shared" si="2"/>
        <v>43382</v>
      </c>
      <c r="B18" s="327" t="str">
        <f t="shared" si="5"/>
        <v>火</v>
      </c>
      <c r="C18" s="339">
        <v>43398</v>
      </c>
      <c r="D18" s="339">
        <v>43400</v>
      </c>
      <c r="E18" s="79"/>
      <c r="F18" s="79"/>
      <c r="G18" s="79"/>
      <c r="H18" s="79"/>
      <c r="I18" s="79"/>
      <c r="J18" s="79"/>
      <c r="K18" s="79"/>
      <c r="L18" s="79"/>
      <c r="M18" s="79"/>
      <c r="N18" s="79"/>
      <c r="O18" s="79"/>
      <c r="P18" s="79"/>
      <c r="Q18" s="79"/>
      <c r="R18" s="79"/>
      <c r="S18" s="79"/>
      <c r="T18" s="79"/>
      <c r="U18" s="379"/>
      <c r="V18" s="379"/>
      <c r="W18" s="75"/>
      <c r="X18" s="80" t="str">
        <f t="shared" si="1"/>
        <v>●</v>
      </c>
      <c r="Y18" s="80" t="str">
        <f t="shared" si="1"/>
        <v/>
      </c>
      <c r="Z18" s="80" t="str">
        <f t="shared" si="1"/>
        <v/>
      </c>
      <c r="AA18" s="80" t="str">
        <f t="shared" si="1"/>
        <v/>
      </c>
      <c r="AB18" s="80" t="str">
        <f t="shared" si="1"/>
        <v/>
      </c>
      <c r="AC18" s="80" t="str">
        <f t="shared" si="1"/>
        <v/>
      </c>
      <c r="AD18" s="393"/>
      <c r="AE18" s="393"/>
      <c r="AF18" s="327">
        <f t="shared" si="3"/>
        <v>17</v>
      </c>
      <c r="AG18" s="327">
        <f t="shared" si="4"/>
        <v>19</v>
      </c>
    </row>
    <row r="19" spans="1:33" ht="45" customHeight="1">
      <c r="A19" s="326">
        <f t="shared" si="2"/>
        <v>43383</v>
      </c>
      <c r="B19" s="327" t="str">
        <f t="shared" si="5"/>
        <v>水</v>
      </c>
      <c r="C19" s="339">
        <v>43399</v>
      </c>
      <c r="D19" s="339"/>
      <c r="E19" s="339"/>
      <c r="F19" s="339"/>
      <c r="G19" s="339"/>
      <c r="H19" s="339"/>
      <c r="I19" s="339"/>
      <c r="J19" s="79"/>
      <c r="K19" s="79"/>
      <c r="L19" s="79"/>
      <c r="M19" s="79"/>
      <c r="N19" s="79"/>
      <c r="O19" s="79"/>
      <c r="P19" s="79"/>
      <c r="Q19" s="79"/>
      <c r="R19" s="79"/>
      <c r="S19" s="79"/>
      <c r="T19" s="79"/>
      <c r="U19" s="379"/>
      <c r="V19" s="379"/>
      <c r="W19" s="75"/>
      <c r="X19" s="80" t="str">
        <f t="shared" si="1"/>
        <v>●</v>
      </c>
      <c r="Y19" s="80" t="str">
        <f t="shared" si="1"/>
        <v/>
      </c>
      <c r="Z19" s="80" t="str">
        <f t="shared" si="1"/>
        <v/>
      </c>
      <c r="AA19" s="80" t="str">
        <f t="shared" si="1"/>
        <v/>
      </c>
      <c r="AB19" s="80" t="str">
        <f t="shared" si="1"/>
        <v/>
      </c>
      <c r="AC19" s="80" t="str">
        <f t="shared" si="1"/>
        <v/>
      </c>
      <c r="AD19" s="335"/>
      <c r="AE19" s="335"/>
      <c r="AF19" s="327">
        <f t="shared" si="3"/>
        <v>17</v>
      </c>
      <c r="AG19" s="327" t="str">
        <f t="shared" si="4"/>
        <v/>
      </c>
    </row>
    <row r="20" spans="1:33" ht="45" customHeight="1">
      <c r="A20" s="326">
        <f t="shared" si="2"/>
        <v>43384</v>
      </c>
      <c r="B20" s="327" t="str">
        <f t="shared" si="5"/>
        <v>木</v>
      </c>
      <c r="C20" s="339"/>
      <c r="D20" s="339"/>
      <c r="E20" s="79"/>
      <c r="F20" s="79"/>
      <c r="G20" s="79"/>
      <c r="H20" s="79"/>
      <c r="I20" s="79"/>
      <c r="J20" s="79"/>
      <c r="K20" s="79"/>
      <c r="L20" s="79"/>
      <c r="M20" s="79"/>
      <c r="N20" s="79"/>
      <c r="O20" s="79"/>
      <c r="P20" s="79"/>
      <c r="Q20" s="79"/>
      <c r="R20" s="79"/>
      <c r="S20" s="79"/>
      <c r="T20" s="79"/>
      <c r="U20" s="379"/>
      <c r="V20" s="379"/>
      <c r="W20" s="75"/>
      <c r="X20" s="80" t="str">
        <f t="shared" ref="X20:AC29" si="6">IF(AND(OR(AND(($A20&gt;=X$2),($A20&lt;=X$3)),AND(($A20&gt;=X$4),($A20&lt;=X$6)),AND(($A20&gt;=X$7),($A20&lt;=X$8))),OR($D20&lt;&gt;"",$C20&lt;&gt;"")),"●","")</f>
        <v/>
      </c>
      <c r="Y20" s="80" t="str">
        <f t="shared" si="6"/>
        <v/>
      </c>
      <c r="Z20" s="80" t="str">
        <f t="shared" si="6"/>
        <v/>
      </c>
      <c r="AA20" s="80" t="str">
        <f t="shared" si="6"/>
        <v/>
      </c>
      <c r="AB20" s="80" t="str">
        <f t="shared" si="6"/>
        <v/>
      </c>
      <c r="AC20" s="80" t="str">
        <f t="shared" si="6"/>
        <v/>
      </c>
      <c r="AD20" s="393"/>
      <c r="AE20" s="335"/>
      <c r="AF20" s="327" t="str">
        <f t="shared" si="3"/>
        <v/>
      </c>
      <c r="AG20" s="327" t="str">
        <f t="shared" si="4"/>
        <v/>
      </c>
    </row>
    <row r="21" spans="1:33" ht="45" customHeight="1">
      <c r="A21" s="326">
        <f t="shared" si="2"/>
        <v>43385</v>
      </c>
      <c r="B21" s="327" t="str">
        <f t="shared" si="5"/>
        <v>金</v>
      </c>
      <c r="C21" s="339"/>
      <c r="D21" s="339"/>
      <c r="E21" s="79"/>
      <c r="F21" s="79"/>
      <c r="G21" s="79"/>
      <c r="H21" s="79"/>
      <c r="I21" s="79"/>
      <c r="J21" s="79"/>
      <c r="K21" s="79"/>
      <c r="L21" s="79"/>
      <c r="M21" s="79"/>
      <c r="N21" s="79"/>
      <c r="O21" s="79"/>
      <c r="P21" s="79"/>
      <c r="Q21" s="79"/>
      <c r="R21" s="79"/>
      <c r="S21" s="79"/>
      <c r="T21" s="79"/>
      <c r="U21" s="379"/>
      <c r="V21" s="379"/>
      <c r="W21" s="75"/>
      <c r="X21" s="80" t="str">
        <f t="shared" si="6"/>
        <v/>
      </c>
      <c r="Y21" s="80" t="str">
        <f t="shared" si="6"/>
        <v/>
      </c>
      <c r="Z21" s="80" t="str">
        <f t="shared" si="6"/>
        <v/>
      </c>
      <c r="AA21" s="80" t="str">
        <f t="shared" si="6"/>
        <v/>
      </c>
      <c r="AB21" s="80" t="str">
        <f t="shared" si="6"/>
        <v/>
      </c>
      <c r="AC21" s="80" t="str">
        <f t="shared" si="6"/>
        <v/>
      </c>
      <c r="AD21" s="335"/>
      <c r="AE21" s="335"/>
      <c r="AF21" s="327" t="str">
        <f t="shared" si="3"/>
        <v/>
      </c>
      <c r="AG21" s="327" t="str">
        <f t="shared" si="4"/>
        <v/>
      </c>
    </row>
    <row r="22" spans="1:33" ht="45" customHeight="1">
      <c r="A22" s="326">
        <f t="shared" si="2"/>
        <v>43386</v>
      </c>
      <c r="B22" s="327" t="str">
        <f t="shared" si="5"/>
        <v>土</v>
      </c>
      <c r="C22" s="339"/>
      <c r="D22" s="339"/>
      <c r="E22" s="79"/>
      <c r="F22" s="79"/>
      <c r="G22" s="79"/>
      <c r="H22" s="79"/>
      <c r="I22" s="79"/>
      <c r="J22" s="79"/>
      <c r="K22" s="79"/>
      <c r="L22" s="79"/>
      <c r="M22" s="79"/>
      <c r="N22" s="79"/>
      <c r="O22" s="79"/>
      <c r="P22" s="79"/>
      <c r="Q22" s="79"/>
      <c r="R22" s="79"/>
      <c r="S22" s="79"/>
      <c r="T22" s="79"/>
      <c r="U22" s="379"/>
      <c r="V22" s="379"/>
      <c r="W22" s="75"/>
      <c r="X22" s="80" t="str">
        <f t="shared" si="6"/>
        <v/>
      </c>
      <c r="Y22" s="80" t="str">
        <f t="shared" si="6"/>
        <v/>
      </c>
      <c r="Z22" s="80" t="str">
        <f t="shared" si="6"/>
        <v/>
      </c>
      <c r="AA22" s="80" t="str">
        <f t="shared" si="6"/>
        <v/>
      </c>
      <c r="AB22" s="80" t="str">
        <f t="shared" si="6"/>
        <v/>
      </c>
      <c r="AC22" s="80" t="str">
        <f t="shared" si="6"/>
        <v/>
      </c>
      <c r="AD22" s="335"/>
      <c r="AE22" s="335"/>
      <c r="AF22" s="327" t="str">
        <f t="shared" si="3"/>
        <v/>
      </c>
      <c r="AG22" s="327" t="str">
        <f t="shared" si="4"/>
        <v/>
      </c>
    </row>
    <row r="23" spans="1:33" ht="45" customHeight="1">
      <c r="A23" s="326">
        <f t="shared" si="2"/>
        <v>43387</v>
      </c>
      <c r="B23" s="327" t="str">
        <f t="shared" si="5"/>
        <v>日</v>
      </c>
      <c r="C23" s="339"/>
      <c r="D23" s="339"/>
      <c r="E23" s="79"/>
      <c r="F23" s="79"/>
      <c r="G23" s="79"/>
      <c r="H23" s="79"/>
      <c r="I23" s="79"/>
      <c r="J23" s="79"/>
      <c r="K23" s="79"/>
      <c r="L23" s="79"/>
      <c r="M23" s="79"/>
      <c r="N23" s="79"/>
      <c r="O23" s="79"/>
      <c r="P23" s="79"/>
      <c r="Q23" s="79"/>
      <c r="R23" s="79"/>
      <c r="S23" s="79"/>
      <c r="T23" s="79"/>
      <c r="U23" s="379"/>
      <c r="V23" s="379"/>
      <c r="W23" s="75"/>
      <c r="X23" s="80" t="str">
        <f t="shared" si="6"/>
        <v/>
      </c>
      <c r="Y23" s="80" t="str">
        <f t="shared" si="6"/>
        <v/>
      </c>
      <c r="Z23" s="80" t="str">
        <f t="shared" si="6"/>
        <v/>
      </c>
      <c r="AA23" s="80" t="str">
        <f t="shared" si="6"/>
        <v/>
      </c>
      <c r="AB23" s="80" t="str">
        <f t="shared" si="6"/>
        <v/>
      </c>
      <c r="AC23" s="80" t="str">
        <f t="shared" si="6"/>
        <v/>
      </c>
      <c r="AD23" s="335"/>
      <c r="AE23" s="335"/>
      <c r="AF23" s="327" t="str">
        <f t="shared" si="3"/>
        <v/>
      </c>
      <c r="AG23" s="327" t="str">
        <f t="shared" si="4"/>
        <v/>
      </c>
    </row>
    <row r="24" spans="1:33" ht="45" customHeight="1">
      <c r="A24" s="326">
        <f t="shared" si="2"/>
        <v>43388</v>
      </c>
      <c r="B24" s="327" t="str">
        <f t="shared" si="5"/>
        <v>月</v>
      </c>
      <c r="C24" s="339"/>
      <c r="D24" s="339"/>
      <c r="E24" s="79"/>
      <c r="F24" s="79"/>
      <c r="G24" s="79"/>
      <c r="H24" s="79"/>
      <c r="I24" s="79"/>
      <c r="J24" s="79"/>
      <c r="K24" s="79"/>
      <c r="L24" s="79"/>
      <c r="M24" s="79"/>
      <c r="N24" s="79"/>
      <c r="O24" s="79"/>
      <c r="P24" s="79"/>
      <c r="Q24" s="79"/>
      <c r="R24" s="79"/>
      <c r="S24" s="79"/>
      <c r="T24" s="79"/>
      <c r="U24" s="379"/>
      <c r="V24" s="379"/>
      <c r="W24" s="75"/>
      <c r="X24" s="80" t="str">
        <f t="shared" si="6"/>
        <v/>
      </c>
      <c r="Y24" s="80" t="str">
        <f t="shared" si="6"/>
        <v/>
      </c>
      <c r="Z24" s="80" t="str">
        <f t="shared" si="6"/>
        <v/>
      </c>
      <c r="AA24" s="80" t="str">
        <f t="shared" si="6"/>
        <v/>
      </c>
      <c r="AB24" s="80" t="str">
        <f t="shared" si="6"/>
        <v/>
      </c>
      <c r="AC24" s="80" t="str">
        <f t="shared" si="6"/>
        <v/>
      </c>
      <c r="AD24" s="335"/>
      <c r="AE24" s="335"/>
      <c r="AF24" s="327" t="str">
        <f t="shared" si="3"/>
        <v/>
      </c>
      <c r="AG24" s="327" t="str">
        <f t="shared" si="4"/>
        <v/>
      </c>
    </row>
    <row r="25" spans="1:33" ht="45" customHeight="1">
      <c r="A25" s="326">
        <f t="shared" si="2"/>
        <v>43389</v>
      </c>
      <c r="B25" s="327" t="str">
        <f t="shared" si="5"/>
        <v>火</v>
      </c>
      <c r="C25" s="339">
        <v>43405</v>
      </c>
      <c r="D25" s="339">
        <v>43409</v>
      </c>
      <c r="E25" s="79"/>
      <c r="F25" s="79"/>
      <c r="G25" s="79"/>
      <c r="H25" s="79"/>
      <c r="I25" s="79"/>
      <c r="J25" s="79"/>
      <c r="K25" s="79"/>
      <c r="L25" s="79"/>
      <c r="M25" s="79"/>
      <c r="N25" s="79"/>
      <c r="O25" s="79"/>
      <c r="P25" s="79"/>
      <c r="Q25" s="79"/>
      <c r="R25" s="79"/>
      <c r="S25" s="79"/>
      <c r="T25" s="79"/>
      <c r="U25" s="379"/>
      <c r="V25" s="379"/>
      <c r="W25" s="75"/>
      <c r="X25" s="80" t="str">
        <f t="shared" si="6"/>
        <v>●</v>
      </c>
      <c r="Y25" s="80" t="str">
        <f t="shared" si="6"/>
        <v/>
      </c>
      <c r="Z25" s="80" t="str">
        <f t="shared" si="6"/>
        <v/>
      </c>
      <c r="AA25" s="80" t="str">
        <f t="shared" si="6"/>
        <v/>
      </c>
      <c r="AB25" s="80" t="str">
        <f t="shared" si="6"/>
        <v/>
      </c>
      <c r="AC25" s="80" t="str">
        <f t="shared" si="6"/>
        <v/>
      </c>
      <c r="AD25" s="393"/>
      <c r="AE25" s="393"/>
      <c r="AF25" s="327">
        <f t="shared" si="3"/>
        <v>17</v>
      </c>
      <c r="AG25" s="327">
        <f t="shared" si="4"/>
        <v>21</v>
      </c>
    </row>
    <row r="26" spans="1:33" ht="45" customHeight="1">
      <c r="A26" s="326">
        <f t="shared" si="2"/>
        <v>43390</v>
      </c>
      <c r="B26" s="327" t="str">
        <f t="shared" si="5"/>
        <v>水</v>
      </c>
      <c r="C26" s="339">
        <v>43406</v>
      </c>
      <c r="D26" s="339"/>
      <c r="E26" s="79"/>
      <c r="F26" s="79"/>
      <c r="G26" s="79"/>
      <c r="H26" s="79"/>
      <c r="I26" s="79"/>
      <c r="J26" s="79"/>
      <c r="K26" s="79"/>
      <c r="L26" s="79"/>
      <c r="M26" s="79"/>
      <c r="N26" s="79"/>
      <c r="O26" s="79"/>
      <c r="P26" s="79"/>
      <c r="Q26" s="79"/>
      <c r="R26" s="79"/>
      <c r="S26" s="79"/>
      <c r="T26" s="79"/>
      <c r="U26" s="379"/>
      <c r="V26" s="379"/>
      <c r="W26" s="75"/>
      <c r="X26" s="80" t="str">
        <f t="shared" si="6"/>
        <v>●</v>
      </c>
      <c r="Y26" s="80" t="str">
        <f t="shared" si="6"/>
        <v/>
      </c>
      <c r="Z26" s="80" t="str">
        <f t="shared" si="6"/>
        <v/>
      </c>
      <c r="AA26" s="80" t="str">
        <f t="shared" si="6"/>
        <v/>
      </c>
      <c r="AB26" s="80" t="str">
        <f t="shared" si="6"/>
        <v/>
      </c>
      <c r="AC26" s="80" t="str">
        <f t="shared" si="6"/>
        <v/>
      </c>
      <c r="AD26" s="335"/>
      <c r="AE26" s="335"/>
      <c r="AF26" s="327">
        <f t="shared" si="3"/>
        <v>17</v>
      </c>
      <c r="AG26" s="327" t="str">
        <f t="shared" si="4"/>
        <v/>
      </c>
    </row>
    <row r="27" spans="1:33" ht="45" customHeight="1">
      <c r="A27" s="326">
        <f t="shared" si="2"/>
        <v>43391</v>
      </c>
      <c r="B27" s="327" t="str">
        <f t="shared" si="5"/>
        <v>木</v>
      </c>
      <c r="C27" s="339"/>
      <c r="D27" s="339"/>
      <c r="E27" s="79"/>
      <c r="F27" s="79"/>
      <c r="G27" s="79"/>
      <c r="H27" s="79"/>
      <c r="I27" s="79"/>
      <c r="J27" s="79"/>
      <c r="K27" s="79"/>
      <c r="L27" s="79"/>
      <c r="M27" s="79"/>
      <c r="N27" s="79"/>
      <c r="O27" s="79"/>
      <c r="P27" s="79"/>
      <c r="Q27" s="79"/>
      <c r="R27" s="79"/>
      <c r="S27" s="79"/>
      <c r="T27" s="79"/>
      <c r="U27" s="379"/>
      <c r="V27" s="379"/>
      <c r="W27" s="75"/>
      <c r="X27" s="80" t="str">
        <f t="shared" si="6"/>
        <v/>
      </c>
      <c r="Y27" s="80" t="str">
        <f t="shared" si="6"/>
        <v/>
      </c>
      <c r="Z27" s="80" t="str">
        <f t="shared" si="6"/>
        <v/>
      </c>
      <c r="AA27" s="80" t="str">
        <f t="shared" si="6"/>
        <v/>
      </c>
      <c r="AB27" s="80" t="str">
        <f t="shared" si="6"/>
        <v/>
      </c>
      <c r="AC27" s="80" t="str">
        <f t="shared" si="6"/>
        <v/>
      </c>
      <c r="AD27" s="393"/>
      <c r="AE27" s="335"/>
      <c r="AF27" s="327" t="str">
        <f t="shared" si="3"/>
        <v/>
      </c>
      <c r="AG27" s="327" t="str">
        <f t="shared" si="4"/>
        <v/>
      </c>
    </row>
    <row r="28" spans="1:33" ht="45" customHeight="1">
      <c r="A28" s="326">
        <f t="shared" si="2"/>
        <v>43392</v>
      </c>
      <c r="B28" s="327" t="str">
        <f t="shared" si="5"/>
        <v>金</v>
      </c>
      <c r="C28" s="339"/>
      <c r="D28" s="339"/>
      <c r="E28" s="79"/>
      <c r="F28" s="79"/>
      <c r="G28" s="79"/>
      <c r="H28" s="79"/>
      <c r="I28" s="79"/>
      <c r="J28" s="79"/>
      <c r="K28" s="79"/>
      <c r="L28" s="79"/>
      <c r="M28" s="79"/>
      <c r="N28" s="79"/>
      <c r="O28" s="79"/>
      <c r="P28" s="79"/>
      <c r="Q28" s="79"/>
      <c r="R28" s="79"/>
      <c r="S28" s="79"/>
      <c r="T28" s="79"/>
      <c r="U28" s="379"/>
      <c r="V28" s="379"/>
      <c r="W28" s="75"/>
      <c r="X28" s="80" t="str">
        <f t="shared" si="6"/>
        <v/>
      </c>
      <c r="Y28" s="80" t="str">
        <f t="shared" si="6"/>
        <v/>
      </c>
      <c r="Z28" s="80" t="str">
        <f t="shared" si="6"/>
        <v/>
      </c>
      <c r="AA28" s="80" t="str">
        <f t="shared" si="6"/>
        <v/>
      </c>
      <c r="AB28" s="80" t="str">
        <f t="shared" si="6"/>
        <v/>
      </c>
      <c r="AC28" s="80" t="str">
        <f t="shared" si="6"/>
        <v/>
      </c>
      <c r="AD28" s="335"/>
      <c r="AE28" s="335"/>
      <c r="AF28" s="327" t="str">
        <f t="shared" si="3"/>
        <v/>
      </c>
      <c r="AG28" s="327" t="str">
        <f t="shared" si="4"/>
        <v/>
      </c>
    </row>
    <row r="29" spans="1:33" ht="45" customHeight="1">
      <c r="A29" s="326">
        <f t="shared" si="2"/>
        <v>43393</v>
      </c>
      <c r="B29" s="327" t="str">
        <f t="shared" si="5"/>
        <v>土</v>
      </c>
      <c r="C29" s="339"/>
      <c r="D29" s="339"/>
      <c r="E29" s="79"/>
      <c r="F29" s="79"/>
      <c r="G29" s="79"/>
      <c r="H29" s="79"/>
      <c r="I29" s="79"/>
      <c r="J29" s="79"/>
      <c r="K29" s="79"/>
      <c r="L29" s="79"/>
      <c r="M29" s="79"/>
      <c r="N29" s="79"/>
      <c r="O29" s="79"/>
      <c r="P29" s="79"/>
      <c r="Q29" s="79"/>
      <c r="R29" s="79"/>
      <c r="S29" s="79"/>
      <c r="T29" s="79"/>
      <c r="U29" s="379"/>
      <c r="V29" s="379"/>
      <c r="W29" s="75"/>
      <c r="X29" s="80" t="str">
        <f t="shared" si="6"/>
        <v/>
      </c>
      <c r="Y29" s="80" t="str">
        <f t="shared" si="6"/>
        <v/>
      </c>
      <c r="Z29" s="80" t="str">
        <f t="shared" si="6"/>
        <v/>
      </c>
      <c r="AA29" s="80" t="str">
        <f t="shared" si="6"/>
        <v/>
      </c>
      <c r="AB29" s="80" t="str">
        <f t="shared" si="6"/>
        <v/>
      </c>
      <c r="AC29" s="80" t="str">
        <f t="shared" si="6"/>
        <v/>
      </c>
      <c r="AD29" s="335"/>
      <c r="AE29" s="335"/>
      <c r="AF29" s="327" t="str">
        <f t="shared" si="3"/>
        <v/>
      </c>
      <c r="AG29" s="327" t="str">
        <f t="shared" si="4"/>
        <v/>
      </c>
    </row>
    <row r="30" spans="1:33" ht="45" customHeight="1">
      <c r="A30" s="326">
        <f t="shared" si="2"/>
        <v>43394</v>
      </c>
      <c r="B30" s="327" t="str">
        <f t="shared" si="5"/>
        <v>日</v>
      </c>
      <c r="C30" s="339"/>
      <c r="D30" s="339"/>
      <c r="E30" s="79"/>
      <c r="F30" s="79"/>
      <c r="G30" s="79"/>
      <c r="H30" s="79"/>
      <c r="I30" s="79"/>
      <c r="J30" s="79"/>
      <c r="K30" s="79"/>
      <c r="L30" s="79"/>
      <c r="M30" s="79"/>
      <c r="N30" s="79"/>
      <c r="O30" s="79"/>
      <c r="P30" s="79"/>
      <c r="Q30" s="79"/>
      <c r="R30" s="79"/>
      <c r="S30" s="79"/>
      <c r="T30" s="79"/>
      <c r="U30" s="379"/>
      <c r="V30" s="379"/>
      <c r="W30" s="75"/>
      <c r="X30" s="80" t="str">
        <f t="shared" ref="X30:AC39" si="7">IF(AND(OR(AND(($A30&gt;=X$2),($A30&lt;=X$3)),AND(($A30&gt;=X$4),($A30&lt;=X$6)),AND(($A30&gt;=X$7),($A30&lt;=X$8))),OR($D30&lt;&gt;"",$C30&lt;&gt;"")),"●","")</f>
        <v/>
      </c>
      <c r="Y30" s="80" t="str">
        <f t="shared" si="7"/>
        <v/>
      </c>
      <c r="Z30" s="80" t="str">
        <f t="shared" si="7"/>
        <v/>
      </c>
      <c r="AA30" s="80" t="str">
        <f t="shared" si="7"/>
        <v/>
      </c>
      <c r="AB30" s="80" t="str">
        <f t="shared" si="7"/>
        <v/>
      </c>
      <c r="AC30" s="80" t="str">
        <f t="shared" si="7"/>
        <v/>
      </c>
      <c r="AD30" s="335"/>
      <c r="AE30" s="335"/>
      <c r="AF30" s="327" t="str">
        <f t="shared" si="3"/>
        <v/>
      </c>
      <c r="AG30" s="327" t="str">
        <f t="shared" si="4"/>
        <v/>
      </c>
    </row>
    <row r="31" spans="1:33" ht="45" customHeight="1">
      <c r="A31" s="326">
        <f t="shared" si="2"/>
        <v>43395</v>
      </c>
      <c r="B31" s="327" t="str">
        <f t="shared" si="5"/>
        <v>月</v>
      </c>
      <c r="C31" s="339"/>
      <c r="D31" s="339"/>
      <c r="E31" s="79"/>
      <c r="F31" s="79"/>
      <c r="G31" s="79"/>
      <c r="H31" s="79"/>
      <c r="I31" s="79"/>
      <c r="J31" s="79"/>
      <c r="K31" s="79"/>
      <c r="L31" s="79"/>
      <c r="M31" s="79"/>
      <c r="N31" s="79"/>
      <c r="O31" s="79"/>
      <c r="P31" s="79"/>
      <c r="Q31" s="79"/>
      <c r="R31" s="79"/>
      <c r="S31" s="79"/>
      <c r="T31" s="79"/>
      <c r="U31" s="379"/>
      <c r="V31" s="379"/>
      <c r="W31" s="75"/>
      <c r="X31" s="80" t="str">
        <f t="shared" si="7"/>
        <v/>
      </c>
      <c r="Y31" s="80" t="str">
        <f t="shared" si="7"/>
        <v/>
      </c>
      <c r="Z31" s="80" t="str">
        <f t="shared" si="7"/>
        <v/>
      </c>
      <c r="AA31" s="80" t="str">
        <f t="shared" si="7"/>
        <v/>
      </c>
      <c r="AB31" s="80" t="str">
        <f t="shared" si="7"/>
        <v/>
      </c>
      <c r="AC31" s="80" t="str">
        <f t="shared" si="7"/>
        <v/>
      </c>
      <c r="AD31" s="335"/>
      <c r="AE31" s="335"/>
      <c r="AF31" s="327" t="str">
        <f t="shared" si="3"/>
        <v/>
      </c>
      <c r="AG31" s="327" t="str">
        <f t="shared" si="4"/>
        <v/>
      </c>
    </row>
    <row r="32" spans="1:33" ht="45" customHeight="1">
      <c r="A32" s="326">
        <f t="shared" si="2"/>
        <v>43396</v>
      </c>
      <c r="B32" s="327" t="str">
        <f t="shared" si="5"/>
        <v>火</v>
      </c>
      <c r="C32" s="339">
        <v>43412</v>
      </c>
      <c r="D32" s="339">
        <v>43417</v>
      </c>
      <c r="E32" s="79"/>
      <c r="F32" s="79"/>
      <c r="G32" s="79"/>
      <c r="H32" s="79"/>
      <c r="I32" s="79"/>
      <c r="J32" s="79"/>
      <c r="K32" s="79"/>
      <c r="L32" s="79"/>
      <c r="M32" s="79"/>
      <c r="N32" s="79"/>
      <c r="O32" s="79"/>
      <c r="P32" s="79"/>
      <c r="Q32" s="79"/>
      <c r="R32" s="79"/>
      <c r="S32" s="79"/>
      <c r="T32" s="79"/>
      <c r="U32" s="379"/>
      <c r="V32" s="379"/>
      <c r="W32" s="75"/>
      <c r="X32" s="80" t="str">
        <f t="shared" si="7"/>
        <v>●</v>
      </c>
      <c r="Y32" s="80" t="str">
        <f t="shared" si="7"/>
        <v/>
      </c>
      <c r="Z32" s="80" t="str">
        <f t="shared" si="7"/>
        <v/>
      </c>
      <c r="AA32" s="80" t="str">
        <f t="shared" si="7"/>
        <v/>
      </c>
      <c r="AB32" s="80" t="str">
        <f t="shared" si="7"/>
        <v/>
      </c>
      <c r="AC32" s="80" t="str">
        <f t="shared" si="7"/>
        <v/>
      </c>
      <c r="AD32" s="393"/>
      <c r="AE32" s="393"/>
      <c r="AF32" s="327">
        <f t="shared" si="3"/>
        <v>17</v>
      </c>
      <c r="AG32" s="327">
        <f t="shared" si="4"/>
        <v>22</v>
      </c>
    </row>
    <row r="33" spans="1:33" ht="45" customHeight="1">
      <c r="A33" s="326">
        <f t="shared" si="2"/>
        <v>43397</v>
      </c>
      <c r="B33" s="327" t="str">
        <f t="shared" si="5"/>
        <v>水</v>
      </c>
      <c r="C33" s="339"/>
      <c r="D33" s="339"/>
      <c r="E33" s="79"/>
      <c r="F33" s="79"/>
      <c r="G33" s="79"/>
      <c r="H33" s="79"/>
      <c r="I33" s="79"/>
      <c r="J33" s="79"/>
      <c r="K33" s="79"/>
      <c r="L33" s="79"/>
      <c r="M33" s="79"/>
      <c r="N33" s="79"/>
      <c r="O33" s="79"/>
      <c r="P33" s="79"/>
      <c r="Q33" s="79"/>
      <c r="R33" s="79"/>
      <c r="S33" s="79"/>
      <c r="T33" s="79"/>
      <c r="U33" s="379"/>
      <c r="V33" s="379"/>
      <c r="W33" s="75"/>
      <c r="X33" s="80" t="str">
        <f t="shared" si="7"/>
        <v/>
      </c>
      <c r="Y33" s="80" t="str">
        <f t="shared" si="7"/>
        <v/>
      </c>
      <c r="Z33" s="80" t="str">
        <f t="shared" si="7"/>
        <v/>
      </c>
      <c r="AA33" s="80" t="str">
        <f t="shared" si="7"/>
        <v/>
      </c>
      <c r="AB33" s="80" t="str">
        <f t="shared" si="7"/>
        <v/>
      </c>
      <c r="AC33" s="80" t="str">
        <f t="shared" si="7"/>
        <v/>
      </c>
      <c r="AD33" s="335"/>
      <c r="AE33" s="335"/>
      <c r="AF33" s="327" t="str">
        <f t="shared" si="3"/>
        <v/>
      </c>
      <c r="AG33" s="327" t="str">
        <f t="shared" si="4"/>
        <v/>
      </c>
    </row>
    <row r="34" spans="1:33" ht="45" customHeight="1">
      <c r="A34" s="326">
        <f t="shared" si="2"/>
        <v>43398</v>
      </c>
      <c r="B34" s="327" t="str">
        <f t="shared" si="5"/>
        <v>木</v>
      </c>
      <c r="C34" s="339"/>
      <c r="D34" s="339"/>
      <c r="E34" s="79"/>
      <c r="F34" s="79"/>
      <c r="G34" s="79"/>
      <c r="H34" s="79"/>
      <c r="I34" s="79"/>
      <c r="J34" s="79"/>
      <c r="K34" s="79"/>
      <c r="L34" s="79"/>
      <c r="M34" s="79"/>
      <c r="N34" s="79"/>
      <c r="O34" s="79"/>
      <c r="P34" s="79"/>
      <c r="Q34" s="79"/>
      <c r="R34" s="79"/>
      <c r="S34" s="79"/>
      <c r="T34" s="79"/>
      <c r="U34" s="379"/>
      <c r="V34" s="379"/>
      <c r="W34" s="75"/>
      <c r="X34" s="80" t="str">
        <f t="shared" si="7"/>
        <v/>
      </c>
      <c r="Y34" s="80" t="str">
        <f t="shared" si="7"/>
        <v/>
      </c>
      <c r="Z34" s="80" t="str">
        <f t="shared" si="7"/>
        <v/>
      </c>
      <c r="AA34" s="80" t="str">
        <f t="shared" si="7"/>
        <v/>
      </c>
      <c r="AB34" s="80" t="str">
        <f t="shared" si="7"/>
        <v/>
      </c>
      <c r="AC34" s="80" t="str">
        <f t="shared" si="7"/>
        <v/>
      </c>
      <c r="AD34" s="393"/>
      <c r="AE34" s="335"/>
      <c r="AF34" s="327" t="str">
        <f t="shared" si="3"/>
        <v/>
      </c>
      <c r="AG34" s="327" t="str">
        <f t="shared" si="4"/>
        <v/>
      </c>
    </row>
    <row r="35" spans="1:33" ht="45" customHeight="1">
      <c r="A35" s="326">
        <f t="shared" si="2"/>
        <v>43399</v>
      </c>
      <c r="B35" s="327" t="str">
        <f t="shared" si="5"/>
        <v>金</v>
      </c>
      <c r="C35" s="339"/>
      <c r="D35" s="339"/>
      <c r="E35" s="79"/>
      <c r="F35" s="79"/>
      <c r="G35" s="79"/>
      <c r="H35" s="79"/>
      <c r="I35" s="79"/>
      <c r="J35" s="79"/>
      <c r="K35" s="79"/>
      <c r="L35" s="79"/>
      <c r="M35" s="79"/>
      <c r="N35" s="79"/>
      <c r="O35" s="79"/>
      <c r="P35" s="79"/>
      <c r="Q35" s="79"/>
      <c r="R35" s="79"/>
      <c r="S35" s="79"/>
      <c r="T35" s="79"/>
      <c r="U35" s="379"/>
      <c r="V35" s="379"/>
      <c r="W35" s="75"/>
      <c r="X35" s="80" t="str">
        <f t="shared" si="7"/>
        <v/>
      </c>
      <c r="Y35" s="80" t="str">
        <f t="shared" si="7"/>
        <v/>
      </c>
      <c r="Z35" s="80" t="str">
        <f t="shared" si="7"/>
        <v/>
      </c>
      <c r="AA35" s="80" t="str">
        <f t="shared" si="7"/>
        <v/>
      </c>
      <c r="AB35" s="80" t="str">
        <f t="shared" si="7"/>
        <v/>
      </c>
      <c r="AC35" s="80" t="str">
        <f t="shared" si="7"/>
        <v/>
      </c>
      <c r="AD35" s="335"/>
      <c r="AE35" s="335"/>
      <c r="AF35" s="327" t="str">
        <f t="shared" si="3"/>
        <v/>
      </c>
      <c r="AG35" s="327" t="str">
        <f t="shared" si="4"/>
        <v/>
      </c>
    </row>
    <row r="36" spans="1:33" ht="45" customHeight="1">
      <c r="A36" s="326">
        <f t="shared" si="2"/>
        <v>43400</v>
      </c>
      <c r="B36" s="327" t="str">
        <f t="shared" si="5"/>
        <v>土</v>
      </c>
      <c r="C36" s="339"/>
      <c r="D36" s="339"/>
      <c r="E36" s="79"/>
      <c r="F36" s="79"/>
      <c r="G36" s="79"/>
      <c r="H36" s="79"/>
      <c r="I36" s="79"/>
      <c r="J36" s="79"/>
      <c r="K36" s="79"/>
      <c r="L36" s="79"/>
      <c r="M36" s="79"/>
      <c r="N36" s="79"/>
      <c r="O36" s="79"/>
      <c r="P36" s="79"/>
      <c r="Q36" s="79"/>
      <c r="R36" s="79"/>
      <c r="S36" s="79"/>
      <c r="T36" s="79"/>
      <c r="U36" s="379"/>
      <c r="V36" s="379"/>
      <c r="W36" s="75"/>
      <c r="X36" s="80" t="str">
        <f t="shared" si="7"/>
        <v/>
      </c>
      <c r="Y36" s="80" t="str">
        <f t="shared" si="7"/>
        <v/>
      </c>
      <c r="Z36" s="80" t="str">
        <f t="shared" si="7"/>
        <v/>
      </c>
      <c r="AA36" s="80" t="str">
        <f t="shared" si="7"/>
        <v/>
      </c>
      <c r="AB36" s="80" t="str">
        <f t="shared" si="7"/>
        <v/>
      </c>
      <c r="AC36" s="80" t="str">
        <f t="shared" si="7"/>
        <v/>
      </c>
      <c r="AD36" s="335"/>
      <c r="AE36" s="335"/>
      <c r="AF36" s="327" t="str">
        <f t="shared" si="3"/>
        <v/>
      </c>
      <c r="AG36" s="327" t="str">
        <f t="shared" si="4"/>
        <v/>
      </c>
    </row>
    <row r="37" spans="1:33" ht="45" customHeight="1">
      <c r="A37" s="326">
        <f t="shared" si="2"/>
        <v>43401</v>
      </c>
      <c r="B37" s="327" t="str">
        <f t="shared" si="5"/>
        <v>日</v>
      </c>
      <c r="C37" s="339"/>
      <c r="D37" s="339"/>
      <c r="E37" s="79"/>
      <c r="F37" s="79"/>
      <c r="G37" s="79"/>
      <c r="H37" s="79"/>
      <c r="I37" s="79"/>
      <c r="J37" s="79"/>
      <c r="K37" s="79"/>
      <c r="L37" s="79"/>
      <c r="M37" s="79"/>
      <c r="N37" s="79"/>
      <c r="O37" s="79"/>
      <c r="P37" s="79"/>
      <c r="Q37" s="79"/>
      <c r="R37" s="79"/>
      <c r="S37" s="79"/>
      <c r="T37" s="79"/>
      <c r="U37" s="379"/>
      <c r="V37" s="379"/>
      <c r="W37" s="75"/>
      <c r="X37" s="80" t="str">
        <f t="shared" si="7"/>
        <v/>
      </c>
      <c r="Y37" s="80" t="str">
        <f t="shared" si="7"/>
        <v/>
      </c>
      <c r="Z37" s="80" t="str">
        <f t="shared" si="7"/>
        <v/>
      </c>
      <c r="AA37" s="80" t="str">
        <f t="shared" si="7"/>
        <v/>
      </c>
      <c r="AB37" s="80" t="str">
        <f t="shared" si="7"/>
        <v/>
      </c>
      <c r="AC37" s="80" t="str">
        <f t="shared" si="7"/>
        <v/>
      </c>
      <c r="AD37" s="335"/>
      <c r="AE37" s="335"/>
      <c r="AF37" s="327" t="str">
        <f t="shared" si="3"/>
        <v/>
      </c>
      <c r="AG37" s="327" t="str">
        <f t="shared" si="4"/>
        <v/>
      </c>
    </row>
    <row r="38" spans="1:33" ht="45" customHeight="1">
      <c r="A38" s="326">
        <f t="shared" si="2"/>
        <v>43402</v>
      </c>
      <c r="B38" s="327" t="str">
        <f t="shared" si="5"/>
        <v>月</v>
      </c>
      <c r="C38" s="339"/>
      <c r="D38" s="339"/>
      <c r="E38" s="79"/>
      <c r="F38" s="79"/>
      <c r="G38" s="79"/>
      <c r="H38" s="79"/>
      <c r="I38" s="79"/>
      <c r="J38" s="79"/>
      <c r="K38" s="79"/>
      <c r="L38" s="79"/>
      <c r="M38" s="79"/>
      <c r="N38" s="79"/>
      <c r="O38" s="79"/>
      <c r="P38" s="79"/>
      <c r="Q38" s="79"/>
      <c r="R38" s="79"/>
      <c r="S38" s="79"/>
      <c r="T38" s="79"/>
      <c r="U38" s="379"/>
      <c r="V38" s="379"/>
      <c r="W38" s="75"/>
      <c r="X38" s="80" t="str">
        <f t="shared" si="7"/>
        <v/>
      </c>
      <c r="Y38" s="80" t="str">
        <f t="shared" si="7"/>
        <v/>
      </c>
      <c r="Z38" s="80" t="str">
        <f t="shared" si="7"/>
        <v/>
      </c>
      <c r="AA38" s="80" t="str">
        <f t="shared" si="7"/>
        <v/>
      </c>
      <c r="AB38" s="80" t="str">
        <f t="shared" si="7"/>
        <v/>
      </c>
      <c r="AC38" s="80" t="str">
        <f t="shared" si="7"/>
        <v/>
      </c>
      <c r="AD38" s="335"/>
      <c r="AE38" s="335"/>
      <c r="AF38" s="327" t="str">
        <f t="shared" si="3"/>
        <v/>
      </c>
      <c r="AG38" s="327" t="str">
        <f t="shared" si="4"/>
        <v/>
      </c>
    </row>
    <row r="39" spans="1:33" ht="45" customHeight="1">
      <c r="A39" s="326">
        <f t="shared" si="2"/>
        <v>43403</v>
      </c>
      <c r="B39" s="327" t="str">
        <f t="shared" si="5"/>
        <v>火</v>
      </c>
      <c r="C39" s="339">
        <v>43419</v>
      </c>
      <c r="D39" s="339">
        <v>43421</v>
      </c>
      <c r="E39" s="79"/>
      <c r="F39" s="79"/>
      <c r="G39" s="79"/>
      <c r="H39" s="79"/>
      <c r="I39" s="79"/>
      <c r="J39" s="79"/>
      <c r="K39" s="79"/>
      <c r="L39" s="79"/>
      <c r="M39" s="79"/>
      <c r="N39" s="79"/>
      <c r="O39" s="79"/>
      <c r="P39" s="79"/>
      <c r="Q39" s="79"/>
      <c r="R39" s="79"/>
      <c r="S39" s="79"/>
      <c r="T39" s="79"/>
      <c r="U39" s="379"/>
      <c r="V39" s="379"/>
      <c r="W39" s="75"/>
      <c r="X39" s="80" t="str">
        <f t="shared" si="7"/>
        <v>●</v>
      </c>
      <c r="Y39" s="80" t="str">
        <f t="shared" si="7"/>
        <v/>
      </c>
      <c r="Z39" s="80" t="str">
        <f t="shared" si="7"/>
        <v/>
      </c>
      <c r="AA39" s="80" t="str">
        <f t="shared" si="7"/>
        <v/>
      </c>
      <c r="AB39" s="80" t="str">
        <f t="shared" si="7"/>
        <v/>
      </c>
      <c r="AC39" s="80" t="str">
        <f t="shared" si="7"/>
        <v/>
      </c>
      <c r="AD39" s="393"/>
      <c r="AE39" s="393"/>
      <c r="AF39" s="327">
        <f t="shared" si="3"/>
        <v>17</v>
      </c>
      <c r="AG39" s="327">
        <f t="shared" si="4"/>
        <v>19</v>
      </c>
    </row>
    <row r="40" spans="1:33" ht="45" customHeight="1">
      <c r="A40" s="326">
        <f t="shared" si="2"/>
        <v>43404</v>
      </c>
      <c r="B40" s="327" t="str">
        <f t="shared" si="5"/>
        <v>水</v>
      </c>
      <c r="C40" s="339">
        <v>43420</v>
      </c>
      <c r="D40" s="339"/>
      <c r="E40" s="79"/>
      <c r="F40" s="79"/>
      <c r="G40" s="79"/>
      <c r="H40" s="79"/>
      <c r="I40" s="79"/>
      <c r="J40" s="79"/>
      <c r="K40" s="79"/>
      <c r="L40" s="79"/>
      <c r="M40" s="79"/>
      <c r="N40" s="79"/>
      <c r="O40" s="79"/>
      <c r="P40" s="79"/>
      <c r="Q40" s="79"/>
      <c r="R40" s="79"/>
      <c r="S40" s="79"/>
      <c r="T40" s="79"/>
      <c r="U40" s="379"/>
      <c r="V40" s="379"/>
      <c r="W40" s="75"/>
      <c r="X40" s="80" t="str">
        <f t="shared" ref="X40:AC49" si="8">IF(AND(OR(AND(($A40&gt;=X$2),($A40&lt;=X$3)),AND(($A40&gt;=X$4),($A40&lt;=X$6)),AND(($A40&gt;=X$7),($A40&lt;=X$8))),OR($D40&lt;&gt;"",$C40&lt;&gt;"")),"●","")</f>
        <v>●</v>
      </c>
      <c r="Y40" s="80" t="str">
        <f t="shared" si="8"/>
        <v/>
      </c>
      <c r="Z40" s="80" t="str">
        <f t="shared" si="8"/>
        <v/>
      </c>
      <c r="AA40" s="80" t="str">
        <f t="shared" si="8"/>
        <v/>
      </c>
      <c r="AB40" s="80" t="str">
        <f t="shared" si="8"/>
        <v/>
      </c>
      <c r="AC40" s="80" t="str">
        <f t="shared" si="8"/>
        <v/>
      </c>
      <c r="AD40" s="335"/>
      <c r="AE40" s="335"/>
      <c r="AF40" s="327">
        <f t="shared" si="3"/>
        <v>17</v>
      </c>
      <c r="AG40" s="327" t="str">
        <f t="shared" si="4"/>
        <v/>
      </c>
    </row>
    <row r="41" spans="1:33" ht="45" customHeight="1">
      <c r="A41" s="326">
        <f t="shared" si="2"/>
        <v>43405</v>
      </c>
      <c r="B41" s="327" t="str">
        <f t="shared" si="5"/>
        <v>木</v>
      </c>
      <c r="C41" s="339"/>
      <c r="D41" s="339"/>
      <c r="E41" s="79"/>
      <c r="F41" s="79"/>
      <c r="G41" s="79"/>
      <c r="H41" s="79"/>
      <c r="I41" s="79"/>
      <c r="J41" s="79"/>
      <c r="K41" s="79"/>
      <c r="L41" s="79"/>
      <c r="M41" s="79"/>
      <c r="N41" s="79"/>
      <c r="O41" s="79"/>
      <c r="P41" s="79"/>
      <c r="Q41" s="79"/>
      <c r="R41" s="79"/>
      <c r="S41" s="79"/>
      <c r="T41" s="79"/>
      <c r="U41" s="379"/>
      <c r="V41" s="379"/>
      <c r="W41" s="75"/>
      <c r="X41" s="80" t="str">
        <f t="shared" si="8"/>
        <v/>
      </c>
      <c r="Y41" s="80" t="str">
        <f t="shared" si="8"/>
        <v/>
      </c>
      <c r="Z41" s="80" t="str">
        <f t="shared" si="8"/>
        <v/>
      </c>
      <c r="AA41" s="80" t="str">
        <f t="shared" si="8"/>
        <v/>
      </c>
      <c r="AB41" s="80" t="str">
        <f t="shared" si="8"/>
        <v/>
      </c>
      <c r="AC41" s="80" t="str">
        <f t="shared" si="8"/>
        <v/>
      </c>
      <c r="AD41" s="393"/>
      <c r="AE41" s="335"/>
      <c r="AF41" s="327" t="str">
        <f t="shared" si="3"/>
        <v/>
      </c>
      <c r="AG41" s="327" t="str">
        <f t="shared" si="4"/>
        <v/>
      </c>
    </row>
    <row r="42" spans="1:33" ht="45" customHeight="1">
      <c r="A42" s="326">
        <f t="shared" si="2"/>
        <v>43406</v>
      </c>
      <c r="B42" s="327" t="str">
        <f t="shared" si="5"/>
        <v>金</v>
      </c>
      <c r="C42" s="339"/>
      <c r="D42" s="339"/>
      <c r="E42" s="79"/>
      <c r="F42" s="79"/>
      <c r="G42" s="79"/>
      <c r="H42" s="79"/>
      <c r="I42" s="79"/>
      <c r="J42" s="79"/>
      <c r="K42" s="79"/>
      <c r="L42" s="79"/>
      <c r="M42" s="79"/>
      <c r="N42" s="79"/>
      <c r="O42" s="79"/>
      <c r="P42" s="79"/>
      <c r="Q42" s="79"/>
      <c r="R42" s="79"/>
      <c r="S42" s="79"/>
      <c r="T42" s="79"/>
      <c r="U42" s="379"/>
      <c r="V42" s="379"/>
      <c r="W42" s="75"/>
      <c r="X42" s="80" t="str">
        <f t="shared" si="8"/>
        <v/>
      </c>
      <c r="Y42" s="80" t="str">
        <f t="shared" si="8"/>
        <v/>
      </c>
      <c r="Z42" s="80" t="str">
        <f t="shared" si="8"/>
        <v/>
      </c>
      <c r="AA42" s="80" t="str">
        <f t="shared" si="8"/>
        <v/>
      </c>
      <c r="AB42" s="80" t="str">
        <f t="shared" si="8"/>
        <v/>
      </c>
      <c r="AC42" s="80" t="str">
        <f t="shared" si="8"/>
        <v/>
      </c>
      <c r="AD42" s="335"/>
      <c r="AE42" s="335"/>
      <c r="AF42" s="327" t="str">
        <f t="shared" si="3"/>
        <v/>
      </c>
      <c r="AG42" s="327" t="str">
        <f t="shared" si="4"/>
        <v/>
      </c>
    </row>
    <row r="43" spans="1:33" ht="45" customHeight="1">
      <c r="A43" s="326">
        <f t="shared" si="2"/>
        <v>43407</v>
      </c>
      <c r="B43" s="327" t="str">
        <f t="shared" si="5"/>
        <v>土</v>
      </c>
      <c r="C43" s="339"/>
      <c r="D43" s="339"/>
      <c r="E43" s="79"/>
      <c r="F43" s="79"/>
      <c r="G43" s="79"/>
      <c r="H43" s="79"/>
      <c r="I43" s="79"/>
      <c r="J43" s="79"/>
      <c r="K43" s="79"/>
      <c r="L43" s="79"/>
      <c r="M43" s="79"/>
      <c r="N43" s="79"/>
      <c r="O43" s="79"/>
      <c r="P43" s="79"/>
      <c r="Q43" s="79"/>
      <c r="R43" s="79"/>
      <c r="S43" s="79"/>
      <c r="T43" s="79"/>
      <c r="U43" s="379"/>
      <c r="V43" s="379"/>
      <c r="W43" s="75"/>
      <c r="X43" s="80" t="str">
        <f t="shared" si="8"/>
        <v/>
      </c>
      <c r="Y43" s="80" t="str">
        <f t="shared" si="8"/>
        <v/>
      </c>
      <c r="Z43" s="80" t="str">
        <f t="shared" si="8"/>
        <v/>
      </c>
      <c r="AA43" s="80" t="str">
        <f t="shared" si="8"/>
        <v/>
      </c>
      <c r="AB43" s="80" t="str">
        <f t="shared" si="8"/>
        <v/>
      </c>
      <c r="AC43" s="80" t="str">
        <f t="shared" si="8"/>
        <v/>
      </c>
      <c r="AD43" s="335"/>
      <c r="AE43" s="335"/>
      <c r="AF43" s="327" t="str">
        <f t="shared" si="3"/>
        <v/>
      </c>
      <c r="AG43" s="327" t="str">
        <f t="shared" si="4"/>
        <v/>
      </c>
    </row>
    <row r="44" spans="1:33" ht="45" customHeight="1">
      <c r="A44" s="326">
        <f t="shared" si="2"/>
        <v>43408</v>
      </c>
      <c r="B44" s="327" t="str">
        <f t="shared" si="5"/>
        <v>日</v>
      </c>
      <c r="C44" s="339"/>
      <c r="D44" s="339"/>
      <c r="E44" s="79"/>
      <c r="F44" s="79"/>
      <c r="G44" s="79"/>
      <c r="H44" s="79"/>
      <c r="I44" s="79"/>
      <c r="J44" s="79"/>
      <c r="K44" s="79"/>
      <c r="L44" s="79"/>
      <c r="M44" s="79"/>
      <c r="N44" s="79"/>
      <c r="O44" s="79"/>
      <c r="P44" s="79"/>
      <c r="Q44" s="79"/>
      <c r="R44" s="79"/>
      <c r="S44" s="79"/>
      <c r="T44" s="79"/>
      <c r="U44" s="379"/>
      <c r="V44" s="379"/>
      <c r="W44" s="75"/>
      <c r="X44" s="80" t="str">
        <f t="shared" si="8"/>
        <v/>
      </c>
      <c r="Y44" s="80" t="str">
        <f t="shared" si="8"/>
        <v/>
      </c>
      <c r="Z44" s="80" t="str">
        <f t="shared" si="8"/>
        <v/>
      </c>
      <c r="AA44" s="80" t="str">
        <f t="shared" si="8"/>
        <v/>
      </c>
      <c r="AB44" s="80" t="str">
        <f t="shared" si="8"/>
        <v/>
      </c>
      <c r="AC44" s="80" t="str">
        <f t="shared" si="8"/>
        <v/>
      </c>
      <c r="AD44" s="335"/>
      <c r="AE44" s="335"/>
      <c r="AF44" s="327" t="str">
        <f t="shared" si="3"/>
        <v/>
      </c>
      <c r="AG44" s="327" t="str">
        <f t="shared" si="4"/>
        <v/>
      </c>
    </row>
    <row r="45" spans="1:33" ht="45" customHeight="1">
      <c r="A45" s="326">
        <f t="shared" si="2"/>
        <v>43409</v>
      </c>
      <c r="B45" s="327" t="str">
        <f t="shared" si="5"/>
        <v>月</v>
      </c>
      <c r="C45" s="339"/>
      <c r="D45" s="339"/>
      <c r="E45" s="79"/>
      <c r="F45" s="79"/>
      <c r="G45" s="79"/>
      <c r="H45" s="79"/>
      <c r="I45" s="79"/>
      <c r="J45" s="79"/>
      <c r="K45" s="79"/>
      <c r="L45" s="79"/>
      <c r="M45" s="79"/>
      <c r="N45" s="79"/>
      <c r="O45" s="79"/>
      <c r="P45" s="79"/>
      <c r="Q45" s="79"/>
      <c r="R45" s="79"/>
      <c r="S45" s="79"/>
      <c r="T45" s="79"/>
      <c r="U45" s="379"/>
      <c r="V45" s="379"/>
      <c r="W45" s="75"/>
      <c r="X45" s="80" t="str">
        <f t="shared" si="8"/>
        <v/>
      </c>
      <c r="Y45" s="80" t="str">
        <f t="shared" si="8"/>
        <v/>
      </c>
      <c r="Z45" s="80" t="str">
        <f t="shared" si="8"/>
        <v/>
      </c>
      <c r="AA45" s="80" t="str">
        <f t="shared" si="8"/>
        <v/>
      </c>
      <c r="AB45" s="80" t="str">
        <f t="shared" si="8"/>
        <v/>
      </c>
      <c r="AC45" s="80" t="str">
        <f t="shared" si="8"/>
        <v/>
      </c>
      <c r="AD45" s="335"/>
      <c r="AE45" s="335"/>
      <c r="AF45" s="327" t="str">
        <f t="shared" si="3"/>
        <v/>
      </c>
      <c r="AG45" s="327" t="str">
        <f t="shared" si="4"/>
        <v/>
      </c>
    </row>
    <row r="46" spans="1:33" ht="45" customHeight="1">
      <c r="A46" s="326">
        <f t="shared" si="2"/>
        <v>43410</v>
      </c>
      <c r="B46" s="327" t="str">
        <f t="shared" si="5"/>
        <v>火</v>
      </c>
      <c r="C46" s="339">
        <v>43425</v>
      </c>
      <c r="D46" s="339">
        <v>43428</v>
      </c>
      <c r="E46" s="79"/>
      <c r="F46" s="79"/>
      <c r="G46" s="79"/>
      <c r="H46" s="79"/>
      <c r="I46" s="79"/>
      <c r="J46" s="79"/>
      <c r="K46" s="79"/>
      <c r="L46" s="79"/>
      <c r="M46" s="79"/>
      <c r="N46" s="79"/>
      <c r="O46" s="79"/>
      <c r="P46" s="79"/>
      <c r="Q46" s="79"/>
      <c r="R46" s="79"/>
      <c r="S46" s="79"/>
      <c r="T46" s="79"/>
      <c r="U46" s="379"/>
      <c r="V46" s="379"/>
      <c r="W46" s="75"/>
      <c r="X46" s="80" t="str">
        <f t="shared" si="8"/>
        <v>●</v>
      </c>
      <c r="Y46" s="80" t="str">
        <f t="shared" si="8"/>
        <v/>
      </c>
      <c r="Z46" s="80" t="str">
        <f t="shared" si="8"/>
        <v/>
      </c>
      <c r="AA46" s="80" t="str">
        <f t="shared" si="8"/>
        <v/>
      </c>
      <c r="AB46" s="80" t="str">
        <f t="shared" si="8"/>
        <v/>
      </c>
      <c r="AC46" s="80" t="str">
        <f t="shared" si="8"/>
        <v/>
      </c>
      <c r="AD46" s="393"/>
      <c r="AE46" s="393"/>
      <c r="AF46" s="327">
        <f t="shared" si="3"/>
        <v>16</v>
      </c>
      <c r="AG46" s="327">
        <f t="shared" si="4"/>
        <v>19</v>
      </c>
    </row>
    <row r="47" spans="1:33" ht="45" customHeight="1">
      <c r="A47" s="326">
        <f t="shared" si="2"/>
        <v>43411</v>
      </c>
      <c r="B47" s="327" t="str">
        <f t="shared" si="5"/>
        <v>水</v>
      </c>
      <c r="C47" s="339">
        <v>43426</v>
      </c>
      <c r="D47" s="339"/>
      <c r="E47" s="79"/>
      <c r="F47" s="79"/>
      <c r="G47" s="79"/>
      <c r="H47" s="79"/>
      <c r="I47" s="79"/>
      <c r="J47" s="79"/>
      <c r="K47" s="79"/>
      <c r="L47" s="79"/>
      <c r="M47" s="79"/>
      <c r="N47" s="79"/>
      <c r="O47" s="79"/>
      <c r="P47" s="79"/>
      <c r="Q47" s="79"/>
      <c r="R47" s="79"/>
      <c r="S47" s="79"/>
      <c r="T47" s="79"/>
      <c r="U47" s="379"/>
      <c r="V47" s="379"/>
      <c r="W47" s="75"/>
      <c r="X47" s="80" t="str">
        <f t="shared" si="8"/>
        <v>●</v>
      </c>
      <c r="Y47" s="80" t="str">
        <f t="shared" si="8"/>
        <v/>
      </c>
      <c r="Z47" s="80" t="str">
        <f t="shared" si="8"/>
        <v/>
      </c>
      <c r="AA47" s="80" t="str">
        <f t="shared" si="8"/>
        <v/>
      </c>
      <c r="AB47" s="80" t="str">
        <f t="shared" si="8"/>
        <v/>
      </c>
      <c r="AC47" s="80" t="str">
        <f t="shared" si="8"/>
        <v/>
      </c>
      <c r="AD47" s="335"/>
      <c r="AE47" s="335"/>
      <c r="AF47" s="327">
        <f t="shared" si="3"/>
        <v>16</v>
      </c>
      <c r="AG47" s="327" t="str">
        <f t="shared" si="4"/>
        <v/>
      </c>
    </row>
    <row r="48" spans="1:33" ht="45" customHeight="1">
      <c r="A48" s="326">
        <f t="shared" si="2"/>
        <v>43412</v>
      </c>
      <c r="B48" s="327" t="str">
        <f t="shared" si="5"/>
        <v>木</v>
      </c>
      <c r="C48" s="339"/>
      <c r="D48" s="339"/>
      <c r="E48" s="79"/>
      <c r="F48" s="79"/>
      <c r="G48" s="79"/>
      <c r="H48" s="79"/>
      <c r="I48" s="79"/>
      <c r="J48" s="79"/>
      <c r="K48" s="79"/>
      <c r="L48" s="79"/>
      <c r="M48" s="79"/>
      <c r="N48" s="79"/>
      <c r="O48" s="79"/>
      <c r="P48" s="79"/>
      <c r="Q48" s="79"/>
      <c r="R48" s="79"/>
      <c r="S48" s="79"/>
      <c r="T48" s="79"/>
      <c r="U48" s="379"/>
      <c r="V48" s="379"/>
      <c r="W48" s="75"/>
      <c r="X48" s="80" t="str">
        <f t="shared" si="8"/>
        <v/>
      </c>
      <c r="Y48" s="80" t="str">
        <f t="shared" si="8"/>
        <v/>
      </c>
      <c r="Z48" s="80" t="str">
        <f t="shared" si="8"/>
        <v/>
      </c>
      <c r="AA48" s="80" t="str">
        <f t="shared" si="8"/>
        <v/>
      </c>
      <c r="AB48" s="80" t="str">
        <f t="shared" si="8"/>
        <v/>
      </c>
      <c r="AC48" s="80" t="str">
        <f t="shared" si="8"/>
        <v/>
      </c>
      <c r="AD48" s="393"/>
      <c r="AE48" s="335"/>
      <c r="AF48" s="327" t="str">
        <f t="shared" si="3"/>
        <v/>
      </c>
      <c r="AG48" s="327" t="str">
        <f t="shared" si="4"/>
        <v/>
      </c>
    </row>
    <row r="49" spans="1:33" ht="45" customHeight="1">
      <c r="A49" s="326">
        <f t="shared" si="2"/>
        <v>43413</v>
      </c>
      <c r="B49" s="327" t="str">
        <f t="shared" si="5"/>
        <v>金</v>
      </c>
      <c r="C49" s="339"/>
      <c r="D49" s="339"/>
      <c r="E49" s="79"/>
      <c r="F49" s="79"/>
      <c r="G49" s="79"/>
      <c r="H49" s="79"/>
      <c r="I49" s="79"/>
      <c r="J49" s="79"/>
      <c r="K49" s="79"/>
      <c r="L49" s="79"/>
      <c r="M49" s="79"/>
      <c r="N49" s="79"/>
      <c r="O49" s="79"/>
      <c r="P49" s="79"/>
      <c r="Q49" s="79"/>
      <c r="R49" s="79"/>
      <c r="S49" s="79"/>
      <c r="T49" s="79"/>
      <c r="U49" s="379"/>
      <c r="V49" s="379"/>
      <c r="W49" s="75"/>
      <c r="X49" s="80" t="str">
        <f t="shared" si="8"/>
        <v/>
      </c>
      <c r="Y49" s="80" t="str">
        <f t="shared" si="8"/>
        <v/>
      </c>
      <c r="Z49" s="80" t="str">
        <f t="shared" si="8"/>
        <v/>
      </c>
      <c r="AA49" s="80" t="str">
        <f t="shared" si="8"/>
        <v/>
      </c>
      <c r="AB49" s="80" t="str">
        <f t="shared" si="8"/>
        <v/>
      </c>
      <c r="AC49" s="80" t="str">
        <f t="shared" si="8"/>
        <v/>
      </c>
      <c r="AD49" s="335"/>
      <c r="AE49" s="335"/>
      <c r="AF49" s="327" t="str">
        <f t="shared" si="3"/>
        <v/>
      </c>
      <c r="AG49" s="327" t="str">
        <f t="shared" si="4"/>
        <v/>
      </c>
    </row>
    <row r="50" spans="1:33" ht="45" customHeight="1">
      <c r="A50" s="326">
        <f t="shared" si="2"/>
        <v>43414</v>
      </c>
      <c r="B50" s="327" t="str">
        <f t="shared" si="5"/>
        <v>土</v>
      </c>
      <c r="C50" s="339"/>
      <c r="D50" s="339"/>
      <c r="E50" s="79"/>
      <c r="F50" s="79"/>
      <c r="G50" s="79"/>
      <c r="H50" s="79"/>
      <c r="I50" s="79"/>
      <c r="J50" s="79"/>
      <c r="K50" s="79"/>
      <c r="L50" s="79"/>
      <c r="M50" s="79"/>
      <c r="N50" s="79"/>
      <c r="O50" s="79"/>
      <c r="P50" s="79"/>
      <c r="Q50" s="79"/>
      <c r="R50" s="79"/>
      <c r="S50" s="79"/>
      <c r="T50" s="79"/>
      <c r="U50" s="379"/>
      <c r="V50" s="379"/>
      <c r="W50" s="75"/>
      <c r="X50" s="80" t="str">
        <f t="shared" ref="X50:AC59" si="9">IF(AND(OR(AND(($A50&gt;=X$2),($A50&lt;=X$3)),AND(($A50&gt;=X$4),($A50&lt;=X$6)),AND(($A50&gt;=X$7),($A50&lt;=X$8))),OR($D50&lt;&gt;"",$C50&lt;&gt;"")),"●","")</f>
        <v/>
      </c>
      <c r="Y50" s="80" t="str">
        <f t="shared" si="9"/>
        <v/>
      </c>
      <c r="Z50" s="80" t="str">
        <f t="shared" si="9"/>
        <v/>
      </c>
      <c r="AA50" s="80" t="str">
        <f t="shared" si="9"/>
        <v/>
      </c>
      <c r="AB50" s="80" t="str">
        <f t="shared" si="9"/>
        <v/>
      </c>
      <c r="AC50" s="80" t="str">
        <f t="shared" si="9"/>
        <v/>
      </c>
      <c r="AD50" s="335"/>
      <c r="AE50" s="335"/>
      <c r="AF50" s="327" t="str">
        <f t="shared" si="3"/>
        <v/>
      </c>
      <c r="AG50" s="327" t="str">
        <f t="shared" si="4"/>
        <v/>
      </c>
    </row>
    <row r="51" spans="1:33" ht="45" customHeight="1">
      <c r="A51" s="326">
        <f t="shared" si="2"/>
        <v>43415</v>
      </c>
      <c r="B51" s="327" t="str">
        <f t="shared" si="5"/>
        <v>日</v>
      </c>
      <c r="C51" s="339"/>
      <c r="D51" s="339"/>
      <c r="E51" s="79"/>
      <c r="F51" s="79"/>
      <c r="G51" s="79"/>
      <c r="H51" s="79"/>
      <c r="I51" s="79"/>
      <c r="J51" s="79"/>
      <c r="K51" s="79"/>
      <c r="L51" s="79"/>
      <c r="M51" s="79"/>
      <c r="N51" s="79"/>
      <c r="O51" s="79"/>
      <c r="P51" s="79"/>
      <c r="Q51" s="79"/>
      <c r="R51" s="79"/>
      <c r="S51" s="79"/>
      <c r="T51" s="79"/>
      <c r="U51" s="379"/>
      <c r="V51" s="379"/>
      <c r="W51" s="75"/>
      <c r="X51" s="80" t="str">
        <f t="shared" si="9"/>
        <v/>
      </c>
      <c r="Y51" s="80" t="str">
        <f t="shared" si="9"/>
        <v/>
      </c>
      <c r="Z51" s="80" t="str">
        <f t="shared" si="9"/>
        <v/>
      </c>
      <c r="AA51" s="80" t="str">
        <f t="shared" si="9"/>
        <v/>
      </c>
      <c r="AB51" s="80" t="str">
        <f t="shared" si="9"/>
        <v/>
      </c>
      <c r="AC51" s="80" t="str">
        <f t="shared" si="9"/>
        <v/>
      </c>
      <c r="AD51" s="335"/>
      <c r="AE51" s="335"/>
      <c r="AF51" s="327" t="str">
        <f t="shared" si="3"/>
        <v/>
      </c>
      <c r="AG51" s="327" t="str">
        <f t="shared" si="4"/>
        <v/>
      </c>
    </row>
    <row r="52" spans="1:33" ht="45" customHeight="1">
      <c r="A52" s="326">
        <f t="shared" si="2"/>
        <v>43416</v>
      </c>
      <c r="B52" s="327" t="str">
        <f t="shared" si="5"/>
        <v>月</v>
      </c>
      <c r="C52" s="339"/>
      <c r="D52" s="339"/>
      <c r="E52" s="79"/>
      <c r="F52" s="79"/>
      <c r="G52" s="79"/>
      <c r="H52" s="79"/>
      <c r="I52" s="79"/>
      <c r="J52" s="79"/>
      <c r="K52" s="79"/>
      <c r="L52" s="79"/>
      <c r="M52" s="79"/>
      <c r="N52" s="79"/>
      <c r="O52" s="79"/>
      <c r="P52" s="79"/>
      <c r="Q52" s="79"/>
      <c r="R52" s="79"/>
      <c r="S52" s="79"/>
      <c r="T52" s="79"/>
      <c r="U52" s="379"/>
      <c r="V52" s="379"/>
      <c r="W52" s="75"/>
      <c r="X52" s="80" t="str">
        <f t="shared" si="9"/>
        <v/>
      </c>
      <c r="Y52" s="80" t="str">
        <f t="shared" si="9"/>
        <v/>
      </c>
      <c r="Z52" s="80" t="str">
        <f t="shared" si="9"/>
        <v/>
      </c>
      <c r="AA52" s="80" t="str">
        <f t="shared" si="9"/>
        <v/>
      </c>
      <c r="AB52" s="80" t="str">
        <f t="shared" si="9"/>
        <v/>
      </c>
      <c r="AC52" s="80" t="str">
        <f t="shared" si="9"/>
        <v/>
      </c>
      <c r="AD52" s="335"/>
      <c r="AE52" s="335"/>
      <c r="AF52" s="327" t="str">
        <f t="shared" si="3"/>
        <v/>
      </c>
      <c r="AG52" s="327" t="str">
        <f t="shared" si="4"/>
        <v/>
      </c>
    </row>
    <row r="53" spans="1:33" ht="45" customHeight="1">
      <c r="A53" s="326">
        <f t="shared" si="2"/>
        <v>43417</v>
      </c>
      <c r="B53" s="327" t="str">
        <f t="shared" si="5"/>
        <v>火</v>
      </c>
      <c r="C53" s="339">
        <v>43433</v>
      </c>
      <c r="D53" s="339">
        <v>43435</v>
      </c>
      <c r="E53" s="79"/>
      <c r="F53" s="79"/>
      <c r="G53" s="79"/>
      <c r="H53" s="79"/>
      <c r="I53" s="79"/>
      <c r="J53" s="79"/>
      <c r="K53" s="79"/>
      <c r="L53" s="79"/>
      <c r="M53" s="79"/>
      <c r="N53" s="79"/>
      <c r="O53" s="79"/>
      <c r="P53" s="79"/>
      <c r="Q53" s="79"/>
      <c r="R53" s="79"/>
      <c r="S53" s="79"/>
      <c r="T53" s="79"/>
      <c r="U53" s="379"/>
      <c r="V53" s="379"/>
      <c r="W53" s="75"/>
      <c r="X53" s="80" t="str">
        <f t="shared" si="9"/>
        <v>●</v>
      </c>
      <c r="Y53" s="80" t="str">
        <f t="shared" si="9"/>
        <v/>
      </c>
      <c r="Z53" s="80" t="str">
        <f t="shared" si="9"/>
        <v/>
      </c>
      <c r="AA53" s="80" t="str">
        <f t="shared" si="9"/>
        <v/>
      </c>
      <c r="AB53" s="80" t="str">
        <f t="shared" si="9"/>
        <v/>
      </c>
      <c r="AC53" s="80" t="str">
        <f t="shared" si="9"/>
        <v/>
      </c>
      <c r="AD53" s="393"/>
      <c r="AE53" s="393"/>
      <c r="AF53" s="327">
        <f t="shared" si="3"/>
        <v>17</v>
      </c>
      <c r="AG53" s="327">
        <f t="shared" si="4"/>
        <v>19</v>
      </c>
    </row>
    <row r="54" spans="1:33" ht="45" customHeight="1">
      <c r="A54" s="326">
        <f t="shared" si="2"/>
        <v>43418</v>
      </c>
      <c r="B54" s="327" t="str">
        <f t="shared" si="5"/>
        <v>水</v>
      </c>
      <c r="C54" s="339">
        <v>43434</v>
      </c>
      <c r="D54" s="339"/>
      <c r="E54" s="79"/>
      <c r="F54" s="79"/>
      <c r="G54" s="79"/>
      <c r="H54" s="79"/>
      <c r="I54" s="211"/>
      <c r="J54" s="211"/>
      <c r="K54" s="211"/>
      <c r="L54" s="211"/>
      <c r="M54" s="211"/>
      <c r="N54" s="211"/>
      <c r="O54" s="79"/>
      <c r="P54" s="79"/>
      <c r="Q54" s="79"/>
      <c r="R54" s="79"/>
      <c r="S54" s="79"/>
      <c r="T54" s="79"/>
      <c r="U54" s="379"/>
      <c r="V54" s="379"/>
      <c r="W54" s="75"/>
      <c r="X54" s="80" t="str">
        <f t="shared" si="9"/>
        <v>●</v>
      </c>
      <c r="Y54" s="80" t="str">
        <f t="shared" si="9"/>
        <v/>
      </c>
      <c r="Z54" s="80" t="str">
        <f t="shared" si="9"/>
        <v/>
      </c>
      <c r="AA54" s="80" t="str">
        <f t="shared" si="9"/>
        <v/>
      </c>
      <c r="AB54" s="80" t="str">
        <f t="shared" si="9"/>
        <v/>
      </c>
      <c r="AC54" s="80" t="str">
        <f t="shared" si="9"/>
        <v/>
      </c>
      <c r="AD54" s="335"/>
      <c r="AE54" s="335"/>
      <c r="AF54" s="327">
        <f t="shared" si="3"/>
        <v>17</v>
      </c>
      <c r="AG54" s="327" t="str">
        <f t="shared" si="4"/>
        <v/>
      </c>
    </row>
    <row r="55" spans="1:33" ht="45" customHeight="1">
      <c r="A55" s="326">
        <f t="shared" si="2"/>
        <v>43419</v>
      </c>
      <c r="B55" s="327" t="str">
        <f t="shared" si="5"/>
        <v>木</v>
      </c>
      <c r="C55" s="339"/>
      <c r="D55" s="339"/>
      <c r="E55" s="79"/>
      <c r="F55" s="79"/>
      <c r="G55" s="79"/>
      <c r="H55" s="79"/>
      <c r="I55" s="79"/>
      <c r="J55" s="79"/>
      <c r="K55" s="79"/>
      <c r="L55" s="79"/>
      <c r="M55" s="79"/>
      <c r="N55" s="79"/>
      <c r="O55" s="79"/>
      <c r="P55" s="79"/>
      <c r="Q55" s="79"/>
      <c r="R55" s="79"/>
      <c r="S55" s="79"/>
      <c r="T55" s="79"/>
      <c r="U55" s="379"/>
      <c r="V55" s="379"/>
      <c r="W55" s="75"/>
      <c r="X55" s="80" t="str">
        <f t="shared" si="9"/>
        <v/>
      </c>
      <c r="Y55" s="80" t="str">
        <f t="shared" si="9"/>
        <v/>
      </c>
      <c r="Z55" s="80" t="str">
        <f t="shared" si="9"/>
        <v/>
      </c>
      <c r="AA55" s="80" t="str">
        <f t="shared" si="9"/>
        <v/>
      </c>
      <c r="AB55" s="80" t="str">
        <f t="shared" si="9"/>
        <v/>
      </c>
      <c r="AC55" s="80" t="str">
        <f t="shared" si="9"/>
        <v/>
      </c>
      <c r="AD55" s="393"/>
      <c r="AE55" s="335"/>
      <c r="AF55" s="327" t="str">
        <f t="shared" si="3"/>
        <v/>
      </c>
      <c r="AG55" s="327" t="str">
        <f t="shared" si="4"/>
        <v/>
      </c>
    </row>
    <row r="56" spans="1:33" ht="45" customHeight="1">
      <c r="A56" s="326">
        <f t="shared" si="2"/>
        <v>43420</v>
      </c>
      <c r="B56" s="327" t="str">
        <f t="shared" si="5"/>
        <v>金</v>
      </c>
      <c r="C56" s="339"/>
      <c r="D56" s="339"/>
      <c r="E56" s="79"/>
      <c r="F56" s="79"/>
      <c r="G56" s="79"/>
      <c r="H56" s="79"/>
      <c r="I56" s="79"/>
      <c r="J56" s="79"/>
      <c r="K56" s="79"/>
      <c r="L56" s="79"/>
      <c r="M56" s="79"/>
      <c r="N56" s="79"/>
      <c r="O56" s="79"/>
      <c r="P56" s="79"/>
      <c r="Q56" s="79"/>
      <c r="R56" s="79"/>
      <c r="S56" s="79"/>
      <c r="T56" s="79"/>
      <c r="U56" s="379"/>
      <c r="V56" s="379"/>
      <c r="W56" s="75"/>
      <c r="X56" s="80" t="str">
        <f t="shared" si="9"/>
        <v/>
      </c>
      <c r="Y56" s="80" t="str">
        <f t="shared" si="9"/>
        <v/>
      </c>
      <c r="Z56" s="80" t="str">
        <f t="shared" si="9"/>
        <v/>
      </c>
      <c r="AA56" s="80" t="str">
        <f t="shared" si="9"/>
        <v/>
      </c>
      <c r="AB56" s="80" t="str">
        <f t="shared" si="9"/>
        <v/>
      </c>
      <c r="AC56" s="80" t="str">
        <f t="shared" si="9"/>
        <v/>
      </c>
      <c r="AD56" s="335"/>
      <c r="AE56" s="335"/>
      <c r="AF56" s="327" t="str">
        <f t="shared" si="3"/>
        <v/>
      </c>
      <c r="AG56" s="327" t="str">
        <f t="shared" si="4"/>
        <v/>
      </c>
    </row>
    <row r="57" spans="1:33" ht="45" customHeight="1">
      <c r="A57" s="326">
        <f t="shared" si="2"/>
        <v>43421</v>
      </c>
      <c r="B57" s="327" t="str">
        <f t="shared" si="5"/>
        <v>土</v>
      </c>
      <c r="C57" s="339"/>
      <c r="D57" s="339"/>
      <c r="E57" s="79"/>
      <c r="F57" s="79"/>
      <c r="G57" s="79"/>
      <c r="H57" s="79"/>
      <c r="I57" s="79"/>
      <c r="J57" s="79"/>
      <c r="K57" s="79"/>
      <c r="L57" s="79"/>
      <c r="M57" s="79"/>
      <c r="N57" s="79"/>
      <c r="O57" s="79"/>
      <c r="P57" s="79"/>
      <c r="Q57" s="79"/>
      <c r="R57" s="79"/>
      <c r="S57" s="79"/>
      <c r="T57" s="79"/>
      <c r="U57" s="379"/>
      <c r="V57" s="379"/>
      <c r="W57" s="75"/>
      <c r="X57" s="80" t="str">
        <f t="shared" si="9"/>
        <v/>
      </c>
      <c r="Y57" s="80" t="str">
        <f t="shared" si="9"/>
        <v/>
      </c>
      <c r="Z57" s="80" t="str">
        <f t="shared" si="9"/>
        <v/>
      </c>
      <c r="AA57" s="80" t="str">
        <f t="shared" si="9"/>
        <v/>
      </c>
      <c r="AB57" s="80" t="str">
        <f t="shared" si="9"/>
        <v/>
      </c>
      <c r="AC57" s="80" t="str">
        <f t="shared" si="9"/>
        <v/>
      </c>
      <c r="AD57" s="335"/>
      <c r="AE57" s="335"/>
      <c r="AF57" s="327" t="str">
        <f t="shared" si="3"/>
        <v/>
      </c>
      <c r="AG57" s="327" t="str">
        <f t="shared" si="4"/>
        <v/>
      </c>
    </row>
    <row r="58" spans="1:33" ht="45" customHeight="1">
      <c r="A58" s="326">
        <f t="shared" si="2"/>
        <v>43422</v>
      </c>
      <c r="B58" s="327" t="str">
        <f t="shared" si="5"/>
        <v>日</v>
      </c>
      <c r="C58" s="339"/>
      <c r="D58" s="339"/>
      <c r="E58" s="79"/>
      <c r="F58" s="79"/>
      <c r="G58" s="79"/>
      <c r="H58" s="79"/>
      <c r="I58" s="79"/>
      <c r="J58" s="79"/>
      <c r="K58" s="79"/>
      <c r="L58" s="79"/>
      <c r="M58" s="79"/>
      <c r="N58" s="79"/>
      <c r="O58" s="79"/>
      <c r="P58" s="79"/>
      <c r="Q58" s="79"/>
      <c r="R58" s="79"/>
      <c r="S58" s="79"/>
      <c r="T58" s="79"/>
      <c r="U58" s="379"/>
      <c r="V58" s="379"/>
      <c r="W58" s="75"/>
      <c r="X58" s="80" t="str">
        <f t="shared" si="9"/>
        <v/>
      </c>
      <c r="Y58" s="80" t="str">
        <f t="shared" si="9"/>
        <v/>
      </c>
      <c r="Z58" s="80" t="str">
        <f t="shared" si="9"/>
        <v/>
      </c>
      <c r="AA58" s="80" t="str">
        <f t="shared" si="9"/>
        <v/>
      </c>
      <c r="AB58" s="80" t="str">
        <f t="shared" si="9"/>
        <v/>
      </c>
      <c r="AC58" s="80" t="str">
        <f t="shared" si="9"/>
        <v/>
      </c>
      <c r="AD58" s="335"/>
      <c r="AE58" s="335"/>
      <c r="AF58" s="327" t="str">
        <f t="shared" si="3"/>
        <v/>
      </c>
      <c r="AG58" s="327" t="str">
        <f t="shared" si="4"/>
        <v/>
      </c>
    </row>
    <row r="59" spans="1:33" ht="45" customHeight="1">
      <c r="A59" s="326">
        <f t="shared" si="2"/>
        <v>43423</v>
      </c>
      <c r="B59" s="327" t="str">
        <f t="shared" si="5"/>
        <v>月</v>
      </c>
      <c r="C59" s="339"/>
      <c r="D59" s="339"/>
      <c r="E59" s="79"/>
      <c r="F59" s="79"/>
      <c r="G59" s="79"/>
      <c r="H59" s="79"/>
      <c r="I59" s="79"/>
      <c r="J59" s="79"/>
      <c r="K59" s="79"/>
      <c r="L59" s="79"/>
      <c r="M59" s="79"/>
      <c r="N59" s="79"/>
      <c r="O59" s="79"/>
      <c r="P59" s="79"/>
      <c r="Q59" s="79"/>
      <c r="R59" s="79"/>
      <c r="S59" s="79"/>
      <c r="T59" s="79"/>
      <c r="U59" s="379"/>
      <c r="V59" s="379"/>
      <c r="W59" s="75"/>
      <c r="X59" s="80" t="str">
        <f t="shared" si="9"/>
        <v/>
      </c>
      <c r="Y59" s="80" t="str">
        <f t="shared" si="9"/>
        <v/>
      </c>
      <c r="Z59" s="80" t="str">
        <f t="shared" si="9"/>
        <v/>
      </c>
      <c r="AA59" s="80" t="str">
        <f t="shared" si="9"/>
        <v/>
      </c>
      <c r="AB59" s="80" t="str">
        <f t="shared" si="9"/>
        <v/>
      </c>
      <c r="AC59" s="80" t="str">
        <f t="shared" si="9"/>
        <v/>
      </c>
      <c r="AD59" s="335"/>
      <c r="AE59" s="335"/>
      <c r="AF59" s="327" t="str">
        <f t="shared" si="3"/>
        <v/>
      </c>
      <c r="AG59" s="327" t="str">
        <f t="shared" si="4"/>
        <v/>
      </c>
    </row>
    <row r="60" spans="1:33" ht="45" customHeight="1">
      <c r="A60" s="326">
        <f t="shared" si="2"/>
        <v>43424</v>
      </c>
      <c r="B60" s="327" t="str">
        <f t="shared" si="5"/>
        <v>火</v>
      </c>
      <c r="C60" s="339">
        <v>43441</v>
      </c>
      <c r="D60" s="339">
        <v>43443</v>
      </c>
      <c r="E60" s="79"/>
      <c r="F60" s="79"/>
      <c r="G60" s="79"/>
      <c r="H60" s="79"/>
      <c r="I60" s="79"/>
      <c r="J60" s="79"/>
      <c r="K60" s="79"/>
      <c r="L60" s="79"/>
      <c r="M60" s="79"/>
      <c r="N60" s="79"/>
      <c r="O60" s="79"/>
      <c r="P60" s="79"/>
      <c r="Q60" s="79"/>
      <c r="R60" s="79"/>
      <c r="S60" s="79"/>
      <c r="T60" s="79"/>
      <c r="U60" s="379"/>
      <c r="V60" s="379"/>
      <c r="W60" s="75"/>
      <c r="X60" s="80" t="str">
        <f t="shared" ref="X60:AC69" si="10">IF(AND(OR(AND(($A60&gt;=X$2),($A60&lt;=X$3)),AND(($A60&gt;=X$4),($A60&lt;=X$6)),AND(($A60&gt;=X$7),($A60&lt;=X$8))),OR($D60&lt;&gt;"",$C60&lt;&gt;"")),"●","")</f>
        <v>●</v>
      </c>
      <c r="Y60" s="80" t="str">
        <f t="shared" si="10"/>
        <v/>
      </c>
      <c r="Z60" s="80" t="str">
        <f t="shared" si="10"/>
        <v/>
      </c>
      <c r="AA60" s="80" t="str">
        <f t="shared" si="10"/>
        <v/>
      </c>
      <c r="AB60" s="80" t="str">
        <f t="shared" si="10"/>
        <v/>
      </c>
      <c r="AC60" s="80" t="str">
        <f t="shared" si="10"/>
        <v/>
      </c>
      <c r="AD60" s="393"/>
      <c r="AE60" s="393"/>
      <c r="AF60" s="327">
        <f t="shared" si="3"/>
        <v>18</v>
      </c>
      <c r="AG60" s="327">
        <f t="shared" si="4"/>
        <v>20</v>
      </c>
    </row>
    <row r="61" spans="1:33" ht="45" customHeight="1">
      <c r="A61" s="326">
        <f t="shared" si="2"/>
        <v>43425</v>
      </c>
      <c r="B61" s="327" t="str">
        <f t="shared" si="5"/>
        <v>水</v>
      </c>
      <c r="C61" s="339">
        <v>43442</v>
      </c>
      <c r="D61" s="339"/>
      <c r="E61" s="79"/>
      <c r="F61" s="79"/>
      <c r="G61" s="79"/>
      <c r="H61" s="79"/>
      <c r="I61" s="79"/>
      <c r="J61" s="79"/>
      <c r="K61" s="79"/>
      <c r="L61" s="79"/>
      <c r="M61" s="79"/>
      <c r="N61" s="79"/>
      <c r="O61" s="79"/>
      <c r="P61" s="79"/>
      <c r="Q61" s="79"/>
      <c r="R61" s="79"/>
      <c r="S61" s="79"/>
      <c r="T61" s="79"/>
      <c r="U61" s="379"/>
      <c r="V61" s="379"/>
      <c r="W61" s="75"/>
      <c r="X61" s="80" t="str">
        <f t="shared" si="10"/>
        <v>●</v>
      </c>
      <c r="Y61" s="80" t="str">
        <f t="shared" si="10"/>
        <v/>
      </c>
      <c r="Z61" s="80" t="str">
        <f t="shared" si="10"/>
        <v/>
      </c>
      <c r="AA61" s="80" t="str">
        <f t="shared" si="10"/>
        <v/>
      </c>
      <c r="AB61" s="80" t="str">
        <f t="shared" si="10"/>
        <v/>
      </c>
      <c r="AC61" s="80" t="str">
        <f t="shared" si="10"/>
        <v/>
      </c>
      <c r="AD61" s="335"/>
      <c r="AE61" s="335"/>
      <c r="AF61" s="327">
        <f t="shared" si="3"/>
        <v>18</v>
      </c>
      <c r="AG61" s="327" t="str">
        <f t="shared" si="4"/>
        <v/>
      </c>
    </row>
    <row r="62" spans="1:33" ht="45" customHeight="1">
      <c r="A62" s="326">
        <f t="shared" si="2"/>
        <v>43426</v>
      </c>
      <c r="B62" s="327" t="str">
        <f t="shared" si="5"/>
        <v>木</v>
      </c>
      <c r="C62" s="339"/>
      <c r="D62" s="339"/>
      <c r="E62" s="79"/>
      <c r="F62" s="79"/>
      <c r="G62" s="79"/>
      <c r="H62" s="79"/>
      <c r="I62" s="79"/>
      <c r="J62" s="79"/>
      <c r="K62" s="79"/>
      <c r="L62" s="79"/>
      <c r="M62" s="79"/>
      <c r="N62" s="79"/>
      <c r="O62" s="79"/>
      <c r="P62" s="79"/>
      <c r="Q62" s="79"/>
      <c r="R62" s="79"/>
      <c r="S62" s="79"/>
      <c r="T62" s="79"/>
      <c r="U62" s="379"/>
      <c r="V62" s="379"/>
      <c r="W62" s="75"/>
      <c r="X62" s="80" t="str">
        <f t="shared" si="10"/>
        <v/>
      </c>
      <c r="Y62" s="80" t="str">
        <f t="shared" si="10"/>
        <v/>
      </c>
      <c r="Z62" s="80" t="str">
        <f t="shared" si="10"/>
        <v/>
      </c>
      <c r="AA62" s="80" t="str">
        <f t="shared" si="10"/>
        <v/>
      </c>
      <c r="AB62" s="80" t="str">
        <f t="shared" si="10"/>
        <v/>
      </c>
      <c r="AC62" s="80" t="str">
        <f t="shared" si="10"/>
        <v/>
      </c>
      <c r="AD62" s="393"/>
      <c r="AE62" s="335"/>
      <c r="AF62" s="327" t="str">
        <f t="shared" si="3"/>
        <v/>
      </c>
      <c r="AG62" s="327" t="str">
        <f t="shared" si="4"/>
        <v/>
      </c>
    </row>
    <row r="63" spans="1:33" ht="45" customHeight="1">
      <c r="A63" s="326">
        <f t="shared" si="2"/>
        <v>43427</v>
      </c>
      <c r="B63" s="327" t="str">
        <f t="shared" si="5"/>
        <v>金</v>
      </c>
      <c r="C63" s="339"/>
      <c r="D63" s="339"/>
      <c r="E63" s="79"/>
      <c r="F63" s="79"/>
      <c r="G63" s="79"/>
      <c r="H63" s="79"/>
      <c r="I63" s="79"/>
      <c r="J63" s="79"/>
      <c r="K63" s="79"/>
      <c r="L63" s="79"/>
      <c r="M63" s="79"/>
      <c r="N63" s="79"/>
      <c r="O63" s="79"/>
      <c r="P63" s="79"/>
      <c r="Q63" s="79"/>
      <c r="R63" s="79"/>
      <c r="S63" s="79"/>
      <c r="T63" s="79"/>
      <c r="U63" s="379"/>
      <c r="V63" s="379"/>
      <c r="W63" s="75"/>
      <c r="X63" s="80" t="str">
        <f t="shared" si="10"/>
        <v/>
      </c>
      <c r="Y63" s="80" t="str">
        <f t="shared" si="10"/>
        <v/>
      </c>
      <c r="Z63" s="80" t="str">
        <f t="shared" si="10"/>
        <v/>
      </c>
      <c r="AA63" s="80" t="str">
        <f t="shared" si="10"/>
        <v/>
      </c>
      <c r="AB63" s="80" t="str">
        <f t="shared" si="10"/>
        <v/>
      </c>
      <c r="AC63" s="80" t="str">
        <f t="shared" si="10"/>
        <v/>
      </c>
      <c r="AD63" s="335"/>
      <c r="AE63" s="335"/>
      <c r="AF63" s="327" t="str">
        <f t="shared" si="3"/>
        <v/>
      </c>
      <c r="AG63" s="327" t="str">
        <f t="shared" si="4"/>
        <v/>
      </c>
    </row>
    <row r="64" spans="1:33" ht="45" customHeight="1">
      <c r="A64" s="326">
        <f t="shared" si="2"/>
        <v>43428</v>
      </c>
      <c r="B64" s="327" t="str">
        <f t="shared" si="5"/>
        <v>土</v>
      </c>
      <c r="C64" s="339"/>
      <c r="D64" s="339"/>
      <c r="E64" s="79"/>
      <c r="F64" s="79"/>
      <c r="G64" s="79"/>
      <c r="H64" s="79"/>
      <c r="I64" s="79"/>
      <c r="J64" s="79"/>
      <c r="K64" s="79"/>
      <c r="L64" s="79"/>
      <c r="M64" s="79"/>
      <c r="N64" s="79"/>
      <c r="O64" s="79"/>
      <c r="P64" s="79"/>
      <c r="Q64" s="79"/>
      <c r="R64" s="79"/>
      <c r="S64" s="79"/>
      <c r="T64" s="79"/>
      <c r="U64" s="379"/>
      <c r="V64" s="379"/>
      <c r="W64" s="75"/>
      <c r="X64" s="80" t="str">
        <f t="shared" si="10"/>
        <v/>
      </c>
      <c r="Y64" s="80" t="str">
        <f t="shared" si="10"/>
        <v/>
      </c>
      <c r="Z64" s="80" t="str">
        <f t="shared" si="10"/>
        <v/>
      </c>
      <c r="AA64" s="80" t="str">
        <f t="shared" si="10"/>
        <v/>
      </c>
      <c r="AB64" s="80" t="str">
        <f t="shared" si="10"/>
        <v/>
      </c>
      <c r="AC64" s="80" t="str">
        <f t="shared" si="10"/>
        <v/>
      </c>
      <c r="AD64" s="335"/>
      <c r="AE64" s="335"/>
      <c r="AF64" s="327" t="str">
        <f t="shared" si="3"/>
        <v/>
      </c>
      <c r="AG64" s="327" t="str">
        <f t="shared" si="4"/>
        <v/>
      </c>
    </row>
    <row r="65" spans="1:33" ht="45" customHeight="1">
      <c r="A65" s="326">
        <f t="shared" si="2"/>
        <v>43429</v>
      </c>
      <c r="B65" s="327" t="str">
        <f t="shared" si="5"/>
        <v>日</v>
      </c>
      <c r="C65" s="339"/>
      <c r="D65" s="339"/>
      <c r="E65" s="79"/>
      <c r="F65" s="79"/>
      <c r="G65" s="79"/>
      <c r="H65" s="79"/>
      <c r="I65" s="79"/>
      <c r="J65" s="79"/>
      <c r="K65" s="79"/>
      <c r="L65" s="79"/>
      <c r="M65" s="79"/>
      <c r="N65" s="79"/>
      <c r="O65" s="79"/>
      <c r="P65" s="79"/>
      <c r="Q65" s="79"/>
      <c r="R65" s="79"/>
      <c r="S65" s="79"/>
      <c r="T65" s="79"/>
      <c r="U65" s="379"/>
      <c r="V65" s="379"/>
      <c r="W65" s="75"/>
      <c r="X65" s="80" t="str">
        <f t="shared" si="10"/>
        <v/>
      </c>
      <c r="Y65" s="80" t="str">
        <f t="shared" si="10"/>
        <v/>
      </c>
      <c r="Z65" s="80" t="str">
        <f t="shared" si="10"/>
        <v/>
      </c>
      <c r="AA65" s="80" t="str">
        <f t="shared" si="10"/>
        <v/>
      </c>
      <c r="AB65" s="80" t="str">
        <f t="shared" si="10"/>
        <v/>
      </c>
      <c r="AC65" s="80" t="str">
        <f t="shared" si="10"/>
        <v/>
      </c>
      <c r="AD65" s="335"/>
      <c r="AE65" s="335"/>
      <c r="AF65" s="327" t="str">
        <f t="shared" si="3"/>
        <v/>
      </c>
      <c r="AG65" s="327" t="str">
        <f t="shared" si="4"/>
        <v/>
      </c>
    </row>
    <row r="66" spans="1:33" ht="45" customHeight="1">
      <c r="A66" s="326">
        <f t="shared" si="2"/>
        <v>43430</v>
      </c>
      <c r="B66" s="327" t="str">
        <f t="shared" si="5"/>
        <v>月</v>
      </c>
      <c r="C66" s="339"/>
      <c r="D66" s="339"/>
      <c r="E66" s="79"/>
      <c r="F66" s="79"/>
      <c r="G66" s="79"/>
      <c r="H66" s="79"/>
      <c r="I66" s="79"/>
      <c r="J66" s="79"/>
      <c r="K66" s="79"/>
      <c r="L66" s="79"/>
      <c r="M66" s="79"/>
      <c r="N66" s="79"/>
      <c r="O66" s="79"/>
      <c r="P66" s="79"/>
      <c r="Q66" s="79"/>
      <c r="R66" s="79"/>
      <c r="S66" s="79"/>
      <c r="T66" s="79"/>
      <c r="U66" s="379"/>
      <c r="V66" s="379"/>
      <c r="W66" s="75"/>
      <c r="X66" s="80" t="str">
        <f t="shared" si="10"/>
        <v/>
      </c>
      <c r="Y66" s="80" t="str">
        <f t="shared" si="10"/>
        <v/>
      </c>
      <c r="Z66" s="80" t="str">
        <f t="shared" si="10"/>
        <v/>
      </c>
      <c r="AA66" s="80" t="str">
        <f t="shared" si="10"/>
        <v/>
      </c>
      <c r="AB66" s="80" t="str">
        <f t="shared" si="10"/>
        <v/>
      </c>
      <c r="AC66" s="80" t="str">
        <f t="shared" si="10"/>
        <v/>
      </c>
      <c r="AD66" s="335"/>
      <c r="AE66" s="335"/>
      <c r="AF66" s="327" t="str">
        <f t="shared" si="3"/>
        <v/>
      </c>
      <c r="AG66" s="327" t="str">
        <f t="shared" si="4"/>
        <v/>
      </c>
    </row>
    <row r="67" spans="1:33" ht="45" customHeight="1">
      <c r="A67" s="326">
        <f t="shared" si="2"/>
        <v>43431</v>
      </c>
      <c r="B67" s="327" t="str">
        <f t="shared" si="5"/>
        <v>火</v>
      </c>
      <c r="C67" s="339">
        <v>43447</v>
      </c>
      <c r="D67" s="339">
        <v>43449</v>
      </c>
      <c r="E67" s="79"/>
      <c r="F67" s="79"/>
      <c r="G67" s="79"/>
      <c r="H67" s="79"/>
      <c r="I67" s="79"/>
      <c r="J67" s="79"/>
      <c r="K67" s="79"/>
      <c r="L67" s="79"/>
      <c r="M67" s="79"/>
      <c r="N67" s="79"/>
      <c r="O67" s="79"/>
      <c r="P67" s="79"/>
      <c r="Q67" s="79"/>
      <c r="R67" s="79"/>
      <c r="S67" s="79"/>
      <c r="T67" s="79"/>
      <c r="U67" s="379"/>
      <c r="V67" s="379"/>
      <c r="W67" s="75"/>
      <c r="X67" s="80" t="str">
        <f t="shared" si="10"/>
        <v>●</v>
      </c>
      <c r="Y67" s="80" t="str">
        <f t="shared" si="10"/>
        <v/>
      </c>
      <c r="Z67" s="80" t="str">
        <f t="shared" si="10"/>
        <v/>
      </c>
      <c r="AA67" s="80" t="str">
        <f t="shared" si="10"/>
        <v/>
      </c>
      <c r="AB67" s="80" t="str">
        <f t="shared" si="10"/>
        <v/>
      </c>
      <c r="AC67" s="80" t="str">
        <f t="shared" si="10"/>
        <v/>
      </c>
      <c r="AD67" s="393"/>
      <c r="AE67" s="393"/>
      <c r="AF67" s="327">
        <f t="shared" si="3"/>
        <v>17</v>
      </c>
      <c r="AG67" s="327">
        <f t="shared" si="4"/>
        <v>19</v>
      </c>
    </row>
    <row r="68" spans="1:33" ht="45" customHeight="1">
      <c r="A68" s="326">
        <f t="shared" si="2"/>
        <v>43432</v>
      </c>
      <c r="B68" s="327" t="str">
        <f t="shared" si="5"/>
        <v>水</v>
      </c>
      <c r="C68" s="339">
        <v>43448</v>
      </c>
      <c r="D68" s="339"/>
      <c r="E68" s="79"/>
      <c r="F68" s="79"/>
      <c r="G68" s="79"/>
      <c r="H68" s="79"/>
      <c r="I68" s="79"/>
      <c r="J68" s="79"/>
      <c r="K68" s="79"/>
      <c r="L68" s="79"/>
      <c r="M68" s="79"/>
      <c r="N68" s="79"/>
      <c r="O68" s="79"/>
      <c r="P68" s="79"/>
      <c r="Q68" s="79"/>
      <c r="R68" s="79"/>
      <c r="S68" s="79"/>
      <c r="T68" s="79"/>
      <c r="U68" s="379"/>
      <c r="V68" s="379"/>
      <c r="W68" s="75"/>
      <c r="X68" s="80" t="str">
        <f t="shared" si="10"/>
        <v>●</v>
      </c>
      <c r="Y68" s="80" t="str">
        <f t="shared" si="10"/>
        <v/>
      </c>
      <c r="Z68" s="80" t="str">
        <f t="shared" si="10"/>
        <v/>
      </c>
      <c r="AA68" s="80" t="str">
        <f t="shared" si="10"/>
        <v/>
      </c>
      <c r="AB68" s="80" t="str">
        <f t="shared" si="10"/>
        <v/>
      </c>
      <c r="AC68" s="80" t="str">
        <f t="shared" si="10"/>
        <v/>
      </c>
      <c r="AD68" s="335"/>
      <c r="AE68" s="335"/>
      <c r="AF68" s="327">
        <f t="shared" si="3"/>
        <v>17</v>
      </c>
      <c r="AG68" s="327" t="str">
        <f t="shared" si="4"/>
        <v/>
      </c>
    </row>
    <row r="69" spans="1:33" ht="45" customHeight="1">
      <c r="A69" s="326">
        <f t="shared" si="2"/>
        <v>43433</v>
      </c>
      <c r="B69" s="327" t="str">
        <f t="shared" si="5"/>
        <v>木</v>
      </c>
      <c r="C69" s="339"/>
      <c r="D69" s="339"/>
      <c r="E69" s="79"/>
      <c r="F69" s="79"/>
      <c r="G69" s="79"/>
      <c r="H69" s="79"/>
      <c r="I69" s="79"/>
      <c r="J69" s="79"/>
      <c r="K69" s="79"/>
      <c r="L69" s="79"/>
      <c r="M69" s="79"/>
      <c r="N69" s="79"/>
      <c r="O69" s="79"/>
      <c r="P69" s="79"/>
      <c r="Q69" s="79"/>
      <c r="R69" s="79"/>
      <c r="S69" s="79"/>
      <c r="T69" s="79"/>
      <c r="U69" s="379"/>
      <c r="V69" s="379"/>
      <c r="W69" s="75"/>
      <c r="X69" s="80" t="str">
        <f t="shared" si="10"/>
        <v/>
      </c>
      <c r="Y69" s="80" t="str">
        <f t="shared" si="10"/>
        <v/>
      </c>
      <c r="Z69" s="80" t="str">
        <f t="shared" si="10"/>
        <v/>
      </c>
      <c r="AA69" s="80" t="str">
        <f t="shared" si="10"/>
        <v/>
      </c>
      <c r="AB69" s="80" t="str">
        <f t="shared" si="10"/>
        <v/>
      </c>
      <c r="AC69" s="80" t="str">
        <f t="shared" si="10"/>
        <v/>
      </c>
      <c r="AD69" s="393"/>
      <c r="AE69" s="335"/>
      <c r="AF69" s="327" t="str">
        <f t="shared" si="3"/>
        <v/>
      </c>
      <c r="AG69" s="327" t="str">
        <f t="shared" si="4"/>
        <v/>
      </c>
    </row>
    <row r="70" spans="1:33" ht="45" customHeight="1">
      <c r="A70" s="326">
        <f t="shared" si="2"/>
        <v>43434</v>
      </c>
      <c r="B70" s="327" t="str">
        <f t="shared" si="5"/>
        <v>金</v>
      </c>
      <c r="C70" s="339"/>
      <c r="D70" s="339"/>
      <c r="E70" s="79"/>
      <c r="F70" s="79"/>
      <c r="G70" s="79"/>
      <c r="H70" s="79"/>
      <c r="I70" s="79"/>
      <c r="J70" s="79"/>
      <c r="K70" s="79"/>
      <c r="L70" s="79"/>
      <c r="M70" s="79"/>
      <c r="N70" s="79"/>
      <c r="O70" s="79"/>
      <c r="P70" s="79"/>
      <c r="Q70" s="79"/>
      <c r="R70" s="79"/>
      <c r="S70" s="79"/>
      <c r="T70" s="79"/>
      <c r="U70" s="379"/>
      <c r="V70" s="379"/>
      <c r="W70" s="75"/>
      <c r="X70" s="80" t="str">
        <f t="shared" ref="X70:AC79" si="11">IF(AND(OR(AND(($A70&gt;=X$2),($A70&lt;=X$3)),AND(($A70&gt;=X$4),($A70&lt;=X$6)),AND(($A70&gt;=X$7),($A70&lt;=X$8))),OR($D70&lt;&gt;"",$C70&lt;&gt;"")),"●","")</f>
        <v/>
      </c>
      <c r="Y70" s="80" t="str">
        <f t="shared" si="11"/>
        <v/>
      </c>
      <c r="Z70" s="80" t="str">
        <f t="shared" si="11"/>
        <v/>
      </c>
      <c r="AA70" s="80" t="str">
        <f t="shared" si="11"/>
        <v/>
      </c>
      <c r="AB70" s="80" t="str">
        <f t="shared" si="11"/>
        <v/>
      </c>
      <c r="AC70" s="80" t="str">
        <f t="shared" si="11"/>
        <v/>
      </c>
      <c r="AD70" s="335"/>
      <c r="AE70" s="335"/>
      <c r="AF70" s="327" t="str">
        <f t="shared" si="3"/>
        <v/>
      </c>
      <c r="AG70" s="327" t="str">
        <f t="shared" si="4"/>
        <v/>
      </c>
    </row>
    <row r="71" spans="1:33" ht="45" customHeight="1">
      <c r="A71" s="326">
        <f t="shared" si="2"/>
        <v>43435</v>
      </c>
      <c r="B71" s="327" t="str">
        <f t="shared" si="5"/>
        <v>土</v>
      </c>
      <c r="C71" s="339"/>
      <c r="D71" s="339"/>
      <c r="E71" s="79"/>
      <c r="F71" s="79"/>
      <c r="G71" s="79"/>
      <c r="H71" s="79"/>
      <c r="I71" s="79"/>
      <c r="J71" s="79"/>
      <c r="K71" s="79"/>
      <c r="L71" s="79"/>
      <c r="M71" s="79"/>
      <c r="N71" s="79"/>
      <c r="O71" s="79"/>
      <c r="P71" s="79"/>
      <c r="Q71" s="79"/>
      <c r="R71" s="79"/>
      <c r="S71" s="79"/>
      <c r="T71" s="79"/>
      <c r="U71" s="379"/>
      <c r="V71" s="379"/>
      <c r="W71" s="75"/>
      <c r="X71" s="80" t="str">
        <f t="shared" si="11"/>
        <v/>
      </c>
      <c r="Y71" s="80" t="str">
        <f t="shared" si="11"/>
        <v/>
      </c>
      <c r="Z71" s="80" t="str">
        <f t="shared" si="11"/>
        <v/>
      </c>
      <c r="AA71" s="80" t="str">
        <f t="shared" si="11"/>
        <v/>
      </c>
      <c r="AB71" s="80" t="str">
        <f t="shared" si="11"/>
        <v/>
      </c>
      <c r="AC71" s="80" t="str">
        <f t="shared" si="11"/>
        <v/>
      </c>
      <c r="AD71" s="335"/>
      <c r="AE71" s="335"/>
      <c r="AF71" s="327" t="str">
        <f t="shared" si="3"/>
        <v/>
      </c>
      <c r="AG71" s="327" t="str">
        <f t="shared" si="4"/>
        <v/>
      </c>
    </row>
    <row r="72" spans="1:33" ht="45" customHeight="1">
      <c r="A72" s="326">
        <f t="shared" si="2"/>
        <v>43436</v>
      </c>
      <c r="B72" s="327" t="str">
        <f t="shared" si="5"/>
        <v>日</v>
      </c>
      <c r="C72" s="339"/>
      <c r="D72" s="339"/>
      <c r="E72" s="79"/>
      <c r="F72" s="79"/>
      <c r="G72" s="79"/>
      <c r="H72" s="79"/>
      <c r="I72" s="79"/>
      <c r="J72" s="79"/>
      <c r="K72" s="79"/>
      <c r="L72" s="79"/>
      <c r="M72" s="79"/>
      <c r="N72" s="79"/>
      <c r="O72" s="79"/>
      <c r="P72" s="79"/>
      <c r="Q72" s="79"/>
      <c r="R72" s="79"/>
      <c r="S72" s="79"/>
      <c r="T72" s="79"/>
      <c r="U72" s="379"/>
      <c r="V72" s="379"/>
      <c r="W72" s="75"/>
      <c r="X72" s="80" t="str">
        <f t="shared" si="11"/>
        <v/>
      </c>
      <c r="Y72" s="80" t="str">
        <f t="shared" si="11"/>
        <v/>
      </c>
      <c r="Z72" s="80" t="str">
        <f t="shared" si="11"/>
        <v/>
      </c>
      <c r="AA72" s="80" t="str">
        <f t="shared" si="11"/>
        <v/>
      </c>
      <c r="AB72" s="80" t="str">
        <f t="shared" si="11"/>
        <v/>
      </c>
      <c r="AC72" s="80" t="str">
        <f t="shared" si="11"/>
        <v/>
      </c>
      <c r="AD72" s="335"/>
      <c r="AE72" s="335"/>
      <c r="AF72" s="327" t="str">
        <f t="shared" si="3"/>
        <v/>
      </c>
      <c r="AG72" s="327" t="str">
        <f t="shared" si="4"/>
        <v/>
      </c>
    </row>
    <row r="73" spans="1:33" ht="45" customHeight="1">
      <c r="A73" s="326">
        <f t="shared" si="2"/>
        <v>43437</v>
      </c>
      <c r="B73" s="327" t="str">
        <f t="shared" si="5"/>
        <v>月</v>
      </c>
      <c r="C73" s="339"/>
      <c r="D73" s="339"/>
      <c r="E73" s="79"/>
      <c r="F73" s="79"/>
      <c r="G73" s="79"/>
      <c r="H73" s="79"/>
      <c r="I73" s="79"/>
      <c r="J73" s="79"/>
      <c r="K73" s="79"/>
      <c r="L73" s="79"/>
      <c r="M73" s="79"/>
      <c r="N73" s="79"/>
      <c r="O73" s="79"/>
      <c r="P73" s="79"/>
      <c r="Q73" s="79"/>
      <c r="R73" s="79"/>
      <c r="S73" s="79"/>
      <c r="T73" s="79"/>
      <c r="U73" s="379"/>
      <c r="V73" s="379"/>
      <c r="W73" s="75"/>
      <c r="X73" s="80" t="str">
        <f t="shared" si="11"/>
        <v/>
      </c>
      <c r="Y73" s="80" t="str">
        <f t="shared" si="11"/>
        <v/>
      </c>
      <c r="Z73" s="80" t="str">
        <f t="shared" si="11"/>
        <v/>
      </c>
      <c r="AA73" s="80" t="str">
        <f t="shared" si="11"/>
        <v/>
      </c>
      <c r="AB73" s="80" t="str">
        <f t="shared" si="11"/>
        <v/>
      </c>
      <c r="AC73" s="80" t="str">
        <f t="shared" si="11"/>
        <v/>
      </c>
      <c r="AD73" s="335"/>
      <c r="AE73" s="335"/>
      <c r="AF73" s="327" t="str">
        <f t="shared" si="3"/>
        <v/>
      </c>
      <c r="AG73" s="327" t="str">
        <f t="shared" si="4"/>
        <v/>
      </c>
    </row>
    <row r="74" spans="1:33" ht="45" customHeight="1">
      <c r="A74" s="326">
        <f t="shared" si="2"/>
        <v>43438</v>
      </c>
      <c r="B74" s="327" t="str">
        <f t="shared" si="5"/>
        <v>火</v>
      </c>
      <c r="C74" s="339">
        <v>43454</v>
      </c>
      <c r="D74" s="339">
        <v>43456</v>
      </c>
      <c r="E74" s="79"/>
      <c r="F74" s="79"/>
      <c r="G74" s="79"/>
      <c r="H74" s="79"/>
      <c r="I74" s="79"/>
      <c r="J74" s="79"/>
      <c r="K74" s="79"/>
      <c r="L74" s="79"/>
      <c r="M74" s="79"/>
      <c r="N74" s="79"/>
      <c r="O74" s="79"/>
      <c r="P74" s="79"/>
      <c r="Q74" s="79"/>
      <c r="R74" s="79"/>
      <c r="S74" s="79"/>
      <c r="T74" s="79"/>
      <c r="U74" s="379"/>
      <c r="V74" s="379"/>
      <c r="W74" s="75"/>
      <c r="X74" s="80" t="str">
        <f t="shared" si="11"/>
        <v/>
      </c>
      <c r="Y74" s="80" t="str">
        <f t="shared" si="11"/>
        <v>●</v>
      </c>
      <c r="Z74" s="80" t="str">
        <f t="shared" si="11"/>
        <v/>
      </c>
      <c r="AA74" s="80" t="str">
        <f t="shared" si="11"/>
        <v/>
      </c>
      <c r="AB74" s="80" t="str">
        <f t="shared" si="11"/>
        <v/>
      </c>
      <c r="AC74" s="80" t="str">
        <f t="shared" si="11"/>
        <v/>
      </c>
      <c r="AD74" s="393"/>
      <c r="AE74" s="393"/>
      <c r="AF74" s="327">
        <f t="shared" si="3"/>
        <v>17</v>
      </c>
      <c r="AG74" s="327">
        <f t="shared" si="4"/>
        <v>19</v>
      </c>
    </row>
    <row r="75" spans="1:33" ht="45" customHeight="1">
      <c r="A75" s="326">
        <f t="shared" ref="A75:A138" si="12">IF(A74&gt;=B$3,"",A74+1)</f>
        <v>43439</v>
      </c>
      <c r="B75" s="327" t="str">
        <f t="shared" si="5"/>
        <v>水</v>
      </c>
      <c r="C75" s="339">
        <v>43455</v>
      </c>
      <c r="D75" s="339"/>
      <c r="E75" s="79"/>
      <c r="F75" s="79"/>
      <c r="G75" s="79"/>
      <c r="H75" s="79"/>
      <c r="I75" s="79"/>
      <c r="J75" s="79"/>
      <c r="K75" s="79"/>
      <c r="L75" s="79"/>
      <c r="M75" s="79"/>
      <c r="N75" s="79"/>
      <c r="O75" s="79"/>
      <c r="P75" s="79"/>
      <c r="Q75" s="79"/>
      <c r="R75" s="79"/>
      <c r="S75" s="79"/>
      <c r="T75" s="79"/>
      <c r="U75" s="379"/>
      <c r="V75" s="379"/>
      <c r="W75" s="75"/>
      <c r="X75" s="80" t="str">
        <f t="shared" si="11"/>
        <v/>
      </c>
      <c r="Y75" s="80" t="str">
        <f t="shared" si="11"/>
        <v>●</v>
      </c>
      <c r="Z75" s="80" t="str">
        <f t="shared" si="11"/>
        <v/>
      </c>
      <c r="AA75" s="80" t="str">
        <f t="shared" si="11"/>
        <v/>
      </c>
      <c r="AB75" s="80" t="str">
        <f t="shared" si="11"/>
        <v/>
      </c>
      <c r="AC75" s="80" t="str">
        <f t="shared" si="11"/>
        <v/>
      </c>
      <c r="AD75" s="335"/>
      <c r="AE75" s="335"/>
      <c r="AF75" s="327">
        <f t="shared" ref="AF75:AF138" si="13">IF(ISBLANK(C75),"",C75-$A75+1)</f>
        <v>17</v>
      </c>
      <c r="AG75" s="327" t="str">
        <f t="shared" ref="AG75:AG138" si="14">IF(ISBLANK(D75),"",D75-$A75+1)</f>
        <v/>
      </c>
    </row>
    <row r="76" spans="1:33" ht="45" customHeight="1">
      <c r="A76" s="326">
        <f t="shared" si="12"/>
        <v>43440</v>
      </c>
      <c r="B76" s="327" t="str">
        <f t="shared" ref="B76:B139" si="15">IF(ISBLANK(A76),"",TEXT(A76,"aaa"))</f>
        <v>木</v>
      </c>
      <c r="C76" s="339"/>
      <c r="D76" s="339"/>
      <c r="E76" s="79"/>
      <c r="F76" s="79"/>
      <c r="G76" s="79"/>
      <c r="H76" s="79"/>
      <c r="I76" s="79"/>
      <c r="J76" s="79"/>
      <c r="K76" s="79"/>
      <c r="L76" s="79"/>
      <c r="M76" s="79"/>
      <c r="N76" s="79"/>
      <c r="O76" s="79"/>
      <c r="P76" s="79"/>
      <c r="Q76" s="79"/>
      <c r="R76" s="79"/>
      <c r="S76" s="79"/>
      <c r="T76" s="79"/>
      <c r="U76" s="379"/>
      <c r="V76" s="379"/>
      <c r="W76" s="75"/>
      <c r="X76" s="80" t="str">
        <f t="shared" si="11"/>
        <v/>
      </c>
      <c r="Y76" s="80" t="str">
        <f t="shared" si="11"/>
        <v/>
      </c>
      <c r="Z76" s="80" t="str">
        <f t="shared" si="11"/>
        <v/>
      </c>
      <c r="AA76" s="80" t="str">
        <f t="shared" si="11"/>
        <v/>
      </c>
      <c r="AB76" s="80" t="str">
        <f t="shared" si="11"/>
        <v/>
      </c>
      <c r="AC76" s="80" t="str">
        <f t="shared" si="11"/>
        <v/>
      </c>
      <c r="AD76" s="393"/>
      <c r="AE76" s="335"/>
      <c r="AF76" s="327" t="str">
        <f t="shared" si="13"/>
        <v/>
      </c>
      <c r="AG76" s="327" t="str">
        <f t="shared" si="14"/>
        <v/>
      </c>
    </row>
    <row r="77" spans="1:33" ht="45" customHeight="1">
      <c r="A77" s="326">
        <f t="shared" si="12"/>
        <v>43441</v>
      </c>
      <c r="B77" s="327" t="str">
        <f t="shared" si="15"/>
        <v>金</v>
      </c>
      <c r="C77" s="339"/>
      <c r="D77" s="339"/>
      <c r="E77" s="79"/>
      <c r="F77" s="79"/>
      <c r="G77" s="79"/>
      <c r="H77" s="79"/>
      <c r="I77" s="79"/>
      <c r="J77" s="79"/>
      <c r="K77" s="79"/>
      <c r="L77" s="79"/>
      <c r="M77" s="79"/>
      <c r="N77" s="79"/>
      <c r="O77" s="79"/>
      <c r="P77" s="79"/>
      <c r="Q77" s="79"/>
      <c r="R77" s="79"/>
      <c r="S77" s="79"/>
      <c r="T77" s="79"/>
      <c r="U77" s="379"/>
      <c r="V77" s="379"/>
      <c r="W77" s="75"/>
      <c r="X77" s="80" t="str">
        <f t="shared" si="11"/>
        <v/>
      </c>
      <c r="Y77" s="80" t="str">
        <f t="shared" si="11"/>
        <v/>
      </c>
      <c r="Z77" s="80" t="str">
        <f t="shared" si="11"/>
        <v/>
      </c>
      <c r="AA77" s="80" t="str">
        <f t="shared" si="11"/>
        <v/>
      </c>
      <c r="AB77" s="80" t="str">
        <f t="shared" si="11"/>
        <v/>
      </c>
      <c r="AC77" s="80" t="str">
        <f t="shared" si="11"/>
        <v/>
      </c>
      <c r="AD77" s="335"/>
      <c r="AE77" s="335"/>
      <c r="AF77" s="327" t="str">
        <f t="shared" si="13"/>
        <v/>
      </c>
      <c r="AG77" s="327" t="str">
        <f t="shared" si="14"/>
        <v/>
      </c>
    </row>
    <row r="78" spans="1:33" ht="45" customHeight="1">
      <c r="A78" s="326">
        <f t="shared" si="12"/>
        <v>43442</v>
      </c>
      <c r="B78" s="327" t="str">
        <f t="shared" si="15"/>
        <v>土</v>
      </c>
      <c r="C78" s="339"/>
      <c r="D78" s="339"/>
      <c r="E78" s="79"/>
      <c r="F78" s="79"/>
      <c r="G78" s="79"/>
      <c r="H78" s="79"/>
      <c r="I78" s="79"/>
      <c r="J78" s="79"/>
      <c r="K78" s="79"/>
      <c r="L78" s="79"/>
      <c r="M78" s="79"/>
      <c r="N78" s="79"/>
      <c r="O78" s="79"/>
      <c r="P78" s="79"/>
      <c r="Q78" s="79"/>
      <c r="R78" s="79"/>
      <c r="S78" s="79"/>
      <c r="T78" s="79"/>
      <c r="U78" s="379"/>
      <c r="V78" s="379"/>
      <c r="W78" s="75"/>
      <c r="X78" s="80" t="str">
        <f t="shared" si="11"/>
        <v/>
      </c>
      <c r="Y78" s="80" t="str">
        <f t="shared" si="11"/>
        <v/>
      </c>
      <c r="Z78" s="80" t="str">
        <f t="shared" si="11"/>
        <v/>
      </c>
      <c r="AA78" s="80" t="str">
        <f t="shared" si="11"/>
        <v/>
      </c>
      <c r="AB78" s="80" t="str">
        <f t="shared" si="11"/>
        <v/>
      </c>
      <c r="AC78" s="80" t="str">
        <f t="shared" si="11"/>
        <v/>
      </c>
      <c r="AD78" s="335"/>
      <c r="AE78" s="335"/>
      <c r="AF78" s="327" t="str">
        <f t="shared" si="13"/>
        <v/>
      </c>
      <c r="AG78" s="327" t="str">
        <f t="shared" si="14"/>
        <v/>
      </c>
    </row>
    <row r="79" spans="1:33" ht="45" customHeight="1">
      <c r="A79" s="326">
        <f t="shared" si="12"/>
        <v>43443</v>
      </c>
      <c r="B79" s="327" t="str">
        <f t="shared" si="15"/>
        <v>日</v>
      </c>
      <c r="C79" s="339"/>
      <c r="D79" s="339"/>
      <c r="E79" s="79"/>
      <c r="F79" s="79"/>
      <c r="G79" s="79"/>
      <c r="H79" s="79"/>
      <c r="I79" s="79"/>
      <c r="J79" s="79"/>
      <c r="K79" s="79"/>
      <c r="L79" s="79"/>
      <c r="M79" s="79"/>
      <c r="N79" s="79"/>
      <c r="O79" s="79"/>
      <c r="P79" s="79"/>
      <c r="Q79" s="79"/>
      <c r="R79" s="79"/>
      <c r="S79" s="79"/>
      <c r="T79" s="79"/>
      <c r="U79" s="379"/>
      <c r="V79" s="379"/>
      <c r="W79" s="75"/>
      <c r="X79" s="80" t="str">
        <f t="shared" si="11"/>
        <v/>
      </c>
      <c r="Y79" s="80" t="str">
        <f t="shared" si="11"/>
        <v/>
      </c>
      <c r="Z79" s="80" t="str">
        <f t="shared" si="11"/>
        <v/>
      </c>
      <c r="AA79" s="80" t="str">
        <f t="shared" si="11"/>
        <v/>
      </c>
      <c r="AB79" s="80" t="str">
        <f t="shared" si="11"/>
        <v/>
      </c>
      <c r="AC79" s="80" t="str">
        <f t="shared" si="11"/>
        <v/>
      </c>
      <c r="AD79" s="335"/>
      <c r="AE79" s="335"/>
      <c r="AF79" s="327" t="str">
        <f t="shared" si="13"/>
        <v/>
      </c>
      <c r="AG79" s="327" t="str">
        <f t="shared" si="14"/>
        <v/>
      </c>
    </row>
    <row r="80" spans="1:33" ht="45" customHeight="1">
      <c r="A80" s="326">
        <f t="shared" si="12"/>
        <v>43444</v>
      </c>
      <c r="B80" s="327" t="str">
        <f t="shared" si="15"/>
        <v>月</v>
      </c>
      <c r="C80" s="339"/>
      <c r="D80" s="339"/>
      <c r="E80" s="79"/>
      <c r="F80" s="79"/>
      <c r="G80" s="79"/>
      <c r="H80" s="79"/>
      <c r="I80" s="79"/>
      <c r="J80" s="79"/>
      <c r="K80" s="79"/>
      <c r="L80" s="79"/>
      <c r="M80" s="79"/>
      <c r="N80" s="79"/>
      <c r="O80" s="79"/>
      <c r="P80" s="79"/>
      <c r="Q80" s="79"/>
      <c r="R80" s="79"/>
      <c r="S80" s="79"/>
      <c r="T80" s="79"/>
      <c r="U80" s="379"/>
      <c r="V80" s="379"/>
      <c r="W80" s="75"/>
      <c r="X80" s="80" t="str">
        <f t="shared" ref="X80:AC89" si="16">IF(AND(OR(AND(($A80&gt;=X$2),($A80&lt;=X$3)),AND(($A80&gt;=X$4),($A80&lt;=X$6)),AND(($A80&gt;=X$7),($A80&lt;=X$8))),OR($D80&lt;&gt;"",$C80&lt;&gt;"")),"●","")</f>
        <v/>
      </c>
      <c r="Y80" s="80" t="str">
        <f t="shared" si="16"/>
        <v/>
      </c>
      <c r="Z80" s="80" t="str">
        <f t="shared" si="16"/>
        <v/>
      </c>
      <c r="AA80" s="80" t="str">
        <f t="shared" si="16"/>
        <v/>
      </c>
      <c r="AB80" s="80" t="str">
        <f t="shared" si="16"/>
        <v/>
      </c>
      <c r="AC80" s="80" t="str">
        <f t="shared" si="16"/>
        <v/>
      </c>
      <c r="AD80" s="335"/>
      <c r="AE80" s="335"/>
      <c r="AF80" s="327" t="str">
        <f t="shared" si="13"/>
        <v/>
      </c>
      <c r="AG80" s="327" t="str">
        <f t="shared" si="14"/>
        <v/>
      </c>
    </row>
    <row r="81" spans="1:33" ht="45" customHeight="1">
      <c r="A81" s="326">
        <f t="shared" si="12"/>
        <v>43445</v>
      </c>
      <c r="B81" s="327" t="str">
        <f t="shared" si="15"/>
        <v>火</v>
      </c>
      <c r="C81" s="339">
        <v>43460</v>
      </c>
      <c r="D81" s="339">
        <v>43462</v>
      </c>
      <c r="E81" s="79"/>
      <c r="F81" s="79"/>
      <c r="G81" s="79"/>
      <c r="H81" s="79"/>
      <c r="I81" s="79"/>
      <c r="J81" s="79"/>
      <c r="K81" s="79"/>
      <c r="L81" s="79"/>
      <c r="M81" s="79"/>
      <c r="N81" s="79"/>
      <c r="O81" s="79"/>
      <c r="P81" s="79"/>
      <c r="Q81" s="79"/>
      <c r="R81" s="79"/>
      <c r="S81" s="79"/>
      <c r="T81" s="79"/>
      <c r="U81" s="379"/>
      <c r="V81" s="379"/>
      <c r="W81" s="75"/>
      <c r="X81" s="80" t="str">
        <f t="shared" si="16"/>
        <v/>
      </c>
      <c r="Y81" s="80" t="str">
        <f t="shared" si="16"/>
        <v>●</v>
      </c>
      <c r="Z81" s="80" t="str">
        <f t="shared" si="16"/>
        <v/>
      </c>
      <c r="AA81" s="80" t="str">
        <f t="shared" si="16"/>
        <v/>
      </c>
      <c r="AB81" s="80" t="str">
        <f t="shared" si="16"/>
        <v/>
      </c>
      <c r="AC81" s="80" t="str">
        <f t="shared" si="16"/>
        <v/>
      </c>
      <c r="AD81" s="393"/>
      <c r="AE81" s="393"/>
      <c r="AF81" s="327">
        <f t="shared" si="13"/>
        <v>16</v>
      </c>
      <c r="AG81" s="327">
        <f t="shared" si="14"/>
        <v>18</v>
      </c>
    </row>
    <row r="82" spans="1:33" ht="45" customHeight="1">
      <c r="A82" s="326">
        <f t="shared" si="12"/>
        <v>43446</v>
      </c>
      <c r="B82" s="327" t="str">
        <f t="shared" si="15"/>
        <v>水</v>
      </c>
      <c r="C82" s="339">
        <v>43461</v>
      </c>
      <c r="D82" s="339"/>
      <c r="E82" s="79"/>
      <c r="F82" s="79"/>
      <c r="G82" s="79"/>
      <c r="H82" s="79"/>
      <c r="I82" s="79"/>
      <c r="J82" s="79"/>
      <c r="K82" s="79"/>
      <c r="L82" s="79"/>
      <c r="M82" s="79"/>
      <c r="N82" s="79"/>
      <c r="O82" s="79"/>
      <c r="P82" s="79"/>
      <c r="Q82" s="79"/>
      <c r="R82" s="79"/>
      <c r="S82" s="79"/>
      <c r="T82" s="79"/>
      <c r="U82" s="379"/>
      <c r="V82" s="379"/>
      <c r="W82" s="75"/>
      <c r="X82" s="80" t="str">
        <f t="shared" si="16"/>
        <v/>
      </c>
      <c r="Y82" s="80" t="str">
        <f t="shared" si="16"/>
        <v>●</v>
      </c>
      <c r="Z82" s="80" t="str">
        <f t="shared" si="16"/>
        <v/>
      </c>
      <c r="AA82" s="80" t="str">
        <f t="shared" si="16"/>
        <v/>
      </c>
      <c r="AB82" s="80" t="str">
        <f t="shared" si="16"/>
        <v/>
      </c>
      <c r="AC82" s="80" t="str">
        <f t="shared" si="16"/>
        <v/>
      </c>
      <c r="AD82" s="335"/>
      <c r="AE82" s="335"/>
      <c r="AF82" s="327">
        <f t="shared" si="13"/>
        <v>16</v>
      </c>
      <c r="AG82" s="327" t="str">
        <f t="shared" si="14"/>
        <v/>
      </c>
    </row>
    <row r="83" spans="1:33" ht="45" customHeight="1">
      <c r="A83" s="326">
        <f t="shared" si="12"/>
        <v>43447</v>
      </c>
      <c r="B83" s="327" t="str">
        <f t="shared" si="15"/>
        <v>木</v>
      </c>
      <c r="C83" s="339"/>
      <c r="D83" s="339"/>
      <c r="E83" s="79"/>
      <c r="F83" s="79"/>
      <c r="G83" s="79"/>
      <c r="H83" s="79"/>
      <c r="I83" s="79"/>
      <c r="J83" s="79"/>
      <c r="K83" s="79"/>
      <c r="L83" s="79"/>
      <c r="M83" s="79"/>
      <c r="N83" s="79"/>
      <c r="O83" s="79"/>
      <c r="P83" s="79"/>
      <c r="Q83" s="79"/>
      <c r="R83" s="79"/>
      <c r="S83" s="79"/>
      <c r="T83" s="79"/>
      <c r="U83" s="379"/>
      <c r="V83" s="379"/>
      <c r="W83" s="75"/>
      <c r="X83" s="80" t="str">
        <f t="shared" si="16"/>
        <v/>
      </c>
      <c r="Y83" s="80" t="str">
        <f t="shared" si="16"/>
        <v/>
      </c>
      <c r="Z83" s="80" t="str">
        <f t="shared" si="16"/>
        <v/>
      </c>
      <c r="AA83" s="80" t="str">
        <f t="shared" si="16"/>
        <v/>
      </c>
      <c r="AB83" s="80" t="str">
        <f t="shared" si="16"/>
        <v/>
      </c>
      <c r="AC83" s="80" t="str">
        <f t="shared" si="16"/>
        <v/>
      </c>
      <c r="AD83" s="393"/>
      <c r="AE83" s="335"/>
      <c r="AF83" s="327" t="str">
        <f t="shared" si="13"/>
        <v/>
      </c>
      <c r="AG83" s="327" t="str">
        <f t="shared" si="14"/>
        <v/>
      </c>
    </row>
    <row r="84" spans="1:33" ht="45" customHeight="1">
      <c r="A84" s="326">
        <f t="shared" si="12"/>
        <v>43448</v>
      </c>
      <c r="B84" s="327" t="str">
        <f t="shared" si="15"/>
        <v>金</v>
      </c>
      <c r="C84" s="339"/>
      <c r="D84" s="339"/>
      <c r="E84" s="79"/>
      <c r="F84" s="79"/>
      <c r="G84" s="79"/>
      <c r="H84" s="79"/>
      <c r="I84" s="79"/>
      <c r="J84" s="79"/>
      <c r="K84" s="79"/>
      <c r="L84" s="79"/>
      <c r="M84" s="79"/>
      <c r="N84" s="79"/>
      <c r="O84" s="79"/>
      <c r="P84" s="79"/>
      <c r="Q84" s="79"/>
      <c r="R84" s="79"/>
      <c r="S84" s="79"/>
      <c r="T84" s="79"/>
      <c r="U84" s="379"/>
      <c r="V84" s="379"/>
      <c r="W84" s="75"/>
      <c r="X84" s="80" t="str">
        <f t="shared" si="16"/>
        <v/>
      </c>
      <c r="Y84" s="80" t="str">
        <f t="shared" si="16"/>
        <v/>
      </c>
      <c r="Z84" s="80" t="str">
        <f t="shared" si="16"/>
        <v/>
      </c>
      <c r="AA84" s="80" t="str">
        <f t="shared" si="16"/>
        <v/>
      </c>
      <c r="AB84" s="80" t="str">
        <f t="shared" si="16"/>
        <v/>
      </c>
      <c r="AC84" s="80" t="str">
        <f t="shared" si="16"/>
        <v/>
      </c>
      <c r="AD84" s="335"/>
      <c r="AE84" s="335"/>
      <c r="AF84" s="327" t="str">
        <f t="shared" si="13"/>
        <v/>
      </c>
      <c r="AG84" s="327" t="str">
        <f t="shared" si="14"/>
        <v/>
      </c>
    </row>
    <row r="85" spans="1:33" ht="45" customHeight="1">
      <c r="A85" s="326">
        <f t="shared" si="12"/>
        <v>43449</v>
      </c>
      <c r="B85" s="327" t="str">
        <f t="shared" si="15"/>
        <v>土</v>
      </c>
      <c r="C85" s="339"/>
      <c r="D85" s="339"/>
      <c r="E85" s="79"/>
      <c r="F85" s="79"/>
      <c r="G85" s="79"/>
      <c r="H85" s="79"/>
      <c r="I85" s="79"/>
      <c r="J85" s="79"/>
      <c r="K85" s="79"/>
      <c r="L85" s="79"/>
      <c r="M85" s="79"/>
      <c r="N85" s="79"/>
      <c r="O85" s="79"/>
      <c r="P85" s="79"/>
      <c r="Q85" s="79"/>
      <c r="R85" s="79"/>
      <c r="S85" s="79"/>
      <c r="T85" s="79"/>
      <c r="U85" s="379"/>
      <c r="V85" s="379"/>
      <c r="W85" s="75"/>
      <c r="X85" s="80" t="str">
        <f t="shared" si="16"/>
        <v/>
      </c>
      <c r="Y85" s="80" t="str">
        <f t="shared" si="16"/>
        <v/>
      </c>
      <c r="Z85" s="80" t="str">
        <f t="shared" si="16"/>
        <v/>
      </c>
      <c r="AA85" s="80" t="str">
        <f t="shared" si="16"/>
        <v/>
      </c>
      <c r="AB85" s="80" t="str">
        <f t="shared" si="16"/>
        <v/>
      </c>
      <c r="AC85" s="80" t="str">
        <f t="shared" si="16"/>
        <v/>
      </c>
      <c r="AD85" s="335"/>
      <c r="AE85" s="335"/>
      <c r="AF85" s="327" t="str">
        <f t="shared" si="13"/>
        <v/>
      </c>
      <c r="AG85" s="327" t="str">
        <f t="shared" si="14"/>
        <v/>
      </c>
    </row>
    <row r="86" spans="1:33" ht="45" customHeight="1">
      <c r="A86" s="326">
        <f t="shared" si="12"/>
        <v>43450</v>
      </c>
      <c r="B86" s="327" t="str">
        <f t="shared" si="15"/>
        <v>日</v>
      </c>
      <c r="C86" s="339"/>
      <c r="D86" s="339"/>
      <c r="E86" s="79"/>
      <c r="F86" s="79"/>
      <c r="G86" s="79"/>
      <c r="H86" s="79"/>
      <c r="I86" s="79"/>
      <c r="J86" s="79"/>
      <c r="K86" s="79"/>
      <c r="L86" s="79"/>
      <c r="M86" s="79"/>
      <c r="N86" s="79"/>
      <c r="O86" s="79"/>
      <c r="P86" s="79"/>
      <c r="Q86" s="79"/>
      <c r="R86" s="79"/>
      <c r="S86" s="79"/>
      <c r="T86" s="79"/>
      <c r="U86" s="379"/>
      <c r="V86" s="379"/>
      <c r="W86" s="75"/>
      <c r="X86" s="80" t="str">
        <f t="shared" si="16"/>
        <v/>
      </c>
      <c r="Y86" s="80" t="str">
        <f t="shared" si="16"/>
        <v/>
      </c>
      <c r="Z86" s="80" t="str">
        <f t="shared" si="16"/>
        <v/>
      </c>
      <c r="AA86" s="80" t="str">
        <f t="shared" si="16"/>
        <v/>
      </c>
      <c r="AB86" s="80" t="str">
        <f t="shared" si="16"/>
        <v/>
      </c>
      <c r="AC86" s="80" t="str">
        <f t="shared" si="16"/>
        <v/>
      </c>
      <c r="AD86" s="335"/>
      <c r="AE86" s="335"/>
      <c r="AF86" s="327" t="str">
        <f t="shared" si="13"/>
        <v/>
      </c>
      <c r="AG86" s="327" t="str">
        <f t="shared" si="14"/>
        <v/>
      </c>
    </row>
    <row r="87" spans="1:33" ht="45" customHeight="1">
      <c r="A87" s="326">
        <f t="shared" si="12"/>
        <v>43451</v>
      </c>
      <c r="B87" s="327" t="str">
        <f t="shared" si="15"/>
        <v>月</v>
      </c>
      <c r="C87" s="339"/>
      <c r="D87" s="339"/>
      <c r="E87" s="79"/>
      <c r="F87" s="79"/>
      <c r="G87" s="79"/>
      <c r="H87" s="79"/>
      <c r="I87" s="79"/>
      <c r="J87" s="79"/>
      <c r="K87" s="79"/>
      <c r="L87" s="79"/>
      <c r="M87" s="79"/>
      <c r="N87" s="79"/>
      <c r="O87" s="79"/>
      <c r="P87" s="79"/>
      <c r="Q87" s="79"/>
      <c r="R87" s="79"/>
      <c r="S87" s="79"/>
      <c r="T87" s="79"/>
      <c r="U87" s="379"/>
      <c r="V87" s="379"/>
      <c r="W87" s="75"/>
      <c r="X87" s="80" t="str">
        <f t="shared" si="16"/>
        <v/>
      </c>
      <c r="Y87" s="80" t="str">
        <f t="shared" si="16"/>
        <v/>
      </c>
      <c r="Z87" s="80" t="str">
        <f t="shared" si="16"/>
        <v/>
      </c>
      <c r="AA87" s="80" t="str">
        <f t="shared" si="16"/>
        <v/>
      </c>
      <c r="AB87" s="80" t="str">
        <f t="shared" si="16"/>
        <v/>
      </c>
      <c r="AC87" s="80" t="str">
        <f t="shared" si="16"/>
        <v/>
      </c>
      <c r="AD87" s="335"/>
      <c r="AE87" s="335"/>
      <c r="AF87" s="327" t="str">
        <f t="shared" si="13"/>
        <v/>
      </c>
      <c r="AG87" s="327" t="str">
        <f t="shared" si="14"/>
        <v/>
      </c>
    </row>
    <row r="88" spans="1:33" ht="45" customHeight="1">
      <c r="A88" s="326">
        <f t="shared" si="12"/>
        <v>43452</v>
      </c>
      <c r="B88" s="327" t="str">
        <f t="shared" si="15"/>
        <v>火</v>
      </c>
      <c r="C88" s="339"/>
      <c r="D88" s="339"/>
      <c r="E88" s="79"/>
      <c r="F88" s="79"/>
      <c r="G88" s="79"/>
      <c r="H88" s="79"/>
      <c r="I88" s="79"/>
      <c r="J88" s="79"/>
      <c r="K88" s="79"/>
      <c r="L88" s="79"/>
      <c r="M88" s="79"/>
      <c r="N88" s="79"/>
      <c r="O88" s="79"/>
      <c r="P88" s="79"/>
      <c r="Q88" s="79"/>
      <c r="R88" s="79"/>
      <c r="S88" s="79"/>
      <c r="T88" s="79"/>
      <c r="U88" s="379"/>
      <c r="V88" s="379"/>
      <c r="W88" s="75"/>
      <c r="X88" s="80" t="str">
        <f t="shared" si="16"/>
        <v/>
      </c>
      <c r="Y88" s="80" t="str">
        <f t="shared" si="16"/>
        <v/>
      </c>
      <c r="Z88" s="80" t="str">
        <f t="shared" si="16"/>
        <v/>
      </c>
      <c r="AA88" s="80" t="str">
        <f t="shared" si="16"/>
        <v/>
      </c>
      <c r="AB88" s="80" t="str">
        <f t="shared" si="16"/>
        <v/>
      </c>
      <c r="AC88" s="80" t="str">
        <f t="shared" si="16"/>
        <v/>
      </c>
      <c r="AD88" s="335"/>
      <c r="AE88" s="335"/>
      <c r="AF88" s="327" t="str">
        <f t="shared" si="13"/>
        <v/>
      </c>
      <c r="AG88" s="327" t="str">
        <f t="shared" si="14"/>
        <v/>
      </c>
    </row>
    <row r="89" spans="1:33" ht="45" customHeight="1">
      <c r="A89" s="326">
        <f t="shared" si="12"/>
        <v>43453</v>
      </c>
      <c r="B89" s="327" t="str">
        <f t="shared" si="15"/>
        <v>水</v>
      </c>
      <c r="C89" s="339"/>
      <c r="D89" s="339"/>
      <c r="E89" s="79"/>
      <c r="F89" s="79"/>
      <c r="G89" s="79"/>
      <c r="H89" s="79"/>
      <c r="I89" s="79"/>
      <c r="J89" s="79"/>
      <c r="K89" s="79"/>
      <c r="L89" s="79"/>
      <c r="M89" s="79"/>
      <c r="N89" s="79"/>
      <c r="O89" s="79"/>
      <c r="P89" s="79"/>
      <c r="Q89" s="79"/>
      <c r="R89" s="79"/>
      <c r="S89" s="79"/>
      <c r="T89" s="79"/>
      <c r="U89" s="379"/>
      <c r="V89" s="379"/>
      <c r="W89" s="75"/>
      <c r="X89" s="80" t="str">
        <f t="shared" si="16"/>
        <v/>
      </c>
      <c r="Y89" s="80" t="str">
        <f t="shared" si="16"/>
        <v/>
      </c>
      <c r="Z89" s="80" t="str">
        <f t="shared" si="16"/>
        <v/>
      </c>
      <c r="AA89" s="80" t="str">
        <f t="shared" si="16"/>
        <v/>
      </c>
      <c r="AB89" s="80" t="str">
        <f t="shared" si="16"/>
        <v/>
      </c>
      <c r="AC89" s="80" t="str">
        <f t="shared" si="16"/>
        <v/>
      </c>
      <c r="AD89" s="335"/>
      <c r="AE89" s="335"/>
      <c r="AF89" s="327" t="str">
        <f t="shared" si="13"/>
        <v/>
      </c>
      <c r="AG89" s="327" t="str">
        <f t="shared" si="14"/>
        <v/>
      </c>
    </row>
    <row r="90" spans="1:33" ht="45" customHeight="1">
      <c r="A90" s="326">
        <f t="shared" si="12"/>
        <v>43454</v>
      </c>
      <c r="B90" s="327" t="str">
        <f t="shared" si="15"/>
        <v>木</v>
      </c>
      <c r="C90" s="339"/>
      <c r="D90" s="339"/>
      <c r="E90" s="79"/>
      <c r="F90" s="79"/>
      <c r="G90" s="79"/>
      <c r="H90" s="79"/>
      <c r="I90" s="79"/>
      <c r="J90" s="79"/>
      <c r="K90" s="79"/>
      <c r="L90" s="79"/>
      <c r="M90" s="79"/>
      <c r="N90" s="79"/>
      <c r="O90" s="79"/>
      <c r="P90" s="79"/>
      <c r="Q90" s="79"/>
      <c r="R90" s="79"/>
      <c r="S90" s="79"/>
      <c r="T90" s="79"/>
      <c r="U90" s="379"/>
      <c r="V90" s="379"/>
      <c r="W90" s="75"/>
      <c r="X90" s="80" t="str">
        <f t="shared" ref="X90:AC99" si="17">IF(AND(OR(AND(($A90&gt;=X$2),($A90&lt;=X$3)),AND(($A90&gt;=X$4),($A90&lt;=X$6)),AND(($A90&gt;=X$7),($A90&lt;=X$8))),OR($D90&lt;&gt;"",$C90&lt;&gt;"")),"●","")</f>
        <v/>
      </c>
      <c r="Y90" s="80" t="str">
        <f t="shared" si="17"/>
        <v/>
      </c>
      <c r="Z90" s="80" t="str">
        <f t="shared" si="17"/>
        <v/>
      </c>
      <c r="AA90" s="80" t="str">
        <f t="shared" si="17"/>
        <v/>
      </c>
      <c r="AB90" s="80" t="str">
        <f t="shared" si="17"/>
        <v/>
      </c>
      <c r="AC90" s="80" t="str">
        <f t="shared" si="17"/>
        <v/>
      </c>
      <c r="AD90" s="335"/>
      <c r="AE90" s="335"/>
      <c r="AF90" s="327" t="str">
        <f t="shared" si="13"/>
        <v/>
      </c>
      <c r="AG90" s="327" t="str">
        <f t="shared" si="14"/>
        <v/>
      </c>
    </row>
    <row r="91" spans="1:33" ht="45" customHeight="1">
      <c r="A91" s="326">
        <f t="shared" si="12"/>
        <v>43455</v>
      </c>
      <c r="B91" s="327" t="str">
        <f t="shared" si="15"/>
        <v>金</v>
      </c>
      <c r="C91" s="339"/>
      <c r="D91" s="339"/>
      <c r="E91" s="79"/>
      <c r="F91" s="79"/>
      <c r="G91" s="79"/>
      <c r="H91" s="79"/>
      <c r="I91" s="79"/>
      <c r="J91" s="79"/>
      <c r="K91" s="79"/>
      <c r="L91" s="79"/>
      <c r="M91" s="79"/>
      <c r="N91" s="79"/>
      <c r="O91" s="79"/>
      <c r="P91" s="79"/>
      <c r="Q91" s="79"/>
      <c r="R91" s="79"/>
      <c r="S91" s="79"/>
      <c r="T91" s="79"/>
      <c r="U91" s="379"/>
      <c r="V91" s="379"/>
      <c r="W91" s="75"/>
      <c r="X91" s="80" t="str">
        <f t="shared" si="17"/>
        <v/>
      </c>
      <c r="Y91" s="80" t="str">
        <f t="shared" si="17"/>
        <v/>
      </c>
      <c r="Z91" s="80" t="str">
        <f t="shared" si="17"/>
        <v/>
      </c>
      <c r="AA91" s="80" t="str">
        <f t="shared" si="17"/>
        <v/>
      </c>
      <c r="AB91" s="80" t="str">
        <f t="shared" si="17"/>
        <v/>
      </c>
      <c r="AC91" s="80" t="str">
        <f t="shared" si="17"/>
        <v/>
      </c>
      <c r="AD91" s="335"/>
      <c r="AE91" s="335"/>
      <c r="AF91" s="327" t="str">
        <f t="shared" si="13"/>
        <v/>
      </c>
      <c r="AG91" s="327" t="str">
        <f t="shared" si="14"/>
        <v/>
      </c>
    </row>
    <row r="92" spans="1:33" ht="45" customHeight="1">
      <c r="A92" s="326">
        <f t="shared" si="12"/>
        <v>43456</v>
      </c>
      <c r="B92" s="327" t="str">
        <f t="shared" si="15"/>
        <v>土</v>
      </c>
      <c r="C92" s="339"/>
      <c r="D92" s="339"/>
      <c r="E92" s="79"/>
      <c r="F92" s="79"/>
      <c r="G92" s="79"/>
      <c r="H92" s="79"/>
      <c r="I92" s="79"/>
      <c r="J92" s="79"/>
      <c r="K92" s="79"/>
      <c r="L92" s="79"/>
      <c r="M92" s="79"/>
      <c r="N92" s="79"/>
      <c r="O92" s="79"/>
      <c r="P92" s="79"/>
      <c r="Q92" s="79"/>
      <c r="R92" s="79"/>
      <c r="S92" s="79"/>
      <c r="T92" s="79"/>
      <c r="U92" s="379"/>
      <c r="V92" s="379"/>
      <c r="W92" s="75"/>
      <c r="X92" s="80" t="str">
        <f t="shared" si="17"/>
        <v/>
      </c>
      <c r="Y92" s="80" t="str">
        <f t="shared" si="17"/>
        <v/>
      </c>
      <c r="Z92" s="80" t="str">
        <f t="shared" si="17"/>
        <v/>
      </c>
      <c r="AA92" s="80" t="str">
        <f t="shared" si="17"/>
        <v/>
      </c>
      <c r="AB92" s="80" t="str">
        <f t="shared" si="17"/>
        <v/>
      </c>
      <c r="AC92" s="80" t="str">
        <f t="shared" si="17"/>
        <v/>
      </c>
      <c r="AD92" s="335"/>
      <c r="AE92" s="335"/>
      <c r="AF92" s="327" t="str">
        <f t="shared" si="13"/>
        <v/>
      </c>
      <c r="AG92" s="327" t="str">
        <f t="shared" si="14"/>
        <v/>
      </c>
    </row>
    <row r="93" spans="1:33" ht="45" customHeight="1">
      <c r="A93" s="326">
        <f t="shared" si="12"/>
        <v>43457</v>
      </c>
      <c r="B93" s="327" t="str">
        <f t="shared" si="15"/>
        <v>日</v>
      </c>
      <c r="C93" s="339"/>
      <c r="D93" s="339"/>
      <c r="E93" s="79"/>
      <c r="F93" s="79"/>
      <c r="G93" s="79"/>
      <c r="H93" s="79"/>
      <c r="I93" s="79"/>
      <c r="J93" s="79"/>
      <c r="K93" s="79"/>
      <c r="L93" s="79"/>
      <c r="M93" s="79"/>
      <c r="N93" s="79"/>
      <c r="O93" s="79"/>
      <c r="P93" s="79"/>
      <c r="Q93" s="79"/>
      <c r="R93" s="79"/>
      <c r="S93" s="79"/>
      <c r="T93" s="79"/>
      <c r="U93" s="379"/>
      <c r="V93" s="379"/>
      <c r="W93" s="75"/>
      <c r="X93" s="80" t="str">
        <f t="shared" si="17"/>
        <v/>
      </c>
      <c r="Y93" s="80" t="str">
        <f t="shared" si="17"/>
        <v/>
      </c>
      <c r="Z93" s="80" t="str">
        <f t="shared" si="17"/>
        <v/>
      </c>
      <c r="AA93" s="80" t="str">
        <f t="shared" si="17"/>
        <v/>
      </c>
      <c r="AB93" s="80" t="str">
        <f t="shared" si="17"/>
        <v/>
      </c>
      <c r="AC93" s="80" t="str">
        <f t="shared" si="17"/>
        <v/>
      </c>
      <c r="AD93" s="335"/>
      <c r="AE93" s="335"/>
      <c r="AF93" s="327" t="str">
        <f t="shared" si="13"/>
        <v/>
      </c>
      <c r="AG93" s="327" t="str">
        <f t="shared" si="14"/>
        <v/>
      </c>
    </row>
    <row r="94" spans="1:33" ht="45" customHeight="1">
      <c r="A94" s="326">
        <f t="shared" si="12"/>
        <v>43458</v>
      </c>
      <c r="B94" s="327" t="str">
        <f t="shared" si="15"/>
        <v>月</v>
      </c>
      <c r="C94" s="339"/>
      <c r="D94" s="339"/>
      <c r="E94" s="79"/>
      <c r="F94" s="79"/>
      <c r="G94" s="79"/>
      <c r="H94" s="79"/>
      <c r="I94" s="79"/>
      <c r="J94" s="79"/>
      <c r="K94" s="79"/>
      <c r="L94" s="79"/>
      <c r="M94" s="79"/>
      <c r="N94" s="79"/>
      <c r="O94" s="79"/>
      <c r="P94" s="79"/>
      <c r="Q94" s="79"/>
      <c r="R94" s="79"/>
      <c r="S94" s="79"/>
      <c r="T94" s="79"/>
      <c r="U94" s="379"/>
      <c r="V94" s="379"/>
      <c r="W94" s="75"/>
      <c r="X94" s="80" t="str">
        <f t="shared" si="17"/>
        <v/>
      </c>
      <c r="Y94" s="80" t="str">
        <f t="shared" si="17"/>
        <v/>
      </c>
      <c r="Z94" s="80" t="str">
        <f t="shared" si="17"/>
        <v/>
      </c>
      <c r="AA94" s="80" t="str">
        <f t="shared" si="17"/>
        <v/>
      </c>
      <c r="AB94" s="80" t="str">
        <f t="shared" si="17"/>
        <v/>
      </c>
      <c r="AC94" s="80" t="str">
        <f t="shared" si="17"/>
        <v/>
      </c>
      <c r="AD94" s="335"/>
      <c r="AE94" s="335"/>
      <c r="AF94" s="327" t="str">
        <f t="shared" si="13"/>
        <v/>
      </c>
      <c r="AG94" s="327" t="str">
        <f t="shared" si="14"/>
        <v/>
      </c>
    </row>
    <row r="95" spans="1:33" ht="45" customHeight="1">
      <c r="A95" s="326">
        <f t="shared" si="12"/>
        <v>43459</v>
      </c>
      <c r="B95" s="327" t="str">
        <f t="shared" si="15"/>
        <v>火</v>
      </c>
      <c r="C95" s="339"/>
      <c r="D95" s="339"/>
      <c r="E95" s="79"/>
      <c r="F95" s="79"/>
      <c r="G95" s="79"/>
      <c r="H95" s="79"/>
      <c r="I95" s="79"/>
      <c r="J95" s="79"/>
      <c r="K95" s="79"/>
      <c r="L95" s="79"/>
      <c r="M95" s="79"/>
      <c r="N95" s="79"/>
      <c r="O95" s="79"/>
      <c r="P95" s="79"/>
      <c r="Q95" s="79"/>
      <c r="R95" s="79"/>
      <c r="S95" s="79"/>
      <c r="T95" s="79"/>
      <c r="U95" s="379"/>
      <c r="V95" s="379"/>
      <c r="W95" s="75"/>
      <c r="X95" s="80" t="str">
        <f t="shared" si="17"/>
        <v/>
      </c>
      <c r="Y95" s="80" t="str">
        <f t="shared" si="17"/>
        <v/>
      </c>
      <c r="Z95" s="80" t="str">
        <f t="shared" si="17"/>
        <v/>
      </c>
      <c r="AA95" s="80" t="str">
        <f t="shared" si="17"/>
        <v/>
      </c>
      <c r="AB95" s="80" t="str">
        <f t="shared" si="17"/>
        <v/>
      </c>
      <c r="AC95" s="80" t="str">
        <f t="shared" si="17"/>
        <v/>
      </c>
      <c r="AD95" s="335"/>
      <c r="AE95" s="335"/>
      <c r="AF95" s="327" t="str">
        <f t="shared" si="13"/>
        <v/>
      </c>
      <c r="AG95" s="327" t="str">
        <f t="shared" si="14"/>
        <v/>
      </c>
    </row>
    <row r="96" spans="1:33" ht="45" customHeight="1">
      <c r="A96" s="326">
        <f t="shared" si="12"/>
        <v>43460</v>
      </c>
      <c r="B96" s="327" t="str">
        <f t="shared" si="15"/>
        <v>水</v>
      </c>
      <c r="C96" s="339"/>
      <c r="D96" s="339"/>
      <c r="E96" s="79"/>
      <c r="F96" s="79"/>
      <c r="G96" s="79"/>
      <c r="H96" s="79"/>
      <c r="I96" s="79"/>
      <c r="J96" s="79"/>
      <c r="K96" s="79"/>
      <c r="L96" s="79"/>
      <c r="M96" s="79"/>
      <c r="N96" s="79"/>
      <c r="O96" s="79"/>
      <c r="P96" s="79"/>
      <c r="Q96" s="79"/>
      <c r="R96" s="79"/>
      <c r="S96" s="79"/>
      <c r="T96" s="79"/>
      <c r="U96" s="379"/>
      <c r="V96" s="379"/>
      <c r="W96" s="75"/>
      <c r="X96" s="80" t="str">
        <f t="shared" si="17"/>
        <v/>
      </c>
      <c r="Y96" s="80" t="str">
        <f t="shared" si="17"/>
        <v/>
      </c>
      <c r="Z96" s="80" t="str">
        <f t="shared" si="17"/>
        <v/>
      </c>
      <c r="AA96" s="80" t="str">
        <f t="shared" si="17"/>
        <v/>
      </c>
      <c r="AB96" s="80" t="str">
        <f t="shared" si="17"/>
        <v/>
      </c>
      <c r="AC96" s="80" t="str">
        <f t="shared" si="17"/>
        <v/>
      </c>
      <c r="AD96" s="335"/>
      <c r="AE96" s="335"/>
      <c r="AF96" s="327" t="str">
        <f t="shared" si="13"/>
        <v/>
      </c>
      <c r="AG96" s="327" t="str">
        <f t="shared" si="14"/>
        <v/>
      </c>
    </row>
    <row r="97" spans="1:33" ht="45" customHeight="1">
      <c r="A97" s="326">
        <f t="shared" si="12"/>
        <v>43461</v>
      </c>
      <c r="B97" s="327" t="str">
        <f t="shared" si="15"/>
        <v>木</v>
      </c>
      <c r="C97" s="339"/>
      <c r="D97" s="339"/>
      <c r="E97" s="79"/>
      <c r="F97" s="79"/>
      <c r="G97" s="79"/>
      <c r="H97" s="79"/>
      <c r="I97" s="79"/>
      <c r="J97" s="79"/>
      <c r="K97" s="79"/>
      <c r="L97" s="79"/>
      <c r="M97" s="79"/>
      <c r="N97" s="79"/>
      <c r="O97" s="79"/>
      <c r="P97" s="79"/>
      <c r="Q97" s="79"/>
      <c r="R97" s="79"/>
      <c r="S97" s="79"/>
      <c r="T97" s="79"/>
      <c r="U97" s="379"/>
      <c r="V97" s="379"/>
      <c r="W97" s="75"/>
      <c r="X97" s="80" t="str">
        <f t="shared" si="17"/>
        <v/>
      </c>
      <c r="Y97" s="80" t="str">
        <f t="shared" si="17"/>
        <v/>
      </c>
      <c r="Z97" s="80" t="str">
        <f t="shared" si="17"/>
        <v/>
      </c>
      <c r="AA97" s="80" t="str">
        <f t="shared" si="17"/>
        <v/>
      </c>
      <c r="AB97" s="80" t="str">
        <f t="shared" si="17"/>
        <v/>
      </c>
      <c r="AC97" s="80" t="str">
        <f t="shared" si="17"/>
        <v/>
      </c>
      <c r="AD97" s="335"/>
      <c r="AE97" s="335"/>
      <c r="AF97" s="327" t="str">
        <f t="shared" si="13"/>
        <v/>
      </c>
      <c r="AG97" s="327" t="str">
        <f t="shared" si="14"/>
        <v/>
      </c>
    </row>
    <row r="98" spans="1:33" ht="45" customHeight="1">
      <c r="A98" s="326">
        <f t="shared" si="12"/>
        <v>43462</v>
      </c>
      <c r="B98" s="327" t="str">
        <f t="shared" si="15"/>
        <v>金</v>
      </c>
      <c r="C98" s="339"/>
      <c r="D98" s="339"/>
      <c r="E98" s="79"/>
      <c r="F98" s="79"/>
      <c r="G98" s="79"/>
      <c r="H98" s="79"/>
      <c r="I98" s="79"/>
      <c r="J98" s="79"/>
      <c r="K98" s="79"/>
      <c r="L98" s="79"/>
      <c r="M98" s="79"/>
      <c r="N98" s="79"/>
      <c r="O98" s="79"/>
      <c r="P98" s="79"/>
      <c r="Q98" s="79"/>
      <c r="R98" s="79"/>
      <c r="S98" s="79"/>
      <c r="T98" s="79"/>
      <c r="U98" s="379"/>
      <c r="V98" s="379"/>
      <c r="W98" s="75"/>
      <c r="X98" s="80" t="str">
        <f t="shared" si="17"/>
        <v/>
      </c>
      <c r="Y98" s="80" t="str">
        <f t="shared" si="17"/>
        <v/>
      </c>
      <c r="Z98" s="80" t="str">
        <f t="shared" si="17"/>
        <v/>
      </c>
      <c r="AA98" s="80" t="str">
        <f t="shared" si="17"/>
        <v/>
      </c>
      <c r="AB98" s="80" t="str">
        <f t="shared" si="17"/>
        <v/>
      </c>
      <c r="AC98" s="80" t="str">
        <f t="shared" si="17"/>
        <v/>
      </c>
      <c r="AD98" s="335"/>
      <c r="AE98" s="335"/>
      <c r="AF98" s="327" t="str">
        <f t="shared" si="13"/>
        <v/>
      </c>
      <c r="AG98" s="327" t="str">
        <f t="shared" si="14"/>
        <v/>
      </c>
    </row>
    <row r="99" spans="1:33" ht="45" customHeight="1">
      <c r="A99" s="326">
        <f t="shared" si="12"/>
        <v>43463</v>
      </c>
      <c r="B99" s="327" t="str">
        <f t="shared" si="15"/>
        <v>土</v>
      </c>
      <c r="C99" s="339"/>
      <c r="D99" s="339"/>
      <c r="E99" s="79"/>
      <c r="F99" s="79"/>
      <c r="G99" s="79"/>
      <c r="H99" s="79"/>
      <c r="I99" s="79"/>
      <c r="J99" s="79"/>
      <c r="K99" s="79"/>
      <c r="L99" s="79"/>
      <c r="M99" s="79"/>
      <c r="N99" s="79"/>
      <c r="O99" s="79"/>
      <c r="P99" s="79"/>
      <c r="Q99" s="79"/>
      <c r="R99" s="79"/>
      <c r="S99" s="79"/>
      <c r="T99" s="79"/>
      <c r="U99" s="379"/>
      <c r="V99" s="379"/>
      <c r="W99" s="75"/>
      <c r="X99" s="80" t="str">
        <f t="shared" si="17"/>
        <v/>
      </c>
      <c r="Y99" s="80" t="str">
        <f t="shared" si="17"/>
        <v/>
      </c>
      <c r="Z99" s="80" t="str">
        <f t="shared" si="17"/>
        <v/>
      </c>
      <c r="AA99" s="80" t="str">
        <f t="shared" si="17"/>
        <v/>
      </c>
      <c r="AB99" s="80" t="str">
        <f t="shared" si="17"/>
        <v/>
      </c>
      <c r="AC99" s="80" t="str">
        <f t="shared" si="17"/>
        <v/>
      </c>
      <c r="AD99" s="335"/>
      <c r="AE99" s="335"/>
      <c r="AF99" s="327" t="str">
        <f t="shared" si="13"/>
        <v/>
      </c>
      <c r="AG99" s="327" t="str">
        <f t="shared" si="14"/>
        <v/>
      </c>
    </row>
    <row r="100" spans="1:33" ht="45" customHeight="1">
      <c r="A100" s="326">
        <f t="shared" si="12"/>
        <v>43464</v>
      </c>
      <c r="B100" s="327" t="str">
        <f t="shared" si="15"/>
        <v>日</v>
      </c>
      <c r="C100" s="339"/>
      <c r="D100" s="339"/>
      <c r="E100" s="79"/>
      <c r="F100" s="79"/>
      <c r="G100" s="79"/>
      <c r="H100" s="79"/>
      <c r="I100" s="79"/>
      <c r="J100" s="79"/>
      <c r="K100" s="79"/>
      <c r="L100" s="79"/>
      <c r="M100" s="79"/>
      <c r="N100" s="79"/>
      <c r="O100" s="79"/>
      <c r="P100" s="79"/>
      <c r="Q100" s="79"/>
      <c r="R100" s="79"/>
      <c r="S100" s="79"/>
      <c r="T100" s="79"/>
      <c r="U100" s="379"/>
      <c r="V100" s="379"/>
      <c r="W100" s="75"/>
      <c r="X100" s="80" t="str">
        <f t="shared" ref="X100:AC109" si="18">IF(AND(OR(AND(($A100&gt;=X$2),($A100&lt;=X$3)),AND(($A100&gt;=X$4),($A100&lt;=X$6)),AND(($A100&gt;=X$7),($A100&lt;=X$8))),OR($D100&lt;&gt;"",$C100&lt;&gt;"")),"●","")</f>
        <v/>
      </c>
      <c r="Y100" s="80" t="str">
        <f t="shared" si="18"/>
        <v/>
      </c>
      <c r="Z100" s="80" t="str">
        <f t="shared" si="18"/>
        <v/>
      </c>
      <c r="AA100" s="80" t="str">
        <f t="shared" si="18"/>
        <v/>
      </c>
      <c r="AB100" s="80" t="str">
        <f t="shared" si="18"/>
        <v/>
      </c>
      <c r="AC100" s="80" t="str">
        <f t="shared" si="18"/>
        <v/>
      </c>
      <c r="AD100" s="335"/>
      <c r="AE100" s="335"/>
      <c r="AF100" s="327" t="str">
        <f t="shared" si="13"/>
        <v/>
      </c>
      <c r="AG100" s="327" t="str">
        <f t="shared" si="14"/>
        <v/>
      </c>
    </row>
    <row r="101" spans="1:33" ht="45" customHeight="1">
      <c r="A101" s="326">
        <f t="shared" si="12"/>
        <v>43465</v>
      </c>
      <c r="B101" s="327" t="str">
        <f t="shared" si="15"/>
        <v>月</v>
      </c>
      <c r="C101" s="339"/>
      <c r="D101" s="339"/>
      <c r="E101" s="79"/>
      <c r="F101" s="79"/>
      <c r="G101" s="79"/>
      <c r="H101" s="79"/>
      <c r="I101" s="79"/>
      <c r="J101" s="79"/>
      <c r="K101" s="79"/>
      <c r="L101" s="79"/>
      <c r="M101" s="79"/>
      <c r="N101" s="79"/>
      <c r="O101" s="79"/>
      <c r="P101" s="79"/>
      <c r="Q101" s="79"/>
      <c r="R101" s="79"/>
      <c r="S101" s="79"/>
      <c r="T101" s="79"/>
      <c r="U101" s="379"/>
      <c r="V101" s="379"/>
      <c r="W101" s="75"/>
      <c r="X101" s="80" t="str">
        <f t="shared" si="18"/>
        <v/>
      </c>
      <c r="Y101" s="80" t="str">
        <f t="shared" si="18"/>
        <v/>
      </c>
      <c r="Z101" s="80" t="str">
        <f t="shared" si="18"/>
        <v/>
      </c>
      <c r="AA101" s="80" t="str">
        <f t="shared" si="18"/>
        <v/>
      </c>
      <c r="AB101" s="80" t="str">
        <f t="shared" si="18"/>
        <v/>
      </c>
      <c r="AC101" s="80" t="str">
        <f t="shared" si="18"/>
        <v/>
      </c>
      <c r="AD101" s="335"/>
      <c r="AE101" s="335"/>
      <c r="AF101" s="327" t="str">
        <f t="shared" si="13"/>
        <v/>
      </c>
      <c r="AG101" s="327" t="str">
        <f t="shared" si="14"/>
        <v/>
      </c>
    </row>
    <row r="102" spans="1:33" ht="45" customHeight="1">
      <c r="A102" s="326">
        <f t="shared" si="12"/>
        <v>43466</v>
      </c>
      <c r="B102" s="327" t="str">
        <f t="shared" si="15"/>
        <v>火</v>
      </c>
      <c r="C102" s="339"/>
      <c r="D102" s="339"/>
      <c r="E102" s="79"/>
      <c r="F102" s="79"/>
      <c r="G102" s="79"/>
      <c r="H102" s="79"/>
      <c r="I102" s="79"/>
      <c r="J102" s="79"/>
      <c r="K102" s="79"/>
      <c r="L102" s="79"/>
      <c r="M102" s="79"/>
      <c r="N102" s="79"/>
      <c r="O102" s="79"/>
      <c r="P102" s="79"/>
      <c r="Q102" s="79"/>
      <c r="R102" s="79"/>
      <c r="S102" s="79"/>
      <c r="T102" s="79"/>
      <c r="U102" s="379"/>
      <c r="V102" s="379"/>
      <c r="W102" s="75"/>
      <c r="X102" s="80" t="str">
        <f t="shared" si="18"/>
        <v/>
      </c>
      <c r="Y102" s="80" t="str">
        <f t="shared" si="18"/>
        <v/>
      </c>
      <c r="Z102" s="80" t="str">
        <f t="shared" si="18"/>
        <v/>
      </c>
      <c r="AA102" s="80" t="str">
        <f t="shared" si="18"/>
        <v/>
      </c>
      <c r="AB102" s="80" t="str">
        <f t="shared" si="18"/>
        <v/>
      </c>
      <c r="AC102" s="80" t="str">
        <f t="shared" si="18"/>
        <v/>
      </c>
      <c r="AD102" s="335"/>
      <c r="AE102" s="335"/>
      <c r="AF102" s="327" t="str">
        <f t="shared" si="13"/>
        <v/>
      </c>
      <c r="AG102" s="327" t="str">
        <f t="shared" si="14"/>
        <v/>
      </c>
    </row>
    <row r="103" spans="1:33" ht="45" customHeight="1">
      <c r="A103" s="326">
        <f t="shared" si="12"/>
        <v>43467</v>
      </c>
      <c r="B103" s="327" t="str">
        <f t="shared" si="15"/>
        <v>水</v>
      </c>
      <c r="C103" s="339"/>
      <c r="D103" s="339"/>
      <c r="E103" s="79"/>
      <c r="F103" s="79"/>
      <c r="G103" s="79"/>
      <c r="H103" s="79"/>
      <c r="I103" s="79"/>
      <c r="J103" s="79"/>
      <c r="K103" s="79"/>
      <c r="L103" s="79"/>
      <c r="M103" s="79"/>
      <c r="N103" s="79"/>
      <c r="O103" s="79"/>
      <c r="P103" s="79"/>
      <c r="Q103" s="79"/>
      <c r="R103" s="79"/>
      <c r="S103" s="79"/>
      <c r="T103" s="79"/>
      <c r="U103" s="379"/>
      <c r="V103" s="379"/>
      <c r="W103" s="75"/>
      <c r="X103" s="80" t="str">
        <f t="shared" si="18"/>
        <v/>
      </c>
      <c r="Y103" s="80" t="str">
        <f t="shared" si="18"/>
        <v/>
      </c>
      <c r="Z103" s="80" t="str">
        <f t="shared" si="18"/>
        <v/>
      </c>
      <c r="AA103" s="80" t="str">
        <f t="shared" si="18"/>
        <v/>
      </c>
      <c r="AB103" s="80" t="str">
        <f t="shared" si="18"/>
        <v/>
      </c>
      <c r="AC103" s="80" t="str">
        <f t="shared" si="18"/>
        <v/>
      </c>
      <c r="AD103" s="335"/>
      <c r="AE103" s="335"/>
      <c r="AF103" s="327" t="str">
        <f t="shared" si="13"/>
        <v/>
      </c>
      <c r="AG103" s="327" t="str">
        <f t="shared" si="14"/>
        <v/>
      </c>
    </row>
    <row r="104" spans="1:33" ht="45" customHeight="1">
      <c r="A104" s="326">
        <f t="shared" si="12"/>
        <v>43468</v>
      </c>
      <c r="B104" s="327" t="str">
        <f t="shared" si="15"/>
        <v>木</v>
      </c>
      <c r="C104" s="339"/>
      <c r="D104" s="339"/>
      <c r="E104" s="79"/>
      <c r="F104" s="79"/>
      <c r="G104" s="79"/>
      <c r="H104" s="79"/>
      <c r="I104" s="79"/>
      <c r="J104" s="79"/>
      <c r="K104" s="79"/>
      <c r="L104" s="79"/>
      <c r="M104" s="79"/>
      <c r="N104" s="79"/>
      <c r="O104" s="79"/>
      <c r="P104" s="79"/>
      <c r="Q104" s="79"/>
      <c r="R104" s="79"/>
      <c r="S104" s="79"/>
      <c r="T104" s="79"/>
      <c r="U104" s="379"/>
      <c r="V104" s="379"/>
      <c r="W104" s="75"/>
      <c r="X104" s="80" t="str">
        <f t="shared" si="18"/>
        <v/>
      </c>
      <c r="Y104" s="80" t="str">
        <f t="shared" si="18"/>
        <v/>
      </c>
      <c r="Z104" s="80" t="str">
        <f t="shared" si="18"/>
        <v/>
      </c>
      <c r="AA104" s="80" t="str">
        <f t="shared" si="18"/>
        <v/>
      </c>
      <c r="AB104" s="80" t="str">
        <f t="shared" si="18"/>
        <v/>
      </c>
      <c r="AC104" s="80" t="str">
        <f t="shared" si="18"/>
        <v/>
      </c>
      <c r="AD104" s="335"/>
      <c r="AE104" s="335"/>
      <c r="AF104" s="327" t="str">
        <f t="shared" si="13"/>
        <v/>
      </c>
      <c r="AG104" s="327" t="str">
        <f t="shared" si="14"/>
        <v/>
      </c>
    </row>
    <row r="105" spans="1:33" ht="45" customHeight="1">
      <c r="A105" s="326">
        <f t="shared" si="12"/>
        <v>43469</v>
      </c>
      <c r="B105" s="327" t="str">
        <f t="shared" si="15"/>
        <v>金</v>
      </c>
      <c r="C105" s="339"/>
      <c r="D105" s="339"/>
      <c r="E105" s="79"/>
      <c r="F105" s="79"/>
      <c r="G105" s="79"/>
      <c r="H105" s="79"/>
      <c r="I105" s="79"/>
      <c r="J105" s="79"/>
      <c r="K105" s="79"/>
      <c r="L105" s="79"/>
      <c r="M105" s="79"/>
      <c r="N105" s="79"/>
      <c r="O105" s="79"/>
      <c r="P105" s="79"/>
      <c r="Q105" s="79"/>
      <c r="R105" s="79"/>
      <c r="S105" s="79"/>
      <c r="T105" s="79"/>
      <c r="U105" s="379"/>
      <c r="V105" s="379"/>
      <c r="W105" s="75"/>
      <c r="X105" s="80" t="str">
        <f t="shared" si="18"/>
        <v/>
      </c>
      <c r="Y105" s="80" t="str">
        <f t="shared" si="18"/>
        <v/>
      </c>
      <c r="Z105" s="80" t="str">
        <f t="shared" si="18"/>
        <v/>
      </c>
      <c r="AA105" s="80" t="str">
        <f t="shared" si="18"/>
        <v/>
      </c>
      <c r="AB105" s="80" t="str">
        <f t="shared" si="18"/>
        <v/>
      </c>
      <c r="AC105" s="80" t="str">
        <f t="shared" si="18"/>
        <v/>
      </c>
      <c r="AD105" s="335"/>
      <c r="AE105" s="335"/>
      <c r="AF105" s="327" t="str">
        <f t="shared" si="13"/>
        <v/>
      </c>
      <c r="AG105" s="327" t="str">
        <f t="shared" si="14"/>
        <v/>
      </c>
    </row>
    <row r="106" spans="1:33" ht="45" customHeight="1">
      <c r="A106" s="326">
        <f t="shared" si="12"/>
        <v>43470</v>
      </c>
      <c r="B106" s="327" t="str">
        <f t="shared" si="15"/>
        <v>土</v>
      </c>
      <c r="C106" s="339"/>
      <c r="D106" s="339"/>
      <c r="E106" s="79"/>
      <c r="F106" s="79"/>
      <c r="G106" s="79"/>
      <c r="H106" s="79"/>
      <c r="I106" s="79"/>
      <c r="J106" s="79"/>
      <c r="K106" s="79"/>
      <c r="L106" s="79"/>
      <c r="M106" s="79"/>
      <c r="N106" s="79"/>
      <c r="O106" s="79"/>
      <c r="P106" s="79"/>
      <c r="Q106" s="79"/>
      <c r="R106" s="79"/>
      <c r="S106" s="79"/>
      <c r="T106" s="79"/>
      <c r="U106" s="379"/>
      <c r="V106" s="379"/>
      <c r="W106" s="75"/>
      <c r="X106" s="80" t="str">
        <f t="shared" si="18"/>
        <v/>
      </c>
      <c r="Y106" s="80" t="str">
        <f t="shared" si="18"/>
        <v/>
      </c>
      <c r="Z106" s="80" t="str">
        <f t="shared" si="18"/>
        <v/>
      </c>
      <c r="AA106" s="80" t="str">
        <f t="shared" si="18"/>
        <v/>
      </c>
      <c r="AB106" s="80" t="str">
        <f t="shared" si="18"/>
        <v/>
      </c>
      <c r="AC106" s="80" t="str">
        <f t="shared" si="18"/>
        <v/>
      </c>
      <c r="AD106" s="335"/>
      <c r="AE106" s="335"/>
      <c r="AF106" s="327" t="str">
        <f t="shared" si="13"/>
        <v/>
      </c>
      <c r="AG106" s="327" t="str">
        <f t="shared" si="14"/>
        <v/>
      </c>
    </row>
    <row r="107" spans="1:33" ht="45" customHeight="1">
      <c r="A107" s="326">
        <f t="shared" si="12"/>
        <v>43471</v>
      </c>
      <c r="B107" s="327" t="str">
        <f t="shared" si="15"/>
        <v>日</v>
      </c>
      <c r="C107" s="339"/>
      <c r="D107" s="339"/>
      <c r="E107" s="79"/>
      <c r="F107" s="79"/>
      <c r="G107" s="79"/>
      <c r="H107" s="79"/>
      <c r="I107" s="79"/>
      <c r="J107" s="79"/>
      <c r="K107" s="79"/>
      <c r="L107" s="79"/>
      <c r="M107" s="79"/>
      <c r="N107" s="79"/>
      <c r="O107" s="79"/>
      <c r="P107" s="79"/>
      <c r="Q107" s="79"/>
      <c r="R107" s="79"/>
      <c r="S107" s="79"/>
      <c r="T107" s="79"/>
      <c r="U107" s="379"/>
      <c r="V107" s="379"/>
      <c r="W107" s="75"/>
      <c r="X107" s="80" t="str">
        <f t="shared" si="18"/>
        <v/>
      </c>
      <c r="Y107" s="80" t="str">
        <f t="shared" si="18"/>
        <v/>
      </c>
      <c r="Z107" s="80" t="str">
        <f t="shared" si="18"/>
        <v/>
      </c>
      <c r="AA107" s="80" t="str">
        <f t="shared" si="18"/>
        <v/>
      </c>
      <c r="AB107" s="80" t="str">
        <f t="shared" si="18"/>
        <v/>
      </c>
      <c r="AC107" s="80" t="str">
        <f t="shared" si="18"/>
        <v/>
      </c>
      <c r="AD107" s="335"/>
      <c r="AE107" s="335"/>
      <c r="AF107" s="327" t="str">
        <f t="shared" si="13"/>
        <v/>
      </c>
      <c r="AG107" s="327" t="str">
        <f t="shared" si="14"/>
        <v/>
      </c>
    </row>
    <row r="108" spans="1:33" ht="45" customHeight="1">
      <c r="A108" s="326">
        <f t="shared" si="12"/>
        <v>43472</v>
      </c>
      <c r="B108" s="327" t="str">
        <f t="shared" si="15"/>
        <v>月</v>
      </c>
      <c r="C108" s="339"/>
      <c r="D108" s="339"/>
      <c r="E108" s="79"/>
      <c r="F108" s="79"/>
      <c r="G108" s="79"/>
      <c r="H108" s="79"/>
      <c r="I108" s="79"/>
      <c r="J108" s="79"/>
      <c r="K108" s="79"/>
      <c r="L108" s="79"/>
      <c r="M108" s="79"/>
      <c r="N108" s="79"/>
      <c r="O108" s="79"/>
      <c r="P108" s="79"/>
      <c r="Q108" s="79"/>
      <c r="R108" s="79"/>
      <c r="S108" s="79"/>
      <c r="T108" s="79"/>
      <c r="U108" s="379"/>
      <c r="V108" s="379"/>
      <c r="W108" s="75"/>
      <c r="X108" s="80" t="str">
        <f t="shared" si="18"/>
        <v/>
      </c>
      <c r="Y108" s="80" t="str">
        <f t="shared" si="18"/>
        <v/>
      </c>
      <c r="Z108" s="80" t="str">
        <f t="shared" si="18"/>
        <v/>
      </c>
      <c r="AA108" s="80" t="str">
        <f t="shared" si="18"/>
        <v/>
      </c>
      <c r="AB108" s="80" t="str">
        <f t="shared" si="18"/>
        <v/>
      </c>
      <c r="AC108" s="80" t="str">
        <f t="shared" si="18"/>
        <v/>
      </c>
      <c r="AD108" s="335"/>
      <c r="AE108" s="335"/>
      <c r="AF108" s="327" t="str">
        <f t="shared" si="13"/>
        <v/>
      </c>
      <c r="AG108" s="327" t="str">
        <f t="shared" si="14"/>
        <v/>
      </c>
    </row>
    <row r="109" spans="1:33" ht="45" customHeight="1">
      <c r="A109" s="326">
        <f t="shared" si="12"/>
        <v>43473</v>
      </c>
      <c r="B109" s="327" t="str">
        <f t="shared" si="15"/>
        <v>火</v>
      </c>
      <c r="C109" s="339">
        <v>43488</v>
      </c>
      <c r="D109" s="339">
        <v>43490</v>
      </c>
      <c r="E109" s="79"/>
      <c r="F109" s="79"/>
      <c r="G109" s="79"/>
      <c r="H109" s="79"/>
      <c r="I109" s="79"/>
      <c r="J109" s="79"/>
      <c r="K109" s="79"/>
      <c r="L109" s="79"/>
      <c r="M109" s="79"/>
      <c r="N109" s="79"/>
      <c r="O109" s="79"/>
      <c r="P109" s="79"/>
      <c r="Q109" s="79"/>
      <c r="R109" s="79"/>
      <c r="S109" s="79"/>
      <c r="T109" s="79"/>
      <c r="U109" s="379"/>
      <c r="V109" s="379"/>
      <c r="W109" s="75"/>
      <c r="X109" s="80" t="str">
        <f t="shared" si="18"/>
        <v/>
      </c>
      <c r="Y109" s="80" t="str">
        <f t="shared" si="18"/>
        <v/>
      </c>
      <c r="Z109" s="80" t="str">
        <f t="shared" si="18"/>
        <v>●</v>
      </c>
      <c r="AA109" s="80" t="str">
        <f t="shared" si="18"/>
        <v/>
      </c>
      <c r="AB109" s="80" t="str">
        <f t="shared" si="18"/>
        <v/>
      </c>
      <c r="AC109" s="80" t="str">
        <f t="shared" si="18"/>
        <v/>
      </c>
      <c r="AD109" s="335"/>
      <c r="AE109" s="393"/>
      <c r="AF109" s="327">
        <f t="shared" si="13"/>
        <v>16</v>
      </c>
      <c r="AG109" s="327">
        <f t="shared" si="14"/>
        <v>18</v>
      </c>
    </row>
    <row r="110" spans="1:33" ht="45" customHeight="1">
      <c r="A110" s="326">
        <f t="shared" si="12"/>
        <v>43474</v>
      </c>
      <c r="B110" s="327" t="str">
        <f t="shared" si="15"/>
        <v>水</v>
      </c>
      <c r="C110" s="339">
        <v>43489</v>
      </c>
      <c r="D110" s="339"/>
      <c r="E110" s="79"/>
      <c r="F110" s="79"/>
      <c r="G110" s="79"/>
      <c r="H110" s="79"/>
      <c r="I110" s="79"/>
      <c r="J110" s="79"/>
      <c r="K110" s="79"/>
      <c r="L110" s="79"/>
      <c r="M110" s="79"/>
      <c r="N110" s="79"/>
      <c r="O110" s="79"/>
      <c r="P110" s="79"/>
      <c r="Q110" s="79"/>
      <c r="R110" s="79"/>
      <c r="S110" s="79"/>
      <c r="T110" s="79"/>
      <c r="U110" s="379"/>
      <c r="V110" s="379"/>
      <c r="W110" s="75"/>
      <c r="X110" s="80" t="str">
        <f t="shared" ref="X110:AC119" si="19">IF(AND(OR(AND(($A110&gt;=X$2),($A110&lt;=X$3)),AND(($A110&gt;=X$4),($A110&lt;=X$6)),AND(($A110&gt;=X$7),($A110&lt;=X$8))),OR($D110&lt;&gt;"",$C110&lt;&gt;"")),"●","")</f>
        <v/>
      </c>
      <c r="Y110" s="80" t="str">
        <f t="shared" si="19"/>
        <v/>
      </c>
      <c r="Z110" s="80" t="str">
        <f t="shared" si="19"/>
        <v>●</v>
      </c>
      <c r="AA110" s="80" t="str">
        <f t="shared" si="19"/>
        <v/>
      </c>
      <c r="AB110" s="80" t="str">
        <f t="shared" si="19"/>
        <v/>
      </c>
      <c r="AC110" s="80" t="str">
        <f t="shared" si="19"/>
        <v/>
      </c>
      <c r="AD110" s="335"/>
      <c r="AE110" s="335"/>
      <c r="AF110" s="327">
        <f t="shared" si="13"/>
        <v>16</v>
      </c>
      <c r="AG110" s="327" t="str">
        <f t="shared" si="14"/>
        <v/>
      </c>
    </row>
    <row r="111" spans="1:33" ht="45" customHeight="1">
      <c r="A111" s="326">
        <f t="shared" si="12"/>
        <v>43475</v>
      </c>
      <c r="B111" s="327" t="str">
        <f t="shared" si="15"/>
        <v>木</v>
      </c>
      <c r="C111" s="339"/>
      <c r="D111" s="339"/>
      <c r="E111" s="79"/>
      <c r="F111" s="79"/>
      <c r="G111" s="79"/>
      <c r="H111" s="79"/>
      <c r="I111" s="79"/>
      <c r="J111" s="79"/>
      <c r="K111" s="79"/>
      <c r="L111" s="79"/>
      <c r="M111" s="79"/>
      <c r="N111" s="79"/>
      <c r="O111" s="79"/>
      <c r="P111" s="79"/>
      <c r="Q111" s="79"/>
      <c r="R111" s="79"/>
      <c r="S111" s="79"/>
      <c r="T111" s="79"/>
      <c r="U111" s="379"/>
      <c r="V111" s="379"/>
      <c r="W111" s="75"/>
      <c r="X111" s="80" t="str">
        <f t="shared" si="19"/>
        <v/>
      </c>
      <c r="Y111" s="80" t="str">
        <f t="shared" si="19"/>
        <v/>
      </c>
      <c r="Z111" s="80" t="str">
        <f t="shared" si="19"/>
        <v/>
      </c>
      <c r="AA111" s="80" t="str">
        <f t="shared" si="19"/>
        <v/>
      </c>
      <c r="AB111" s="80" t="str">
        <f t="shared" si="19"/>
        <v/>
      </c>
      <c r="AC111" s="80" t="str">
        <f t="shared" si="19"/>
        <v/>
      </c>
      <c r="AD111" s="393"/>
      <c r="AE111" s="335"/>
      <c r="AF111" s="327" t="str">
        <f t="shared" si="13"/>
        <v/>
      </c>
      <c r="AG111" s="327" t="str">
        <f t="shared" si="14"/>
        <v/>
      </c>
    </row>
    <row r="112" spans="1:33" ht="45" customHeight="1">
      <c r="A112" s="326">
        <f t="shared" si="12"/>
        <v>43476</v>
      </c>
      <c r="B112" s="327" t="str">
        <f t="shared" si="15"/>
        <v>金</v>
      </c>
      <c r="C112" s="339"/>
      <c r="D112" s="339"/>
      <c r="E112" s="79"/>
      <c r="F112" s="79"/>
      <c r="G112" s="79"/>
      <c r="H112" s="79"/>
      <c r="I112" s="79"/>
      <c r="J112" s="79"/>
      <c r="K112" s="79"/>
      <c r="L112" s="79"/>
      <c r="M112" s="79"/>
      <c r="N112" s="79"/>
      <c r="O112" s="79"/>
      <c r="P112" s="79"/>
      <c r="Q112" s="79"/>
      <c r="R112" s="79"/>
      <c r="S112" s="79"/>
      <c r="T112" s="79"/>
      <c r="U112" s="379"/>
      <c r="V112" s="379"/>
      <c r="W112" s="75"/>
      <c r="X112" s="80" t="str">
        <f t="shared" si="19"/>
        <v/>
      </c>
      <c r="Y112" s="80" t="str">
        <f t="shared" si="19"/>
        <v/>
      </c>
      <c r="Z112" s="80" t="str">
        <f t="shared" si="19"/>
        <v/>
      </c>
      <c r="AA112" s="80" t="str">
        <f t="shared" si="19"/>
        <v/>
      </c>
      <c r="AB112" s="80" t="str">
        <f t="shared" si="19"/>
        <v/>
      </c>
      <c r="AC112" s="80" t="str">
        <f t="shared" si="19"/>
        <v/>
      </c>
      <c r="AD112" s="335"/>
      <c r="AE112" s="335"/>
      <c r="AF112" s="327" t="str">
        <f t="shared" si="13"/>
        <v/>
      </c>
      <c r="AG112" s="327" t="str">
        <f t="shared" si="14"/>
        <v/>
      </c>
    </row>
    <row r="113" spans="1:33" ht="45" customHeight="1">
      <c r="A113" s="326">
        <f t="shared" si="12"/>
        <v>43477</v>
      </c>
      <c r="B113" s="327" t="str">
        <f t="shared" si="15"/>
        <v>土</v>
      </c>
      <c r="C113" s="339"/>
      <c r="D113" s="339"/>
      <c r="E113" s="79"/>
      <c r="F113" s="79"/>
      <c r="G113" s="79"/>
      <c r="H113" s="79"/>
      <c r="I113" s="79"/>
      <c r="J113" s="79"/>
      <c r="K113" s="79"/>
      <c r="L113" s="79"/>
      <c r="M113" s="79"/>
      <c r="N113" s="79"/>
      <c r="O113" s="79"/>
      <c r="P113" s="79"/>
      <c r="Q113" s="79"/>
      <c r="R113" s="79"/>
      <c r="S113" s="79"/>
      <c r="T113" s="79"/>
      <c r="U113" s="379"/>
      <c r="V113" s="379"/>
      <c r="W113" s="75"/>
      <c r="X113" s="80" t="str">
        <f t="shared" si="19"/>
        <v/>
      </c>
      <c r="Y113" s="80" t="str">
        <f t="shared" si="19"/>
        <v/>
      </c>
      <c r="Z113" s="80" t="str">
        <f t="shared" si="19"/>
        <v/>
      </c>
      <c r="AA113" s="80" t="str">
        <f t="shared" si="19"/>
        <v/>
      </c>
      <c r="AB113" s="80" t="str">
        <f t="shared" si="19"/>
        <v/>
      </c>
      <c r="AC113" s="80" t="str">
        <f t="shared" si="19"/>
        <v/>
      </c>
      <c r="AD113" s="335"/>
      <c r="AE113" s="335"/>
      <c r="AF113" s="327" t="str">
        <f t="shared" si="13"/>
        <v/>
      </c>
      <c r="AG113" s="327" t="str">
        <f t="shared" si="14"/>
        <v/>
      </c>
    </row>
    <row r="114" spans="1:33" ht="45" customHeight="1">
      <c r="A114" s="326">
        <f t="shared" si="12"/>
        <v>43478</v>
      </c>
      <c r="B114" s="327" t="str">
        <f t="shared" si="15"/>
        <v>日</v>
      </c>
      <c r="C114" s="339"/>
      <c r="D114" s="339"/>
      <c r="E114" s="79"/>
      <c r="F114" s="79"/>
      <c r="G114" s="79"/>
      <c r="H114" s="79"/>
      <c r="I114" s="79"/>
      <c r="J114" s="79"/>
      <c r="K114" s="79"/>
      <c r="L114" s="79"/>
      <c r="M114" s="79"/>
      <c r="N114" s="79"/>
      <c r="O114" s="79"/>
      <c r="P114" s="79"/>
      <c r="Q114" s="79"/>
      <c r="R114" s="79"/>
      <c r="S114" s="79"/>
      <c r="T114" s="79"/>
      <c r="U114" s="379"/>
      <c r="V114" s="379"/>
      <c r="W114" s="75"/>
      <c r="X114" s="80" t="str">
        <f t="shared" si="19"/>
        <v/>
      </c>
      <c r="Y114" s="80" t="str">
        <f t="shared" si="19"/>
        <v/>
      </c>
      <c r="Z114" s="80" t="str">
        <f t="shared" si="19"/>
        <v/>
      </c>
      <c r="AA114" s="80" t="str">
        <f t="shared" si="19"/>
        <v/>
      </c>
      <c r="AB114" s="80" t="str">
        <f t="shared" si="19"/>
        <v/>
      </c>
      <c r="AC114" s="80" t="str">
        <f t="shared" si="19"/>
        <v/>
      </c>
      <c r="AD114" s="335"/>
      <c r="AE114" s="335"/>
      <c r="AF114" s="327" t="str">
        <f t="shared" si="13"/>
        <v/>
      </c>
      <c r="AG114" s="327" t="str">
        <f t="shared" si="14"/>
        <v/>
      </c>
    </row>
    <row r="115" spans="1:33" ht="45" customHeight="1">
      <c r="A115" s="326">
        <f t="shared" si="12"/>
        <v>43479</v>
      </c>
      <c r="B115" s="327" t="str">
        <f t="shared" si="15"/>
        <v>月</v>
      </c>
      <c r="C115" s="339"/>
      <c r="D115" s="339"/>
      <c r="E115" s="79"/>
      <c r="F115" s="79"/>
      <c r="G115" s="79"/>
      <c r="H115" s="79"/>
      <c r="I115" s="79"/>
      <c r="J115" s="79"/>
      <c r="K115" s="79"/>
      <c r="L115" s="79"/>
      <c r="M115" s="79"/>
      <c r="N115" s="79"/>
      <c r="O115" s="79"/>
      <c r="P115" s="79"/>
      <c r="Q115" s="79"/>
      <c r="R115" s="79"/>
      <c r="S115" s="79"/>
      <c r="T115" s="79"/>
      <c r="U115" s="379"/>
      <c r="V115" s="379"/>
      <c r="W115" s="75"/>
      <c r="X115" s="80" t="str">
        <f t="shared" si="19"/>
        <v/>
      </c>
      <c r="Y115" s="80" t="str">
        <f t="shared" si="19"/>
        <v/>
      </c>
      <c r="Z115" s="80" t="str">
        <f t="shared" si="19"/>
        <v/>
      </c>
      <c r="AA115" s="80" t="str">
        <f t="shared" si="19"/>
        <v/>
      </c>
      <c r="AB115" s="80" t="str">
        <f t="shared" si="19"/>
        <v/>
      </c>
      <c r="AC115" s="80" t="str">
        <f t="shared" si="19"/>
        <v/>
      </c>
      <c r="AD115" s="335"/>
      <c r="AE115" s="335"/>
      <c r="AF115" s="327" t="str">
        <f t="shared" si="13"/>
        <v/>
      </c>
      <c r="AG115" s="327" t="str">
        <f t="shared" si="14"/>
        <v/>
      </c>
    </row>
    <row r="116" spans="1:33" ht="45" customHeight="1">
      <c r="A116" s="326">
        <f t="shared" si="12"/>
        <v>43480</v>
      </c>
      <c r="B116" s="327" t="str">
        <f t="shared" si="15"/>
        <v>火</v>
      </c>
      <c r="C116" s="339">
        <v>43495</v>
      </c>
      <c r="D116" s="339">
        <v>43497</v>
      </c>
      <c r="E116" s="79"/>
      <c r="F116" s="79"/>
      <c r="G116" s="79"/>
      <c r="H116" s="79"/>
      <c r="I116" s="79"/>
      <c r="J116" s="79"/>
      <c r="K116" s="79"/>
      <c r="L116" s="79"/>
      <c r="M116" s="79"/>
      <c r="N116" s="79"/>
      <c r="O116" s="79"/>
      <c r="P116" s="79"/>
      <c r="Q116" s="79"/>
      <c r="R116" s="79"/>
      <c r="S116" s="79"/>
      <c r="T116" s="79"/>
      <c r="U116" s="379"/>
      <c r="V116" s="379"/>
      <c r="W116" s="75"/>
      <c r="X116" s="80" t="str">
        <f t="shared" si="19"/>
        <v/>
      </c>
      <c r="Y116" s="80" t="str">
        <f t="shared" si="19"/>
        <v/>
      </c>
      <c r="Z116" s="80" t="str">
        <f t="shared" si="19"/>
        <v>●</v>
      </c>
      <c r="AA116" s="80" t="str">
        <f t="shared" si="19"/>
        <v/>
      </c>
      <c r="AB116" s="80" t="str">
        <f t="shared" si="19"/>
        <v/>
      </c>
      <c r="AC116" s="80" t="str">
        <f t="shared" si="19"/>
        <v/>
      </c>
      <c r="AD116" s="393"/>
      <c r="AE116" s="393"/>
      <c r="AF116" s="327">
        <f t="shared" si="13"/>
        <v>16</v>
      </c>
      <c r="AG116" s="327">
        <f t="shared" si="14"/>
        <v>18</v>
      </c>
    </row>
    <row r="117" spans="1:33" ht="45" customHeight="1">
      <c r="A117" s="326">
        <f t="shared" si="12"/>
        <v>43481</v>
      </c>
      <c r="B117" s="327" t="str">
        <f t="shared" si="15"/>
        <v>水</v>
      </c>
      <c r="C117" s="339">
        <v>43496</v>
      </c>
      <c r="D117" s="339"/>
      <c r="E117" s="79"/>
      <c r="F117" s="79"/>
      <c r="G117" s="79"/>
      <c r="H117" s="79"/>
      <c r="I117" s="79"/>
      <c r="J117" s="79"/>
      <c r="K117" s="79"/>
      <c r="L117" s="79"/>
      <c r="M117" s="79"/>
      <c r="N117" s="79"/>
      <c r="O117" s="79"/>
      <c r="P117" s="79"/>
      <c r="Q117" s="79"/>
      <c r="R117" s="79"/>
      <c r="S117" s="79"/>
      <c r="T117" s="79"/>
      <c r="U117" s="379"/>
      <c r="V117" s="379"/>
      <c r="W117" s="75"/>
      <c r="X117" s="80" t="str">
        <f t="shared" si="19"/>
        <v/>
      </c>
      <c r="Y117" s="80" t="str">
        <f t="shared" si="19"/>
        <v/>
      </c>
      <c r="Z117" s="80" t="str">
        <f t="shared" si="19"/>
        <v>●</v>
      </c>
      <c r="AA117" s="80" t="str">
        <f t="shared" si="19"/>
        <v/>
      </c>
      <c r="AB117" s="80" t="str">
        <f t="shared" si="19"/>
        <v/>
      </c>
      <c r="AC117" s="80" t="str">
        <f t="shared" si="19"/>
        <v/>
      </c>
      <c r="AD117" s="335"/>
      <c r="AE117" s="335"/>
      <c r="AF117" s="327">
        <f t="shared" si="13"/>
        <v>16</v>
      </c>
      <c r="AG117" s="327" t="str">
        <f t="shared" si="14"/>
        <v/>
      </c>
    </row>
    <row r="118" spans="1:33" ht="45" customHeight="1">
      <c r="A118" s="326">
        <f t="shared" si="12"/>
        <v>43482</v>
      </c>
      <c r="B118" s="327" t="str">
        <f t="shared" si="15"/>
        <v>木</v>
      </c>
      <c r="C118" s="339"/>
      <c r="D118" s="339"/>
      <c r="E118" s="79"/>
      <c r="F118" s="79"/>
      <c r="G118" s="79"/>
      <c r="H118" s="79"/>
      <c r="I118" s="79"/>
      <c r="J118" s="79"/>
      <c r="K118" s="79"/>
      <c r="L118" s="79"/>
      <c r="M118" s="79"/>
      <c r="N118" s="79"/>
      <c r="O118" s="79"/>
      <c r="P118" s="79"/>
      <c r="Q118" s="79"/>
      <c r="R118" s="79"/>
      <c r="S118" s="79"/>
      <c r="T118" s="79"/>
      <c r="U118" s="379"/>
      <c r="V118" s="379"/>
      <c r="W118" s="75"/>
      <c r="X118" s="80" t="str">
        <f t="shared" si="19"/>
        <v/>
      </c>
      <c r="Y118" s="80" t="str">
        <f t="shared" si="19"/>
        <v/>
      </c>
      <c r="Z118" s="80" t="str">
        <f t="shared" si="19"/>
        <v/>
      </c>
      <c r="AA118" s="80" t="str">
        <f t="shared" si="19"/>
        <v/>
      </c>
      <c r="AB118" s="80" t="str">
        <f t="shared" si="19"/>
        <v/>
      </c>
      <c r="AC118" s="80" t="str">
        <f t="shared" si="19"/>
        <v/>
      </c>
      <c r="AD118" s="393"/>
      <c r="AE118" s="335"/>
      <c r="AF118" s="327" t="str">
        <f t="shared" si="13"/>
        <v/>
      </c>
      <c r="AG118" s="327" t="str">
        <f t="shared" si="14"/>
        <v/>
      </c>
    </row>
    <row r="119" spans="1:33" ht="45" customHeight="1">
      <c r="A119" s="326">
        <f t="shared" si="12"/>
        <v>43483</v>
      </c>
      <c r="B119" s="327" t="str">
        <f t="shared" si="15"/>
        <v>金</v>
      </c>
      <c r="C119" s="339"/>
      <c r="D119" s="339"/>
      <c r="E119" s="79"/>
      <c r="F119" s="79"/>
      <c r="G119" s="79"/>
      <c r="H119" s="79"/>
      <c r="I119" s="79"/>
      <c r="J119" s="79"/>
      <c r="K119" s="79"/>
      <c r="L119" s="79"/>
      <c r="M119" s="79"/>
      <c r="N119" s="79"/>
      <c r="O119" s="79"/>
      <c r="P119" s="79"/>
      <c r="Q119" s="79"/>
      <c r="R119" s="79"/>
      <c r="S119" s="79"/>
      <c r="T119" s="79"/>
      <c r="U119" s="379"/>
      <c r="V119" s="379"/>
      <c r="W119" s="75"/>
      <c r="X119" s="80" t="str">
        <f t="shared" si="19"/>
        <v/>
      </c>
      <c r="Y119" s="80" t="str">
        <f t="shared" si="19"/>
        <v/>
      </c>
      <c r="Z119" s="80" t="str">
        <f t="shared" si="19"/>
        <v/>
      </c>
      <c r="AA119" s="80" t="str">
        <f t="shared" si="19"/>
        <v/>
      </c>
      <c r="AB119" s="80" t="str">
        <f t="shared" si="19"/>
        <v/>
      </c>
      <c r="AC119" s="80" t="str">
        <f t="shared" si="19"/>
        <v/>
      </c>
      <c r="AD119" s="335"/>
      <c r="AE119" s="335"/>
      <c r="AF119" s="327" t="str">
        <f t="shared" si="13"/>
        <v/>
      </c>
      <c r="AG119" s="327" t="str">
        <f t="shared" si="14"/>
        <v/>
      </c>
    </row>
    <row r="120" spans="1:33" ht="45" customHeight="1">
      <c r="A120" s="326">
        <f t="shared" si="12"/>
        <v>43484</v>
      </c>
      <c r="B120" s="327" t="str">
        <f t="shared" si="15"/>
        <v>土</v>
      </c>
      <c r="C120" s="339"/>
      <c r="D120" s="339"/>
      <c r="E120" s="79"/>
      <c r="F120" s="79"/>
      <c r="G120" s="79"/>
      <c r="H120" s="79"/>
      <c r="I120" s="79"/>
      <c r="J120" s="79"/>
      <c r="K120" s="79"/>
      <c r="L120" s="79"/>
      <c r="M120" s="79"/>
      <c r="N120" s="79"/>
      <c r="O120" s="79"/>
      <c r="P120" s="79"/>
      <c r="Q120" s="79"/>
      <c r="R120" s="79"/>
      <c r="S120" s="79"/>
      <c r="T120" s="79"/>
      <c r="U120" s="379"/>
      <c r="V120" s="379"/>
      <c r="W120" s="75"/>
      <c r="X120" s="80" t="str">
        <f t="shared" ref="X120:AC129" si="20">IF(AND(OR(AND(($A120&gt;=X$2),($A120&lt;=X$3)),AND(($A120&gt;=X$4),($A120&lt;=X$6)),AND(($A120&gt;=X$7),($A120&lt;=X$8))),OR($D120&lt;&gt;"",$C120&lt;&gt;"")),"●","")</f>
        <v/>
      </c>
      <c r="Y120" s="80" t="str">
        <f t="shared" si="20"/>
        <v/>
      </c>
      <c r="Z120" s="80" t="str">
        <f t="shared" si="20"/>
        <v/>
      </c>
      <c r="AA120" s="80" t="str">
        <f t="shared" si="20"/>
        <v/>
      </c>
      <c r="AB120" s="80" t="str">
        <f t="shared" si="20"/>
        <v/>
      </c>
      <c r="AC120" s="80" t="str">
        <f t="shared" si="20"/>
        <v/>
      </c>
      <c r="AD120" s="335"/>
      <c r="AE120" s="335"/>
      <c r="AF120" s="327" t="str">
        <f t="shared" si="13"/>
        <v/>
      </c>
      <c r="AG120" s="327" t="str">
        <f t="shared" si="14"/>
        <v/>
      </c>
    </row>
    <row r="121" spans="1:33" ht="45" customHeight="1">
      <c r="A121" s="326">
        <f t="shared" si="12"/>
        <v>43485</v>
      </c>
      <c r="B121" s="327" t="str">
        <f t="shared" si="15"/>
        <v>日</v>
      </c>
      <c r="C121" s="339"/>
      <c r="D121" s="339"/>
      <c r="E121" s="79"/>
      <c r="F121" s="79"/>
      <c r="G121" s="79"/>
      <c r="H121" s="79"/>
      <c r="I121" s="79"/>
      <c r="J121" s="79"/>
      <c r="K121" s="79"/>
      <c r="L121" s="79"/>
      <c r="M121" s="79"/>
      <c r="N121" s="79"/>
      <c r="O121" s="79"/>
      <c r="P121" s="79"/>
      <c r="Q121" s="79"/>
      <c r="R121" s="79"/>
      <c r="S121" s="79"/>
      <c r="T121" s="79"/>
      <c r="U121" s="379"/>
      <c r="V121" s="379"/>
      <c r="W121" s="75"/>
      <c r="X121" s="80" t="str">
        <f t="shared" si="20"/>
        <v/>
      </c>
      <c r="Y121" s="80" t="str">
        <f t="shared" si="20"/>
        <v/>
      </c>
      <c r="Z121" s="80" t="str">
        <f t="shared" si="20"/>
        <v/>
      </c>
      <c r="AA121" s="80" t="str">
        <f t="shared" si="20"/>
        <v/>
      </c>
      <c r="AB121" s="80" t="str">
        <f t="shared" si="20"/>
        <v/>
      </c>
      <c r="AC121" s="80" t="str">
        <f t="shared" si="20"/>
        <v/>
      </c>
      <c r="AD121" s="335"/>
      <c r="AE121" s="335"/>
      <c r="AF121" s="327" t="str">
        <f t="shared" si="13"/>
        <v/>
      </c>
      <c r="AG121" s="327" t="str">
        <f t="shared" si="14"/>
        <v/>
      </c>
    </row>
    <row r="122" spans="1:33" ht="45" customHeight="1">
      <c r="A122" s="326">
        <f t="shared" si="12"/>
        <v>43486</v>
      </c>
      <c r="B122" s="327" t="str">
        <f t="shared" si="15"/>
        <v>月</v>
      </c>
      <c r="C122" s="339"/>
      <c r="D122" s="339"/>
      <c r="E122" s="79"/>
      <c r="F122" s="79"/>
      <c r="G122" s="79"/>
      <c r="H122" s="79"/>
      <c r="I122" s="79"/>
      <c r="J122" s="79"/>
      <c r="K122" s="79"/>
      <c r="L122" s="79"/>
      <c r="M122" s="79"/>
      <c r="N122" s="79"/>
      <c r="O122" s="79"/>
      <c r="P122" s="79"/>
      <c r="Q122" s="79"/>
      <c r="R122" s="79"/>
      <c r="S122" s="79"/>
      <c r="T122" s="79"/>
      <c r="U122" s="379"/>
      <c r="V122" s="379"/>
      <c r="W122" s="75"/>
      <c r="X122" s="80" t="str">
        <f t="shared" si="20"/>
        <v/>
      </c>
      <c r="Y122" s="80" t="str">
        <f t="shared" si="20"/>
        <v/>
      </c>
      <c r="Z122" s="80" t="str">
        <f t="shared" si="20"/>
        <v/>
      </c>
      <c r="AA122" s="80" t="str">
        <f t="shared" si="20"/>
        <v/>
      </c>
      <c r="AB122" s="80" t="str">
        <f t="shared" si="20"/>
        <v/>
      </c>
      <c r="AC122" s="80" t="str">
        <f t="shared" si="20"/>
        <v/>
      </c>
      <c r="AD122" s="335"/>
      <c r="AE122" s="335"/>
      <c r="AF122" s="327" t="str">
        <f t="shared" si="13"/>
        <v/>
      </c>
      <c r="AG122" s="327" t="str">
        <f t="shared" si="14"/>
        <v/>
      </c>
    </row>
    <row r="123" spans="1:33" ht="45" customHeight="1">
      <c r="A123" s="326">
        <f t="shared" si="12"/>
        <v>43487</v>
      </c>
      <c r="B123" s="327" t="str">
        <f t="shared" si="15"/>
        <v>火</v>
      </c>
      <c r="C123" s="339">
        <v>43502</v>
      </c>
      <c r="D123" s="339">
        <v>43504</v>
      </c>
      <c r="E123" s="79"/>
      <c r="F123" s="79"/>
      <c r="G123" s="79"/>
      <c r="H123" s="79"/>
      <c r="I123" s="79"/>
      <c r="J123" s="79"/>
      <c r="K123" s="79"/>
      <c r="L123" s="79"/>
      <c r="M123" s="79"/>
      <c r="N123" s="79"/>
      <c r="O123" s="79"/>
      <c r="P123" s="79"/>
      <c r="Q123" s="79"/>
      <c r="R123" s="79"/>
      <c r="S123" s="79"/>
      <c r="T123" s="79"/>
      <c r="U123" s="379"/>
      <c r="V123" s="379"/>
      <c r="W123" s="75"/>
      <c r="X123" s="80" t="str">
        <f t="shared" si="20"/>
        <v/>
      </c>
      <c r="Y123" s="80" t="str">
        <f t="shared" si="20"/>
        <v/>
      </c>
      <c r="Z123" s="80" t="str">
        <f t="shared" si="20"/>
        <v>●</v>
      </c>
      <c r="AA123" s="80" t="str">
        <f t="shared" si="20"/>
        <v/>
      </c>
      <c r="AB123" s="80" t="str">
        <f t="shared" si="20"/>
        <v/>
      </c>
      <c r="AC123" s="80" t="str">
        <f t="shared" si="20"/>
        <v/>
      </c>
      <c r="AD123" s="393"/>
      <c r="AE123" s="393"/>
      <c r="AF123" s="327">
        <f t="shared" si="13"/>
        <v>16</v>
      </c>
      <c r="AG123" s="327">
        <f t="shared" si="14"/>
        <v>18</v>
      </c>
    </row>
    <row r="124" spans="1:33" ht="45" customHeight="1">
      <c r="A124" s="326">
        <f t="shared" si="12"/>
        <v>43488</v>
      </c>
      <c r="B124" s="327" t="str">
        <f t="shared" si="15"/>
        <v>水</v>
      </c>
      <c r="C124" s="339">
        <v>43503</v>
      </c>
      <c r="D124" s="339"/>
      <c r="E124" s="79"/>
      <c r="F124" s="79"/>
      <c r="G124" s="79"/>
      <c r="H124" s="79"/>
      <c r="I124" s="79"/>
      <c r="J124" s="79"/>
      <c r="K124" s="79"/>
      <c r="L124" s="79"/>
      <c r="M124" s="79"/>
      <c r="N124" s="79"/>
      <c r="O124" s="79"/>
      <c r="P124" s="79"/>
      <c r="Q124" s="79"/>
      <c r="R124" s="79"/>
      <c r="S124" s="79"/>
      <c r="T124" s="79"/>
      <c r="U124" s="379"/>
      <c r="V124" s="379"/>
      <c r="W124" s="75"/>
      <c r="X124" s="80" t="str">
        <f t="shared" si="20"/>
        <v/>
      </c>
      <c r="Y124" s="80" t="str">
        <f t="shared" si="20"/>
        <v/>
      </c>
      <c r="Z124" s="80" t="str">
        <f t="shared" si="20"/>
        <v>●</v>
      </c>
      <c r="AA124" s="80" t="str">
        <f t="shared" si="20"/>
        <v/>
      </c>
      <c r="AB124" s="80" t="str">
        <f t="shared" si="20"/>
        <v/>
      </c>
      <c r="AC124" s="80" t="str">
        <f t="shared" si="20"/>
        <v/>
      </c>
      <c r="AD124" s="335"/>
      <c r="AE124" s="335"/>
      <c r="AF124" s="327">
        <f t="shared" si="13"/>
        <v>16</v>
      </c>
      <c r="AG124" s="327" t="str">
        <f t="shared" si="14"/>
        <v/>
      </c>
    </row>
    <row r="125" spans="1:33" ht="45" customHeight="1">
      <c r="A125" s="326">
        <f t="shared" si="12"/>
        <v>43489</v>
      </c>
      <c r="B125" s="327" t="str">
        <f t="shared" si="15"/>
        <v>木</v>
      </c>
      <c r="C125" s="339"/>
      <c r="D125" s="339"/>
      <c r="E125" s="79"/>
      <c r="F125" s="79"/>
      <c r="G125" s="79"/>
      <c r="H125" s="79"/>
      <c r="I125" s="79"/>
      <c r="J125" s="79"/>
      <c r="K125" s="79"/>
      <c r="L125" s="79"/>
      <c r="M125" s="79"/>
      <c r="N125" s="79"/>
      <c r="O125" s="79"/>
      <c r="P125" s="79"/>
      <c r="Q125" s="79"/>
      <c r="R125" s="79"/>
      <c r="S125" s="79"/>
      <c r="T125" s="79"/>
      <c r="U125" s="379"/>
      <c r="V125" s="379"/>
      <c r="W125" s="75"/>
      <c r="X125" s="80" t="str">
        <f t="shared" si="20"/>
        <v/>
      </c>
      <c r="Y125" s="80" t="str">
        <f t="shared" si="20"/>
        <v/>
      </c>
      <c r="Z125" s="80" t="str">
        <f t="shared" si="20"/>
        <v/>
      </c>
      <c r="AA125" s="80" t="str">
        <f t="shared" si="20"/>
        <v/>
      </c>
      <c r="AB125" s="80" t="str">
        <f t="shared" si="20"/>
        <v/>
      </c>
      <c r="AC125" s="80" t="str">
        <f t="shared" si="20"/>
        <v/>
      </c>
      <c r="AD125" s="393"/>
      <c r="AE125" s="335"/>
      <c r="AF125" s="327" t="str">
        <f t="shared" si="13"/>
        <v/>
      </c>
      <c r="AG125" s="327" t="str">
        <f t="shared" si="14"/>
        <v/>
      </c>
    </row>
    <row r="126" spans="1:33" ht="45" customHeight="1">
      <c r="A126" s="326">
        <f t="shared" si="12"/>
        <v>43490</v>
      </c>
      <c r="B126" s="327" t="str">
        <f t="shared" si="15"/>
        <v>金</v>
      </c>
      <c r="C126" s="339"/>
      <c r="D126" s="339"/>
      <c r="E126" s="79"/>
      <c r="F126" s="79"/>
      <c r="G126" s="79"/>
      <c r="H126" s="79"/>
      <c r="I126" s="79"/>
      <c r="J126" s="79"/>
      <c r="K126" s="79"/>
      <c r="L126" s="79"/>
      <c r="M126" s="79"/>
      <c r="N126" s="79"/>
      <c r="O126" s="79"/>
      <c r="P126" s="79"/>
      <c r="Q126" s="79"/>
      <c r="R126" s="79"/>
      <c r="S126" s="79"/>
      <c r="T126" s="79"/>
      <c r="U126" s="379"/>
      <c r="V126" s="379"/>
      <c r="W126" s="75"/>
      <c r="X126" s="80" t="str">
        <f t="shared" si="20"/>
        <v/>
      </c>
      <c r="Y126" s="80" t="str">
        <f t="shared" si="20"/>
        <v/>
      </c>
      <c r="Z126" s="80" t="str">
        <f t="shared" si="20"/>
        <v/>
      </c>
      <c r="AA126" s="80" t="str">
        <f t="shared" si="20"/>
        <v/>
      </c>
      <c r="AB126" s="80" t="str">
        <f t="shared" si="20"/>
        <v/>
      </c>
      <c r="AC126" s="80" t="str">
        <f t="shared" si="20"/>
        <v/>
      </c>
      <c r="AD126" s="335"/>
      <c r="AE126" s="335"/>
      <c r="AF126" s="327" t="str">
        <f t="shared" si="13"/>
        <v/>
      </c>
      <c r="AG126" s="327" t="str">
        <f t="shared" si="14"/>
        <v/>
      </c>
    </row>
    <row r="127" spans="1:33" ht="45" customHeight="1">
      <c r="A127" s="326">
        <f t="shared" si="12"/>
        <v>43491</v>
      </c>
      <c r="B127" s="327" t="str">
        <f t="shared" si="15"/>
        <v>土</v>
      </c>
      <c r="C127" s="339"/>
      <c r="D127" s="339"/>
      <c r="E127" s="79"/>
      <c r="F127" s="79"/>
      <c r="G127" s="79"/>
      <c r="H127" s="79"/>
      <c r="I127" s="79"/>
      <c r="J127" s="79"/>
      <c r="K127" s="79"/>
      <c r="L127" s="79"/>
      <c r="M127" s="79"/>
      <c r="N127" s="79"/>
      <c r="O127" s="79"/>
      <c r="P127" s="79"/>
      <c r="Q127" s="79"/>
      <c r="R127" s="79"/>
      <c r="S127" s="79"/>
      <c r="T127" s="79"/>
      <c r="U127" s="379"/>
      <c r="V127" s="379"/>
      <c r="W127" s="75"/>
      <c r="X127" s="80" t="str">
        <f t="shared" si="20"/>
        <v/>
      </c>
      <c r="Y127" s="80" t="str">
        <f t="shared" si="20"/>
        <v/>
      </c>
      <c r="Z127" s="80" t="str">
        <f t="shared" si="20"/>
        <v/>
      </c>
      <c r="AA127" s="80" t="str">
        <f t="shared" si="20"/>
        <v/>
      </c>
      <c r="AB127" s="80" t="str">
        <f t="shared" si="20"/>
        <v/>
      </c>
      <c r="AC127" s="80" t="str">
        <f t="shared" si="20"/>
        <v/>
      </c>
      <c r="AD127" s="335"/>
      <c r="AE127" s="335"/>
      <c r="AF127" s="327" t="str">
        <f t="shared" si="13"/>
        <v/>
      </c>
      <c r="AG127" s="327" t="str">
        <f t="shared" si="14"/>
        <v/>
      </c>
    </row>
    <row r="128" spans="1:33" ht="45" customHeight="1">
      <c r="A128" s="326">
        <f t="shared" si="12"/>
        <v>43492</v>
      </c>
      <c r="B128" s="327" t="str">
        <f t="shared" si="15"/>
        <v>日</v>
      </c>
      <c r="C128" s="339"/>
      <c r="D128" s="339"/>
      <c r="E128" s="79"/>
      <c r="F128" s="79"/>
      <c r="G128" s="79"/>
      <c r="H128" s="79"/>
      <c r="I128" s="79"/>
      <c r="J128" s="79"/>
      <c r="K128" s="79"/>
      <c r="L128" s="79"/>
      <c r="M128" s="79"/>
      <c r="N128" s="79"/>
      <c r="O128" s="79"/>
      <c r="P128" s="79"/>
      <c r="Q128" s="79"/>
      <c r="R128" s="79"/>
      <c r="S128" s="79"/>
      <c r="T128" s="79"/>
      <c r="U128" s="379"/>
      <c r="V128" s="379"/>
      <c r="W128" s="75"/>
      <c r="X128" s="80" t="str">
        <f t="shared" si="20"/>
        <v/>
      </c>
      <c r="Y128" s="80" t="str">
        <f t="shared" si="20"/>
        <v/>
      </c>
      <c r="Z128" s="80" t="str">
        <f t="shared" si="20"/>
        <v/>
      </c>
      <c r="AA128" s="80" t="str">
        <f t="shared" si="20"/>
        <v/>
      </c>
      <c r="AB128" s="80" t="str">
        <f t="shared" si="20"/>
        <v/>
      </c>
      <c r="AC128" s="80" t="str">
        <f t="shared" si="20"/>
        <v/>
      </c>
      <c r="AD128" s="335"/>
      <c r="AE128" s="335"/>
      <c r="AF128" s="327" t="str">
        <f t="shared" si="13"/>
        <v/>
      </c>
      <c r="AG128" s="327" t="str">
        <f t="shared" si="14"/>
        <v/>
      </c>
    </row>
    <row r="129" spans="1:33" ht="45" customHeight="1">
      <c r="A129" s="326">
        <f t="shared" si="12"/>
        <v>43493</v>
      </c>
      <c r="B129" s="327" t="str">
        <f t="shared" si="15"/>
        <v>月</v>
      </c>
      <c r="C129" s="339"/>
      <c r="D129" s="339"/>
      <c r="E129" s="79"/>
      <c r="F129" s="79"/>
      <c r="G129" s="79"/>
      <c r="H129" s="79"/>
      <c r="I129" s="79"/>
      <c r="J129" s="79"/>
      <c r="K129" s="79"/>
      <c r="L129" s="79"/>
      <c r="M129" s="79"/>
      <c r="N129" s="79"/>
      <c r="O129" s="79"/>
      <c r="P129" s="79"/>
      <c r="Q129" s="79"/>
      <c r="R129" s="79"/>
      <c r="S129" s="79"/>
      <c r="T129" s="79"/>
      <c r="U129" s="379"/>
      <c r="V129" s="379"/>
      <c r="W129" s="75"/>
      <c r="X129" s="80" t="str">
        <f t="shared" si="20"/>
        <v/>
      </c>
      <c r="Y129" s="80" t="str">
        <f t="shared" si="20"/>
        <v/>
      </c>
      <c r="Z129" s="80" t="str">
        <f t="shared" si="20"/>
        <v/>
      </c>
      <c r="AA129" s="80" t="str">
        <f t="shared" si="20"/>
        <v/>
      </c>
      <c r="AB129" s="80" t="str">
        <f t="shared" si="20"/>
        <v/>
      </c>
      <c r="AC129" s="80" t="str">
        <f t="shared" si="20"/>
        <v/>
      </c>
      <c r="AD129" s="335"/>
      <c r="AE129" s="335"/>
      <c r="AF129" s="327" t="str">
        <f t="shared" si="13"/>
        <v/>
      </c>
      <c r="AG129" s="327" t="str">
        <f t="shared" si="14"/>
        <v/>
      </c>
    </row>
    <row r="130" spans="1:33" ht="45" customHeight="1">
      <c r="A130" s="326">
        <f t="shared" si="12"/>
        <v>43494</v>
      </c>
      <c r="B130" s="327" t="str">
        <f t="shared" si="15"/>
        <v>火</v>
      </c>
      <c r="C130" s="339">
        <v>43509</v>
      </c>
      <c r="D130" s="339">
        <v>43511</v>
      </c>
      <c r="E130" s="79"/>
      <c r="F130" s="79"/>
      <c r="G130" s="79"/>
      <c r="H130" s="79"/>
      <c r="I130" s="79"/>
      <c r="J130" s="79"/>
      <c r="K130" s="79"/>
      <c r="L130" s="79"/>
      <c r="M130" s="79"/>
      <c r="N130" s="79"/>
      <c r="O130" s="79"/>
      <c r="P130" s="79"/>
      <c r="Q130" s="79"/>
      <c r="R130" s="79"/>
      <c r="S130" s="79"/>
      <c r="T130" s="79"/>
      <c r="U130" s="379"/>
      <c r="V130" s="379"/>
      <c r="W130" s="75"/>
      <c r="X130" s="80" t="str">
        <f t="shared" ref="X130:AC139" si="21">IF(AND(OR(AND(($A130&gt;=X$2),($A130&lt;=X$3)),AND(($A130&gt;=X$4),($A130&lt;=X$6)),AND(($A130&gt;=X$7),($A130&lt;=X$8))),OR($D130&lt;&gt;"",$C130&lt;&gt;"")),"●","")</f>
        <v/>
      </c>
      <c r="Y130" s="80" t="str">
        <f t="shared" si="21"/>
        <v/>
      </c>
      <c r="Z130" s="80" t="str">
        <f t="shared" si="21"/>
        <v/>
      </c>
      <c r="AA130" s="80" t="str">
        <f t="shared" si="21"/>
        <v>●</v>
      </c>
      <c r="AB130" s="80" t="str">
        <f t="shared" si="21"/>
        <v/>
      </c>
      <c r="AC130" s="80" t="str">
        <f t="shared" si="21"/>
        <v/>
      </c>
      <c r="AD130" s="393"/>
      <c r="AE130" s="393"/>
      <c r="AF130" s="327">
        <f t="shared" si="13"/>
        <v>16</v>
      </c>
      <c r="AG130" s="327">
        <f t="shared" si="14"/>
        <v>18</v>
      </c>
    </row>
    <row r="131" spans="1:33" ht="45" customHeight="1">
      <c r="A131" s="326">
        <f t="shared" si="12"/>
        <v>43495</v>
      </c>
      <c r="B131" s="327" t="str">
        <f t="shared" si="15"/>
        <v>水</v>
      </c>
      <c r="C131" s="339">
        <v>43510</v>
      </c>
      <c r="D131" s="339"/>
      <c r="E131" s="79"/>
      <c r="F131" s="79"/>
      <c r="G131" s="79"/>
      <c r="H131" s="79"/>
      <c r="I131" s="79"/>
      <c r="J131" s="79"/>
      <c r="K131" s="79"/>
      <c r="L131" s="79"/>
      <c r="M131" s="79"/>
      <c r="N131" s="79"/>
      <c r="O131" s="79"/>
      <c r="P131" s="79"/>
      <c r="Q131" s="79"/>
      <c r="R131" s="79"/>
      <c r="S131" s="79"/>
      <c r="T131" s="79"/>
      <c r="U131" s="379"/>
      <c r="V131" s="379"/>
      <c r="W131" s="75"/>
      <c r="X131" s="80" t="str">
        <f t="shared" si="21"/>
        <v/>
      </c>
      <c r="Y131" s="80" t="str">
        <f t="shared" si="21"/>
        <v/>
      </c>
      <c r="Z131" s="80" t="str">
        <f t="shared" si="21"/>
        <v/>
      </c>
      <c r="AA131" s="80" t="str">
        <f t="shared" si="21"/>
        <v>●</v>
      </c>
      <c r="AB131" s="80" t="str">
        <f t="shared" si="21"/>
        <v/>
      </c>
      <c r="AC131" s="80" t="str">
        <f t="shared" si="21"/>
        <v/>
      </c>
      <c r="AD131" s="335"/>
      <c r="AE131" s="335"/>
      <c r="AF131" s="327">
        <f t="shared" si="13"/>
        <v>16</v>
      </c>
      <c r="AG131" s="327" t="str">
        <f t="shared" si="14"/>
        <v/>
      </c>
    </row>
    <row r="132" spans="1:33" ht="45" customHeight="1">
      <c r="A132" s="326">
        <f t="shared" si="12"/>
        <v>43496</v>
      </c>
      <c r="B132" s="327" t="str">
        <f t="shared" si="15"/>
        <v>木</v>
      </c>
      <c r="C132" s="339"/>
      <c r="D132" s="339"/>
      <c r="E132" s="79"/>
      <c r="F132" s="79"/>
      <c r="G132" s="79"/>
      <c r="H132" s="79"/>
      <c r="I132" s="79"/>
      <c r="J132" s="79"/>
      <c r="K132" s="79"/>
      <c r="L132" s="79"/>
      <c r="M132" s="79"/>
      <c r="N132" s="79"/>
      <c r="O132" s="79"/>
      <c r="P132" s="79"/>
      <c r="Q132" s="79"/>
      <c r="R132" s="79"/>
      <c r="S132" s="79"/>
      <c r="T132" s="79"/>
      <c r="U132" s="379"/>
      <c r="V132" s="379"/>
      <c r="W132" s="75"/>
      <c r="X132" s="80" t="str">
        <f t="shared" si="21"/>
        <v/>
      </c>
      <c r="Y132" s="80" t="str">
        <f t="shared" si="21"/>
        <v/>
      </c>
      <c r="Z132" s="80" t="str">
        <f t="shared" si="21"/>
        <v/>
      </c>
      <c r="AA132" s="80" t="str">
        <f t="shared" si="21"/>
        <v/>
      </c>
      <c r="AB132" s="80" t="str">
        <f t="shared" si="21"/>
        <v/>
      </c>
      <c r="AC132" s="80" t="str">
        <f t="shared" si="21"/>
        <v/>
      </c>
      <c r="AD132" s="393"/>
      <c r="AE132" s="335"/>
      <c r="AF132" s="327" t="str">
        <f t="shared" si="13"/>
        <v/>
      </c>
      <c r="AG132" s="327" t="str">
        <f t="shared" si="14"/>
        <v/>
      </c>
    </row>
    <row r="133" spans="1:33" ht="45" customHeight="1">
      <c r="A133" s="326">
        <f t="shared" si="12"/>
        <v>43497</v>
      </c>
      <c r="B133" s="327" t="str">
        <f t="shared" si="15"/>
        <v>金</v>
      </c>
      <c r="C133" s="339">
        <v>43512</v>
      </c>
      <c r="D133" s="339">
        <v>43515</v>
      </c>
      <c r="E133" s="79"/>
      <c r="F133" s="79"/>
      <c r="G133" s="79"/>
      <c r="H133" s="79"/>
      <c r="I133" s="79"/>
      <c r="J133" s="79"/>
      <c r="K133" s="79"/>
      <c r="L133" s="79"/>
      <c r="M133" s="79"/>
      <c r="N133" s="79"/>
      <c r="O133" s="79"/>
      <c r="P133" s="79"/>
      <c r="Q133" s="79"/>
      <c r="R133" s="79"/>
      <c r="S133" s="79"/>
      <c r="T133" s="79"/>
      <c r="U133" s="379"/>
      <c r="V133" s="379"/>
      <c r="W133" s="75"/>
      <c r="X133" s="80" t="str">
        <f t="shared" si="21"/>
        <v/>
      </c>
      <c r="Y133" s="80" t="str">
        <f t="shared" si="21"/>
        <v/>
      </c>
      <c r="Z133" s="80" t="str">
        <f t="shared" si="21"/>
        <v/>
      </c>
      <c r="AA133" s="80" t="str">
        <f t="shared" si="21"/>
        <v>●</v>
      </c>
      <c r="AB133" s="80" t="str">
        <f t="shared" si="21"/>
        <v/>
      </c>
      <c r="AC133" s="80" t="str">
        <f t="shared" si="21"/>
        <v/>
      </c>
      <c r="AD133" s="335"/>
      <c r="AE133" s="335"/>
      <c r="AF133" s="327">
        <f t="shared" si="13"/>
        <v>16</v>
      </c>
      <c r="AG133" s="327">
        <f t="shared" si="14"/>
        <v>19</v>
      </c>
    </row>
    <row r="134" spans="1:33" ht="45" customHeight="1">
      <c r="A134" s="326">
        <f t="shared" si="12"/>
        <v>43498</v>
      </c>
      <c r="B134" s="327" t="str">
        <f t="shared" si="15"/>
        <v>土</v>
      </c>
      <c r="C134" s="339"/>
      <c r="D134" s="339"/>
      <c r="E134" s="79"/>
      <c r="F134" s="79"/>
      <c r="G134" s="79"/>
      <c r="H134" s="79"/>
      <c r="I134" s="79"/>
      <c r="J134" s="79"/>
      <c r="K134" s="79"/>
      <c r="L134" s="79"/>
      <c r="M134" s="79"/>
      <c r="N134" s="79"/>
      <c r="O134" s="79"/>
      <c r="P134" s="79"/>
      <c r="Q134" s="79"/>
      <c r="R134" s="79"/>
      <c r="S134" s="79"/>
      <c r="T134" s="79"/>
      <c r="U134" s="379"/>
      <c r="V134" s="379"/>
      <c r="W134" s="75"/>
      <c r="X134" s="80" t="str">
        <f t="shared" si="21"/>
        <v/>
      </c>
      <c r="Y134" s="80" t="str">
        <f t="shared" si="21"/>
        <v/>
      </c>
      <c r="Z134" s="80" t="str">
        <f t="shared" si="21"/>
        <v/>
      </c>
      <c r="AA134" s="80" t="str">
        <f t="shared" si="21"/>
        <v/>
      </c>
      <c r="AB134" s="80" t="str">
        <f t="shared" si="21"/>
        <v/>
      </c>
      <c r="AC134" s="80" t="str">
        <f t="shared" si="21"/>
        <v/>
      </c>
      <c r="AD134" s="335"/>
      <c r="AE134" s="335"/>
      <c r="AF134" s="327" t="str">
        <f t="shared" si="13"/>
        <v/>
      </c>
      <c r="AG134" s="327" t="str">
        <f t="shared" si="14"/>
        <v/>
      </c>
    </row>
    <row r="135" spans="1:33" ht="45" customHeight="1">
      <c r="A135" s="326">
        <f t="shared" si="12"/>
        <v>43499</v>
      </c>
      <c r="B135" s="327" t="str">
        <f t="shared" si="15"/>
        <v>日</v>
      </c>
      <c r="C135" s="339"/>
      <c r="D135" s="339"/>
      <c r="E135" s="79"/>
      <c r="F135" s="79"/>
      <c r="G135" s="79"/>
      <c r="H135" s="79"/>
      <c r="I135" s="79"/>
      <c r="J135" s="79"/>
      <c r="K135" s="79"/>
      <c r="L135" s="79"/>
      <c r="M135" s="79"/>
      <c r="N135" s="79"/>
      <c r="O135" s="79"/>
      <c r="P135" s="79"/>
      <c r="Q135" s="79"/>
      <c r="R135" s="79"/>
      <c r="S135" s="79"/>
      <c r="T135" s="79"/>
      <c r="U135" s="379"/>
      <c r="V135" s="379"/>
      <c r="W135" s="75"/>
      <c r="X135" s="80" t="str">
        <f t="shared" si="21"/>
        <v/>
      </c>
      <c r="Y135" s="80" t="str">
        <f t="shared" si="21"/>
        <v/>
      </c>
      <c r="Z135" s="80" t="str">
        <f t="shared" si="21"/>
        <v/>
      </c>
      <c r="AA135" s="80" t="str">
        <f t="shared" si="21"/>
        <v/>
      </c>
      <c r="AB135" s="80" t="str">
        <f t="shared" si="21"/>
        <v/>
      </c>
      <c r="AC135" s="80" t="str">
        <f t="shared" si="21"/>
        <v/>
      </c>
      <c r="AD135" s="335"/>
      <c r="AE135" s="335"/>
      <c r="AF135" s="327" t="str">
        <f t="shared" si="13"/>
        <v/>
      </c>
      <c r="AG135" s="327" t="str">
        <f t="shared" si="14"/>
        <v/>
      </c>
    </row>
    <row r="136" spans="1:33" ht="45" customHeight="1">
      <c r="A136" s="326">
        <f t="shared" si="12"/>
        <v>43500</v>
      </c>
      <c r="B136" s="327" t="str">
        <f t="shared" si="15"/>
        <v>月</v>
      </c>
      <c r="C136" s="339"/>
      <c r="D136" s="339"/>
      <c r="E136" s="79"/>
      <c r="F136" s="79"/>
      <c r="G136" s="79"/>
      <c r="H136" s="79"/>
      <c r="I136" s="79"/>
      <c r="J136" s="79"/>
      <c r="K136" s="79"/>
      <c r="L136" s="79"/>
      <c r="M136" s="79"/>
      <c r="N136" s="79"/>
      <c r="O136" s="79"/>
      <c r="P136" s="79"/>
      <c r="Q136" s="79"/>
      <c r="R136" s="79"/>
      <c r="S136" s="79"/>
      <c r="T136" s="79"/>
      <c r="U136" s="379"/>
      <c r="V136" s="379"/>
      <c r="W136" s="75"/>
      <c r="X136" s="80" t="str">
        <f t="shared" si="21"/>
        <v/>
      </c>
      <c r="Y136" s="80" t="str">
        <f t="shared" si="21"/>
        <v/>
      </c>
      <c r="Z136" s="80" t="str">
        <f t="shared" si="21"/>
        <v/>
      </c>
      <c r="AA136" s="80" t="str">
        <f t="shared" si="21"/>
        <v/>
      </c>
      <c r="AB136" s="80" t="str">
        <f t="shared" si="21"/>
        <v/>
      </c>
      <c r="AC136" s="80" t="str">
        <f t="shared" si="21"/>
        <v/>
      </c>
      <c r="AD136" s="335"/>
      <c r="AE136" s="335"/>
      <c r="AF136" s="327" t="str">
        <f t="shared" si="13"/>
        <v/>
      </c>
      <c r="AG136" s="327" t="str">
        <f t="shared" si="14"/>
        <v/>
      </c>
    </row>
    <row r="137" spans="1:33" ht="45" customHeight="1">
      <c r="A137" s="326">
        <f t="shared" si="12"/>
        <v>43501</v>
      </c>
      <c r="B137" s="327" t="str">
        <f t="shared" si="15"/>
        <v>火</v>
      </c>
      <c r="C137" s="339">
        <v>43516</v>
      </c>
      <c r="D137" s="339">
        <v>43518</v>
      </c>
      <c r="E137" s="79"/>
      <c r="F137" s="79"/>
      <c r="G137" s="79"/>
      <c r="H137" s="79"/>
      <c r="I137" s="79"/>
      <c r="J137" s="79"/>
      <c r="K137" s="79"/>
      <c r="L137" s="79"/>
      <c r="M137" s="79"/>
      <c r="N137" s="79"/>
      <c r="O137" s="79"/>
      <c r="P137" s="79"/>
      <c r="Q137" s="79"/>
      <c r="R137" s="79"/>
      <c r="S137" s="79"/>
      <c r="T137" s="79"/>
      <c r="U137" s="379"/>
      <c r="V137" s="379"/>
      <c r="W137" s="75"/>
      <c r="X137" s="80" t="str">
        <f t="shared" si="21"/>
        <v/>
      </c>
      <c r="Y137" s="80" t="str">
        <f t="shared" si="21"/>
        <v/>
      </c>
      <c r="Z137" s="80" t="str">
        <f t="shared" si="21"/>
        <v/>
      </c>
      <c r="AA137" s="80" t="str">
        <f t="shared" si="21"/>
        <v/>
      </c>
      <c r="AB137" s="80" t="str">
        <f t="shared" si="21"/>
        <v>●</v>
      </c>
      <c r="AC137" s="80" t="str">
        <f t="shared" si="21"/>
        <v/>
      </c>
      <c r="AD137" s="335"/>
      <c r="AE137" s="393"/>
      <c r="AF137" s="327">
        <f t="shared" si="13"/>
        <v>16</v>
      </c>
      <c r="AG137" s="327">
        <f t="shared" si="14"/>
        <v>18</v>
      </c>
    </row>
    <row r="138" spans="1:33" ht="45" customHeight="1">
      <c r="A138" s="326">
        <f t="shared" si="12"/>
        <v>43502</v>
      </c>
      <c r="B138" s="327" t="str">
        <f t="shared" si="15"/>
        <v>水</v>
      </c>
      <c r="C138" s="339">
        <v>43517</v>
      </c>
      <c r="D138" s="339">
        <v>43519</v>
      </c>
      <c r="E138" s="79"/>
      <c r="F138" s="79"/>
      <c r="G138" s="79"/>
      <c r="H138" s="79"/>
      <c r="I138" s="79"/>
      <c r="J138" s="79"/>
      <c r="K138" s="79"/>
      <c r="L138" s="79"/>
      <c r="M138" s="79"/>
      <c r="N138" s="79"/>
      <c r="O138" s="79"/>
      <c r="P138" s="79"/>
      <c r="Q138" s="79"/>
      <c r="R138" s="79"/>
      <c r="S138" s="79"/>
      <c r="T138" s="79"/>
      <c r="U138" s="379"/>
      <c r="V138" s="379"/>
      <c r="W138" s="75"/>
      <c r="X138" s="80" t="str">
        <f t="shared" si="21"/>
        <v/>
      </c>
      <c r="Y138" s="80" t="str">
        <f t="shared" si="21"/>
        <v/>
      </c>
      <c r="Z138" s="80" t="str">
        <f t="shared" si="21"/>
        <v/>
      </c>
      <c r="AA138" s="80" t="str">
        <f t="shared" si="21"/>
        <v/>
      </c>
      <c r="AB138" s="80" t="str">
        <f t="shared" si="21"/>
        <v>●</v>
      </c>
      <c r="AC138" s="80" t="str">
        <f t="shared" si="21"/>
        <v/>
      </c>
      <c r="AD138" s="335"/>
      <c r="AE138" s="335"/>
      <c r="AF138" s="327">
        <f t="shared" si="13"/>
        <v>16</v>
      </c>
      <c r="AG138" s="327">
        <f t="shared" si="14"/>
        <v>18</v>
      </c>
    </row>
    <row r="139" spans="1:33" ht="45" customHeight="1">
      <c r="A139" s="326">
        <f t="shared" ref="A139:A202" si="22">IF(A138&gt;=B$3,"",A138+1)</f>
        <v>43503</v>
      </c>
      <c r="B139" s="327" t="str">
        <f t="shared" si="15"/>
        <v>木</v>
      </c>
      <c r="C139" s="339">
        <v>43518</v>
      </c>
      <c r="D139" s="339"/>
      <c r="E139" s="79"/>
      <c r="F139" s="79"/>
      <c r="G139" s="79"/>
      <c r="H139" s="79"/>
      <c r="I139" s="79"/>
      <c r="J139" s="79"/>
      <c r="K139" s="79"/>
      <c r="L139" s="79"/>
      <c r="M139" s="79"/>
      <c r="N139" s="79"/>
      <c r="O139" s="79"/>
      <c r="P139" s="79"/>
      <c r="Q139" s="79"/>
      <c r="R139" s="79"/>
      <c r="S139" s="79"/>
      <c r="T139" s="79"/>
      <c r="U139" s="379"/>
      <c r="V139" s="379"/>
      <c r="W139" s="75"/>
      <c r="X139" s="80" t="str">
        <f t="shared" si="21"/>
        <v/>
      </c>
      <c r="Y139" s="80" t="str">
        <f t="shared" si="21"/>
        <v/>
      </c>
      <c r="Z139" s="80" t="str">
        <f t="shared" si="21"/>
        <v/>
      </c>
      <c r="AA139" s="80" t="str">
        <f t="shared" si="21"/>
        <v/>
      </c>
      <c r="AB139" s="80" t="str">
        <f t="shared" si="21"/>
        <v>●</v>
      </c>
      <c r="AC139" s="80" t="str">
        <f t="shared" si="21"/>
        <v/>
      </c>
      <c r="AD139" s="393"/>
      <c r="AE139" s="335"/>
      <c r="AF139" s="327">
        <f t="shared" ref="AF139:AF202" si="23">IF(ISBLANK(C139),"",C139-$A139+1)</f>
        <v>16</v>
      </c>
      <c r="AG139" s="327" t="str">
        <f t="shared" ref="AG139:AG202" si="24">IF(ISBLANK(D139),"",D139-$A139+1)</f>
        <v/>
      </c>
    </row>
    <row r="140" spans="1:33" ht="45" customHeight="1">
      <c r="A140" s="326">
        <f t="shared" si="22"/>
        <v>43504</v>
      </c>
      <c r="B140" s="327" t="str">
        <f t="shared" ref="B140:B203" si="25">IF(ISBLANK(A140),"",TEXT(A140,"aaa"))</f>
        <v>金</v>
      </c>
      <c r="C140" s="339"/>
      <c r="D140" s="339"/>
      <c r="E140" s="79"/>
      <c r="F140" s="79"/>
      <c r="G140" s="79"/>
      <c r="H140" s="79"/>
      <c r="I140" s="79"/>
      <c r="J140" s="79"/>
      <c r="K140" s="79"/>
      <c r="L140" s="79"/>
      <c r="M140" s="79"/>
      <c r="N140" s="79"/>
      <c r="O140" s="79"/>
      <c r="P140" s="79"/>
      <c r="Q140" s="79"/>
      <c r="R140" s="79"/>
      <c r="S140" s="79"/>
      <c r="T140" s="79"/>
      <c r="U140" s="379"/>
      <c r="V140" s="379"/>
      <c r="W140" s="75"/>
      <c r="X140" s="80" t="str">
        <f t="shared" ref="X140:AC149" si="26">IF(AND(OR(AND(($A140&gt;=X$2),($A140&lt;=X$3)),AND(($A140&gt;=X$4),($A140&lt;=X$6)),AND(($A140&gt;=X$7),($A140&lt;=X$8))),OR($D140&lt;&gt;"",$C140&lt;&gt;"")),"●","")</f>
        <v/>
      </c>
      <c r="Y140" s="80" t="str">
        <f t="shared" si="26"/>
        <v/>
      </c>
      <c r="Z140" s="80" t="str">
        <f t="shared" si="26"/>
        <v/>
      </c>
      <c r="AA140" s="80" t="str">
        <f t="shared" si="26"/>
        <v/>
      </c>
      <c r="AB140" s="80" t="str">
        <f t="shared" si="26"/>
        <v/>
      </c>
      <c r="AC140" s="80" t="str">
        <f t="shared" si="26"/>
        <v/>
      </c>
      <c r="AD140" s="335"/>
      <c r="AE140" s="335"/>
      <c r="AF140" s="327" t="str">
        <f t="shared" si="23"/>
        <v/>
      </c>
      <c r="AG140" s="327" t="str">
        <f t="shared" si="24"/>
        <v/>
      </c>
    </row>
    <row r="141" spans="1:33" ht="45" customHeight="1">
      <c r="A141" s="326">
        <f t="shared" si="22"/>
        <v>43505</v>
      </c>
      <c r="B141" s="327" t="str">
        <f t="shared" si="25"/>
        <v>土</v>
      </c>
      <c r="C141" s="339"/>
      <c r="D141" s="339"/>
      <c r="E141" s="79"/>
      <c r="F141" s="79"/>
      <c r="G141" s="79"/>
      <c r="H141" s="79"/>
      <c r="I141" s="79"/>
      <c r="J141" s="79"/>
      <c r="K141" s="79"/>
      <c r="L141" s="79"/>
      <c r="M141" s="79"/>
      <c r="N141" s="79"/>
      <c r="O141" s="79"/>
      <c r="P141" s="79"/>
      <c r="Q141" s="79"/>
      <c r="R141" s="79"/>
      <c r="S141" s="79"/>
      <c r="T141" s="79"/>
      <c r="U141" s="379"/>
      <c r="V141" s="379"/>
      <c r="W141" s="75"/>
      <c r="X141" s="80" t="str">
        <f t="shared" si="26"/>
        <v/>
      </c>
      <c r="Y141" s="80" t="str">
        <f t="shared" si="26"/>
        <v/>
      </c>
      <c r="Z141" s="80" t="str">
        <f t="shared" si="26"/>
        <v/>
      </c>
      <c r="AA141" s="80" t="str">
        <f t="shared" si="26"/>
        <v/>
      </c>
      <c r="AB141" s="80" t="str">
        <f t="shared" si="26"/>
        <v/>
      </c>
      <c r="AC141" s="80" t="str">
        <f t="shared" si="26"/>
        <v/>
      </c>
      <c r="AD141" s="335"/>
      <c r="AE141" s="335"/>
      <c r="AF141" s="327" t="str">
        <f t="shared" si="23"/>
        <v/>
      </c>
      <c r="AG141" s="327" t="str">
        <f t="shared" si="24"/>
        <v/>
      </c>
    </row>
    <row r="142" spans="1:33" ht="45" customHeight="1">
      <c r="A142" s="326">
        <f t="shared" si="22"/>
        <v>43506</v>
      </c>
      <c r="B142" s="327" t="str">
        <f t="shared" si="25"/>
        <v>日</v>
      </c>
      <c r="C142" s="339"/>
      <c r="D142" s="339"/>
      <c r="E142" s="79"/>
      <c r="F142" s="79"/>
      <c r="G142" s="79"/>
      <c r="H142" s="79"/>
      <c r="I142" s="79"/>
      <c r="J142" s="79"/>
      <c r="K142" s="79"/>
      <c r="L142" s="79"/>
      <c r="M142" s="79"/>
      <c r="N142" s="79"/>
      <c r="O142" s="79"/>
      <c r="P142" s="79"/>
      <c r="Q142" s="79"/>
      <c r="R142" s="79"/>
      <c r="S142" s="79"/>
      <c r="T142" s="79"/>
      <c r="U142" s="379"/>
      <c r="V142" s="379"/>
      <c r="W142" s="75"/>
      <c r="X142" s="80" t="str">
        <f t="shared" si="26"/>
        <v/>
      </c>
      <c r="Y142" s="80" t="str">
        <f t="shared" si="26"/>
        <v/>
      </c>
      <c r="Z142" s="80" t="str">
        <f t="shared" si="26"/>
        <v/>
      </c>
      <c r="AA142" s="80" t="str">
        <f t="shared" si="26"/>
        <v/>
      </c>
      <c r="AB142" s="80" t="str">
        <f t="shared" si="26"/>
        <v/>
      </c>
      <c r="AC142" s="80" t="str">
        <f t="shared" si="26"/>
        <v/>
      </c>
      <c r="AD142" s="335"/>
      <c r="AE142" s="335"/>
      <c r="AF142" s="327" t="str">
        <f t="shared" si="23"/>
        <v/>
      </c>
      <c r="AG142" s="327" t="str">
        <f t="shared" si="24"/>
        <v/>
      </c>
    </row>
    <row r="143" spans="1:33" ht="45" customHeight="1">
      <c r="A143" s="326">
        <f t="shared" si="22"/>
        <v>43507</v>
      </c>
      <c r="B143" s="327" t="str">
        <f t="shared" si="25"/>
        <v>月</v>
      </c>
      <c r="C143" s="339"/>
      <c r="D143" s="339"/>
      <c r="E143" s="79"/>
      <c r="F143" s="79"/>
      <c r="G143" s="79"/>
      <c r="H143" s="79"/>
      <c r="I143" s="79"/>
      <c r="J143" s="79"/>
      <c r="K143" s="79"/>
      <c r="L143" s="79"/>
      <c r="M143" s="79"/>
      <c r="N143" s="79"/>
      <c r="O143" s="79"/>
      <c r="P143" s="79"/>
      <c r="Q143" s="79"/>
      <c r="R143" s="79"/>
      <c r="S143" s="79"/>
      <c r="T143" s="79"/>
      <c r="U143" s="379"/>
      <c r="V143" s="379"/>
      <c r="W143" s="75"/>
      <c r="X143" s="80" t="str">
        <f t="shared" si="26"/>
        <v/>
      </c>
      <c r="Y143" s="80" t="str">
        <f t="shared" si="26"/>
        <v/>
      </c>
      <c r="Z143" s="80" t="str">
        <f t="shared" si="26"/>
        <v/>
      </c>
      <c r="AA143" s="80" t="str">
        <f t="shared" si="26"/>
        <v/>
      </c>
      <c r="AB143" s="80" t="str">
        <f t="shared" si="26"/>
        <v/>
      </c>
      <c r="AC143" s="80" t="str">
        <f t="shared" si="26"/>
        <v/>
      </c>
      <c r="AD143" s="335"/>
      <c r="AE143" s="335"/>
      <c r="AF143" s="327" t="str">
        <f t="shared" si="23"/>
        <v/>
      </c>
      <c r="AG143" s="327" t="str">
        <f t="shared" si="24"/>
        <v/>
      </c>
    </row>
    <row r="144" spans="1:33" ht="45" customHeight="1">
      <c r="A144" s="326">
        <f t="shared" si="22"/>
        <v>43508</v>
      </c>
      <c r="B144" s="327" t="str">
        <f t="shared" si="25"/>
        <v>火</v>
      </c>
      <c r="C144" s="339">
        <v>43523</v>
      </c>
      <c r="D144" s="339">
        <v>43525</v>
      </c>
      <c r="E144" s="79"/>
      <c r="F144" s="79"/>
      <c r="G144" s="79"/>
      <c r="H144" s="79"/>
      <c r="I144" s="79"/>
      <c r="J144" s="79"/>
      <c r="K144" s="79"/>
      <c r="L144" s="79"/>
      <c r="M144" s="79"/>
      <c r="N144" s="79"/>
      <c r="O144" s="79"/>
      <c r="P144" s="79"/>
      <c r="Q144" s="79"/>
      <c r="R144" s="79"/>
      <c r="S144" s="79"/>
      <c r="T144" s="79"/>
      <c r="U144" s="379"/>
      <c r="V144" s="379"/>
      <c r="W144" s="75"/>
      <c r="X144" s="80" t="str">
        <f t="shared" si="26"/>
        <v/>
      </c>
      <c r="Y144" s="80" t="str">
        <f t="shared" si="26"/>
        <v/>
      </c>
      <c r="Z144" s="80" t="str">
        <f t="shared" si="26"/>
        <v/>
      </c>
      <c r="AA144" s="80" t="str">
        <f t="shared" si="26"/>
        <v/>
      </c>
      <c r="AB144" s="80" t="str">
        <f t="shared" si="26"/>
        <v>●</v>
      </c>
      <c r="AC144" s="80" t="str">
        <f t="shared" si="26"/>
        <v/>
      </c>
      <c r="AD144" s="393"/>
      <c r="AE144" s="393"/>
      <c r="AF144" s="327">
        <f t="shared" si="23"/>
        <v>16</v>
      </c>
      <c r="AG144" s="327">
        <f t="shared" si="24"/>
        <v>18</v>
      </c>
    </row>
    <row r="145" spans="1:33" ht="45" customHeight="1">
      <c r="A145" s="326">
        <f t="shared" si="22"/>
        <v>43509</v>
      </c>
      <c r="B145" s="327" t="str">
        <f t="shared" si="25"/>
        <v>水</v>
      </c>
      <c r="C145" s="339">
        <v>43524</v>
      </c>
      <c r="D145" s="339">
        <v>43526</v>
      </c>
      <c r="E145" s="79"/>
      <c r="F145" s="79"/>
      <c r="G145" s="79"/>
      <c r="H145" s="79"/>
      <c r="I145" s="79"/>
      <c r="J145" s="79"/>
      <c r="K145" s="79"/>
      <c r="L145" s="79"/>
      <c r="M145" s="79"/>
      <c r="N145" s="79"/>
      <c r="O145" s="79"/>
      <c r="P145" s="79"/>
      <c r="Q145" s="79"/>
      <c r="R145" s="79"/>
      <c r="S145" s="79"/>
      <c r="T145" s="79"/>
      <c r="U145" s="379"/>
      <c r="V145" s="379"/>
      <c r="W145" s="75"/>
      <c r="X145" s="80" t="str">
        <f t="shared" si="26"/>
        <v/>
      </c>
      <c r="Y145" s="80" t="str">
        <f t="shared" si="26"/>
        <v/>
      </c>
      <c r="Z145" s="80" t="str">
        <f t="shared" si="26"/>
        <v/>
      </c>
      <c r="AA145" s="80" t="str">
        <f t="shared" si="26"/>
        <v/>
      </c>
      <c r="AB145" s="80" t="str">
        <f t="shared" si="26"/>
        <v>●</v>
      </c>
      <c r="AC145" s="80" t="str">
        <f t="shared" si="26"/>
        <v/>
      </c>
      <c r="AD145" s="335"/>
      <c r="AE145" s="335"/>
      <c r="AF145" s="327">
        <f t="shared" si="23"/>
        <v>16</v>
      </c>
      <c r="AG145" s="327">
        <f t="shared" si="24"/>
        <v>18</v>
      </c>
    </row>
    <row r="146" spans="1:33" ht="45" customHeight="1">
      <c r="A146" s="326">
        <f t="shared" si="22"/>
        <v>43510</v>
      </c>
      <c r="B146" s="327" t="str">
        <f t="shared" si="25"/>
        <v>木</v>
      </c>
      <c r="C146" s="339">
        <v>43525</v>
      </c>
      <c r="D146" s="339"/>
      <c r="E146" s="79"/>
      <c r="F146" s="79"/>
      <c r="G146" s="79"/>
      <c r="H146" s="79"/>
      <c r="I146" s="79"/>
      <c r="J146" s="79"/>
      <c r="K146" s="79"/>
      <c r="L146" s="79"/>
      <c r="M146" s="79"/>
      <c r="N146" s="79"/>
      <c r="O146" s="79"/>
      <c r="P146" s="79"/>
      <c r="Q146" s="79"/>
      <c r="R146" s="79"/>
      <c r="S146" s="79"/>
      <c r="T146" s="79"/>
      <c r="U146" s="379"/>
      <c r="V146" s="379"/>
      <c r="W146" s="75"/>
      <c r="X146" s="80" t="str">
        <f t="shared" si="26"/>
        <v/>
      </c>
      <c r="Y146" s="80" t="str">
        <f t="shared" si="26"/>
        <v/>
      </c>
      <c r="Z146" s="80" t="str">
        <f t="shared" si="26"/>
        <v/>
      </c>
      <c r="AA146" s="80" t="str">
        <f t="shared" si="26"/>
        <v/>
      </c>
      <c r="AB146" s="80" t="str">
        <f t="shared" si="26"/>
        <v>●</v>
      </c>
      <c r="AC146" s="80" t="str">
        <f t="shared" si="26"/>
        <v/>
      </c>
      <c r="AD146" s="393"/>
      <c r="AE146" s="335"/>
      <c r="AF146" s="327">
        <f t="shared" si="23"/>
        <v>16</v>
      </c>
      <c r="AG146" s="327" t="str">
        <f t="shared" si="24"/>
        <v/>
      </c>
    </row>
    <row r="147" spans="1:33" ht="45" customHeight="1">
      <c r="A147" s="326">
        <f t="shared" si="22"/>
        <v>43511</v>
      </c>
      <c r="B147" s="327" t="str">
        <f t="shared" si="25"/>
        <v>金</v>
      </c>
      <c r="C147" s="339"/>
      <c r="D147" s="339"/>
      <c r="E147" s="79"/>
      <c r="F147" s="79"/>
      <c r="G147" s="79"/>
      <c r="H147" s="79"/>
      <c r="I147" s="79"/>
      <c r="J147" s="79"/>
      <c r="K147" s="79"/>
      <c r="L147" s="79"/>
      <c r="M147" s="79"/>
      <c r="N147" s="79"/>
      <c r="O147" s="79"/>
      <c r="P147" s="79"/>
      <c r="Q147" s="79"/>
      <c r="R147" s="79"/>
      <c r="S147" s="79"/>
      <c r="T147" s="79"/>
      <c r="U147" s="379"/>
      <c r="V147" s="379"/>
      <c r="W147" s="75"/>
      <c r="X147" s="80" t="str">
        <f t="shared" si="26"/>
        <v/>
      </c>
      <c r="Y147" s="80" t="str">
        <f t="shared" si="26"/>
        <v/>
      </c>
      <c r="Z147" s="80" t="str">
        <f t="shared" si="26"/>
        <v/>
      </c>
      <c r="AA147" s="80" t="str">
        <f t="shared" si="26"/>
        <v/>
      </c>
      <c r="AB147" s="80" t="str">
        <f t="shared" si="26"/>
        <v/>
      </c>
      <c r="AC147" s="80" t="str">
        <f t="shared" si="26"/>
        <v/>
      </c>
      <c r="AD147" s="335"/>
      <c r="AE147" s="335"/>
      <c r="AF147" s="327" t="str">
        <f t="shared" si="23"/>
        <v/>
      </c>
      <c r="AG147" s="327" t="str">
        <f t="shared" si="24"/>
        <v/>
      </c>
    </row>
    <row r="148" spans="1:33" ht="45" customHeight="1">
      <c r="A148" s="326">
        <f t="shared" si="22"/>
        <v>43512</v>
      </c>
      <c r="B148" s="327" t="str">
        <f t="shared" si="25"/>
        <v>土</v>
      </c>
      <c r="C148" s="339"/>
      <c r="D148" s="339"/>
      <c r="E148" s="79"/>
      <c r="F148" s="79"/>
      <c r="G148" s="79"/>
      <c r="H148" s="79"/>
      <c r="I148" s="79"/>
      <c r="J148" s="79"/>
      <c r="K148" s="79"/>
      <c r="L148" s="79"/>
      <c r="M148" s="79"/>
      <c r="N148" s="79"/>
      <c r="O148" s="79"/>
      <c r="P148" s="79"/>
      <c r="Q148" s="79"/>
      <c r="R148" s="79"/>
      <c r="S148" s="79"/>
      <c r="T148" s="79"/>
      <c r="U148" s="379"/>
      <c r="V148" s="379"/>
      <c r="W148" s="75"/>
      <c r="X148" s="80" t="str">
        <f t="shared" si="26"/>
        <v/>
      </c>
      <c r="Y148" s="80" t="str">
        <f t="shared" si="26"/>
        <v/>
      </c>
      <c r="Z148" s="80" t="str">
        <f t="shared" si="26"/>
        <v/>
      </c>
      <c r="AA148" s="80" t="str">
        <f t="shared" si="26"/>
        <v/>
      </c>
      <c r="AB148" s="80" t="str">
        <f t="shared" si="26"/>
        <v/>
      </c>
      <c r="AC148" s="80" t="str">
        <f t="shared" si="26"/>
        <v/>
      </c>
      <c r="AD148" s="335"/>
      <c r="AE148" s="335"/>
      <c r="AF148" s="327" t="str">
        <f t="shared" si="23"/>
        <v/>
      </c>
      <c r="AG148" s="327" t="str">
        <f t="shared" si="24"/>
        <v/>
      </c>
    </row>
    <row r="149" spans="1:33" ht="45" customHeight="1">
      <c r="A149" s="326">
        <f t="shared" si="22"/>
        <v>43513</v>
      </c>
      <c r="B149" s="327" t="str">
        <f t="shared" si="25"/>
        <v>日</v>
      </c>
      <c r="C149" s="339"/>
      <c r="D149" s="339"/>
      <c r="E149" s="79"/>
      <c r="F149" s="79"/>
      <c r="G149" s="79"/>
      <c r="H149" s="79"/>
      <c r="I149" s="79"/>
      <c r="J149" s="79"/>
      <c r="K149" s="79"/>
      <c r="L149" s="79"/>
      <c r="M149" s="79"/>
      <c r="N149" s="79"/>
      <c r="O149" s="79"/>
      <c r="P149" s="79"/>
      <c r="Q149" s="79"/>
      <c r="R149" s="79"/>
      <c r="S149" s="79"/>
      <c r="T149" s="79"/>
      <c r="U149" s="379"/>
      <c r="V149" s="379"/>
      <c r="W149" s="75"/>
      <c r="X149" s="80" t="str">
        <f t="shared" si="26"/>
        <v/>
      </c>
      <c r="Y149" s="80" t="str">
        <f t="shared" si="26"/>
        <v/>
      </c>
      <c r="Z149" s="80" t="str">
        <f t="shared" si="26"/>
        <v/>
      </c>
      <c r="AA149" s="80" t="str">
        <f t="shared" si="26"/>
        <v/>
      </c>
      <c r="AB149" s="80" t="str">
        <f t="shared" si="26"/>
        <v/>
      </c>
      <c r="AC149" s="80" t="str">
        <f t="shared" si="26"/>
        <v/>
      </c>
      <c r="AD149" s="335"/>
      <c r="AE149" s="335"/>
      <c r="AF149" s="327" t="str">
        <f t="shared" si="23"/>
        <v/>
      </c>
      <c r="AG149" s="327" t="str">
        <f t="shared" si="24"/>
        <v/>
      </c>
    </row>
    <row r="150" spans="1:33" ht="45" customHeight="1">
      <c r="A150" s="326">
        <f t="shared" si="22"/>
        <v>43514</v>
      </c>
      <c r="B150" s="327" t="str">
        <f t="shared" si="25"/>
        <v>月</v>
      </c>
      <c r="C150" s="339"/>
      <c r="D150" s="339"/>
      <c r="E150" s="79"/>
      <c r="F150" s="79"/>
      <c r="G150" s="79"/>
      <c r="H150" s="79"/>
      <c r="I150" s="79"/>
      <c r="J150" s="79"/>
      <c r="K150" s="79"/>
      <c r="L150" s="79"/>
      <c r="M150" s="79"/>
      <c r="N150" s="79"/>
      <c r="O150" s="79"/>
      <c r="P150" s="79"/>
      <c r="Q150" s="79"/>
      <c r="R150" s="79"/>
      <c r="S150" s="79"/>
      <c r="T150" s="79"/>
      <c r="U150" s="379"/>
      <c r="V150" s="379"/>
      <c r="W150" s="75"/>
      <c r="X150" s="80" t="str">
        <f t="shared" ref="X150:AC159" si="27">IF(AND(OR(AND(($A150&gt;=X$2),($A150&lt;=X$3)),AND(($A150&gt;=X$4),($A150&lt;=X$6)),AND(($A150&gt;=X$7),($A150&lt;=X$8))),OR($D150&lt;&gt;"",$C150&lt;&gt;"")),"●","")</f>
        <v/>
      </c>
      <c r="Y150" s="80" t="str">
        <f t="shared" si="27"/>
        <v/>
      </c>
      <c r="Z150" s="80" t="str">
        <f t="shared" si="27"/>
        <v/>
      </c>
      <c r="AA150" s="80" t="str">
        <f t="shared" si="27"/>
        <v/>
      </c>
      <c r="AB150" s="80" t="str">
        <f t="shared" si="27"/>
        <v/>
      </c>
      <c r="AC150" s="80" t="str">
        <f t="shared" si="27"/>
        <v/>
      </c>
      <c r="AD150" s="335"/>
      <c r="AE150" s="335"/>
      <c r="AF150" s="327" t="str">
        <f t="shared" si="23"/>
        <v/>
      </c>
      <c r="AG150" s="327" t="str">
        <f t="shared" si="24"/>
        <v/>
      </c>
    </row>
    <row r="151" spans="1:33" ht="45" customHeight="1">
      <c r="A151" s="326">
        <f t="shared" si="22"/>
        <v>43515</v>
      </c>
      <c r="B151" s="327" t="str">
        <f t="shared" si="25"/>
        <v>火</v>
      </c>
      <c r="C151" s="339">
        <v>43530</v>
      </c>
      <c r="D151" s="339">
        <v>43532</v>
      </c>
      <c r="E151" s="79"/>
      <c r="F151" s="79"/>
      <c r="G151" s="79"/>
      <c r="H151" s="79"/>
      <c r="I151" s="79"/>
      <c r="J151" s="79"/>
      <c r="K151" s="79"/>
      <c r="L151" s="79"/>
      <c r="M151" s="79"/>
      <c r="N151" s="79"/>
      <c r="O151" s="79"/>
      <c r="P151" s="79"/>
      <c r="Q151" s="79"/>
      <c r="R151" s="79"/>
      <c r="S151" s="79"/>
      <c r="T151" s="79"/>
      <c r="U151" s="379"/>
      <c r="V151" s="379"/>
      <c r="W151" s="75"/>
      <c r="X151" s="80" t="str">
        <f t="shared" si="27"/>
        <v/>
      </c>
      <c r="Y151" s="80" t="str">
        <f t="shared" si="27"/>
        <v/>
      </c>
      <c r="Z151" s="80" t="str">
        <f t="shared" si="27"/>
        <v/>
      </c>
      <c r="AA151" s="80" t="str">
        <f t="shared" si="27"/>
        <v/>
      </c>
      <c r="AB151" s="80" t="str">
        <f t="shared" si="27"/>
        <v/>
      </c>
      <c r="AC151" s="80" t="str">
        <f t="shared" si="27"/>
        <v>●</v>
      </c>
      <c r="AD151" s="393"/>
      <c r="AE151" s="393"/>
      <c r="AF151" s="327">
        <f t="shared" si="23"/>
        <v>16</v>
      </c>
      <c r="AG151" s="327">
        <f t="shared" si="24"/>
        <v>18</v>
      </c>
    </row>
    <row r="152" spans="1:33" ht="45" customHeight="1">
      <c r="A152" s="326">
        <f t="shared" si="22"/>
        <v>43516</v>
      </c>
      <c r="B152" s="327" t="str">
        <f t="shared" si="25"/>
        <v>水</v>
      </c>
      <c r="C152" s="339">
        <v>43531</v>
      </c>
      <c r="D152" s="339">
        <v>43533</v>
      </c>
      <c r="E152" s="79"/>
      <c r="F152" s="79"/>
      <c r="G152" s="79"/>
      <c r="H152" s="79"/>
      <c r="I152" s="79"/>
      <c r="J152" s="79"/>
      <c r="K152" s="79"/>
      <c r="L152" s="79"/>
      <c r="M152" s="79"/>
      <c r="N152" s="79"/>
      <c r="O152" s="79"/>
      <c r="P152" s="79"/>
      <c r="Q152" s="79"/>
      <c r="R152" s="79"/>
      <c r="S152" s="79"/>
      <c r="T152" s="79"/>
      <c r="U152" s="379"/>
      <c r="V152" s="379"/>
      <c r="W152" s="75"/>
      <c r="X152" s="80" t="str">
        <f t="shared" si="27"/>
        <v/>
      </c>
      <c r="Y152" s="80" t="str">
        <f t="shared" si="27"/>
        <v/>
      </c>
      <c r="Z152" s="80" t="str">
        <f t="shared" si="27"/>
        <v/>
      </c>
      <c r="AA152" s="80" t="str">
        <f t="shared" si="27"/>
        <v/>
      </c>
      <c r="AB152" s="80" t="str">
        <f t="shared" si="27"/>
        <v/>
      </c>
      <c r="AC152" s="80" t="str">
        <f t="shared" si="27"/>
        <v>●</v>
      </c>
      <c r="AD152" s="335"/>
      <c r="AE152" s="335"/>
      <c r="AF152" s="327">
        <f t="shared" si="23"/>
        <v>16</v>
      </c>
      <c r="AG152" s="327">
        <f t="shared" si="24"/>
        <v>18</v>
      </c>
    </row>
    <row r="153" spans="1:33" ht="45" customHeight="1">
      <c r="A153" s="326">
        <f t="shared" si="22"/>
        <v>43517</v>
      </c>
      <c r="B153" s="327" t="str">
        <f t="shared" si="25"/>
        <v>木</v>
      </c>
      <c r="C153" s="339">
        <v>43532</v>
      </c>
      <c r="D153" s="339"/>
      <c r="E153" s="79"/>
      <c r="F153" s="79"/>
      <c r="G153" s="79"/>
      <c r="H153" s="79"/>
      <c r="I153" s="79"/>
      <c r="J153" s="79"/>
      <c r="K153" s="79"/>
      <c r="L153" s="79"/>
      <c r="M153" s="79"/>
      <c r="N153" s="79"/>
      <c r="O153" s="79"/>
      <c r="P153" s="79"/>
      <c r="Q153" s="79"/>
      <c r="R153" s="79"/>
      <c r="S153" s="79"/>
      <c r="T153" s="79"/>
      <c r="U153" s="379"/>
      <c r="V153" s="379"/>
      <c r="W153" s="75"/>
      <c r="X153" s="80" t="str">
        <f t="shared" si="27"/>
        <v/>
      </c>
      <c r="Y153" s="80" t="str">
        <f t="shared" si="27"/>
        <v/>
      </c>
      <c r="Z153" s="80" t="str">
        <f t="shared" si="27"/>
        <v/>
      </c>
      <c r="AA153" s="80" t="str">
        <f t="shared" si="27"/>
        <v/>
      </c>
      <c r="AB153" s="80" t="str">
        <f t="shared" si="27"/>
        <v/>
      </c>
      <c r="AC153" s="80" t="str">
        <f t="shared" si="27"/>
        <v>●</v>
      </c>
      <c r="AD153" s="393"/>
      <c r="AE153" s="335"/>
      <c r="AF153" s="327">
        <f t="shared" si="23"/>
        <v>16</v>
      </c>
      <c r="AG153" s="327" t="str">
        <f t="shared" si="24"/>
        <v/>
      </c>
    </row>
    <row r="154" spans="1:33" ht="45" customHeight="1">
      <c r="A154" s="326">
        <f t="shared" si="22"/>
        <v>43518</v>
      </c>
      <c r="B154" s="327" t="str">
        <f t="shared" si="25"/>
        <v>金</v>
      </c>
      <c r="C154" s="339"/>
      <c r="D154" s="339"/>
      <c r="E154" s="79"/>
      <c r="F154" s="79"/>
      <c r="G154" s="79"/>
      <c r="H154" s="79"/>
      <c r="I154" s="79"/>
      <c r="J154" s="79"/>
      <c r="K154" s="79"/>
      <c r="L154" s="79"/>
      <c r="M154" s="79"/>
      <c r="N154" s="79"/>
      <c r="O154" s="79"/>
      <c r="P154" s="79"/>
      <c r="Q154" s="79"/>
      <c r="R154" s="79"/>
      <c r="S154" s="79"/>
      <c r="T154" s="79"/>
      <c r="U154" s="379"/>
      <c r="V154" s="379"/>
      <c r="W154" s="75"/>
      <c r="X154" s="80" t="str">
        <f t="shared" si="27"/>
        <v/>
      </c>
      <c r="Y154" s="80" t="str">
        <f t="shared" si="27"/>
        <v/>
      </c>
      <c r="Z154" s="80" t="str">
        <f t="shared" si="27"/>
        <v/>
      </c>
      <c r="AA154" s="80" t="str">
        <f t="shared" si="27"/>
        <v/>
      </c>
      <c r="AB154" s="80" t="str">
        <f t="shared" si="27"/>
        <v/>
      </c>
      <c r="AC154" s="80" t="str">
        <f t="shared" si="27"/>
        <v/>
      </c>
      <c r="AD154" s="335"/>
      <c r="AE154" s="335"/>
      <c r="AF154" s="327" t="str">
        <f t="shared" si="23"/>
        <v/>
      </c>
      <c r="AG154" s="327" t="str">
        <f t="shared" si="24"/>
        <v/>
      </c>
    </row>
    <row r="155" spans="1:33" ht="45" customHeight="1">
      <c r="A155" s="326">
        <f t="shared" si="22"/>
        <v>43519</v>
      </c>
      <c r="B155" s="327" t="str">
        <f t="shared" si="25"/>
        <v>土</v>
      </c>
      <c r="C155" s="339"/>
      <c r="D155" s="339"/>
      <c r="E155" s="79"/>
      <c r="F155" s="79"/>
      <c r="G155" s="79"/>
      <c r="H155" s="79"/>
      <c r="I155" s="79"/>
      <c r="J155" s="79"/>
      <c r="K155" s="79"/>
      <c r="L155" s="79"/>
      <c r="M155" s="79"/>
      <c r="N155" s="79"/>
      <c r="O155" s="79"/>
      <c r="P155" s="79"/>
      <c r="Q155" s="79"/>
      <c r="R155" s="79"/>
      <c r="S155" s="79"/>
      <c r="T155" s="79"/>
      <c r="U155" s="379"/>
      <c r="V155" s="379"/>
      <c r="W155" s="75"/>
      <c r="X155" s="80" t="str">
        <f t="shared" si="27"/>
        <v/>
      </c>
      <c r="Y155" s="80" t="str">
        <f t="shared" si="27"/>
        <v/>
      </c>
      <c r="Z155" s="80" t="str">
        <f t="shared" si="27"/>
        <v/>
      </c>
      <c r="AA155" s="80" t="str">
        <f t="shared" si="27"/>
        <v/>
      </c>
      <c r="AB155" s="80" t="str">
        <f t="shared" si="27"/>
        <v/>
      </c>
      <c r="AC155" s="80" t="str">
        <f t="shared" si="27"/>
        <v/>
      </c>
      <c r="AD155" s="335"/>
      <c r="AE155" s="335"/>
      <c r="AF155" s="327" t="str">
        <f t="shared" si="23"/>
        <v/>
      </c>
      <c r="AG155" s="327" t="str">
        <f t="shared" si="24"/>
        <v/>
      </c>
    </row>
    <row r="156" spans="1:33" ht="45" customHeight="1">
      <c r="A156" s="326">
        <f t="shared" si="22"/>
        <v>43520</v>
      </c>
      <c r="B156" s="327" t="str">
        <f t="shared" si="25"/>
        <v>日</v>
      </c>
      <c r="C156" s="339"/>
      <c r="D156" s="339"/>
      <c r="E156" s="79"/>
      <c r="F156" s="79"/>
      <c r="G156" s="79"/>
      <c r="H156" s="79"/>
      <c r="I156" s="79"/>
      <c r="J156" s="79"/>
      <c r="K156" s="79"/>
      <c r="L156" s="79"/>
      <c r="M156" s="79"/>
      <c r="N156" s="79"/>
      <c r="O156" s="79"/>
      <c r="P156" s="79"/>
      <c r="Q156" s="79"/>
      <c r="R156" s="79"/>
      <c r="S156" s="79"/>
      <c r="T156" s="79"/>
      <c r="U156" s="379"/>
      <c r="V156" s="379"/>
      <c r="W156" s="75"/>
      <c r="X156" s="80" t="str">
        <f t="shared" si="27"/>
        <v/>
      </c>
      <c r="Y156" s="80" t="str">
        <f t="shared" si="27"/>
        <v/>
      </c>
      <c r="Z156" s="80" t="str">
        <f t="shared" si="27"/>
        <v/>
      </c>
      <c r="AA156" s="80" t="str">
        <f t="shared" si="27"/>
        <v/>
      </c>
      <c r="AB156" s="80" t="str">
        <f t="shared" si="27"/>
        <v/>
      </c>
      <c r="AC156" s="80" t="str">
        <f t="shared" si="27"/>
        <v/>
      </c>
      <c r="AD156" s="335"/>
      <c r="AE156" s="335"/>
      <c r="AF156" s="327" t="str">
        <f t="shared" si="23"/>
        <v/>
      </c>
      <c r="AG156" s="327" t="str">
        <f t="shared" si="24"/>
        <v/>
      </c>
    </row>
    <row r="157" spans="1:33" ht="45" customHeight="1">
      <c r="A157" s="326">
        <f t="shared" si="22"/>
        <v>43521</v>
      </c>
      <c r="B157" s="327" t="str">
        <f t="shared" si="25"/>
        <v>月</v>
      </c>
      <c r="C157" s="339"/>
      <c r="D157" s="339"/>
      <c r="E157" s="79"/>
      <c r="F157" s="79"/>
      <c r="G157" s="79"/>
      <c r="H157" s="79"/>
      <c r="I157" s="79"/>
      <c r="J157" s="79"/>
      <c r="K157" s="79"/>
      <c r="L157" s="79"/>
      <c r="M157" s="79"/>
      <c r="N157" s="79"/>
      <c r="O157" s="79"/>
      <c r="P157" s="79"/>
      <c r="Q157" s="79"/>
      <c r="R157" s="79"/>
      <c r="S157" s="79"/>
      <c r="T157" s="79"/>
      <c r="U157" s="379"/>
      <c r="V157" s="379"/>
      <c r="W157" s="75"/>
      <c r="X157" s="80" t="str">
        <f t="shared" si="27"/>
        <v/>
      </c>
      <c r="Y157" s="80" t="str">
        <f t="shared" si="27"/>
        <v/>
      </c>
      <c r="Z157" s="80" t="str">
        <f t="shared" si="27"/>
        <v/>
      </c>
      <c r="AA157" s="80" t="str">
        <f t="shared" si="27"/>
        <v/>
      </c>
      <c r="AB157" s="80" t="str">
        <f t="shared" si="27"/>
        <v/>
      </c>
      <c r="AC157" s="80" t="str">
        <f t="shared" si="27"/>
        <v/>
      </c>
      <c r="AD157" s="335"/>
      <c r="AE157" s="335"/>
      <c r="AF157" s="327" t="str">
        <f t="shared" si="23"/>
        <v/>
      </c>
      <c r="AG157" s="327" t="str">
        <f t="shared" si="24"/>
        <v/>
      </c>
    </row>
    <row r="158" spans="1:33" ht="45" customHeight="1">
      <c r="A158" s="326">
        <f t="shared" si="22"/>
        <v>43522</v>
      </c>
      <c r="B158" s="327" t="str">
        <f t="shared" si="25"/>
        <v>火</v>
      </c>
      <c r="C158" s="339">
        <v>43537</v>
      </c>
      <c r="D158" s="339">
        <v>43539</v>
      </c>
      <c r="E158" s="79"/>
      <c r="F158" s="79"/>
      <c r="G158" s="79"/>
      <c r="H158" s="79"/>
      <c r="I158" s="79"/>
      <c r="J158" s="79"/>
      <c r="K158" s="79"/>
      <c r="L158" s="79"/>
      <c r="M158" s="79"/>
      <c r="N158" s="79"/>
      <c r="O158" s="79"/>
      <c r="P158" s="79"/>
      <c r="Q158" s="79"/>
      <c r="R158" s="79"/>
      <c r="S158" s="79"/>
      <c r="T158" s="79"/>
      <c r="U158" s="379"/>
      <c r="V158" s="379"/>
      <c r="W158" s="75"/>
      <c r="X158" s="80" t="str">
        <f t="shared" si="27"/>
        <v/>
      </c>
      <c r="Y158" s="80" t="str">
        <f t="shared" si="27"/>
        <v/>
      </c>
      <c r="Z158" s="80" t="str">
        <f t="shared" si="27"/>
        <v/>
      </c>
      <c r="AA158" s="80" t="str">
        <f t="shared" si="27"/>
        <v/>
      </c>
      <c r="AB158" s="80" t="str">
        <f t="shared" si="27"/>
        <v/>
      </c>
      <c r="AC158" s="80" t="str">
        <f t="shared" si="27"/>
        <v>●</v>
      </c>
      <c r="AD158" s="393"/>
      <c r="AE158" s="393"/>
      <c r="AF158" s="327">
        <f t="shared" si="23"/>
        <v>16</v>
      </c>
      <c r="AG158" s="327">
        <f t="shared" si="24"/>
        <v>18</v>
      </c>
    </row>
    <row r="159" spans="1:33" ht="45" customHeight="1">
      <c r="A159" s="326">
        <f t="shared" si="22"/>
        <v>43523</v>
      </c>
      <c r="B159" s="327" t="str">
        <f t="shared" si="25"/>
        <v>水</v>
      </c>
      <c r="C159" s="339">
        <v>43538</v>
      </c>
      <c r="D159" s="339">
        <v>43540</v>
      </c>
      <c r="E159" s="79"/>
      <c r="F159" s="79"/>
      <c r="G159" s="79"/>
      <c r="H159" s="79"/>
      <c r="I159" s="79"/>
      <c r="J159" s="79"/>
      <c r="K159" s="79"/>
      <c r="L159" s="79"/>
      <c r="M159" s="79"/>
      <c r="N159" s="79"/>
      <c r="O159" s="79"/>
      <c r="P159" s="79"/>
      <c r="Q159" s="79"/>
      <c r="R159" s="79"/>
      <c r="S159" s="79"/>
      <c r="T159" s="79"/>
      <c r="U159" s="379"/>
      <c r="V159" s="379"/>
      <c r="W159" s="75"/>
      <c r="X159" s="80" t="str">
        <f t="shared" si="27"/>
        <v/>
      </c>
      <c r="Y159" s="80" t="str">
        <f t="shared" si="27"/>
        <v/>
      </c>
      <c r="Z159" s="80" t="str">
        <f t="shared" si="27"/>
        <v/>
      </c>
      <c r="AA159" s="80" t="str">
        <f t="shared" si="27"/>
        <v/>
      </c>
      <c r="AB159" s="80" t="str">
        <f t="shared" si="27"/>
        <v/>
      </c>
      <c r="AC159" s="80" t="str">
        <f t="shared" si="27"/>
        <v>●</v>
      </c>
      <c r="AD159" s="335"/>
      <c r="AE159" s="335"/>
      <c r="AF159" s="327">
        <f t="shared" si="23"/>
        <v>16</v>
      </c>
      <c r="AG159" s="327">
        <f t="shared" si="24"/>
        <v>18</v>
      </c>
    </row>
    <row r="160" spans="1:33" ht="45" customHeight="1">
      <c r="A160" s="326">
        <f t="shared" si="22"/>
        <v>43524</v>
      </c>
      <c r="B160" s="327" t="str">
        <f t="shared" si="25"/>
        <v>木</v>
      </c>
      <c r="C160" s="339">
        <v>43539</v>
      </c>
      <c r="D160" s="339"/>
      <c r="E160" s="79"/>
      <c r="F160" s="79"/>
      <c r="G160" s="79"/>
      <c r="H160" s="79"/>
      <c r="I160" s="79"/>
      <c r="J160" s="79"/>
      <c r="K160" s="79"/>
      <c r="L160" s="79"/>
      <c r="M160" s="79"/>
      <c r="N160" s="79"/>
      <c r="O160" s="79"/>
      <c r="P160" s="79"/>
      <c r="Q160" s="79"/>
      <c r="R160" s="79"/>
      <c r="S160" s="79"/>
      <c r="T160" s="79"/>
      <c r="U160" s="379"/>
      <c r="V160" s="379"/>
      <c r="W160" s="75"/>
      <c r="X160" s="80" t="str">
        <f t="shared" ref="X160:AC169" si="28">IF(AND(OR(AND(($A160&gt;=X$2),($A160&lt;=X$3)),AND(($A160&gt;=X$4),($A160&lt;=X$6)),AND(($A160&gt;=X$7),($A160&lt;=X$8))),OR($D160&lt;&gt;"",$C160&lt;&gt;"")),"●","")</f>
        <v/>
      </c>
      <c r="Y160" s="80" t="str">
        <f t="shared" si="28"/>
        <v/>
      </c>
      <c r="Z160" s="80" t="str">
        <f t="shared" si="28"/>
        <v/>
      </c>
      <c r="AA160" s="80" t="str">
        <f t="shared" si="28"/>
        <v/>
      </c>
      <c r="AB160" s="80" t="str">
        <f t="shared" si="28"/>
        <v/>
      </c>
      <c r="AC160" s="80" t="str">
        <f t="shared" si="28"/>
        <v>●</v>
      </c>
      <c r="AD160" s="393"/>
      <c r="AE160" s="335"/>
      <c r="AF160" s="327">
        <f t="shared" si="23"/>
        <v>16</v>
      </c>
      <c r="AG160" s="327" t="str">
        <f t="shared" si="24"/>
        <v/>
      </c>
    </row>
    <row r="161" spans="1:33" ht="45" customHeight="1">
      <c r="A161" s="326">
        <f t="shared" si="22"/>
        <v>43525</v>
      </c>
      <c r="B161" s="327" t="str">
        <f t="shared" si="25"/>
        <v>金</v>
      </c>
      <c r="C161" s="339"/>
      <c r="D161" s="339"/>
      <c r="E161" s="79"/>
      <c r="F161" s="79"/>
      <c r="G161" s="79"/>
      <c r="H161" s="79"/>
      <c r="I161" s="79"/>
      <c r="J161" s="79"/>
      <c r="K161" s="79"/>
      <c r="L161" s="79"/>
      <c r="M161" s="79"/>
      <c r="N161" s="79"/>
      <c r="O161" s="79"/>
      <c r="P161" s="79"/>
      <c r="Q161" s="79"/>
      <c r="R161" s="79"/>
      <c r="S161" s="79"/>
      <c r="T161" s="79"/>
      <c r="U161" s="379"/>
      <c r="V161" s="379"/>
      <c r="W161" s="75"/>
      <c r="X161" s="80" t="str">
        <f t="shared" si="28"/>
        <v/>
      </c>
      <c r="Y161" s="80" t="str">
        <f t="shared" si="28"/>
        <v/>
      </c>
      <c r="Z161" s="80" t="str">
        <f t="shared" si="28"/>
        <v/>
      </c>
      <c r="AA161" s="80" t="str">
        <f t="shared" si="28"/>
        <v/>
      </c>
      <c r="AB161" s="80" t="str">
        <f t="shared" si="28"/>
        <v/>
      </c>
      <c r="AC161" s="80" t="str">
        <f t="shared" si="28"/>
        <v/>
      </c>
      <c r="AD161" s="335"/>
      <c r="AE161" s="335"/>
      <c r="AF161" s="327" t="str">
        <f t="shared" si="23"/>
        <v/>
      </c>
      <c r="AG161" s="327" t="str">
        <f t="shared" si="24"/>
        <v/>
      </c>
    </row>
    <row r="162" spans="1:33" ht="45" customHeight="1">
      <c r="A162" s="326">
        <f t="shared" si="22"/>
        <v>43526</v>
      </c>
      <c r="B162" s="327" t="str">
        <f t="shared" si="25"/>
        <v>土</v>
      </c>
      <c r="C162" s="339"/>
      <c r="D162" s="339"/>
      <c r="E162" s="79"/>
      <c r="F162" s="79"/>
      <c r="G162" s="79"/>
      <c r="H162" s="79"/>
      <c r="I162" s="79"/>
      <c r="J162" s="79"/>
      <c r="K162" s="79"/>
      <c r="L162" s="79"/>
      <c r="M162" s="79"/>
      <c r="N162" s="79"/>
      <c r="O162" s="79"/>
      <c r="P162" s="79"/>
      <c r="Q162" s="79"/>
      <c r="R162" s="79"/>
      <c r="S162" s="79"/>
      <c r="T162" s="79"/>
      <c r="U162" s="379"/>
      <c r="V162" s="379"/>
      <c r="W162" s="75"/>
      <c r="X162" s="80" t="str">
        <f t="shared" si="28"/>
        <v/>
      </c>
      <c r="Y162" s="80" t="str">
        <f t="shared" si="28"/>
        <v/>
      </c>
      <c r="Z162" s="80" t="str">
        <f t="shared" si="28"/>
        <v/>
      </c>
      <c r="AA162" s="80" t="str">
        <f t="shared" si="28"/>
        <v/>
      </c>
      <c r="AB162" s="80" t="str">
        <f t="shared" si="28"/>
        <v/>
      </c>
      <c r="AC162" s="80" t="str">
        <f t="shared" si="28"/>
        <v/>
      </c>
      <c r="AD162" s="335"/>
      <c r="AE162" s="335"/>
      <c r="AF162" s="327" t="str">
        <f t="shared" si="23"/>
        <v/>
      </c>
      <c r="AG162" s="327" t="str">
        <f t="shared" si="24"/>
        <v/>
      </c>
    </row>
    <row r="163" spans="1:33" ht="45" customHeight="1">
      <c r="A163" s="326">
        <f t="shared" si="22"/>
        <v>43527</v>
      </c>
      <c r="B163" s="327" t="str">
        <f t="shared" si="25"/>
        <v>日</v>
      </c>
      <c r="C163" s="339"/>
      <c r="D163" s="339"/>
      <c r="E163" s="79"/>
      <c r="F163" s="79"/>
      <c r="G163" s="79"/>
      <c r="H163" s="79"/>
      <c r="I163" s="79"/>
      <c r="J163" s="79"/>
      <c r="K163" s="79"/>
      <c r="L163" s="79"/>
      <c r="M163" s="79"/>
      <c r="N163" s="79"/>
      <c r="O163" s="79"/>
      <c r="P163" s="79"/>
      <c r="Q163" s="79"/>
      <c r="R163" s="79"/>
      <c r="S163" s="79"/>
      <c r="T163" s="79"/>
      <c r="U163" s="379"/>
      <c r="V163" s="379"/>
      <c r="W163" s="75"/>
      <c r="X163" s="80" t="str">
        <f t="shared" si="28"/>
        <v/>
      </c>
      <c r="Y163" s="80" t="str">
        <f t="shared" si="28"/>
        <v/>
      </c>
      <c r="Z163" s="80" t="str">
        <f t="shared" si="28"/>
        <v/>
      </c>
      <c r="AA163" s="80" t="str">
        <f t="shared" si="28"/>
        <v/>
      </c>
      <c r="AB163" s="80" t="str">
        <f t="shared" si="28"/>
        <v/>
      </c>
      <c r="AC163" s="80" t="str">
        <f t="shared" si="28"/>
        <v/>
      </c>
      <c r="AD163" s="335"/>
      <c r="AE163" s="335"/>
      <c r="AF163" s="327" t="str">
        <f t="shared" si="23"/>
        <v/>
      </c>
      <c r="AG163" s="327" t="str">
        <f t="shared" si="24"/>
        <v/>
      </c>
    </row>
    <row r="164" spans="1:33" ht="45" customHeight="1">
      <c r="A164" s="326">
        <f t="shared" si="22"/>
        <v>43528</v>
      </c>
      <c r="B164" s="327" t="str">
        <f t="shared" si="25"/>
        <v>月</v>
      </c>
      <c r="C164" s="339"/>
      <c r="D164" s="339"/>
      <c r="E164" s="79"/>
      <c r="F164" s="79"/>
      <c r="G164" s="79"/>
      <c r="H164" s="79"/>
      <c r="I164" s="79"/>
      <c r="J164" s="79"/>
      <c r="K164" s="79"/>
      <c r="L164" s="79"/>
      <c r="M164" s="79"/>
      <c r="N164" s="79"/>
      <c r="O164" s="79"/>
      <c r="P164" s="79"/>
      <c r="Q164" s="79"/>
      <c r="R164" s="79"/>
      <c r="S164" s="79"/>
      <c r="T164" s="79"/>
      <c r="U164" s="379"/>
      <c r="V164" s="379"/>
      <c r="W164" s="75"/>
      <c r="X164" s="80" t="str">
        <f t="shared" si="28"/>
        <v/>
      </c>
      <c r="Y164" s="80" t="str">
        <f t="shared" si="28"/>
        <v/>
      </c>
      <c r="Z164" s="80" t="str">
        <f t="shared" si="28"/>
        <v/>
      </c>
      <c r="AA164" s="80" t="str">
        <f t="shared" si="28"/>
        <v/>
      </c>
      <c r="AB164" s="80" t="str">
        <f t="shared" si="28"/>
        <v/>
      </c>
      <c r="AC164" s="80" t="str">
        <f t="shared" si="28"/>
        <v/>
      </c>
      <c r="AD164" s="335"/>
      <c r="AE164" s="335"/>
      <c r="AF164" s="327" t="str">
        <f t="shared" si="23"/>
        <v/>
      </c>
      <c r="AG164" s="327" t="str">
        <f t="shared" si="24"/>
        <v/>
      </c>
    </row>
    <row r="165" spans="1:33" ht="45" customHeight="1">
      <c r="A165" s="326">
        <f t="shared" si="22"/>
        <v>43529</v>
      </c>
      <c r="B165" s="327" t="str">
        <f t="shared" si="25"/>
        <v>火</v>
      </c>
      <c r="C165" s="339">
        <v>43544</v>
      </c>
      <c r="D165" s="339">
        <v>43546</v>
      </c>
      <c r="E165" s="79"/>
      <c r="F165" s="79"/>
      <c r="G165" s="79"/>
      <c r="H165" s="79"/>
      <c r="I165" s="79"/>
      <c r="J165" s="79"/>
      <c r="K165" s="79"/>
      <c r="L165" s="79"/>
      <c r="M165" s="79"/>
      <c r="N165" s="79"/>
      <c r="O165" s="79"/>
      <c r="P165" s="79"/>
      <c r="Q165" s="79"/>
      <c r="R165" s="79"/>
      <c r="S165" s="79"/>
      <c r="T165" s="79"/>
      <c r="U165" s="379"/>
      <c r="V165" s="379"/>
      <c r="W165" s="75"/>
      <c r="X165" s="80" t="str">
        <f t="shared" si="28"/>
        <v/>
      </c>
      <c r="Y165" s="80" t="str">
        <f t="shared" si="28"/>
        <v/>
      </c>
      <c r="Z165" s="80" t="str">
        <f t="shared" si="28"/>
        <v/>
      </c>
      <c r="AA165" s="80" t="str">
        <f t="shared" si="28"/>
        <v/>
      </c>
      <c r="AB165" s="80" t="str">
        <f t="shared" si="28"/>
        <v/>
      </c>
      <c r="AC165" s="80" t="str">
        <f t="shared" si="28"/>
        <v>●</v>
      </c>
      <c r="AD165" s="393"/>
      <c r="AE165" s="393"/>
      <c r="AF165" s="327">
        <f t="shared" si="23"/>
        <v>16</v>
      </c>
      <c r="AG165" s="327">
        <f t="shared" si="24"/>
        <v>18</v>
      </c>
    </row>
    <row r="166" spans="1:33" ht="45" customHeight="1">
      <c r="A166" s="326">
        <f t="shared" si="22"/>
        <v>43530</v>
      </c>
      <c r="B166" s="327" t="str">
        <f t="shared" si="25"/>
        <v>水</v>
      </c>
      <c r="C166" s="339">
        <v>43545</v>
      </c>
      <c r="D166" s="339">
        <v>43547</v>
      </c>
      <c r="E166" s="79"/>
      <c r="F166" s="79"/>
      <c r="G166" s="79"/>
      <c r="H166" s="79"/>
      <c r="I166" s="79"/>
      <c r="J166" s="79"/>
      <c r="K166" s="79"/>
      <c r="L166" s="79"/>
      <c r="M166" s="79"/>
      <c r="N166" s="79"/>
      <c r="O166" s="79"/>
      <c r="P166" s="79"/>
      <c r="Q166" s="79"/>
      <c r="R166" s="79"/>
      <c r="S166" s="79"/>
      <c r="T166" s="79"/>
      <c r="U166" s="379"/>
      <c r="V166" s="379"/>
      <c r="W166" s="75"/>
      <c r="X166" s="80" t="str">
        <f t="shared" si="28"/>
        <v/>
      </c>
      <c r="Y166" s="80" t="str">
        <f t="shared" si="28"/>
        <v/>
      </c>
      <c r="Z166" s="80" t="str">
        <f t="shared" si="28"/>
        <v/>
      </c>
      <c r="AA166" s="80" t="str">
        <f t="shared" si="28"/>
        <v/>
      </c>
      <c r="AB166" s="80" t="str">
        <f t="shared" si="28"/>
        <v/>
      </c>
      <c r="AC166" s="80" t="str">
        <f t="shared" si="28"/>
        <v>●</v>
      </c>
      <c r="AD166" s="335"/>
      <c r="AE166" s="335"/>
      <c r="AF166" s="327">
        <f t="shared" si="23"/>
        <v>16</v>
      </c>
      <c r="AG166" s="327">
        <f t="shared" si="24"/>
        <v>18</v>
      </c>
    </row>
    <row r="167" spans="1:33" ht="45" customHeight="1">
      <c r="A167" s="326">
        <f t="shared" si="22"/>
        <v>43531</v>
      </c>
      <c r="B167" s="327" t="str">
        <f t="shared" si="25"/>
        <v>木</v>
      </c>
      <c r="C167" s="339">
        <v>43546</v>
      </c>
      <c r="D167" s="339"/>
      <c r="E167" s="79"/>
      <c r="F167" s="79"/>
      <c r="G167" s="79"/>
      <c r="H167" s="79"/>
      <c r="I167" s="79"/>
      <c r="J167" s="79"/>
      <c r="K167" s="79"/>
      <c r="L167" s="79"/>
      <c r="M167" s="79"/>
      <c r="N167" s="79"/>
      <c r="O167" s="79"/>
      <c r="P167" s="79"/>
      <c r="Q167" s="79"/>
      <c r="R167" s="79"/>
      <c r="S167" s="79"/>
      <c r="T167" s="79"/>
      <c r="U167" s="379"/>
      <c r="V167" s="379"/>
      <c r="W167" s="75"/>
      <c r="X167" s="80" t="str">
        <f t="shared" si="28"/>
        <v/>
      </c>
      <c r="Y167" s="80" t="str">
        <f t="shared" si="28"/>
        <v/>
      </c>
      <c r="Z167" s="80" t="str">
        <f t="shared" si="28"/>
        <v/>
      </c>
      <c r="AA167" s="80" t="str">
        <f t="shared" si="28"/>
        <v/>
      </c>
      <c r="AB167" s="80" t="str">
        <f t="shared" si="28"/>
        <v/>
      </c>
      <c r="AC167" s="80" t="str">
        <f t="shared" si="28"/>
        <v>●</v>
      </c>
      <c r="AD167" s="393"/>
      <c r="AE167" s="335"/>
      <c r="AF167" s="327">
        <f t="shared" si="23"/>
        <v>16</v>
      </c>
      <c r="AG167" s="327" t="str">
        <f t="shared" si="24"/>
        <v/>
      </c>
    </row>
    <row r="168" spans="1:33" ht="45" customHeight="1">
      <c r="A168" s="326">
        <f t="shared" si="22"/>
        <v>43532</v>
      </c>
      <c r="B168" s="327" t="str">
        <f t="shared" si="25"/>
        <v>金</v>
      </c>
      <c r="C168" s="339"/>
      <c r="D168" s="339"/>
      <c r="E168" s="79"/>
      <c r="F168" s="79"/>
      <c r="G168" s="79"/>
      <c r="H168" s="79"/>
      <c r="I168" s="79"/>
      <c r="J168" s="79"/>
      <c r="K168" s="79"/>
      <c r="L168" s="79"/>
      <c r="M168" s="79"/>
      <c r="N168" s="79"/>
      <c r="O168" s="79"/>
      <c r="P168" s="79"/>
      <c r="Q168" s="79"/>
      <c r="R168" s="79"/>
      <c r="S168" s="79"/>
      <c r="T168" s="79"/>
      <c r="U168" s="379"/>
      <c r="V168" s="379"/>
      <c r="W168" s="75"/>
      <c r="X168" s="80" t="str">
        <f t="shared" si="28"/>
        <v/>
      </c>
      <c r="Y168" s="80" t="str">
        <f t="shared" si="28"/>
        <v/>
      </c>
      <c r="Z168" s="80" t="str">
        <f t="shared" si="28"/>
        <v/>
      </c>
      <c r="AA168" s="80" t="str">
        <f t="shared" si="28"/>
        <v/>
      </c>
      <c r="AB168" s="80" t="str">
        <f t="shared" si="28"/>
        <v/>
      </c>
      <c r="AC168" s="80" t="str">
        <f t="shared" si="28"/>
        <v/>
      </c>
      <c r="AD168" s="335"/>
      <c r="AE168" s="335"/>
      <c r="AF168" s="327" t="str">
        <f t="shared" si="23"/>
        <v/>
      </c>
      <c r="AG168" s="327" t="str">
        <f t="shared" si="24"/>
        <v/>
      </c>
    </row>
    <row r="169" spans="1:33" ht="45" customHeight="1">
      <c r="A169" s="326">
        <f t="shared" si="22"/>
        <v>43533</v>
      </c>
      <c r="B169" s="327" t="str">
        <f t="shared" si="25"/>
        <v>土</v>
      </c>
      <c r="C169" s="339"/>
      <c r="D169" s="339"/>
      <c r="E169" s="79"/>
      <c r="F169" s="79"/>
      <c r="G169" s="79"/>
      <c r="H169" s="79"/>
      <c r="I169" s="79"/>
      <c r="J169" s="79"/>
      <c r="K169" s="79"/>
      <c r="L169" s="79"/>
      <c r="M169" s="79"/>
      <c r="N169" s="79"/>
      <c r="O169" s="79"/>
      <c r="P169" s="79"/>
      <c r="Q169" s="79"/>
      <c r="R169" s="79"/>
      <c r="S169" s="79"/>
      <c r="T169" s="79"/>
      <c r="U169" s="379"/>
      <c r="V169" s="379"/>
      <c r="W169" s="75"/>
      <c r="X169" s="80" t="str">
        <f t="shared" si="28"/>
        <v/>
      </c>
      <c r="Y169" s="80" t="str">
        <f t="shared" si="28"/>
        <v/>
      </c>
      <c r="Z169" s="80" t="str">
        <f t="shared" si="28"/>
        <v/>
      </c>
      <c r="AA169" s="80" t="str">
        <f t="shared" si="28"/>
        <v/>
      </c>
      <c r="AB169" s="80" t="str">
        <f t="shared" si="28"/>
        <v/>
      </c>
      <c r="AC169" s="80" t="str">
        <f t="shared" si="28"/>
        <v/>
      </c>
      <c r="AD169" s="335"/>
      <c r="AE169" s="335"/>
      <c r="AF169" s="327" t="str">
        <f t="shared" si="23"/>
        <v/>
      </c>
      <c r="AG169" s="327" t="str">
        <f t="shared" si="24"/>
        <v/>
      </c>
    </row>
    <row r="170" spans="1:33" ht="45" customHeight="1">
      <c r="A170" s="326">
        <f t="shared" si="22"/>
        <v>43534</v>
      </c>
      <c r="B170" s="327" t="str">
        <f t="shared" si="25"/>
        <v>日</v>
      </c>
      <c r="C170" s="339"/>
      <c r="D170" s="339"/>
      <c r="E170" s="79"/>
      <c r="F170" s="79"/>
      <c r="G170" s="79"/>
      <c r="H170" s="79"/>
      <c r="I170" s="79"/>
      <c r="J170" s="79"/>
      <c r="K170" s="79"/>
      <c r="L170" s="79"/>
      <c r="M170" s="79"/>
      <c r="N170" s="79"/>
      <c r="O170" s="79"/>
      <c r="P170" s="79"/>
      <c r="Q170" s="79"/>
      <c r="R170" s="79"/>
      <c r="S170" s="79"/>
      <c r="T170" s="79"/>
      <c r="U170" s="379"/>
      <c r="V170" s="379"/>
      <c r="W170" s="75"/>
      <c r="X170" s="80" t="str">
        <f t="shared" ref="X170:AC179" si="29">IF(AND(OR(AND(($A170&gt;=X$2),($A170&lt;=X$3)),AND(($A170&gt;=X$4),($A170&lt;=X$6)),AND(($A170&gt;=X$7),($A170&lt;=X$8))),OR($D170&lt;&gt;"",$C170&lt;&gt;"")),"●","")</f>
        <v/>
      </c>
      <c r="Y170" s="80" t="str">
        <f t="shared" si="29"/>
        <v/>
      </c>
      <c r="Z170" s="80" t="str">
        <f t="shared" si="29"/>
        <v/>
      </c>
      <c r="AA170" s="80" t="str">
        <f t="shared" si="29"/>
        <v/>
      </c>
      <c r="AB170" s="80" t="str">
        <f t="shared" si="29"/>
        <v/>
      </c>
      <c r="AC170" s="80" t="str">
        <f t="shared" si="29"/>
        <v/>
      </c>
      <c r="AD170" s="335"/>
      <c r="AE170" s="335"/>
      <c r="AF170" s="327" t="str">
        <f t="shared" si="23"/>
        <v/>
      </c>
      <c r="AG170" s="327" t="str">
        <f t="shared" si="24"/>
        <v/>
      </c>
    </row>
    <row r="171" spans="1:33" ht="45" customHeight="1">
      <c r="A171" s="326">
        <f t="shared" si="22"/>
        <v>43535</v>
      </c>
      <c r="B171" s="327" t="str">
        <f t="shared" si="25"/>
        <v>月</v>
      </c>
      <c r="C171" s="339"/>
      <c r="D171" s="339"/>
      <c r="E171" s="79"/>
      <c r="F171" s="79"/>
      <c r="G171" s="79"/>
      <c r="H171" s="79"/>
      <c r="I171" s="79"/>
      <c r="J171" s="79"/>
      <c r="K171" s="79"/>
      <c r="L171" s="79"/>
      <c r="M171" s="79"/>
      <c r="N171" s="79"/>
      <c r="O171" s="79"/>
      <c r="P171" s="79"/>
      <c r="Q171" s="79"/>
      <c r="R171" s="79"/>
      <c r="S171" s="79"/>
      <c r="T171" s="79"/>
      <c r="U171" s="379"/>
      <c r="V171" s="379"/>
      <c r="W171" s="75"/>
      <c r="X171" s="80" t="str">
        <f t="shared" si="29"/>
        <v/>
      </c>
      <c r="Y171" s="80" t="str">
        <f t="shared" si="29"/>
        <v/>
      </c>
      <c r="Z171" s="80" t="str">
        <f t="shared" si="29"/>
        <v/>
      </c>
      <c r="AA171" s="80" t="str">
        <f t="shared" si="29"/>
        <v/>
      </c>
      <c r="AB171" s="80" t="str">
        <f t="shared" si="29"/>
        <v/>
      </c>
      <c r="AC171" s="80" t="str">
        <f t="shared" si="29"/>
        <v/>
      </c>
      <c r="AD171" s="335"/>
      <c r="AE171" s="335"/>
      <c r="AF171" s="327" t="str">
        <f t="shared" si="23"/>
        <v/>
      </c>
      <c r="AG171" s="327" t="str">
        <f t="shared" si="24"/>
        <v/>
      </c>
    </row>
    <row r="172" spans="1:33" ht="45" customHeight="1">
      <c r="A172" s="326">
        <f t="shared" si="22"/>
        <v>43536</v>
      </c>
      <c r="B172" s="327" t="str">
        <f t="shared" si="25"/>
        <v>火</v>
      </c>
      <c r="C172" s="339">
        <v>43551</v>
      </c>
      <c r="D172" s="339">
        <v>43553</v>
      </c>
      <c r="E172" s="79"/>
      <c r="F172" s="79"/>
      <c r="G172" s="79"/>
      <c r="H172" s="79"/>
      <c r="I172" s="79"/>
      <c r="J172" s="79"/>
      <c r="K172" s="79"/>
      <c r="L172" s="79"/>
      <c r="M172" s="79"/>
      <c r="N172" s="79"/>
      <c r="O172" s="79"/>
      <c r="P172" s="79"/>
      <c r="Q172" s="79"/>
      <c r="R172" s="79"/>
      <c r="S172" s="79"/>
      <c r="T172" s="79"/>
      <c r="U172" s="379"/>
      <c r="V172" s="379"/>
      <c r="W172" s="75"/>
      <c r="X172" s="80" t="str">
        <f t="shared" si="29"/>
        <v/>
      </c>
      <c r="Y172" s="80" t="str">
        <f t="shared" si="29"/>
        <v/>
      </c>
      <c r="Z172" s="80" t="str">
        <f t="shared" si="29"/>
        <v>●</v>
      </c>
      <c r="AA172" s="80" t="str">
        <f t="shared" si="29"/>
        <v/>
      </c>
      <c r="AB172" s="80" t="str">
        <f t="shared" si="29"/>
        <v/>
      </c>
      <c r="AC172" s="80" t="str">
        <f t="shared" si="29"/>
        <v/>
      </c>
      <c r="AD172" s="393"/>
      <c r="AE172" s="393"/>
      <c r="AF172" s="327">
        <f t="shared" si="23"/>
        <v>16</v>
      </c>
      <c r="AG172" s="327">
        <f t="shared" si="24"/>
        <v>18</v>
      </c>
    </row>
    <row r="173" spans="1:33" ht="45" customHeight="1">
      <c r="A173" s="326">
        <f t="shared" si="22"/>
        <v>43537</v>
      </c>
      <c r="B173" s="327" t="str">
        <f t="shared" si="25"/>
        <v>水</v>
      </c>
      <c r="C173" s="339">
        <v>43552</v>
      </c>
      <c r="D173" s="339">
        <v>43554</v>
      </c>
      <c r="E173" s="79"/>
      <c r="F173" s="79"/>
      <c r="G173" s="79"/>
      <c r="H173" s="79"/>
      <c r="I173" s="79"/>
      <c r="J173" s="79"/>
      <c r="K173" s="79"/>
      <c r="L173" s="79"/>
      <c r="M173" s="79"/>
      <c r="N173" s="79"/>
      <c r="O173" s="79"/>
      <c r="P173" s="79"/>
      <c r="Q173" s="79"/>
      <c r="R173" s="79"/>
      <c r="S173" s="79"/>
      <c r="T173" s="79"/>
      <c r="U173" s="379"/>
      <c r="V173" s="379"/>
      <c r="W173" s="75"/>
      <c r="X173" s="80" t="str">
        <f t="shared" si="29"/>
        <v/>
      </c>
      <c r="Y173" s="80" t="str">
        <f t="shared" si="29"/>
        <v/>
      </c>
      <c r="Z173" s="80" t="str">
        <f t="shared" si="29"/>
        <v>●</v>
      </c>
      <c r="AA173" s="80" t="str">
        <f t="shared" si="29"/>
        <v/>
      </c>
      <c r="AB173" s="80" t="str">
        <f t="shared" si="29"/>
        <v/>
      </c>
      <c r="AC173" s="80" t="str">
        <f t="shared" si="29"/>
        <v/>
      </c>
      <c r="AD173" s="335"/>
      <c r="AE173" s="335"/>
      <c r="AF173" s="327">
        <f t="shared" si="23"/>
        <v>16</v>
      </c>
      <c r="AG173" s="327">
        <f t="shared" si="24"/>
        <v>18</v>
      </c>
    </row>
    <row r="174" spans="1:33" ht="45" customHeight="1">
      <c r="A174" s="326">
        <f t="shared" si="22"/>
        <v>43538</v>
      </c>
      <c r="B174" s="327" t="str">
        <f t="shared" si="25"/>
        <v>木</v>
      </c>
      <c r="C174" s="339">
        <v>43553</v>
      </c>
      <c r="D174" s="339"/>
      <c r="E174" s="79"/>
      <c r="F174" s="79"/>
      <c r="G174" s="79"/>
      <c r="H174" s="79"/>
      <c r="I174" s="79"/>
      <c r="J174" s="79"/>
      <c r="K174" s="79"/>
      <c r="L174" s="79"/>
      <c r="M174" s="79"/>
      <c r="N174" s="79"/>
      <c r="O174" s="79"/>
      <c r="P174" s="79"/>
      <c r="Q174" s="79"/>
      <c r="R174" s="79"/>
      <c r="S174" s="79"/>
      <c r="T174" s="79"/>
      <c r="U174" s="379"/>
      <c r="V174" s="379"/>
      <c r="W174" s="75"/>
      <c r="X174" s="80" t="str">
        <f t="shared" si="29"/>
        <v/>
      </c>
      <c r="Y174" s="80" t="str">
        <f t="shared" si="29"/>
        <v/>
      </c>
      <c r="Z174" s="80" t="str">
        <f t="shared" si="29"/>
        <v>●</v>
      </c>
      <c r="AA174" s="80" t="str">
        <f t="shared" si="29"/>
        <v/>
      </c>
      <c r="AB174" s="80" t="str">
        <f t="shared" si="29"/>
        <v/>
      </c>
      <c r="AC174" s="80" t="str">
        <f t="shared" si="29"/>
        <v/>
      </c>
      <c r="AD174" s="393"/>
      <c r="AE174" s="335"/>
      <c r="AF174" s="327">
        <f t="shared" si="23"/>
        <v>16</v>
      </c>
      <c r="AG174" s="327" t="str">
        <f t="shared" si="24"/>
        <v/>
      </c>
    </row>
    <row r="175" spans="1:33" ht="45" customHeight="1">
      <c r="A175" s="326">
        <f t="shared" si="22"/>
        <v>43539</v>
      </c>
      <c r="B175" s="327" t="str">
        <f t="shared" si="25"/>
        <v>金</v>
      </c>
      <c r="C175" s="339"/>
      <c r="D175" s="339"/>
      <c r="E175" s="79"/>
      <c r="F175" s="79"/>
      <c r="G175" s="79"/>
      <c r="H175" s="79"/>
      <c r="I175" s="79"/>
      <c r="J175" s="79"/>
      <c r="K175" s="79"/>
      <c r="L175" s="79"/>
      <c r="M175" s="79"/>
      <c r="N175" s="79"/>
      <c r="O175" s="79"/>
      <c r="P175" s="79"/>
      <c r="Q175" s="79"/>
      <c r="R175" s="79"/>
      <c r="S175" s="79"/>
      <c r="T175" s="79"/>
      <c r="U175" s="379"/>
      <c r="V175" s="379"/>
      <c r="W175" s="75"/>
      <c r="X175" s="80" t="str">
        <f t="shared" si="29"/>
        <v/>
      </c>
      <c r="Y175" s="80" t="str">
        <f t="shared" si="29"/>
        <v/>
      </c>
      <c r="Z175" s="80" t="str">
        <f t="shared" si="29"/>
        <v/>
      </c>
      <c r="AA175" s="80" t="str">
        <f t="shared" si="29"/>
        <v/>
      </c>
      <c r="AB175" s="80" t="str">
        <f t="shared" si="29"/>
        <v/>
      </c>
      <c r="AC175" s="80" t="str">
        <f t="shared" si="29"/>
        <v/>
      </c>
      <c r="AD175" s="335"/>
      <c r="AE175" s="335"/>
      <c r="AF175" s="327" t="str">
        <f t="shared" si="23"/>
        <v/>
      </c>
      <c r="AG175" s="327" t="str">
        <f t="shared" si="24"/>
        <v/>
      </c>
    </row>
    <row r="176" spans="1:33" ht="45" customHeight="1">
      <c r="A176" s="326">
        <f t="shared" si="22"/>
        <v>43540</v>
      </c>
      <c r="B176" s="327" t="str">
        <f t="shared" si="25"/>
        <v>土</v>
      </c>
      <c r="C176" s="339"/>
      <c r="D176" s="339"/>
      <c r="E176" s="79"/>
      <c r="F176" s="79"/>
      <c r="G176" s="79"/>
      <c r="H176" s="79"/>
      <c r="I176" s="79"/>
      <c r="J176" s="79"/>
      <c r="K176" s="79"/>
      <c r="L176" s="79"/>
      <c r="M176" s="79"/>
      <c r="N176" s="79"/>
      <c r="O176" s="79"/>
      <c r="P176" s="79"/>
      <c r="Q176" s="79"/>
      <c r="R176" s="79"/>
      <c r="S176" s="79"/>
      <c r="T176" s="79"/>
      <c r="U176" s="379"/>
      <c r="V176" s="379"/>
      <c r="W176" s="75"/>
      <c r="X176" s="80" t="str">
        <f t="shared" si="29"/>
        <v/>
      </c>
      <c r="Y176" s="80" t="str">
        <f t="shared" si="29"/>
        <v/>
      </c>
      <c r="Z176" s="80" t="str">
        <f t="shared" si="29"/>
        <v/>
      </c>
      <c r="AA176" s="80" t="str">
        <f t="shared" si="29"/>
        <v/>
      </c>
      <c r="AB176" s="80" t="str">
        <f t="shared" si="29"/>
        <v/>
      </c>
      <c r="AC176" s="80" t="str">
        <f t="shared" si="29"/>
        <v/>
      </c>
      <c r="AD176" s="335"/>
      <c r="AE176" s="335"/>
      <c r="AF176" s="327" t="str">
        <f t="shared" si="23"/>
        <v/>
      </c>
      <c r="AG176" s="327" t="str">
        <f t="shared" si="24"/>
        <v/>
      </c>
    </row>
    <row r="177" spans="1:33" ht="45" customHeight="1">
      <c r="A177" s="326">
        <f t="shared" si="22"/>
        <v>43541</v>
      </c>
      <c r="B177" s="327" t="str">
        <f t="shared" si="25"/>
        <v>日</v>
      </c>
      <c r="C177" s="339"/>
      <c r="D177" s="339"/>
      <c r="E177" s="79"/>
      <c r="F177" s="79"/>
      <c r="G177" s="79"/>
      <c r="H177" s="79"/>
      <c r="I177" s="79"/>
      <c r="J177" s="79"/>
      <c r="K177" s="79"/>
      <c r="L177" s="79"/>
      <c r="M177" s="79"/>
      <c r="N177" s="79"/>
      <c r="O177" s="79"/>
      <c r="P177" s="79"/>
      <c r="Q177" s="79"/>
      <c r="R177" s="79"/>
      <c r="S177" s="79"/>
      <c r="T177" s="79"/>
      <c r="U177" s="379"/>
      <c r="V177" s="379"/>
      <c r="W177" s="75"/>
      <c r="X177" s="80" t="str">
        <f t="shared" si="29"/>
        <v/>
      </c>
      <c r="Y177" s="80" t="str">
        <f t="shared" si="29"/>
        <v/>
      </c>
      <c r="Z177" s="80" t="str">
        <f t="shared" si="29"/>
        <v/>
      </c>
      <c r="AA177" s="80" t="str">
        <f t="shared" si="29"/>
        <v/>
      </c>
      <c r="AB177" s="80" t="str">
        <f t="shared" si="29"/>
        <v/>
      </c>
      <c r="AC177" s="80" t="str">
        <f t="shared" si="29"/>
        <v/>
      </c>
      <c r="AD177" s="335"/>
      <c r="AE177" s="335"/>
      <c r="AF177" s="327" t="str">
        <f t="shared" si="23"/>
        <v/>
      </c>
      <c r="AG177" s="327" t="str">
        <f t="shared" si="24"/>
        <v/>
      </c>
    </row>
    <row r="178" spans="1:33" ht="45" customHeight="1">
      <c r="A178" s="326">
        <f t="shared" si="22"/>
        <v>43542</v>
      </c>
      <c r="B178" s="327" t="str">
        <f t="shared" si="25"/>
        <v>月</v>
      </c>
      <c r="C178" s="339"/>
      <c r="D178" s="339"/>
      <c r="E178" s="79"/>
      <c r="F178" s="79"/>
      <c r="G178" s="79"/>
      <c r="H178" s="79"/>
      <c r="I178" s="79"/>
      <c r="J178" s="79"/>
      <c r="K178" s="79"/>
      <c r="L178" s="79"/>
      <c r="M178" s="79"/>
      <c r="N178" s="79"/>
      <c r="O178" s="79"/>
      <c r="P178" s="79"/>
      <c r="Q178" s="79"/>
      <c r="R178" s="79"/>
      <c r="S178" s="79"/>
      <c r="T178" s="79"/>
      <c r="U178" s="379"/>
      <c r="V178" s="379"/>
      <c r="W178" s="75"/>
      <c r="X178" s="80" t="str">
        <f t="shared" si="29"/>
        <v/>
      </c>
      <c r="Y178" s="80" t="str">
        <f t="shared" si="29"/>
        <v/>
      </c>
      <c r="Z178" s="80" t="str">
        <f t="shared" si="29"/>
        <v/>
      </c>
      <c r="AA178" s="80" t="str">
        <f t="shared" si="29"/>
        <v/>
      </c>
      <c r="AB178" s="80" t="str">
        <f t="shared" si="29"/>
        <v/>
      </c>
      <c r="AC178" s="80" t="str">
        <f t="shared" si="29"/>
        <v/>
      </c>
      <c r="AD178" s="335"/>
      <c r="AE178" s="335"/>
      <c r="AF178" s="327" t="str">
        <f t="shared" si="23"/>
        <v/>
      </c>
      <c r="AG178" s="327" t="str">
        <f t="shared" si="24"/>
        <v/>
      </c>
    </row>
    <row r="179" spans="1:33" ht="45" customHeight="1">
      <c r="A179" s="326">
        <f t="shared" si="22"/>
        <v>43543</v>
      </c>
      <c r="B179" s="327" t="str">
        <f t="shared" si="25"/>
        <v>火</v>
      </c>
      <c r="C179" s="339">
        <v>43558</v>
      </c>
      <c r="D179" s="339">
        <v>43561</v>
      </c>
      <c r="E179" s="79"/>
      <c r="F179" s="79"/>
      <c r="G179" s="79"/>
      <c r="H179" s="79"/>
      <c r="I179" s="79"/>
      <c r="J179" s="79"/>
      <c r="K179" s="79"/>
      <c r="L179" s="79"/>
      <c r="M179" s="79"/>
      <c r="N179" s="79"/>
      <c r="O179" s="79"/>
      <c r="P179" s="79"/>
      <c r="Q179" s="79"/>
      <c r="R179" s="79"/>
      <c r="S179" s="79"/>
      <c r="T179" s="79"/>
      <c r="U179" s="379"/>
      <c r="V179" s="379"/>
      <c r="W179" s="75"/>
      <c r="X179" s="80" t="str">
        <f t="shared" si="29"/>
        <v/>
      </c>
      <c r="Y179" s="80" t="str">
        <f t="shared" si="29"/>
        <v/>
      </c>
      <c r="Z179" s="80" t="str">
        <f t="shared" si="29"/>
        <v>●</v>
      </c>
      <c r="AA179" s="80" t="str">
        <f t="shared" si="29"/>
        <v/>
      </c>
      <c r="AB179" s="80" t="str">
        <f t="shared" si="29"/>
        <v/>
      </c>
      <c r="AC179" s="80" t="str">
        <f t="shared" si="29"/>
        <v/>
      </c>
      <c r="AD179" s="393"/>
      <c r="AE179" s="393"/>
      <c r="AF179" s="327">
        <f t="shared" si="23"/>
        <v>16</v>
      </c>
      <c r="AG179" s="327">
        <f t="shared" si="24"/>
        <v>19</v>
      </c>
    </row>
    <row r="180" spans="1:33" ht="45" customHeight="1">
      <c r="A180" s="326">
        <f t="shared" si="22"/>
        <v>43544</v>
      </c>
      <c r="B180" s="327" t="str">
        <f t="shared" si="25"/>
        <v>水</v>
      </c>
      <c r="C180" s="339">
        <v>43560</v>
      </c>
      <c r="D180" s="339">
        <v>43562</v>
      </c>
      <c r="E180" s="79"/>
      <c r="F180" s="79"/>
      <c r="G180" s="79"/>
      <c r="H180" s="79"/>
      <c r="I180" s="79"/>
      <c r="J180" s="79"/>
      <c r="K180" s="79"/>
      <c r="L180" s="79"/>
      <c r="M180" s="79"/>
      <c r="N180" s="79"/>
      <c r="O180" s="79"/>
      <c r="P180" s="79"/>
      <c r="Q180" s="79"/>
      <c r="R180" s="79"/>
      <c r="S180" s="79"/>
      <c r="T180" s="79"/>
      <c r="U180" s="379"/>
      <c r="V180" s="379"/>
      <c r="W180" s="75"/>
      <c r="X180" s="80" t="str">
        <f t="shared" ref="X180:AC189" si="30">IF(AND(OR(AND(($A180&gt;=X$2),($A180&lt;=X$3)),AND(($A180&gt;=X$4),($A180&lt;=X$6)),AND(($A180&gt;=X$7),($A180&lt;=X$8))),OR($D180&lt;&gt;"",$C180&lt;&gt;"")),"●","")</f>
        <v/>
      </c>
      <c r="Y180" s="80" t="str">
        <f t="shared" si="30"/>
        <v/>
      </c>
      <c r="Z180" s="80" t="str">
        <f t="shared" si="30"/>
        <v>●</v>
      </c>
      <c r="AA180" s="80" t="str">
        <f t="shared" si="30"/>
        <v/>
      </c>
      <c r="AB180" s="80" t="str">
        <f t="shared" si="30"/>
        <v/>
      </c>
      <c r="AC180" s="80" t="str">
        <f t="shared" si="30"/>
        <v/>
      </c>
      <c r="AD180" s="335"/>
      <c r="AE180" s="335"/>
      <c r="AF180" s="327">
        <f t="shared" si="23"/>
        <v>17</v>
      </c>
      <c r="AG180" s="327">
        <f t="shared" si="24"/>
        <v>19</v>
      </c>
    </row>
    <row r="181" spans="1:33" ht="45" customHeight="1">
      <c r="A181" s="326">
        <f t="shared" si="22"/>
        <v>43545</v>
      </c>
      <c r="B181" s="327" t="str">
        <f t="shared" si="25"/>
        <v>木</v>
      </c>
      <c r="C181" s="339">
        <v>43561</v>
      </c>
      <c r="D181" s="339"/>
      <c r="E181" s="79"/>
      <c r="F181" s="79"/>
      <c r="G181" s="79"/>
      <c r="H181" s="79"/>
      <c r="I181" s="79"/>
      <c r="J181" s="79"/>
      <c r="K181" s="79"/>
      <c r="L181" s="79"/>
      <c r="M181" s="79"/>
      <c r="N181" s="79"/>
      <c r="O181" s="79"/>
      <c r="P181" s="79"/>
      <c r="Q181" s="79"/>
      <c r="R181" s="79"/>
      <c r="S181" s="79"/>
      <c r="T181" s="79"/>
      <c r="U181" s="379"/>
      <c r="V181" s="379"/>
      <c r="W181" s="75"/>
      <c r="X181" s="80" t="str">
        <f t="shared" si="30"/>
        <v/>
      </c>
      <c r="Y181" s="80" t="str">
        <f t="shared" si="30"/>
        <v/>
      </c>
      <c r="Z181" s="80" t="str">
        <f t="shared" si="30"/>
        <v>●</v>
      </c>
      <c r="AA181" s="80" t="str">
        <f t="shared" si="30"/>
        <v/>
      </c>
      <c r="AB181" s="80" t="str">
        <f t="shared" si="30"/>
        <v/>
      </c>
      <c r="AC181" s="80" t="str">
        <f t="shared" si="30"/>
        <v/>
      </c>
      <c r="AD181" s="393"/>
      <c r="AE181" s="335"/>
      <c r="AF181" s="327">
        <f t="shared" si="23"/>
        <v>17</v>
      </c>
      <c r="AG181" s="327" t="str">
        <f t="shared" si="24"/>
        <v/>
      </c>
    </row>
    <row r="182" spans="1:33" ht="45" customHeight="1">
      <c r="A182" s="326">
        <f t="shared" si="22"/>
        <v>43546</v>
      </c>
      <c r="B182" s="327" t="str">
        <f t="shared" si="25"/>
        <v>金</v>
      </c>
      <c r="C182" s="339"/>
      <c r="D182" s="339"/>
      <c r="E182" s="79"/>
      <c r="F182" s="79"/>
      <c r="G182" s="79"/>
      <c r="H182" s="79"/>
      <c r="I182" s="79"/>
      <c r="J182" s="79"/>
      <c r="K182" s="79"/>
      <c r="L182" s="79"/>
      <c r="M182" s="79"/>
      <c r="N182" s="79"/>
      <c r="O182" s="79"/>
      <c r="P182" s="79"/>
      <c r="Q182" s="79"/>
      <c r="R182" s="79"/>
      <c r="S182" s="79"/>
      <c r="T182" s="79"/>
      <c r="U182" s="379"/>
      <c r="V182" s="379"/>
      <c r="W182" s="75"/>
      <c r="X182" s="80" t="str">
        <f t="shared" si="30"/>
        <v/>
      </c>
      <c r="Y182" s="80" t="str">
        <f t="shared" si="30"/>
        <v/>
      </c>
      <c r="Z182" s="80" t="str">
        <f t="shared" si="30"/>
        <v/>
      </c>
      <c r="AA182" s="80" t="str">
        <f t="shared" si="30"/>
        <v/>
      </c>
      <c r="AB182" s="80" t="str">
        <f t="shared" si="30"/>
        <v/>
      </c>
      <c r="AC182" s="80" t="str">
        <f t="shared" si="30"/>
        <v/>
      </c>
      <c r="AD182" s="335"/>
      <c r="AE182" s="335"/>
      <c r="AF182" s="327" t="str">
        <f t="shared" si="23"/>
        <v/>
      </c>
      <c r="AG182" s="327" t="str">
        <f t="shared" si="24"/>
        <v/>
      </c>
    </row>
    <row r="183" spans="1:33" ht="45" customHeight="1">
      <c r="A183" s="326">
        <f t="shared" si="22"/>
        <v>43547</v>
      </c>
      <c r="B183" s="327" t="str">
        <f t="shared" si="25"/>
        <v>土</v>
      </c>
      <c r="C183" s="339"/>
      <c r="D183" s="339"/>
      <c r="E183" s="79"/>
      <c r="F183" s="79"/>
      <c r="G183" s="79"/>
      <c r="H183" s="79"/>
      <c r="I183" s="79"/>
      <c r="J183" s="79"/>
      <c r="K183" s="79"/>
      <c r="L183" s="79"/>
      <c r="M183" s="79"/>
      <c r="N183" s="79"/>
      <c r="O183" s="79"/>
      <c r="P183" s="79"/>
      <c r="Q183" s="79"/>
      <c r="R183" s="79"/>
      <c r="S183" s="79"/>
      <c r="T183" s="79"/>
      <c r="U183" s="379"/>
      <c r="V183" s="379"/>
      <c r="W183" s="75"/>
      <c r="X183" s="80" t="str">
        <f t="shared" si="30"/>
        <v/>
      </c>
      <c r="Y183" s="80" t="str">
        <f t="shared" si="30"/>
        <v/>
      </c>
      <c r="Z183" s="80" t="str">
        <f t="shared" si="30"/>
        <v/>
      </c>
      <c r="AA183" s="80" t="str">
        <f t="shared" si="30"/>
        <v/>
      </c>
      <c r="AB183" s="80" t="str">
        <f t="shared" si="30"/>
        <v/>
      </c>
      <c r="AC183" s="80" t="str">
        <f t="shared" si="30"/>
        <v/>
      </c>
      <c r="AD183" s="335"/>
      <c r="AE183" s="335"/>
      <c r="AF183" s="327" t="str">
        <f t="shared" si="23"/>
        <v/>
      </c>
      <c r="AG183" s="327" t="str">
        <f t="shared" si="24"/>
        <v/>
      </c>
    </row>
    <row r="184" spans="1:33" ht="45" customHeight="1">
      <c r="A184" s="326">
        <f t="shared" si="22"/>
        <v>43548</v>
      </c>
      <c r="B184" s="327" t="str">
        <f t="shared" si="25"/>
        <v>日</v>
      </c>
      <c r="C184" s="339"/>
      <c r="D184" s="339"/>
      <c r="E184" s="79"/>
      <c r="F184" s="79"/>
      <c r="G184" s="79"/>
      <c r="H184" s="79"/>
      <c r="I184" s="79"/>
      <c r="J184" s="79"/>
      <c r="K184" s="79"/>
      <c r="L184" s="79"/>
      <c r="M184" s="79"/>
      <c r="N184" s="79"/>
      <c r="O184" s="79"/>
      <c r="P184" s="79"/>
      <c r="Q184" s="79"/>
      <c r="R184" s="79"/>
      <c r="S184" s="79"/>
      <c r="T184" s="79"/>
      <c r="U184" s="379"/>
      <c r="V184" s="379"/>
      <c r="W184" s="75"/>
      <c r="X184" s="80" t="str">
        <f t="shared" si="30"/>
        <v/>
      </c>
      <c r="Y184" s="80" t="str">
        <f t="shared" si="30"/>
        <v/>
      </c>
      <c r="Z184" s="80" t="str">
        <f t="shared" si="30"/>
        <v/>
      </c>
      <c r="AA184" s="80" t="str">
        <f t="shared" si="30"/>
        <v/>
      </c>
      <c r="AB184" s="80" t="str">
        <f t="shared" si="30"/>
        <v/>
      </c>
      <c r="AC184" s="80" t="str">
        <f t="shared" si="30"/>
        <v/>
      </c>
      <c r="AD184" s="335"/>
      <c r="AE184" s="335"/>
      <c r="AF184" s="327" t="str">
        <f t="shared" si="23"/>
        <v/>
      </c>
      <c r="AG184" s="327" t="str">
        <f t="shared" si="24"/>
        <v/>
      </c>
    </row>
    <row r="185" spans="1:33" ht="45" customHeight="1">
      <c r="A185" s="326">
        <f t="shared" si="22"/>
        <v>43549</v>
      </c>
      <c r="B185" s="327" t="str">
        <f t="shared" si="25"/>
        <v>月</v>
      </c>
      <c r="C185" s="339"/>
      <c r="D185" s="339"/>
      <c r="E185" s="79"/>
      <c r="F185" s="79"/>
      <c r="G185" s="79"/>
      <c r="H185" s="79"/>
      <c r="I185" s="79"/>
      <c r="J185" s="79"/>
      <c r="K185" s="79"/>
      <c r="L185" s="79"/>
      <c r="M185" s="79"/>
      <c r="N185" s="79"/>
      <c r="O185" s="79"/>
      <c r="P185" s="79"/>
      <c r="Q185" s="79"/>
      <c r="R185" s="79"/>
      <c r="S185" s="79"/>
      <c r="T185" s="79"/>
      <c r="U185" s="379"/>
      <c r="V185" s="379"/>
      <c r="W185" s="75"/>
      <c r="X185" s="80" t="str">
        <f t="shared" si="30"/>
        <v/>
      </c>
      <c r="Y185" s="80" t="str">
        <f t="shared" si="30"/>
        <v/>
      </c>
      <c r="Z185" s="80" t="str">
        <f t="shared" si="30"/>
        <v/>
      </c>
      <c r="AA185" s="80" t="str">
        <f t="shared" si="30"/>
        <v/>
      </c>
      <c r="AB185" s="80" t="str">
        <f t="shared" si="30"/>
        <v/>
      </c>
      <c r="AC185" s="80" t="str">
        <f t="shared" si="30"/>
        <v/>
      </c>
      <c r="AD185" s="335"/>
      <c r="AE185" s="335"/>
      <c r="AF185" s="327" t="str">
        <f t="shared" si="23"/>
        <v/>
      </c>
      <c r="AG185" s="327" t="str">
        <f t="shared" si="24"/>
        <v/>
      </c>
    </row>
    <row r="186" spans="1:33" ht="45" customHeight="1">
      <c r="A186" s="326">
        <f t="shared" si="22"/>
        <v>43550</v>
      </c>
      <c r="B186" s="327" t="str">
        <f t="shared" si="25"/>
        <v>火</v>
      </c>
      <c r="C186" s="339">
        <v>43566</v>
      </c>
      <c r="D186" s="339">
        <v>43568</v>
      </c>
      <c r="E186" s="79"/>
      <c r="F186" s="79"/>
      <c r="G186" s="79"/>
      <c r="H186" s="79"/>
      <c r="I186" s="79"/>
      <c r="J186" s="79"/>
      <c r="K186" s="79"/>
      <c r="L186" s="79"/>
      <c r="M186" s="79"/>
      <c r="N186" s="79"/>
      <c r="O186" s="79"/>
      <c r="P186" s="79"/>
      <c r="Q186" s="79"/>
      <c r="R186" s="79"/>
      <c r="S186" s="79"/>
      <c r="T186" s="79"/>
      <c r="U186" s="379"/>
      <c r="V186" s="379"/>
      <c r="W186" s="75"/>
      <c r="X186" s="80" t="str">
        <f t="shared" si="30"/>
        <v/>
      </c>
      <c r="Y186" s="80" t="str">
        <f t="shared" si="30"/>
        <v/>
      </c>
      <c r="Z186" s="80" t="str">
        <f t="shared" si="30"/>
        <v>●</v>
      </c>
      <c r="AA186" s="80" t="str">
        <f t="shared" si="30"/>
        <v/>
      </c>
      <c r="AB186" s="80" t="str">
        <f t="shared" si="30"/>
        <v/>
      </c>
      <c r="AC186" s="80" t="str">
        <f t="shared" si="30"/>
        <v/>
      </c>
      <c r="AD186" s="393"/>
      <c r="AE186" s="393"/>
      <c r="AF186" s="327">
        <f t="shared" si="23"/>
        <v>17</v>
      </c>
      <c r="AG186" s="327">
        <f t="shared" si="24"/>
        <v>19</v>
      </c>
    </row>
    <row r="187" spans="1:33" ht="45" customHeight="1">
      <c r="A187" s="326">
        <f t="shared" si="22"/>
        <v>43551</v>
      </c>
      <c r="B187" s="327" t="str">
        <f t="shared" si="25"/>
        <v>水</v>
      </c>
      <c r="C187" s="339">
        <v>43567</v>
      </c>
      <c r="D187" s="339"/>
      <c r="E187" s="79"/>
      <c r="F187" s="79"/>
      <c r="G187" s="79"/>
      <c r="H187" s="79"/>
      <c r="I187" s="79"/>
      <c r="J187" s="79"/>
      <c r="K187" s="79"/>
      <c r="L187" s="79"/>
      <c r="M187" s="79"/>
      <c r="N187" s="79"/>
      <c r="O187" s="79"/>
      <c r="P187" s="79"/>
      <c r="Q187" s="79"/>
      <c r="R187" s="79"/>
      <c r="S187" s="79"/>
      <c r="T187" s="79"/>
      <c r="U187" s="379"/>
      <c r="V187" s="379"/>
      <c r="W187" s="75"/>
      <c r="X187" s="80" t="str">
        <f t="shared" si="30"/>
        <v/>
      </c>
      <c r="Y187" s="80" t="str">
        <f t="shared" si="30"/>
        <v/>
      </c>
      <c r="Z187" s="80" t="str">
        <f t="shared" si="30"/>
        <v>●</v>
      </c>
      <c r="AA187" s="80" t="str">
        <f t="shared" si="30"/>
        <v/>
      </c>
      <c r="AB187" s="80" t="str">
        <f t="shared" si="30"/>
        <v/>
      </c>
      <c r="AC187" s="80" t="str">
        <f t="shared" si="30"/>
        <v/>
      </c>
      <c r="AD187" s="335"/>
      <c r="AE187" s="335"/>
      <c r="AF187" s="327">
        <f t="shared" si="23"/>
        <v>17</v>
      </c>
      <c r="AG187" s="327" t="str">
        <f t="shared" si="24"/>
        <v/>
      </c>
    </row>
    <row r="188" spans="1:33" ht="45" customHeight="1">
      <c r="A188" s="326">
        <f t="shared" si="22"/>
        <v>43552</v>
      </c>
      <c r="B188" s="327" t="str">
        <f t="shared" si="25"/>
        <v>木</v>
      </c>
      <c r="C188" s="339"/>
      <c r="D188" s="339"/>
      <c r="E188" s="79"/>
      <c r="F188" s="79"/>
      <c r="G188" s="79"/>
      <c r="H188" s="79"/>
      <c r="I188" s="79"/>
      <c r="J188" s="79"/>
      <c r="K188" s="79"/>
      <c r="L188" s="79"/>
      <c r="M188" s="79"/>
      <c r="N188" s="79"/>
      <c r="O188" s="79"/>
      <c r="P188" s="79"/>
      <c r="Q188" s="79"/>
      <c r="R188" s="79"/>
      <c r="S188" s="79"/>
      <c r="T188" s="79"/>
      <c r="U188" s="379"/>
      <c r="V188" s="379"/>
      <c r="W188" s="75"/>
      <c r="X188" s="80" t="str">
        <f t="shared" si="30"/>
        <v/>
      </c>
      <c r="Y188" s="80" t="str">
        <f t="shared" si="30"/>
        <v/>
      </c>
      <c r="Z188" s="80" t="str">
        <f t="shared" si="30"/>
        <v/>
      </c>
      <c r="AA188" s="80" t="str">
        <f t="shared" si="30"/>
        <v/>
      </c>
      <c r="AB188" s="80" t="str">
        <f t="shared" si="30"/>
        <v/>
      </c>
      <c r="AC188" s="80" t="str">
        <f t="shared" si="30"/>
        <v/>
      </c>
      <c r="AD188" s="393"/>
      <c r="AE188" s="335"/>
      <c r="AF188" s="327" t="str">
        <f t="shared" si="23"/>
        <v/>
      </c>
      <c r="AG188" s="327" t="str">
        <f t="shared" si="24"/>
        <v/>
      </c>
    </row>
    <row r="189" spans="1:33" ht="45" customHeight="1">
      <c r="A189" s="326">
        <f t="shared" si="22"/>
        <v>43553</v>
      </c>
      <c r="B189" s="327" t="str">
        <f t="shared" si="25"/>
        <v>金</v>
      </c>
      <c r="C189" s="339"/>
      <c r="D189" s="339"/>
      <c r="E189" s="79"/>
      <c r="F189" s="79"/>
      <c r="G189" s="79"/>
      <c r="H189" s="79"/>
      <c r="I189" s="79"/>
      <c r="J189" s="79"/>
      <c r="K189" s="79"/>
      <c r="L189" s="79"/>
      <c r="M189" s="79"/>
      <c r="N189" s="79"/>
      <c r="O189" s="79"/>
      <c r="P189" s="79"/>
      <c r="Q189" s="79"/>
      <c r="R189" s="79"/>
      <c r="S189" s="79"/>
      <c r="T189" s="79"/>
      <c r="U189" s="379"/>
      <c r="V189" s="379"/>
      <c r="W189" s="75"/>
      <c r="X189" s="80" t="str">
        <f t="shared" si="30"/>
        <v/>
      </c>
      <c r="Y189" s="80" t="str">
        <f t="shared" si="30"/>
        <v/>
      </c>
      <c r="Z189" s="80" t="str">
        <f t="shared" si="30"/>
        <v/>
      </c>
      <c r="AA189" s="80" t="str">
        <f t="shared" si="30"/>
        <v/>
      </c>
      <c r="AB189" s="80" t="str">
        <f t="shared" si="30"/>
        <v/>
      </c>
      <c r="AC189" s="80" t="str">
        <f t="shared" si="30"/>
        <v/>
      </c>
      <c r="AD189" s="335"/>
      <c r="AE189" s="335"/>
      <c r="AF189" s="327" t="str">
        <f t="shared" si="23"/>
        <v/>
      </c>
      <c r="AG189" s="327" t="str">
        <f t="shared" si="24"/>
        <v/>
      </c>
    </row>
    <row r="190" spans="1:33" ht="45" customHeight="1">
      <c r="A190" s="326">
        <f t="shared" si="22"/>
        <v>43554</v>
      </c>
      <c r="B190" s="327" t="str">
        <f t="shared" si="25"/>
        <v>土</v>
      </c>
      <c r="C190" s="339"/>
      <c r="D190" s="339"/>
      <c r="E190" s="79"/>
      <c r="F190" s="79"/>
      <c r="G190" s="79"/>
      <c r="H190" s="79"/>
      <c r="I190" s="79"/>
      <c r="J190" s="79"/>
      <c r="K190" s="79"/>
      <c r="L190" s="79"/>
      <c r="M190" s="79"/>
      <c r="N190" s="79"/>
      <c r="O190" s="79"/>
      <c r="P190" s="79"/>
      <c r="Q190" s="79"/>
      <c r="R190" s="79"/>
      <c r="S190" s="79"/>
      <c r="T190" s="79"/>
      <c r="U190" s="379"/>
      <c r="V190" s="379"/>
      <c r="W190" s="75"/>
      <c r="X190" s="80" t="str">
        <f t="shared" ref="X190:AC199" si="31">IF(AND(OR(AND(($A190&gt;=X$2),($A190&lt;=X$3)),AND(($A190&gt;=X$4),($A190&lt;=X$6)),AND(($A190&gt;=X$7),($A190&lt;=X$8))),OR($D190&lt;&gt;"",$C190&lt;&gt;"")),"●","")</f>
        <v/>
      </c>
      <c r="Y190" s="80" t="str">
        <f t="shared" si="31"/>
        <v/>
      </c>
      <c r="Z190" s="80" t="str">
        <f t="shared" si="31"/>
        <v/>
      </c>
      <c r="AA190" s="80" t="str">
        <f t="shared" si="31"/>
        <v/>
      </c>
      <c r="AB190" s="80" t="str">
        <f t="shared" si="31"/>
        <v/>
      </c>
      <c r="AC190" s="80" t="str">
        <f t="shared" si="31"/>
        <v/>
      </c>
      <c r="AD190" s="335"/>
      <c r="AE190" s="335"/>
      <c r="AF190" s="327" t="str">
        <f t="shared" si="23"/>
        <v/>
      </c>
      <c r="AG190" s="327" t="str">
        <f t="shared" si="24"/>
        <v/>
      </c>
    </row>
    <row r="191" spans="1:33" ht="45" customHeight="1">
      <c r="A191" s="326">
        <f t="shared" si="22"/>
        <v>43555</v>
      </c>
      <c r="B191" s="327" t="str">
        <f t="shared" si="25"/>
        <v>日</v>
      </c>
      <c r="C191" s="339"/>
      <c r="D191" s="339"/>
      <c r="E191" s="79"/>
      <c r="F191" s="79"/>
      <c r="G191" s="79"/>
      <c r="H191" s="79"/>
      <c r="I191" s="79"/>
      <c r="J191" s="79"/>
      <c r="K191" s="79"/>
      <c r="L191" s="79"/>
      <c r="M191" s="79"/>
      <c r="N191" s="79"/>
      <c r="O191" s="79"/>
      <c r="P191" s="79"/>
      <c r="Q191" s="79"/>
      <c r="R191" s="79"/>
      <c r="S191" s="79"/>
      <c r="T191" s="79"/>
      <c r="U191" s="379"/>
      <c r="V191" s="379"/>
      <c r="W191" s="75"/>
      <c r="X191" s="80" t="str">
        <f t="shared" si="31"/>
        <v/>
      </c>
      <c r="Y191" s="80" t="str">
        <f t="shared" si="31"/>
        <v/>
      </c>
      <c r="Z191" s="80" t="str">
        <f t="shared" si="31"/>
        <v/>
      </c>
      <c r="AA191" s="80" t="str">
        <f t="shared" si="31"/>
        <v/>
      </c>
      <c r="AB191" s="80" t="str">
        <f t="shared" si="31"/>
        <v/>
      </c>
      <c r="AC191" s="80" t="str">
        <f t="shared" si="31"/>
        <v/>
      </c>
      <c r="AD191" s="335"/>
      <c r="AE191" s="335"/>
      <c r="AF191" s="327" t="str">
        <f t="shared" si="23"/>
        <v/>
      </c>
      <c r="AG191" s="327" t="str">
        <f t="shared" si="24"/>
        <v/>
      </c>
    </row>
    <row r="192" spans="1:33" ht="45" customHeight="1">
      <c r="A192" s="326">
        <f t="shared" si="22"/>
        <v>43556</v>
      </c>
      <c r="B192" s="327" t="str">
        <f t="shared" si="25"/>
        <v>月</v>
      </c>
      <c r="C192" s="339"/>
      <c r="D192" s="339"/>
      <c r="E192" s="79"/>
      <c r="F192" s="79"/>
      <c r="G192" s="79"/>
      <c r="H192" s="79"/>
      <c r="I192" s="79"/>
      <c r="J192" s="79"/>
      <c r="K192" s="79"/>
      <c r="L192" s="79"/>
      <c r="M192" s="79"/>
      <c r="N192" s="79"/>
      <c r="O192" s="79"/>
      <c r="P192" s="79"/>
      <c r="Q192" s="79"/>
      <c r="R192" s="79"/>
      <c r="S192" s="79"/>
      <c r="T192" s="79"/>
      <c r="U192" s="379"/>
      <c r="V192" s="379"/>
      <c r="W192" s="75"/>
      <c r="X192" s="80" t="str">
        <f t="shared" si="31"/>
        <v/>
      </c>
      <c r="Y192" s="80" t="str">
        <f t="shared" si="31"/>
        <v/>
      </c>
      <c r="Z192" s="80" t="str">
        <f t="shared" si="31"/>
        <v/>
      </c>
      <c r="AA192" s="80" t="str">
        <f t="shared" si="31"/>
        <v/>
      </c>
      <c r="AB192" s="80" t="str">
        <f t="shared" si="31"/>
        <v/>
      </c>
      <c r="AC192" s="80" t="str">
        <f t="shared" si="31"/>
        <v/>
      </c>
      <c r="AD192" s="335"/>
      <c r="AE192" s="335"/>
      <c r="AF192" s="327" t="str">
        <f t="shared" si="23"/>
        <v/>
      </c>
      <c r="AG192" s="327" t="str">
        <f t="shared" si="24"/>
        <v/>
      </c>
    </row>
    <row r="193" spans="1:33" ht="45" customHeight="1">
      <c r="A193" s="326">
        <f t="shared" si="22"/>
        <v>43557</v>
      </c>
      <c r="B193" s="327" t="str">
        <f t="shared" si="25"/>
        <v>火</v>
      </c>
      <c r="C193" s="339">
        <v>43573</v>
      </c>
      <c r="D193" s="339">
        <v>43575</v>
      </c>
      <c r="E193" s="79"/>
      <c r="F193" s="79"/>
      <c r="G193" s="79"/>
      <c r="H193" s="79"/>
      <c r="I193" s="79"/>
      <c r="J193" s="79"/>
      <c r="K193" s="79"/>
      <c r="L193" s="79"/>
      <c r="M193" s="79"/>
      <c r="N193" s="79"/>
      <c r="O193" s="79"/>
      <c r="P193" s="79"/>
      <c r="Q193" s="79"/>
      <c r="R193" s="79"/>
      <c r="S193" s="79"/>
      <c r="T193" s="79"/>
      <c r="U193" s="379"/>
      <c r="V193" s="379"/>
      <c r="W193" s="75"/>
      <c r="X193" s="80" t="str">
        <f t="shared" si="31"/>
        <v/>
      </c>
      <c r="Y193" s="80" t="str">
        <f t="shared" si="31"/>
        <v/>
      </c>
      <c r="Z193" s="80" t="str">
        <f t="shared" si="31"/>
        <v>●</v>
      </c>
      <c r="AA193" s="80" t="str">
        <f t="shared" si="31"/>
        <v/>
      </c>
      <c r="AB193" s="80" t="str">
        <f t="shared" si="31"/>
        <v/>
      </c>
      <c r="AC193" s="80" t="str">
        <f t="shared" si="31"/>
        <v/>
      </c>
      <c r="AD193" s="393"/>
      <c r="AE193" s="393"/>
      <c r="AF193" s="327">
        <f t="shared" si="23"/>
        <v>17</v>
      </c>
      <c r="AG193" s="327">
        <f t="shared" si="24"/>
        <v>19</v>
      </c>
    </row>
    <row r="194" spans="1:33" ht="45" customHeight="1">
      <c r="A194" s="326">
        <f t="shared" si="22"/>
        <v>43558</v>
      </c>
      <c r="B194" s="327" t="str">
        <f t="shared" si="25"/>
        <v>水</v>
      </c>
      <c r="C194" s="339">
        <v>43574</v>
      </c>
      <c r="D194" s="339"/>
      <c r="E194" s="79"/>
      <c r="F194" s="79"/>
      <c r="G194" s="79"/>
      <c r="H194" s="79"/>
      <c r="I194" s="79"/>
      <c r="J194" s="79"/>
      <c r="K194" s="79"/>
      <c r="L194" s="79"/>
      <c r="M194" s="79"/>
      <c r="N194" s="79"/>
      <c r="O194" s="79"/>
      <c r="P194" s="79"/>
      <c r="Q194" s="79"/>
      <c r="R194" s="79"/>
      <c r="S194" s="79"/>
      <c r="T194" s="79"/>
      <c r="U194" s="379"/>
      <c r="V194" s="379"/>
      <c r="W194" s="75"/>
      <c r="X194" s="80" t="str">
        <f t="shared" si="31"/>
        <v/>
      </c>
      <c r="Y194" s="80" t="str">
        <f t="shared" si="31"/>
        <v/>
      </c>
      <c r="Z194" s="80" t="str">
        <f t="shared" si="31"/>
        <v>●</v>
      </c>
      <c r="AA194" s="80" t="str">
        <f t="shared" si="31"/>
        <v/>
      </c>
      <c r="AB194" s="80" t="str">
        <f t="shared" si="31"/>
        <v/>
      </c>
      <c r="AC194" s="80" t="str">
        <f t="shared" si="31"/>
        <v/>
      </c>
      <c r="AD194" s="335"/>
      <c r="AE194" s="335"/>
      <c r="AF194" s="327">
        <f t="shared" si="23"/>
        <v>17</v>
      </c>
      <c r="AG194" s="327" t="str">
        <f t="shared" si="24"/>
        <v/>
      </c>
    </row>
    <row r="195" spans="1:33" ht="45" customHeight="1">
      <c r="A195" s="326">
        <f t="shared" si="22"/>
        <v>43559</v>
      </c>
      <c r="B195" s="327" t="str">
        <f t="shared" si="25"/>
        <v>木</v>
      </c>
      <c r="C195" s="339"/>
      <c r="D195" s="339"/>
      <c r="E195" s="79"/>
      <c r="F195" s="79"/>
      <c r="G195" s="79"/>
      <c r="H195" s="79"/>
      <c r="I195" s="79"/>
      <c r="J195" s="79"/>
      <c r="K195" s="79"/>
      <c r="L195" s="79"/>
      <c r="M195" s="79"/>
      <c r="N195" s="79"/>
      <c r="O195" s="79"/>
      <c r="P195" s="79"/>
      <c r="Q195" s="79"/>
      <c r="R195" s="79"/>
      <c r="S195" s="79"/>
      <c r="T195" s="79"/>
      <c r="U195" s="379"/>
      <c r="V195" s="379"/>
      <c r="W195" s="75"/>
      <c r="X195" s="80" t="str">
        <f t="shared" si="31"/>
        <v/>
      </c>
      <c r="Y195" s="80" t="str">
        <f t="shared" si="31"/>
        <v/>
      </c>
      <c r="Z195" s="80" t="str">
        <f t="shared" si="31"/>
        <v/>
      </c>
      <c r="AA195" s="80" t="str">
        <f t="shared" si="31"/>
        <v/>
      </c>
      <c r="AB195" s="80" t="str">
        <f t="shared" si="31"/>
        <v/>
      </c>
      <c r="AC195" s="80" t="str">
        <f t="shared" si="31"/>
        <v/>
      </c>
      <c r="AD195" s="393"/>
      <c r="AE195" s="335"/>
      <c r="AF195" s="327" t="str">
        <f t="shared" si="23"/>
        <v/>
      </c>
      <c r="AG195" s="327" t="str">
        <f t="shared" si="24"/>
        <v/>
      </c>
    </row>
    <row r="196" spans="1:33" ht="45" customHeight="1">
      <c r="A196" s="326">
        <f t="shared" si="22"/>
        <v>43560</v>
      </c>
      <c r="B196" s="327" t="str">
        <f t="shared" si="25"/>
        <v>金</v>
      </c>
      <c r="C196" s="339"/>
      <c r="D196" s="339"/>
      <c r="E196" s="79"/>
      <c r="F196" s="79"/>
      <c r="G196" s="79"/>
      <c r="H196" s="79"/>
      <c r="I196" s="79"/>
      <c r="J196" s="79"/>
      <c r="K196" s="79"/>
      <c r="L196" s="79"/>
      <c r="M196" s="79"/>
      <c r="N196" s="79"/>
      <c r="O196" s="79"/>
      <c r="P196" s="79"/>
      <c r="Q196" s="79"/>
      <c r="R196" s="79"/>
      <c r="S196" s="79"/>
      <c r="T196" s="79"/>
      <c r="U196" s="379"/>
      <c r="V196" s="379"/>
      <c r="W196" s="75"/>
      <c r="X196" s="80" t="str">
        <f t="shared" si="31"/>
        <v/>
      </c>
      <c r="Y196" s="80" t="str">
        <f t="shared" si="31"/>
        <v/>
      </c>
      <c r="Z196" s="80" t="str">
        <f t="shared" si="31"/>
        <v/>
      </c>
      <c r="AA196" s="80" t="str">
        <f t="shared" si="31"/>
        <v/>
      </c>
      <c r="AB196" s="80" t="str">
        <f t="shared" si="31"/>
        <v/>
      </c>
      <c r="AC196" s="80" t="str">
        <f t="shared" si="31"/>
        <v/>
      </c>
      <c r="AD196" s="335"/>
      <c r="AE196" s="335"/>
      <c r="AF196" s="327" t="str">
        <f t="shared" si="23"/>
        <v/>
      </c>
      <c r="AG196" s="327" t="str">
        <f t="shared" si="24"/>
        <v/>
      </c>
    </row>
    <row r="197" spans="1:33" ht="45" customHeight="1">
      <c r="A197" s="326">
        <f t="shared" si="22"/>
        <v>43561</v>
      </c>
      <c r="B197" s="327" t="str">
        <f t="shared" si="25"/>
        <v>土</v>
      </c>
      <c r="C197" s="339"/>
      <c r="D197" s="339"/>
      <c r="E197" s="79"/>
      <c r="F197" s="79"/>
      <c r="G197" s="79"/>
      <c r="H197" s="79"/>
      <c r="I197" s="79"/>
      <c r="J197" s="79"/>
      <c r="K197" s="79"/>
      <c r="L197" s="79"/>
      <c r="M197" s="79"/>
      <c r="N197" s="79"/>
      <c r="O197" s="79"/>
      <c r="P197" s="79"/>
      <c r="Q197" s="79"/>
      <c r="R197" s="79"/>
      <c r="S197" s="79"/>
      <c r="T197" s="79"/>
      <c r="U197" s="379"/>
      <c r="V197" s="379"/>
      <c r="W197" s="75"/>
      <c r="X197" s="80" t="str">
        <f t="shared" si="31"/>
        <v/>
      </c>
      <c r="Y197" s="80" t="str">
        <f t="shared" si="31"/>
        <v/>
      </c>
      <c r="Z197" s="80" t="str">
        <f t="shared" si="31"/>
        <v/>
      </c>
      <c r="AA197" s="80" t="str">
        <f t="shared" si="31"/>
        <v/>
      </c>
      <c r="AB197" s="80" t="str">
        <f t="shared" si="31"/>
        <v/>
      </c>
      <c r="AC197" s="80" t="str">
        <f t="shared" si="31"/>
        <v/>
      </c>
      <c r="AD197" s="335"/>
      <c r="AE197" s="335"/>
      <c r="AF197" s="327" t="str">
        <f t="shared" si="23"/>
        <v/>
      </c>
      <c r="AG197" s="327" t="str">
        <f t="shared" si="24"/>
        <v/>
      </c>
    </row>
    <row r="198" spans="1:33" ht="45" customHeight="1">
      <c r="A198" s="326">
        <f t="shared" si="22"/>
        <v>43562</v>
      </c>
      <c r="B198" s="327" t="str">
        <f t="shared" si="25"/>
        <v>日</v>
      </c>
      <c r="C198" s="339"/>
      <c r="D198" s="339"/>
      <c r="E198" s="79"/>
      <c r="F198" s="79"/>
      <c r="G198" s="79"/>
      <c r="H198" s="79"/>
      <c r="I198" s="79"/>
      <c r="J198" s="79"/>
      <c r="K198" s="79"/>
      <c r="L198" s="79"/>
      <c r="M198" s="79"/>
      <c r="N198" s="79"/>
      <c r="O198" s="79"/>
      <c r="P198" s="79"/>
      <c r="Q198" s="79"/>
      <c r="R198" s="79"/>
      <c r="S198" s="79"/>
      <c r="T198" s="79"/>
      <c r="U198" s="379"/>
      <c r="V198" s="379"/>
      <c r="W198" s="75"/>
      <c r="X198" s="80" t="str">
        <f t="shared" si="31"/>
        <v/>
      </c>
      <c r="Y198" s="80" t="str">
        <f t="shared" si="31"/>
        <v/>
      </c>
      <c r="Z198" s="80" t="str">
        <f t="shared" si="31"/>
        <v/>
      </c>
      <c r="AA198" s="80" t="str">
        <f t="shared" si="31"/>
        <v/>
      </c>
      <c r="AB198" s="80" t="str">
        <f t="shared" si="31"/>
        <v/>
      </c>
      <c r="AC198" s="80" t="str">
        <f t="shared" si="31"/>
        <v/>
      </c>
      <c r="AD198" s="335"/>
      <c r="AE198" s="335"/>
      <c r="AF198" s="327" t="str">
        <f t="shared" si="23"/>
        <v/>
      </c>
      <c r="AG198" s="327" t="str">
        <f t="shared" si="24"/>
        <v/>
      </c>
    </row>
    <row r="199" spans="1:33" ht="45" customHeight="1">
      <c r="A199" s="326">
        <f t="shared" si="22"/>
        <v>43563</v>
      </c>
      <c r="B199" s="327" t="str">
        <f t="shared" si="25"/>
        <v>月</v>
      </c>
      <c r="C199" s="339"/>
      <c r="D199" s="339"/>
      <c r="E199" s="79"/>
      <c r="F199" s="79"/>
      <c r="G199" s="79"/>
      <c r="H199" s="79"/>
      <c r="I199" s="79"/>
      <c r="J199" s="79"/>
      <c r="K199" s="79"/>
      <c r="L199" s="79"/>
      <c r="M199" s="79"/>
      <c r="N199" s="79"/>
      <c r="O199" s="79"/>
      <c r="P199" s="79"/>
      <c r="Q199" s="79"/>
      <c r="R199" s="79"/>
      <c r="S199" s="79"/>
      <c r="T199" s="79"/>
      <c r="U199" s="379"/>
      <c r="V199" s="379"/>
      <c r="W199" s="75"/>
      <c r="X199" s="80" t="str">
        <f t="shared" si="31"/>
        <v/>
      </c>
      <c r="Y199" s="80" t="str">
        <f t="shared" si="31"/>
        <v/>
      </c>
      <c r="Z199" s="80" t="str">
        <f t="shared" si="31"/>
        <v/>
      </c>
      <c r="AA199" s="80" t="str">
        <f t="shared" si="31"/>
        <v/>
      </c>
      <c r="AB199" s="80" t="str">
        <f t="shared" si="31"/>
        <v/>
      </c>
      <c r="AC199" s="80" t="str">
        <f t="shared" si="31"/>
        <v/>
      </c>
      <c r="AD199" s="335"/>
      <c r="AE199" s="335"/>
      <c r="AF199" s="327" t="str">
        <f t="shared" si="23"/>
        <v/>
      </c>
      <c r="AG199" s="327" t="str">
        <f t="shared" si="24"/>
        <v/>
      </c>
    </row>
    <row r="200" spans="1:33" ht="45" customHeight="1">
      <c r="A200" s="326">
        <f t="shared" si="22"/>
        <v>43564</v>
      </c>
      <c r="B200" s="327" t="str">
        <f t="shared" si="25"/>
        <v>火</v>
      </c>
      <c r="C200" s="339">
        <v>43579</v>
      </c>
      <c r="D200" s="339">
        <v>43581</v>
      </c>
      <c r="E200" s="79"/>
      <c r="F200" s="79"/>
      <c r="G200" s="79"/>
      <c r="H200" s="79"/>
      <c r="I200" s="79"/>
      <c r="J200" s="79"/>
      <c r="K200" s="79"/>
      <c r="L200" s="79"/>
      <c r="M200" s="79"/>
      <c r="N200" s="79"/>
      <c r="O200" s="79"/>
      <c r="P200" s="79"/>
      <c r="Q200" s="79"/>
      <c r="R200" s="79"/>
      <c r="S200" s="79"/>
      <c r="T200" s="79"/>
      <c r="U200" s="379"/>
      <c r="V200" s="379"/>
      <c r="W200" s="75"/>
      <c r="X200" s="80" t="str">
        <f t="shared" ref="X200:AC209" si="32">IF(AND(OR(AND(($A200&gt;=X$2),($A200&lt;=X$3)),AND(($A200&gt;=X$4),($A200&lt;=X$6)),AND(($A200&gt;=X$7),($A200&lt;=X$8))),OR($D200&lt;&gt;"",$C200&lt;&gt;"")),"●","")</f>
        <v/>
      </c>
      <c r="Y200" s="80" t="str">
        <f t="shared" si="32"/>
        <v/>
      </c>
      <c r="Z200" s="80" t="str">
        <f t="shared" si="32"/>
        <v>●</v>
      </c>
      <c r="AA200" s="80" t="str">
        <f t="shared" si="32"/>
        <v/>
      </c>
      <c r="AB200" s="80" t="str">
        <f t="shared" si="32"/>
        <v/>
      </c>
      <c r="AC200" s="80" t="str">
        <f t="shared" si="32"/>
        <v/>
      </c>
      <c r="AD200" s="393"/>
      <c r="AE200" s="393"/>
      <c r="AF200" s="327">
        <f t="shared" si="23"/>
        <v>16</v>
      </c>
      <c r="AG200" s="327">
        <f t="shared" si="24"/>
        <v>18</v>
      </c>
    </row>
    <row r="201" spans="1:33" ht="45" customHeight="1">
      <c r="A201" s="326">
        <f t="shared" si="22"/>
        <v>43565</v>
      </c>
      <c r="B201" s="327" t="str">
        <f t="shared" si="25"/>
        <v>水</v>
      </c>
      <c r="C201" s="339">
        <v>43580</v>
      </c>
      <c r="D201" s="339"/>
      <c r="E201" s="79"/>
      <c r="F201" s="79"/>
      <c r="G201" s="79"/>
      <c r="H201" s="79"/>
      <c r="I201" s="79"/>
      <c r="J201" s="79"/>
      <c r="K201" s="79"/>
      <c r="L201" s="79"/>
      <c r="M201" s="79"/>
      <c r="N201" s="79"/>
      <c r="O201" s="79"/>
      <c r="P201" s="79"/>
      <c r="Q201" s="79"/>
      <c r="R201" s="79"/>
      <c r="S201" s="79"/>
      <c r="T201" s="79"/>
      <c r="U201" s="379"/>
      <c r="V201" s="379"/>
      <c r="W201" s="75"/>
      <c r="X201" s="80" t="str">
        <f t="shared" si="32"/>
        <v/>
      </c>
      <c r="Y201" s="80" t="str">
        <f t="shared" si="32"/>
        <v/>
      </c>
      <c r="Z201" s="80" t="str">
        <f t="shared" si="32"/>
        <v>●</v>
      </c>
      <c r="AA201" s="80" t="str">
        <f t="shared" si="32"/>
        <v/>
      </c>
      <c r="AB201" s="80" t="str">
        <f t="shared" si="32"/>
        <v/>
      </c>
      <c r="AC201" s="80" t="str">
        <f t="shared" si="32"/>
        <v/>
      </c>
      <c r="AD201" s="335"/>
      <c r="AE201" s="335"/>
      <c r="AF201" s="327">
        <f t="shared" si="23"/>
        <v>16</v>
      </c>
      <c r="AG201" s="327" t="str">
        <f t="shared" si="24"/>
        <v/>
      </c>
    </row>
    <row r="202" spans="1:33" ht="45" customHeight="1">
      <c r="A202" s="326">
        <f t="shared" si="22"/>
        <v>43566</v>
      </c>
      <c r="B202" s="327" t="str">
        <f t="shared" si="25"/>
        <v>木</v>
      </c>
      <c r="C202" s="339"/>
      <c r="D202" s="339"/>
      <c r="E202" s="79"/>
      <c r="F202" s="79"/>
      <c r="G202" s="79"/>
      <c r="H202" s="79"/>
      <c r="I202" s="79"/>
      <c r="J202" s="79"/>
      <c r="K202" s="79"/>
      <c r="L202" s="79"/>
      <c r="M202" s="79"/>
      <c r="N202" s="79"/>
      <c r="O202" s="79"/>
      <c r="P202" s="79"/>
      <c r="Q202" s="79"/>
      <c r="R202" s="79"/>
      <c r="S202" s="79"/>
      <c r="T202" s="79"/>
      <c r="U202" s="379"/>
      <c r="V202" s="379"/>
      <c r="W202" s="75"/>
      <c r="X202" s="80" t="str">
        <f t="shared" si="32"/>
        <v/>
      </c>
      <c r="Y202" s="80" t="str">
        <f t="shared" si="32"/>
        <v/>
      </c>
      <c r="Z202" s="80" t="str">
        <f t="shared" si="32"/>
        <v/>
      </c>
      <c r="AA202" s="80" t="str">
        <f t="shared" si="32"/>
        <v/>
      </c>
      <c r="AB202" s="80" t="str">
        <f t="shared" si="32"/>
        <v/>
      </c>
      <c r="AC202" s="80" t="str">
        <f t="shared" si="32"/>
        <v/>
      </c>
      <c r="AD202" s="393"/>
      <c r="AE202" s="335"/>
      <c r="AF202" s="327" t="str">
        <f t="shared" si="23"/>
        <v/>
      </c>
      <c r="AG202" s="327" t="str">
        <f t="shared" si="24"/>
        <v/>
      </c>
    </row>
    <row r="203" spans="1:33" ht="45" customHeight="1">
      <c r="A203" s="326">
        <f t="shared" ref="A203:A266" si="33">IF(A202&gt;=B$3,"",A202+1)</f>
        <v>43567</v>
      </c>
      <c r="B203" s="327" t="str">
        <f t="shared" si="25"/>
        <v>金</v>
      </c>
      <c r="C203" s="339"/>
      <c r="D203" s="339"/>
      <c r="E203" s="79"/>
      <c r="F203" s="79"/>
      <c r="G203" s="79"/>
      <c r="H203" s="79"/>
      <c r="I203" s="79"/>
      <c r="J203" s="79"/>
      <c r="K203" s="79"/>
      <c r="L203" s="79"/>
      <c r="M203" s="79"/>
      <c r="N203" s="79"/>
      <c r="O203" s="79"/>
      <c r="P203" s="79"/>
      <c r="Q203" s="79"/>
      <c r="R203" s="79"/>
      <c r="S203" s="79"/>
      <c r="T203" s="79"/>
      <c r="U203" s="379"/>
      <c r="V203" s="379"/>
      <c r="W203" s="75"/>
      <c r="X203" s="80" t="str">
        <f t="shared" si="32"/>
        <v/>
      </c>
      <c r="Y203" s="80" t="str">
        <f t="shared" si="32"/>
        <v/>
      </c>
      <c r="Z203" s="80" t="str">
        <f t="shared" si="32"/>
        <v/>
      </c>
      <c r="AA203" s="80" t="str">
        <f t="shared" si="32"/>
        <v/>
      </c>
      <c r="AB203" s="80" t="str">
        <f t="shared" si="32"/>
        <v/>
      </c>
      <c r="AC203" s="80" t="str">
        <f t="shared" si="32"/>
        <v/>
      </c>
      <c r="AD203" s="335"/>
      <c r="AE203" s="335"/>
      <c r="AF203" s="327" t="str">
        <f t="shared" ref="AF203:AF252" si="34">IF(ISBLANK(C203),"",C203-$A203+1)</f>
        <v/>
      </c>
      <c r="AG203" s="327" t="str">
        <f t="shared" ref="AG203:AG252" si="35">IF(ISBLANK(D203),"",D203-$A203+1)</f>
        <v/>
      </c>
    </row>
    <row r="204" spans="1:33" ht="45" customHeight="1">
      <c r="A204" s="326">
        <f t="shared" si="33"/>
        <v>43568</v>
      </c>
      <c r="B204" s="327" t="str">
        <f t="shared" ref="B204:B267" si="36">IF(ISBLANK(A204),"",TEXT(A204,"aaa"))</f>
        <v>土</v>
      </c>
      <c r="C204" s="339"/>
      <c r="D204" s="339"/>
      <c r="E204" s="79"/>
      <c r="F204" s="79"/>
      <c r="G204" s="79"/>
      <c r="H204" s="79"/>
      <c r="I204" s="79"/>
      <c r="J204" s="79"/>
      <c r="K204" s="79"/>
      <c r="L204" s="79"/>
      <c r="M204" s="79"/>
      <c r="N204" s="79"/>
      <c r="O204" s="79"/>
      <c r="P204" s="79"/>
      <c r="Q204" s="79"/>
      <c r="R204" s="79"/>
      <c r="S204" s="79"/>
      <c r="T204" s="79"/>
      <c r="U204" s="379"/>
      <c r="V204" s="379"/>
      <c r="W204" s="75"/>
      <c r="X204" s="80" t="str">
        <f t="shared" si="32"/>
        <v/>
      </c>
      <c r="Y204" s="80" t="str">
        <f t="shared" si="32"/>
        <v/>
      </c>
      <c r="Z204" s="80" t="str">
        <f t="shared" si="32"/>
        <v/>
      </c>
      <c r="AA204" s="80" t="str">
        <f t="shared" si="32"/>
        <v/>
      </c>
      <c r="AB204" s="80" t="str">
        <f t="shared" si="32"/>
        <v/>
      </c>
      <c r="AC204" s="80" t="str">
        <f t="shared" si="32"/>
        <v/>
      </c>
      <c r="AD204" s="335"/>
      <c r="AE204" s="335"/>
      <c r="AF204" s="327" t="str">
        <f t="shared" si="34"/>
        <v/>
      </c>
      <c r="AG204" s="327" t="str">
        <f t="shared" si="35"/>
        <v/>
      </c>
    </row>
    <row r="205" spans="1:33" ht="45" customHeight="1">
      <c r="A205" s="326">
        <f t="shared" si="33"/>
        <v>43569</v>
      </c>
      <c r="B205" s="327" t="str">
        <f t="shared" si="36"/>
        <v>日</v>
      </c>
      <c r="C205" s="339"/>
      <c r="D205" s="339"/>
      <c r="E205" s="79"/>
      <c r="F205" s="79"/>
      <c r="G205" s="79"/>
      <c r="H205" s="79"/>
      <c r="I205" s="79"/>
      <c r="J205" s="79"/>
      <c r="K205" s="79"/>
      <c r="L205" s="79"/>
      <c r="M205" s="79"/>
      <c r="N205" s="79"/>
      <c r="O205" s="79"/>
      <c r="P205" s="79"/>
      <c r="Q205" s="79"/>
      <c r="R205" s="79"/>
      <c r="S205" s="79"/>
      <c r="T205" s="79"/>
      <c r="U205" s="379"/>
      <c r="V205" s="379"/>
      <c r="W205" s="75"/>
      <c r="X205" s="80" t="str">
        <f t="shared" si="32"/>
        <v/>
      </c>
      <c r="Y205" s="80" t="str">
        <f t="shared" si="32"/>
        <v/>
      </c>
      <c r="Z205" s="80" t="str">
        <f t="shared" si="32"/>
        <v/>
      </c>
      <c r="AA205" s="80" t="str">
        <f t="shared" si="32"/>
        <v/>
      </c>
      <c r="AB205" s="80" t="str">
        <f t="shared" si="32"/>
        <v/>
      </c>
      <c r="AC205" s="80" t="str">
        <f t="shared" si="32"/>
        <v/>
      </c>
      <c r="AD205" s="335"/>
      <c r="AE205" s="335"/>
      <c r="AF205" s="327" t="str">
        <f t="shared" si="34"/>
        <v/>
      </c>
      <c r="AG205" s="327" t="str">
        <f t="shared" si="35"/>
        <v/>
      </c>
    </row>
    <row r="206" spans="1:33" ht="45" customHeight="1">
      <c r="A206" s="326">
        <f t="shared" si="33"/>
        <v>43570</v>
      </c>
      <c r="B206" s="327" t="str">
        <f t="shared" si="36"/>
        <v>月</v>
      </c>
      <c r="C206" s="339"/>
      <c r="D206" s="339"/>
      <c r="E206" s="79"/>
      <c r="F206" s="79"/>
      <c r="G206" s="79"/>
      <c r="H206" s="79"/>
      <c r="I206" s="79"/>
      <c r="J206" s="79"/>
      <c r="K206" s="79"/>
      <c r="L206" s="79"/>
      <c r="M206" s="79"/>
      <c r="N206" s="79"/>
      <c r="O206" s="79"/>
      <c r="P206" s="79"/>
      <c r="Q206" s="79"/>
      <c r="R206" s="79"/>
      <c r="S206" s="79"/>
      <c r="T206" s="79"/>
      <c r="U206" s="379"/>
      <c r="V206" s="379"/>
      <c r="W206" s="75"/>
      <c r="X206" s="80" t="str">
        <f t="shared" si="32"/>
        <v/>
      </c>
      <c r="Y206" s="80" t="str">
        <f t="shared" si="32"/>
        <v/>
      </c>
      <c r="Z206" s="80" t="str">
        <f t="shared" si="32"/>
        <v/>
      </c>
      <c r="AA206" s="80" t="str">
        <f t="shared" si="32"/>
        <v/>
      </c>
      <c r="AB206" s="80" t="str">
        <f t="shared" si="32"/>
        <v/>
      </c>
      <c r="AC206" s="80" t="str">
        <f t="shared" si="32"/>
        <v/>
      </c>
      <c r="AD206" s="335"/>
      <c r="AE206" s="335"/>
      <c r="AF206" s="327" t="str">
        <f t="shared" si="34"/>
        <v/>
      </c>
      <c r="AG206" s="327" t="str">
        <f t="shared" si="35"/>
        <v/>
      </c>
    </row>
    <row r="207" spans="1:33" ht="45" customHeight="1">
      <c r="A207" s="326">
        <f t="shared" si="33"/>
        <v>43571</v>
      </c>
      <c r="B207" s="327" t="str">
        <f t="shared" si="36"/>
        <v>火</v>
      </c>
      <c r="C207" s="339">
        <v>43587</v>
      </c>
      <c r="D207" s="339">
        <v>43593</v>
      </c>
      <c r="E207" s="79"/>
      <c r="F207" s="79"/>
      <c r="G207" s="79"/>
      <c r="H207" s="79"/>
      <c r="I207" s="79"/>
      <c r="J207" s="79"/>
      <c r="K207" s="79"/>
      <c r="L207" s="79"/>
      <c r="M207" s="79"/>
      <c r="N207" s="79"/>
      <c r="O207" s="79"/>
      <c r="P207" s="79"/>
      <c r="Q207" s="79"/>
      <c r="R207" s="79"/>
      <c r="S207" s="79"/>
      <c r="T207" s="79"/>
      <c r="U207" s="379"/>
      <c r="V207" s="379"/>
      <c r="W207" s="75"/>
      <c r="X207" s="80" t="str">
        <f t="shared" si="32"/>
        <v/>
      </c>
      <c r="Y207" s="80" t="str">
        <f t="shared" si="32"/>
        <v/>
      </c>
      <c r="Z207" s="80" t="str">
        <f t="shared" si="32"/>
        <v>●</v>
      </c>
      <c r="AA207" s="80" t="str">
        <f t="shared" si="32"/>
        <v/>
      </c>
      <c r="AB207" s="80" t="str">
        <f t="shared" si="32"/>
        <v/>
      </c>
      <c r="AC207" s="80" t="str">
        <f t="shared" si="32"/>
        <v/>
      </c>
      <c r="AD207" s="393"/>
      <c r="AE207" s="393"/>
      <c r="AF207" s="327">
        <f t="shared" si="34"/>
        <v>17</v>
      </c>
      <c r="AG207" s="327">
        <f t="shared" si="35"/>
        <v>23</v>
      </c>
    </row>
    <row r="208" spans="1:33" ht="45" customHeight="1">
      <c r="A208" s="326">
        <f t="shared" si="33"/>
        <v>43572</v>
      </c>
      <c r="B208" s="327" t="str">
        <f t="shared" si="36"/>
        <v>水</v>
      </c>
      <c r="C208" s="339">
        <v>43592</v>
      </c>
      <c r="D208" s="339"/>
      <c r="E208" s="79"/>
      <c r="F208" s="79"/>
      <c r="G208" s="79"/>
      <c r="H208" s="79"/>
      <c r="I208" s="79"/>
      <c r="J208" s="79"/>
      <c r="K208" s="79"/>
      <c r="L208" s="79"/>
      <c r="M208" s="79"/>
      <c r="N208" s="79"/>
      <c r="O208" s="79"/>
      <c r="P208" s="79"/>
      <c r="Q208" s="79"/>
      <c r="R208" s="79"/>
      <c r="S208" s="79"/>
      <c r="T208" s="79"/>
      <c r="U208" s="379"/>
      <c r="V208" s="379"/>
      <c r="W208" s="75"/>
      <c r="X208" s="80" t="str">
        <f t="shared" si="32"/>
        <v/>
      </c>
      <c r="Y208" s="80" t="str">
        <f t="shared" si="32"/>
        <v/>
      </c>
      <c r="Z208" s="80" t="str">
        <f t="shared" si="32"/>
        <v>●</v>
      </c>
      <c r="AA208" s="80" t="str">
        <f t="shared" si="32"/>
        <v/>
      </c>
      <c r="AB208" s="80" t="str">
        <f t="shared" si="32"/>
        <v/>
      </c>
      <c r="AC208" s="80" t="str">
        <f t="shared" si="32"/>
        <v/>
      </c>
      <c r="AD208" s="335"/>
      <c r="AE208" s="335"/>
      <c r="AF208" s="327">
        <f t="shared" si="34"/>
        <v>21</v>
      </c>
      <c r="AG208" s="327" t="str">
        <f t="shared" si="35"/>
        <v/>
      </c>
    </row>
    <row r="209" spans="1:33" ht="45" customHeight="1">
      <c r="A209" s="326">
        <f t="shared" si="33"/>
        <v>43573</v>
      </c>
      <c r="B209" s="327" t="str">
        <f t="shared" si="36"/>
        <v>木</v>
      </c>
      <c r="C209" s="339"/>
      <c r="D209" s="339"/>
      <c r="E209" s="79"/>
      <c r="F209" s="79"/>
      <c r="G209" s="79"/>
      <c r="H209" s="79"/>
      <c r="I209" s="79"/>
      <c r="J209" s="79"/>
      <c r="K209" s="79"/>
      <c r="L209" s="79"/>
      <c r="M209" s="79"/>
      <c r="N209" s="79"/>
      <c r="O209" s="79"/>
      <c r="P209" s="79"/>
      <c r="Q209" s="79"/>
      <c r="R209" s="79"/>
      <c r="S209" s="79"/>
      <c r="T209" s="79"/>
      <c r="U209" s="379"/>
      <c r="V209" s="379"/>
      <c r="W209" s="75"/>
      <c r="X209" s="80" t="str">
        <f t="shared" si="32"/>
        <v/>
      </c>
      <c r="Y209" s="80" t="str">
        <f t="shared" si="32"/>
        <v/>
      </c>
      <c r="Z209" s="80" t="str">
        <f t="shared" si="32"/>
        <v/>
      </c>
      <c r="AA209" s="80" t="str">
        <f t="shared" si="32"/>
        <v/>
      </c>
      <c r="AB209" s="80" t="str">
        <f t="shared" si="32"/>
        <v/>
      </c>
      <c r="AC209" s="80" t="str">
        <f t="shared" si="32"/>
        <v/>
      </c>
      <c r="AD209" s="393"/>
      <c r="AE209" s="335"/>
      <c r="AF209" s="327" t="str">
        <f t="shared" si="34"/>
        <v/>
      </c>
      <c r="AG209" s="327" t="str">
        <f t="shared" si="35"/>
        <v/>
      </c>
    </row>
    <row r="210" spans="1:33" ht="45" customHeight="1">
      <c r="A210" s="326">
        <f t="shared" si="33"/>
        <v>43574</v>
      </c>
      <c r="B210" s="327" t="str">
        <f t="shared" si="36"/>
        <v>金</v>
      </c>
      <c r="C210" s="339"/>
      <c r="D210" s="339"/>
      <c r="E210" s="79"/>
      <c r="F210" s="79"/>
      <c r="G210" s="79"/>
      <c r="H210" s="79"/>
      <c r="I210" s="79"/>
      <c r="J210" s="79"/>
      <c r="K210" s="79"/>
      <c r="L210" s="79"/>
      <c r="M210" s="79"/>
      <c r="N210" s="79"/>
      <c r="O210" s="79"/>
      <c r="P210" s="79"/>
      <c r="Q210" s="79"/>
      <c r="R210" s="79"/>
      <c r="S210" s="79"/>
      <c r="T210" s="79"/>
      <c r="U210" s="379"/>
      <c r="V210" s="379"/>
      <c r="W210" s="75"/>
      <c r="X210" s="80" t="str">
        <f t="shared" ref="X210:AC219" si="37">IF(AND(OR(AND(($A210&gt;=X$2),($A210&lt;=X$3)),AND(($A210&gt;=X$4),($A210&lt;=X$6)),AND(($A210&gt;=X$7),($A210&lt;=X$8))),OR($D210&lt;&gt;"",$C210&lt;&gt;"")),"●","")</f>
        <v/>
      </c>
      <c r="Y210" s="80" t="str">
        <f t="shared" si="37"/>
        <v/>
      </c>
      <c r="Z210" s="80" t="str">
        <f t="shared" si="37"/>
        <v/>
      </c>
      <c r="AA210" s="80" t="str">
        <f t="shared" si="37"/>
        <v/>
      </c>
      <c r="AB210" s="80" t="str">
        <f t="shared" si="37"/>
        <v/>
      </c>
      <c r="AC210" s="80" t="str">
        <f t="shared" si="37"/>
        <v/>
      </c>
      <c r="AD210" s="335"/>
      <c r="AE210" s="335"/>
      <c r="AF210" s="327" t="str">
        <f t="shared" si="34"/>
        <v/>
      </c>
      <c r="AG210" s="327" t="str">
        <f t="shared" si="35"/>
        <v/>
      </c>
    </row>
    <row r="211" spans="1:33" ht="45" customHeight="1">
      <c r="A211" s="326">
        <f t="shared" si="33"/>
        <v>43575</v>
      </c>
      <c r="B211" s="327" t="str">
        <f t="shared" si="36"/>
        <v>土</v>
      </c>
      <c r="C211" s="339"/>
      <c r="D211" s="339"/>
      <c r="E211" s="79"/>
      <c r="F211" s="79"/>
      <c r="G211" s="79"/>
      <c r="H211" s="79"/>
      <c r="I211" s="79"/>
      <c r="J211" s="79"/>
      <c r="K211" s="79"/>
      <c r="L211" s="79"/>
      <c r="M211" s="79"/>
      <c r="N211" s="79"/>
      <c r="O211" s="79"/>
      <c r="P211" s="79"/>
      <c r="Q211" s="79"/>
      <c r="R211" s="79"/>
      <c r="S211" s="79"/>
      <c r="T211" s="79"/>
      <c r="U211" s="379"/>
      <c r="V211" s="379"/>
      <c r="W211" s="75"/>
      <c r="X211" s="80" t="str">
        <f t="shared" si="37"/>
        <v/>
      </c>
      <c r="Y211" s="80" t="str">
        <f t="shared" si="37"/>
        <v/>
      </c>
      <c r="Z211" s="80" t="str">
        <f t="shared" si="37"/>
        <v/>
      </c>
      <c r="AA211" s="80" t="str">
        <f t="shared" si="37"/>
        <v/>
      </c>
      <c r="AB211" s="80" t="str">
        <f t="shared" si="37"/>
        <v/>
      </c>
      <c r="AC211" s="80" t="str">
        <f t="shared" si="37"/>
        <v/>
      </c>
      <c r="AD211" s="335"/>
      <c r="AE211" s="335"/>
      <c r="AF211" s="327" t="str">
        <f t="shared" si="34"/>
        <v/>
      </c>
      <c r="AG211" s="327" t="str">
        <f t="shared" si="35"/>
        <v/>
      </c>
    </row>
    <row r="212" spans="1:33" ht="45" customHeight="1">
      <c r="A212" s="326">
        <f t="shared" si="33"/>
        <v>43576</v>
      </c>
      <c r="B212" s="327" t="str">
        <f t="shared" si="36"/>
        <v>日</v>
      </c>
      <c r="C212" s="339"/>
      <c r="D212" s="339"/>
      <c r="E212" s="79"/>
      <c r="F212" s="79"/>
      <c r="G212" s="79"/>
      <c r="H212" s="79"/>
      <c r="I212" s="79"/>
      <c r="J212" s="79"/>
      <c r="K212" s="79"/>
      <c r="L212" s="79"/>
      <c r="M212" s="79"/>
      <c r="N212" s="79"/>
      <c r="O212" s="79"/>
      <c r="P212" s="79"/>
      <c r="Q212" s="79"/>
      <c r="R212" s="79"/>
      <c r="S212" s="79"/>
      <c r="T212" s="79"/>
      <c r="U212" s="379"/>
      <c r="V212" s="379"/>
      <c r="W212" s="75"/>
      <c r="X212" s="80" t="str">
        <f t="shared" si="37"/>
        <v/>
      </c>
      <c r="Y212" s="80" t="str">
        <f t="shared" si="37"/>
        <v/>
      </c>
      <c r="Z212" s="80" t="str">
        <f t="shared" si="37"/>
        <v/>
      </c>
      <c r="AA212" s="80" t="str">
        <f t="shared" si="37"/>
        <v/>
      </c>
      <c r="AB212" s="80" t="str">
        <f t="shared" si="37"/>
        <v/>
      </c>
      <c r="AC212" s="80" t="str">
        <f t="shared" si="37"/>
        <v/>
      </c>
      <c r="AD212" s="335"/>
      <c r="AE212" s="335"/>
      <c r="AF212" s="327" t="str">
        <f t="shared" si="34"/>
        <v/>
      </c>
      <c r="AG212" s="327" t="str">
        <f t="shared" si="35"/>
        <v/>
      </c>
    </row>
    <row r="213" spans="1:33" ht="45" customHeight="1">
      <c r="A213" s="326">
        <f t="shared" si="33"/>
        <v>43577</v>
      </c>
      <c r="B213" s="327" t="str">
        <f t="shared" si="36"/>
        <v>月</v>
      </c>
      <c r="C213" s="339"/>
      <c r="D213" s="339"/>
      <c r="E213" s="79"/>
      <c r="F213" s="79"/>
      <c r="G213" s="79"/>
      <c r="H213" s="79"/>
      <c r="I213" s="79"/>
      <c r="J213" s="79"/>
      <c r="K213" s="79"/>
      <c r="L213" s="79"/>
      <c r="M213" s="79"/>
      <c r="N213" s="79"/>
      <c r="O213" s="79"/>
      <c r="P213" s="79"/>
      <c r="Q213" s="79"/>
      <c r="R213" s="79"/>
      <c r="S213" s="79"/>
      <c r="T213" s="79"/>
      <c r="U213" s="379"/>
      <c r="V213" s="379"/>
      <c r="W213" s="75"/>
      <c r="X213" s="80" t="str">
        <f t="shared" si="37"/>
        <v/>
      </c>
      <c r="Y213" s="80" t="str">
        <f t="shared" si="37"/>
        <v/>
      </c>
      <c r="Z213" s="80" t="str">
        <f t="shared" si="37"/>
        <v/>
      </c>
      <c r="AA213" s="80" t="str">
        <f t="shared" si="37"/>
        <v/>
      </c>
      <c r="AB213" s="80" t="str">
        <f t="shared" si="37"/>
        <v/>
      </c>
      <c r="AC213" s="80" t="str">
        <f t="shared" si="37"/>
        <v/>
      </c>
      <c r="AD213" s="335"/>
      <c r="AE213" s="335"/>
      <c r="AF213" s="327" t="str">
        <f t="shared" si="34"/>
        <v/>
      </c>
      <c r="AG213" s="327" t="str">
        <f t="shared" si="35"/>
        <v/>
      </c>
    </row>
    <row r="214" spans="1:33" ht="45" customHeight="1">
      <c r="A214" s="326">
        <f t="shared" si="33"/>
        <v>43578</v>
      </c>
      <c r="B214" s="327" t="str">
        <f t="shared" si="36"/>
        <v>火</v>
      </c>
      <c r="C214" s="339"/>
      <c r="D214" s="339"/>
      <c r="E214" s="79"/>
      <c r="F214" s="79"/>
      <c r="G214" s="79"/>
      <c r="H214" s="79"/>
      <c r="I214" s="79"/>
      <c r="J214" s="79"/>
      <c r="K214" s="79"/>
      <c r="L214" s="79"/>
      <c r="M214" s="79"/>
      <c r="N214" s="79"/>
      <c r="O214" s="79"/>
      <c r="P214" s="79"/>
      <c r="Q214" s="79"/>
      <c r="R214" s="79"/>
      <c r="S214" s="79"/>
      <c r="T214" s="79"/>
      <c r="U214" s="379"/>
      <c r="V214" s="379"/>
      <c r="W214" s="75"/>
      <c r="X214" s="80" t="str">
        <f t="shared" si="37"/>
        <v/>
      </c>
      <c r="Y214" s="80" t="str">
        <f t="shared" si="37"/>
        <v/>
      </c>
      <c r="Z214" s="80" t="str">
        <f t="shared" si="37"/>
        <v/>
      </c>
      <c r="AA214" s="80" t="str">
        <f t="shared" si="37"/>
        <v/>
      </c>
      <c r="AB214" s="80" t="str">
        <f t="shared" si="37"/>
        <v/>
      </c>
      <c r="AC214" s="80" t="str">
        <f t="shared" si="37"/>
        <v/>
      </c>
      <c r="AD214" s="335"/>
      <c r="AE214" s="393"/>
      <c r="AF214" s="327" t="str">
        <f t="shared" si="34"/>
        <v/>
      </c>
      <c r="AG214" s="327" t="str">
        <f t="shared" si="35"/>
        <v/>
      </c>
    </row>
    <row r="215" spans="1:33" ht="45" customHeight="1">
      <c r="A215" s="326">
        <f t="shared" si="33"/>
        <v>43579</v>
      </c>
      <c r="B215" s="327" t="str">
        <f t="shared" si="36"/>
        <v>水</v>
      </c>
      <c r="C215" s="339"/>
      <c r="D215" s="339"/>
      <c r="E215" s="79"/>
      <c r="F215" s="79"/>
      <c r="G215" s="79"/>
      <c r="H215" s="79"/>
      <c r="I215" s="79"/>
      <c r="J215" s="79"/>
      <c r="K215" s="79"/>
      <c r="L215" s="79"/>
      <c r="M215" s="79"/>
      <c r="N215" s="79"/>
      <c r="O215" s="79"/>
      <c r="P215" s="79"/>
      <c r="Q215" s="79"/>
      <c r="R215" s="79"/>
      <c r="S215" s="79"/>
      <c r="T215" s="79"/>
      <c r="U215" s="379"/>
      <c r="V215" s="379"/>
      <c r="W215" s="75"/>
      <c r="X215" s="80" t="str">
        <f t="shared" si="37"/>
        <v/>
      </c>
      <c r="Y215" s="80" t="str">
        <f t="shared" si="37"/>
        <v/>
      </c>
      <c r="Z215" s="80" t="str">
        <f t="shared" si="37"/>
        <v/>
      </c>
      <c r="AA215" s="80" t="str">
        <f t="shared" si="37"/>
        <v/>
      </c>
      <c r="AB215" s="80" t="str">
        <f t="shared" si="37"/>
        <v/>
      </c>
      <c r="AC215" s="80" t="str">
        <f t="shared" si="37"/>
        <v/>
      </c>
      <c r="AD215" s="335"/>
      <c r="AE215" s="335"/>
      <c r="AF215" s="327" t="str">
        <f t="shared" si="34"/>
        <v/>
      </c>
      <c r="AG215" s="327" t="str">
        <f t="shared" si="35"/>
        <v/>
      </c>
    </row>
    <row r="216" spans="1:33" ht="45" customHeight="1">
      <c r="A216" s="326">
        <f t="shared" si="33"/>
        <v>43580</v>
      </c>
      <c r="B216" s="327" t="str">
        <f t="shared" si="36"/>
        <v>木</v>
      </c>
      <c r="C216" s="339"/>
      <c r="D216" s="339"/>
      <c r="E216" s="79"/>
      <c r="F216" s="79"/>
      <c r="G216" s="79"/>
      <c r="H216" s="79"/>
      <c r="I216" s="79"/>
      <c r="J216" s="79"/>
      <c r="K216" s="79"/>
      <c r="L216" s="79"/>
      <c r="M216" s="79"/>
      <c r="N216" s="79"/>
      <c r="O216" s="79"/>
      <c r="P216" s="79"/>
      <c r="Q216" s="79"/>
      <c r="R216" s="79"/>
      <c r="S216" s="79"/>
      <c r="T216" s="79"/>
      <c r="U216" s="379"/>
      <c r="V216" s="379"/>
      <c r="W216" s="75"/>
      <c r="X216" s="80" t="str">
        <f t="shared" si="37"/>
        <v/>
      </c>
      <c r="Y216" s="80" t="str">
        <f t="shared" si="37"/>
        <v/>
      </c>
      <c r="Z216" s="80" t="str">
        <f t="shared" si="37"/>
        <v/>
      </c>
      <c r="AA216" s="80" t="str">
        <f t="shared" si="37"/>
        <v/>
      </c>
      <c r="AB216" s="80" t="str">
        <f t="shared" si="37"/>
        <v/>
      </c>
      <c r="AC216" s="80" t="str">
        <f t="shared" si="37"/>
        <v/>
      </c>
      <c r="AD216" s="393"/>
      <c r="AE216" s="335"/>
      <c r="AF216" s="327" t="str">
        <f t="shared" si="34"/>
        <v/>
      </c>
      <c r="AG216" s="327" t="str">
        <f t="shared" si="35"/>
        <v/>
      </c>
    </row>
    <row r="217" spans="1:33" ht="45" customHeight="1">
      <c r="A217" s="326">
        <f t="shared" si="33"/>
        <v>43581</v>
      </c>
      <c r="B217" s="327" t="str">
        <f t="shared" si="36"/>
        <v>金</v>
      </c>
      <c r="C217" s="339"/>
      <c r="D217" s="339"/>
      <c r="E217" s="79"/>
      <c r="F217" s="79"/>
      <c r="G217" s="79"/>
      <c r="H217" s="79"/>
      <c r="I217" s="79"/>
      <c r="J217" s="79"/>
      <c r="K217" s="79"/>
      <c r="L217" s="79"/>
      <c r="M217" s="79"/>
      <c r="N217" s="79"/>
      <c r="O217" s="79"/>
      <c r="P217" s="79"/>
      <c r="Q217" s="79"/>
      <c r="R217" s="79"/>
      <c r="S217" s="79"/>
      <c r="T217" s="79"/>
      <c r="U217" s="379"/>
      <c r="V217" s="379"/>
      <c r="W217" s="75"/>
      <c r="X217" s="80" t="str">
        <f t="shared" si="37"/>
        <v/>
      </c>
      <c r="Y217" s="80" t="str">
        <f t="shared" si="37"/>
        <v/>
      </c>
      <c r="Z217" s="80" t="str">
        <f t="shared" si="37"/>
        <v/>
      </c>
      <c r="AA217" s="80" t="str">
        <f t="shared" si="37"/>
        <v/>
      </c>
      <c r="AB217" s="80" t="str">
        <f t="shared" si="37"/>
        <v/>
      </c>
      <c r="AC217" s="80" t="str">
        <f t="shared" si="37"/>
        <v/>
      </c>
      <c r="AD217" s="335"/>
      <c r="AE217" s="335"/>
      <c r="AF217" s="327" t="str">
        <f t="shared" si="34"/>
        <v/>
      </c>
      <c r="AG217" s="327" t="str">
        <f t="shared" si="35"/>
        <v/>
      </c>
    </row>
    <row r="218" spans="1:33" ht="45" customHeight="1">
      <c r="A218" s="326">
        <f t="shared" si="33"/>
        <v>43582</v>
      </c>
      <c r="B218" s="327" t="str">
        <f t="shared" si="36"/>
        <v>土</v>
      </c>
      <c r="C218" s="339"/>
      <c r="D218" s="339"/>
      <c r="E218" s="79"/>
      <c r="F218" s="79"/>
      <c r="G218" s="79"/>
      <c r="H218" s="79"/>
      <c r="I218" s="79"/>
      <c r="J218" s="79"/>
      <c r="K218" s="79"/>
      <c r="L218" s="79"/>
      <c r="M218" s="79"/>
      <c r="N218" s="79"/>
      <c r="O218" s="79"/>
      <c r="P218" s="79"/>
      <c r="Q218" s="79"/>
      <c r="R218" s="79"/>
      <c r="S218" s="79"/>
      <c r="T218" s="79"/>
      <c r="U218" s="379"/>
      <c r="V218" s="379"/>
      <c r="W218" s="75"/>
      <c r="X218" s="80" t="str">
        <f t="shared" si="37"/>
        <v/>
      </c>
      <c r="Y218" s="80" t="str">
        <f t="shared" si="37"/>
        <v/>
      </c>
      <c r="Z218" s="80" t="str">
        <f t="shared" si="37"/>
        <v/>
      </c>
      <c r="AA218" s="80" t="str">
        <f t="shared" si="37"/>
        <v/>
      </c>
      <c r="AB218" s="80" t="str">
        <f t="shared" si="37"/>
        <v/>
      </c>
      <c r="AC218" s="80" t="str">
        <f t="shared" si="37"/>
        <v/>
      </c>
      <c r="AD218" s="335"/>
      <c r="AE218" s="335"/>
      <c r="AF218" s="327" t="str">
        <f t="shared" si="34"/>
        <v/>
      </c>
      <c r="AG218" s="327" t="str">
        <f t="shared" si="35"/>
        <v/>
      </c>
    </row>
    <row r="219" spans="1:33" ht="45" customHeight="1">
      <c r="A219" s="326">
        <f t="shared" si="33"/>
        <v>43583</v>
      </c>
      <c r="B219" s="327" t="str">
        <f t="shared" si="36"/>
        <v>日</v>
      </c>
      <c r="C219" s="339"/>
      <c r="D219" s="339"/>
      <c r="E219" s="79"/>
      <c r="F219" s="79"/>
      <c r="G219" s="79"/>
      <c r="H219" s="79"/>
      <c r="I219" s="79"/>
      <c r="J219" s="79"/>
      <c r="K219" s="79"/>
      <c r="L219" s="79"/>
      <c r="M219" s="79"/>
      <c r="N219" s="79"/>
      <c r="O219" s="79"/>
      <c r="P219" s="79"/>
      <c r="Q219" s="79"/>
      <c r="R219" s="79"/>
      <c r="S219" s="79"/>
      <c r="T219" s="79"/>
      <c r="U219" s="379"/>
      <c r="V219" s="379"/>
      <c r="W219" s="75"/>
      <c r="X219" s="80" t="str">
        <f t="shared" si="37"/>
        <v/>
      </c>
      <c r="Y219" s="80" t="str">
        <f t="shared" si="37"/>
        <v/>
      </c>
      <c r="Z219" s="80" t="str">
        <f t="shared" si="37"/>
        <v/>
      </c>
      <c r="AA219" s="80" t="str">
        <f t="shared" si="37"/>
        <v/>
      </c>
      <c r="AB219" s="80" t="str">
        <f t="shared" si="37"/>
        <v/>
      </c>
      <c r="AC219" s="80" t="str">
        <f t="shared" si="37"/>
        <v/>
      </c>
      <c r="AD219" s="335"/>
      <c r="AE219" s="335"/>
      <c r="AF219" s="327" t="str">
        <f t="shared" si="34"/>
        <v/>
      </c>
      <c r="AG219" s="327" t="str">
        <f t="shared" si="35"/>
        <v/>
      </c>
    </row>
    <row r="220" spans="1:33" ht="45" customHeight="1">
      <c r="A220" s="326">
        <f t="shared" si="33"/>
        <v>43584</v>
      </c>
      <c r="B220" s="327" t="str">
        <f t="shared" si="36"/>
        <v>月</v>
      </c>
      <c r="C220" s="339"/>
      <c r="D220" s="339"/>
      <c r="E220" s="79"/>
      <c r="F220" s="79"/>
      <c r="G220" s="79"/>
      <c r="H220" s="79"/>
      <c r="I220" s="79"/>
      <c r="J220" s="79"/>
      <c r="K220" s="79"/>
      <c r="L220" s="79"/>
      <c r="M220" s="79"/>
      <c r="N220" s="79"/>
      <c r="O220" s="79"/>
      <c r="P220" s="79"/>
      <c r="Q220" s="79"/>
      <c r="R220" s="79"/>
      <c r="S220" s="79"/>
      <c r="T220" s="79"/>
      <c r="U220" s="379"/>
      <c r="V220" s="379"/>
      <c r="W220" s="75"/>
      <c r="X220" s="80" t="str">
        <f t="shared" ref="X220:AC229" si="38">IF(AND(OR(AND(($A220&gt;=X$2),($A220&lt;=X$3)),AND(($A220&gt;=X$4),($A220&lt;=X$6)),AND(($A220&gt;=X$7),($A220&lt;=X$8))),OR($D220&lt;&gt;"",$C220&lt;&gt;"")),"●","")</f>
        <v/>
      </c>
      <c r="Y220" s="80" t="str">
        <f t="shared" si="38"/>
        <v/>
      </c>
      <c r="Z220" s="80" t="str">
        <f t="shared" si="38"/>
        <v/>
      </c>
      <c r="AA220" s="80" t="str">
        <f t="shared" si="38"/>
        <v/>
      </c>
      <c r="AB220" s="80" t="str">
        <f t="shared" si="38"/>
        <v/>
      </c>
      <c r="AC220" s="80" t="str">
        <f t="shared" si="38"/>
        <v/>
      </c>
      <c r="AD220" s="335"/>
      <c r="AE220" s="335"/>
      <c r="AF220" s="327" t="str">
        <f t="shared" si="34"/>
        <v/>
      </c>
      <c r="AG220" s="327" t="str">
        <f t="shared" si="35"/>
        <v/>
      </c>
    </row>
    <row r="221" spans="1:33" ht="45" customHeight="1">
      <c r="A221" s="326">
        <f t="shared" si="33"/>
        <v>43585</v>
      </c>
      <c r="B221" s="327" t="str">
        <f t="shared" si="36"/>
        <v>火</v>
      </c>
      <c r="C221" s="339"/>
      <c r="D221" s="339"/>
      <c r="E221" s="79"/>
      <c r="F221" s="79"/>
      <c r="G221" s="79"/>
      <c r="H221" s="79"/>
      <c r="I221" s="79"/>
      <c r="J221" s="79"/>
      <c r="K221" s="79"/>
      <c r="L221" s="79"/>
      <c r="M221" s="79"/>
      <c r="N221" s="79"/>
      <c r="O221" s="79"/>
      <c r="P221" s="79"/>
      <c r="Q221" s="79"/>
      <c r="R221" s="79"/>
      <c r="S221" s="79"/>
      <c r="T221" s="79"/>
      <c r="U221" s="379"/>
      <c r="V221" s="379"/>
      <c r="W221" s="75"/>
      <c r="X221" s="80" t="str">
        <f t="shared" si="38"/>
        <v/>
      </c>
      <c r="Y221" s="80" t="str">
        <f t="shared" si="38"/>
        <v/>
      </c>
      <c r="Z221" s="80" t="str">
        <f t="shared" si="38"/>
        <v/>
      </c>
      <c r="AA221" s="80" t="str">
        <f t="shared" si="38"/>
        <v/>
      </c>
      <c r="AB221" s="80" t="str">
        <f t="shared" si="38"/>
        <v/>
      </c>
      <c r="AC221" s="80" t="str">
        <f t="shared" si="38"/>
        <v/>
      </c>
      <c r="AD221" s="335"/>
      <c r="AE221" s="393"/>
      <c r="AF221" s="327" t="str">
        <f t="shared" si="34"/>
        <v/>
      </c>
      <c r="AG221" s="327" t="str">
        <f t="shared" si="35"/>
        <v/>
      </c>
    </row>
    <row r="222" spans="1:33" ht="45" customHeight="1">
      <c r="A222" s="326">
        <f t="shared" si="33"/>
        <v>43586</v>
      </c>
      <c r="B222" s="327" t="str">
        <f t="shared" si="36"/>
        <v>水</v>
      </c>
      <c r="C222" s="339"/>
      <c r="D222" s="339"/>
      <c r="E222" s="79"/>
      <c r="F222" s="79"/>
      <c r="G222" s="79"/>
      <c r="H222" s="79"/>
      <c r="I222" s="79"/>
      <c r="J222" s="79"/>
      <c r="K222" s="79"/>
      <c r="L222" s="79"/>
      <c r="M222" s="79"/>
      <c r="N222" s="79"/>
      <c r="O222" s="79"/>
      <c r="P222" s="79"/>
      <c r="Q222" s="79"/>
      <c r="R222" s="79"/>
      <c r="S222" s="79"/>
      <c r="T222" s="79"/>
      <c r="U222" s="379"/>
      <c r="V222" s="379"/>
      <c r="W222" s="75"/>
      <c r="X222" s="80" t="str">
        <f t="shared" si="38"/>
        <v/>
      </c>
      <c r="Y222" s="80" t="str">
        <f t="shared" si="38"/>
        <v/>
      </c>
      <c r="Z222" s="80" t="str">
        <f t="shared" si="38"/>
        <v/>
      </c>
      <c r="AA222" s="80" t="str">
        <f t="shared" si="38"/>
        <v/>
      </c>
      <c r="AB222" s="80" t="str">
        <f t="shared" si="38"/>
        <v/>
      </c>
      <c r="AC222" s="80" t="str">
        <f t="shared" si="38"/>
        <v/>
      </c>
      <c r="AD222" s="335"/>
      <c r="AE222" s="335"/>
      <c r="AF222" s="327" t="str">
        <f t="shared" si="34"/>
        <v/>
      </c>
      <c r="AG222" s="327" t="str">
        <f t="shared" si="35"/>
        <v/>
      </c>
    </row>
    <row r="223" spans="1:33" ht="45" customHeight="1">
      <c r="A223" s="326">
        <f t="shared" si="33"/>
        <v>43587</v>
      </c>
      <c r="B223" s="327" t="str">
        <f t="shared" si="36"/>
        <v>木</v>
      </c>
      <c r="C223" s="339"/>
      <c r="D223" s="339"/>
      <c r="E223" s="79"/>
      <c r="F223" s="79"/>
      <c r="G223" s="79"/>
      <c r="H223" s="79"/>
      <c r="I223" s="79"/>
      <c r="J223" s="79"/>
      <c r="K223" s="79"/>
      <c r="L223" s="79"/>
      <c r="M223" s="79"/>
      <c r="N223" s="79"/>
      <c r="O223" s="79"/>
      <c r="P223" s="79"/>
      <c r="Q223" s="79"/>
      <c r="R223" s="79"/>
      <c r="S223" s="79"/>
      <c r="T223" s="79"/>
      <c r="U223" s="379"/>
      <c r="V223" s="379"/>
      <c r="W223" s="75"/>
      <c r="X223" s="80" t="str">
        <f t="shared" si="38"/>
        <v/>
      </c>
      <c r="Y223" s="80" t="str">
        <f t="shared" si="38"/>
        <v/>
      </c>
      <c r="Z223" s="80" t="str">
        <f t="shared" si="38"/>
        <v/>
      </c>
      <c r="AA223" s="80" t="str">
        <f t="shared" si="38"/>
        <v/>
      </c>
      <c r="AB223" s="80" t="str">
        <f t="shared" si="38"/>
        <v/>
      </c>
      <c r="AC223" s="80" t="str">
        <f t="shared" si="38"/>
        <v/>
      </c>
      <c r="AD223" s="393"/>
      <c r="AE223" s="335"/>
      <c r="AF223" s="327" t="str">
        <f t="shared" si="34"/>
        <v/>
      </c>
      <c r="AG223" s="327" t="str">
        <f t="shared" si="35"/>
        <v/>
      </c>
    </row>
    <row r="224" spans="1:33" ht="45" customHeight="1">
      <c r="A224" s="326">
        <f t="shared" si="33"/>
        <v>43588</v>
      </c>
      <c r="B224" s="327" t="str">
        <f t="shared" si="36"/>
        <v>金</v>
      </c>
      <c r="C224" s="339"/>
      <c r="D224" s="339"/>
      <c r="E224" s="79"/>
      <c r="F224" s="79"/>
      <c r="G224" s="79"/>
      <c r="H224" s="79"/>
      <c r="I224" s="79"/>
      <c r="J224" s="79"/>
      <c r="K224" s="79"/>
      <c r="L224" s="79"/>
      <c r="M224" s="79"/>
      <c r="N224" s="79"/>
      <c r="O224" s="79"/>
      <c r="P224" s="79"/>
      <c r="Q224" s="79"/>
      <c r="R224" s="79"/>
      <c r="S224" s="79"/>
      <c r="T224" s="79"/>
      <c r="U224" s="379"/>
      <c r="V224" s="379"/>
      <c r="W224" s="75"/>
      <c r="X224" s="80" t="str">
        <f t="shared" si="38"/>
        <v/>
      </c>
      <c r="Y224" s="80" t="str">
        <f t="shared" si="38"/>
        <v/>
      </c>
      <c r="Z224" s="80" t="str">
        <f t="shared" si="38"/>
        <v/>
      </c>
      <c r="AA224" s="80" t="str">
        <f t="shared" si="38"/>
        <v/>
      </c>
      <c r="AB224" s="80" t="str">
        <f t="shared" si="38"/>
        <v/>
      </c>
      <c r="AC224" s="80" t="str">
        <f t="shared" si="38"/>
        <v/>
      </c>
      <c r="AD224" s="335"/>
      <c r="AE224" s="335"/>
      <c r="AF224" s="327" t="str">
        <f t="shared" si="34"/>
        <v/>
      </c>
      <c r="AG224" s="327" t="str">
        <f t="shared" si="35"/>
        <v/>
      </c>
    </row>
    <row r="225" spans="1:33" ht="45" customHeight="1">
      <c r="A225" s="326">
        <f t="shared" si="33"/>
        <v>43589</v>
      </c>
      <c r="B225" s="327" t="str">
        <f t="shared" si="36"/>
        <v>土</v>
      </c>
      <c r="C225" s="339"/>
      <c r="D225" s="339"/>
      <c r="E225" s="79"/>
      <c r="F225" s="79"/>
      <c r="G225" s="79"/>
      <c r="H225" s="79"/>
      <c r="I225" s="79"/>
      <c r="J225" s="79"/>
      <c r="K225" s="79"/>
      <c r="L225" s="79"/>
      <c r="M225" s="79"/>
      <c r="N225" s="79"/>
      <c r="O225" s="79"/>
      <c r="P225" s="79"/>
      <c r="Q225" s="79"/>
      <c r="R225" s="79"/>
      <c r="S225" s="79"/>
      <c r="T225" s="79"/>
      <c r="U225" s="379"/>
      <c r="V225" s="379"/>
      <c r="W225" s="75"/>
      <c r="X225" s="80" t="str">
        <f t="shared" si="38"/>
        <v/>
      </c>
      <c r="Y225" s="80" t="str">
        <f t="shared" si="38"/>
        <v/>
      </c>
      <c r="Z225" s="80" t="str">
        <f t="shared" si="38"/>
        <v/>
      </c>
      <c r="AA225" s="80" t="str">
        <f t="shared" si="38"/>
        <v/>
      </c>
      <c r="AB225" s="80" t="str">
        <f t="shared" si="38"/>
        <v/>
      </c>
      <c r="AC225" s="80" t="str">
        <f t="shared" si="38"/>
        <v/>
      </c>
      <c r="AD225" s="335"/>
      <c r="AE225" s="335"/>
      <c r="AF225" s="327" t="str">
        <f t="shared" si="34"/>
        <v/>
      </c>
      <c r="AG225" s="327" t="str">
        <f t="shared" si="35"/>
        <v/>
      </c>
    </row>
    <row r="226" spans="1:33" ht="45" customHeight="1">
      <c r="A226" s="326">
        <f t="shared" si="33"/>
        <v>43590</v>
      </c>
      <c r="B226" s="327" t="str">
        <f t="shared" si="36"/>
        <v>日</v>
      </c>
      <c r="C226" s="339"/>
      <c r="D226" s="339"/>
      <c r="E226" s="79"/>
      <c r="F226" s="79"/>
      <c r="G226" s="79"/>
      <c r="H226" s="79"/>
      <c r="I226" s="79"/>
      <c r="J226" s="79"/>
      <c r="K226" s="79"/>
      <c r="L226" s="79"/>
      <c r="M226" s="79"/>
      <c r="N226" s="79"/>
      <c r="O226" s="79"/>
      <c r="P226" s="79"/>
      <c r="Q226" s="79"/>
      <c r="R226" s="79"/>
      <c r="S226" s="79"/>
      <c r="T226" s="79"/>
      <c r="U226" s="379"/>
      <c r="V226" s="379"/>
      <c r="W226" s="75"/>
      <c r="X226" s="80" t="str">
        <f t="shared" si="38"/>
        <v/>
      </c>
      <c r="Y226" s="80" t="str">
        <f t="shared" si="38"/>
        <v/>
      </c>
      <c r="Z226" s="80" t="str">
        <f t="shared" si="38"/>
        <v/>
      </c>
      <c r="AA226" s="80" t="str">
        <f t="shared" si="38"/>
        <v/>
      </c>
      <c r="AB226" s="80" t="str">
        <f t="shared" si="38"/>
        <v/>
      </c>
      <c r="AC226" s="80" t="str">
        <f t="shared" si="38"/>
        <v/>
      </c>
      <c r="AD226" s="335"/>
      <c r="AE226" s="335"/>
      <c r="AF226" s="327" t="str">
        <f t="shared" si="34"/>
        <v/>
      </c>
      <c r="AG226" s="327" t="str">
        <f t="shared" si="35"/>
        <v/>
      </c>
    </row>
    <row r="227" spans="1:33" ht="45" customHeight="1">
      <c r="A227" s="326">
        <f t="shared" si="33"/>
        <v>43591</v>
      </c>
      <c r="B227" s="327" t="str">
        <f t="shared" si="36"/>
        <v>月</v>
      </c>
      <c r="C227" s="339"/>
      <c r="D227" s="339"/>
      <c r="E227" s="79"/>
      <c r="F227" s="79"/>
      <c r="G227" s="79"/>
      <c r="H227" s="79"/>
      <c r="I227" s="79"/>
      <c r="J227" s="79"/>
      <c r="K227" s="79"/>
      <c r="L227" s="79"/>
      <c r="M227" s="79"/>
      <c r="N227" s="79"/>
      <c r="O227" s="79"/>
      <c r="P227" s="79"/>
      <c r="Q227" s="79"/>
      <c r="R227" s="79"/>
      <c r="S227" s="79"/>
      <c r="T227" s="79"/>
      <c r="U227" s="379"/>
      <c r="V227" s="379"/>
      <c r="W227" s="75"/>
      <c r="X227" s="80" t="str">
        <f t="shared" si="38"/>
        <v/>
      </c>
      <c r="Y227" s="80" t="str">
        <f t="shared" si="38"/>
        <v/>
      </c>
      <c r="Z227" s="80" t="str">
        <f t="shared" si="38"/>
        <v/>
      </c>
      <c r="AA227" s="80" t="str">
        <f t="shared" si="38"/>
        <v/>
      </c>
      <c r="AB227" s="80" t="str">
        <f t="shared" si="38"/>
        <v/>
      </c>
      <c r="AC227" s="80" t="str">
        <f t="shared" si="38"/>
        <v/>
      </c>
      <c r="AD227" s="335"/>
      <c r="AE227" s="335"/>
      <c r="AF227" s="327" t="str">
        <f t="shared" si="34"/>
        <v/>
      </c>
      <c r="AG227" s="327" t="str">
        <f t="shared" si="35"/>
        <v/>
      </c>
    </row>
    <row r="228" spans="1:33" ht="45" customHeight="1">
      <c r="A228" s="326">
        <f t="shared" si="33"/>
        <v>43592</v>
      </c>
      <c r="B228" s="327" t="str">
        <f t="shared" si="36"/>
        <v>火</v>
      </c>
      <c r="C228" s="339">
        <v>43607</v>
      </c>
      <c r="D228" s="339">
        <v>43609</v>
      </c>
      <c r="E228" s="79"/>
      <c r="F228" s="79"/>
      <c r="G228" s="79"/>
      <c r="H228" s="79"/>
      <c r="I228" s="79"/>
      <c r="J228" s="79"/>
      <c r="K228" s="79"/>
      <c r="L228" s="79"/>
      <c r="M228" s="79"/>
      <c r="N228" s="79"/>
      <c r="O228" s="79"/>
      <c r="P228" s="79"/>
      <c r="Q228" s="79"/>
      <c r="R228" s="79"/>
      <c r="S228" s="79"/>
      <c r="T228" s="79"/>
      <c r="U228" s="379"/>
      <c r="V228" s="379"/>
      <c r="W228" s="75"/>
      <c r="X228" s="80" t="str">
        <f t="shared" si="38"/>
        <v/>
      </c>
      <c r="Y228" s="80" t="str">
        <f t="shared" si="38"/>
        <v/>
      </c>
      <c r="Z228" s="80" t="str">
        <f t="shared" si="38"/>
        <v>●</v>
      </c>
      <c r="AA228" s="80" t="str">
        <f t="shared" si="38"/>
        <v/>
      </c>
      <c r="AB228" s="80" t="str">
        <f t="shared" si="38"/>
        <v/>
      </c>
      <c r="AC228" s="80" t="str">
        <f t="shared" si="38"/>
        <v/>
      </c>
      <c r="AD228" s="393"/>
      <c r="AE228" s="393"/>
      <c r="AF228" s="327">
        <f t="shared" si="34"/>
        <v>16</v>
      </c>
      <c r="AG228" s="327">
        <f t="shared" si="35"/>
        <v>18</v>
      </c>
    </row>
    <row r="229" spans="1:33" ht="45" customHeight="1">
      <c r="A229" s="326">
        <f t="shared" si="33"/>
        <v>43593</v>
      </c>
      <c r="B229" s="327" t="str">
        <f t="shared" si="36"/>
        <v>水</v>
      </c>
      <c r="C229" s="339">
        <v>43608</v>
      </c>
      <c r="D229" s="339"/>
      <c r="E229" s="79"/>
      <c r="F229" s="79"/>
      <c r="G229" s="79"/>
      <c r="H229" s="79"/>
      <c r="I229" s="79"/>
      <c r="J229" s="79"/>
      <c r="K229" s="79"/>
      <c r="L229" s="79"/>
      <c r="M229" s="79"/>
      <c r="N229" s="79"/>
      <c r="O229" s="79"/>
      <c r="P229" s="79"/>
      <c r="Q229" s="79"/>
      <c r="R229" s="79"/>
      <c r="S229" s="79"/>
      <c r="T229" s="79"/>
      <c r="U229" s="379"/>
      <c r="V229" s="379"/>
      <c r="W229" s="75"/>
      <c r="X229" s="80" t="str">
        <f t="shared" si="38"/>
        <v/>
      </c>
      <c r="Y229" s="80" t="str">
        <f t="shared" si="38"/>
        <v/>
      </c>
      <c r="Z229" s="80" t="str">
        <f t="shared" si="38"/>
        <v>●</v>
      </c>
      <c r="AA229" s="80" t="str">
        <f t="shared" si="38"/>
        <v/>
      </c>
      <c r="AB229" s="80" t="str">
        <f t="shared" si="38"/>
        <v/>
      </c>
      <c r="AC229" s="80" t="str">
        <f t="shared" si="38"/>
        <v/>
      </c>
      <c r="AD229" s="335"/>
      <c r="AE229" s="335"/>
      <c r="AF229" s="327">
        <f t="shared" si="34"/>
        <v>16</v>
      </c>
      <c r="AG229" s="327" t="str">
        <f t="shared" si="35"/>
        <v/>
      </c>
    </row>
    <row r="230" spans="1:33" ht="45" customHeight="1">
      <c r="A230" s="326">
        <f t="shared" si="33"/>
        <v>43594</v>
      </c>
      <c r="B230" s="327" t="str">
        <f t="shared" si="36"/>
        <v>木</v>
      </c>
      <c r="C230" s="339"/>
      <c r="D230" s="339"/>
      <c r="E230" s="79"/>
      <c r="F230" s="79"/>
      <c r="G230" s="79"/>
      <c r="H230" s="79"/>
      <c r="I230" s="79"/>
      <c r="J230" s="79"/>
      <c r="K230" s="79"/>
      <c r="L230" s="79"/>
      <c r="M230" s="79"/>
      <c r="N230" s="79"/>
      <c r="O230" s="79"/>
      <c r="P230" s="79"/>
      <c r="Q230" s="79"/>
      <c r="R230" s="79"/>
      <c r="S230" s="79"/>
      <c r="T230" s="79"/>
      <c r="U230" s="379"/>
      <c r="V230" s="379"/>
      <c r="W230" s="75"/>
      <c r="X230" s="80" t="str">
        <f t="shared" ref="X230:AC239" si="39">IF(AND(OR(AND(($A230&gt;=X$2),($A230&lt;=X$3)),AND(($A230&gt;=X$4),($A230&lt;=X$6)),AND(($A230&gt;=X$7),($A230&lt;=X$8))),OR($D230&lt;&gt;"",$C230&lt;&gt;"")),"●","")</f>
        <v/>
      </c>
      <c r="Y230" s="80" t="str">
        <f t="shared" si="39"/>
        <v/>
      </c>
      <c r="Z230" s="80" t="str">
        <f t="shared" si="39"/>
        <v/>
      </c>
      <c r="AA230" s="80" t="str">
        <f t="shared" si="39"/>
        <v/>
      </c>
      <c r="AB230" s="80" t="str">
        <f t="shared" si="39"/>
        <v/>
      </c>
      <c r="AC230" s="80" t="str">
        <f t="shared" si="39"/>
        <v/>
      </c>
      <c r="AD230" s="393"/>
      <c r="AE230" s="335"/>
      <c r="AF230" s="327" t="str">
        <f t="shared" si="34"/>
        <v/>
      </c>
      <c r="AG230" s="327" t="str">
        <f t="shared" si="35"/>
        <v/>
      </c>
    </row>
    <row r="231" spans="1:33" ht="45" customHeight="1">
      <c r="A231" s="326">
        <f t="shared" si="33"/>
        <v>43595</v>
      </c>
      <c r="B231" s="327" t="str">
        <f t="shared" si="36"/>
        <v>金</v>
      </c>
      <c r="C231" s="339"/>
      <c r="D231" s="339"/>
      <c r="E231" s="79"/>
      <c r="F231" s="79"/>
      <c r="G231" s="79"/>
      <c r="H231" s="79"/>
      <c r="I231" s="79"/>
      <c r="J231" s="79"/>
      <c r="K231" s="79"/>
      <c r="L231" s="79"/>
      <c r="M231" s="79"/>
      <c r="N231" s="79"/>
      <c r="O231" s="79"/>
      <c r="P231" s="79"/>
      <c r="Q231" s="79"/>
      <c r="R231" s="79"/>
      <c r="S231" s="79"/>
      <c r="T231" s="79"/>
      <c r="U231" s="379"/>
      <c r="V231" s="379"/>
      <c r="W231" s="75"/>
      <c r="X231" s="80" t="str">
        <f t="shared" si="39"/>
        <v/>
      </c>
      <c r="Y231" s="80" t="str">
        <f t="shared" si="39"/>
        <v/>
      </c>
      <c r="Z231" s="80" t="str">
        <f t="shared" si="39"/>
        <v/>
      </c>
      <c r="AA231" s="80" t="str">
        <f t="shared" si="39"/>
        <v/>
      </c>
      <c r="AB231" s="80" t="str">
        <f t="shared" si="39"/>
        <v/>
      </c>
      <c r="AC231" s="80" t="str">
        <f t="shared" si="39"/>
        <v/>
      </c>
      <c r="AD231" s="335"/>
      <c r="AE231" s="335"/>
      <c r="AF231" s="327" t="str">
        <f t="shared" si="34"/>
        <v/>
      </c>
      <c r="AG231" s="327" t="str">
        <f t="shared" si="35"/>
        <v/>
      </c>
    </row>
    <row r="232" spans="1:33" ht="45" customHeight="1">
      <c r="A232" s="326">
        <f t="shared" si="33"/>
        <v>43596</v>
      </c>
      <c r="B232" s="327" t="str">
        <f t="shared" si="36"/>
        <v>土</v>
      </c>
      <c r="C232" s="339"/>
      <c r="D232" s="339"/>
      <c r="E232" s="79"/>
      <c r="F232" s="79"/>
      <c r="G232" s="79"/>
      <c r="H232" s="79"/>
      <c r="I232" s="79"/>
      <c r="J232" s="79"/>
      <c r="K232" s="79"/>
      <c r="L232" s="79"/>
      <c r="M232" s="79"/>
      <c r="N232" s="79"/>
      <c r="O232" s="79"/>
      <c r="P232" s="79"/>
      <c r="Q232" s="79"/>
      <c r="R232" s="79"/>
      <c r="S232" s="79"/>
      <c r="T232" s="79"/>
      <c r="U232" s="379"/>
      <c r="V232" s="379"/>
      <c r="W232" s="75"/>
      <c r="X232" s="80" t="str">
        <f t="shared" si="39"/>
        <v/>
      </c>
      <c r="Y232" s="80" t="str">
        <f t="shared" si="39"/>
        <v/>
      </c>
      <c r="Z232" s="80" t="str">
        <f t="shared" si="39"/>
        <v/>
      </c>
      <c r="AA232" s="80" t="str">
        <f t="shared" si="39"/>
        <v/>
      </c>
      <c r="AB232" s="80" t="str">
        <f t="shared" si="39"/>
        <v/>
      </c>
      <c r="AC232" s="80" t="str">
        <f t="shared" si="39"/>
        <v/>
      </c>
      <c r="AD232" s="335"/>
      <c r="AE232" s="335"/>
      <c r="AF232" s="327" t="str">
        <f t="shared" si="34"/>
        <v/>
      </c>
      <c r="AG232" s="327" t="str">
        <f t="shared" si="35"/>
        <v/>
      </c>
    </row>
    <row r="233" spans="1:33" ht="45" customHeight="1">
      <c r="A233" s="326">
        <f t="shared" si="33"/>
        <v>43597</v>
      </c>
      <c r="B233" s="327" t="str">
        <f t="shared" si="36"/>
        <v>日</v>
      </c>
      <c r="C233" s="339"/>
      <c r="D233" s="339"/>
      <c r="E233" s="79"/>
      <c r="F233" s="79"/>
      <c r="G233" s="79"/>
      <c r="H233" s="79"/>
      <c r="I233" s="79"/>
      <c r="J233" s="79"/>
      <c r="K233" s="79"/>
      <c r="L233" s="79"/>
      <c r="M233" s="79"/>
      <c r="N233" s="79"/>
      <c r="O233" s="79"/>
      <c r="P233" s="79"/>
      <c r="Q233" s="79"/>
      <c r="R233" s="79"/>
      <c r="S233" s="79"/>
      <c r="T233" s="79"/>
      <c r="U233" s="379"/>
      <c r="V233" s="379"/>
      <c r="W233" s="75"/>
      <c r="X233" s="80" t="str">
        <f t="shared" si="39"/>
        <v/>
      </c>
      <c r="Y233" s="80" t="str">
        <f t="shared" si="39"/>
        <v/>
      </c>
      <c r="Z233" s="80" t="str">
        <f t="shared" si="39"/>
        <v/>
      </c>
      <c r="AA233" s="80" t="str">
        <f t="shared" si="39"/>
        <v/>
      </c>
      <c r="AB233" s="80" t="str">
        <f t="shared" si="39"/>
        <v/>
      </c>
      <c r="AC233" s="80" t="str">
        <f t="shared" si="39"/>
        <v/>
      </c>
      <c r="AD233" s="335"/>
      <c r="AE233" s="335"/>
      <c r="AF233" s="327" t="str">
        <f t="shared" si="34"/>
        <v/>
      </c>
      <c r="AG233" s="327" t="str">
        <f t="shared" si="35"/>
        <v/>
      </c>
    </row>
    <row r="234" spans="1:33" ht="45" customHeight="1">
      <c r="A234" s="326">
        <f t="shared" si="33"/>
        <v>43598</v>
      </c>
      <c r="B234" s="327" t="str">
        <f t="shared" si="36"/>
        <v>月</v>
      </c>
      <c r="C234" s="339"/>
      <c r="D234" s="339"/>
      <c r="E234" s="79"/>
      <c r="F234" s="79"/>
      <c r="G234" s="79"/>
      <c r="H234" s="79"/>
      <c r="I234" s="79"/>
      <c r="J234" s="79"/>
      <c r="K234" s="79"/>
      <c r="L234" s="79"/>
      <c r="M234" s="79"/>
      <c r="N234" s="79"/>
      <c r="O234" s="79"/>
      <c r="P234" s="79"/>
      <c r="Q234" s="79"/>
      <c r="R234" s="79"/>
      <c r="S234" s="79"/>
      <c r="T234" s="79"/>
      <c r="U234" s="379"/>
      <c r="V234" s="379"/>
      <c r="W234" s="75"/>
      <c r="X234" s="80" t="str">
        <f t="shared" si="39"/>
        <v/>
      </c>
      <c r="Y234" s="80" t="str">
        <f t="shared" si="39"/>
        <v/>
      </c>
      <c r="Z234" s="80" t="str">
        <f t="shared" si="39"/>
        <v/>
      </c>
      <c r="AA234" s="80" t="str">
        <f t="shared" si="39"/>
        <v/>
      </c>
      <c r="AB234" s="80" t="str">
        <f t="shared" si="39"/>
        <v/>
      </c>
      <c r="AC234" s="80" t="str">
        <f t="shared" si="39"/>
        <v/>
      </c>
      <c r="AD234" s="335"/>
      <c r="AE234" s="335"/>
      <c r="AF234" s="327" t="str">
        <f t="shared" si="34"/>
        <v/>
      </c>
      <c r="AG234" s="327" t="str">
        <f t="shared" si="35"/>
        <v/>
      </c>
    </row>
    <row r="235" spans="1:33" ht="45" customHeight="1">
      <c r="A235" s="326">
        <f t="shared" si="33"/>
        <v>43599</v>
      </c>
      <c r="B235" s="327" t="str">
        <f t="shared" si="36"/>
        <v>火</v>
      </c>
      <c r="C235" s="339">
        <v>43614</v>
      </c>
      <c r="D235" s="339">
        <v>43616</v>
      </c>
      <c r="E235" s="79"/>
      <c r="F235" s="79"/>
      <c r="G235" s="79"/>
      <c r="H235" s="79"/>
      <c r="I235" s="79"/>
      <c r="J235" s="79"/>
      <c r="K235" s="79"/>
      <c r="L235" s="79"/>
      <c r="M235" s="79"/>
      <c r="N235" s="79"/>
      <c r="O235" s="79"/>
      <c r="P235" s="79"/>
      <c r="Q235" s="79"/>
      <c r="R235" s="79"/>
      <c r="S235" s="79"/>
      <c r="T235" s="79"/>
      <c r="U235" s="379"/>
      <c r="V235" s="379"/>
      <c r="W235" s="75"/>
      <c r="X235" s="80" t="str">
        <f t="shared" si="39"/>
        <v/>
      </c>
      <c r="Y235" s="80" t="str">
        <f t="shared" si="39"/>
        <v/>
      </c>
      <c r="Z235" s="80" t="str">
        <f t="shared" si="39"/>
        <v>●</v>
      </c>
      <c r="AA235" s="80" t="str">
        <f t="shared" si="39"/>
        <v/>
      </c>
      <c r="AB235" s="80" t="str">
        <f t="shared" si="39"/>
        <v/>
      </c>
      <c r="AC235" s="80" t="str">
        <f t="shared" si="39"/>
        <v/>
      </c>
      <c r="AD235" s="393"/>
      <c r="AE235" s="393"/>
      <c r="AF235" s="327">
        <f t="shared" si="34"/>
        <v>16</v>
      </c>
      <c r="AG235" s="327">
        <f t="shared" si="35"/>
        <v>18</v>
      </c>
    </row>
    <row r="236" spans="1:33" ht="45" customHeight="1">
      <c r="A236" s="326">
        <f t="shared" si="33"/>
        <v>43600</v>
      </c>
      <c r="B236" s="327" t="str">
        <f t="shared" si="36"/>
        <v>水</v>
      </c>
      <c r="C236" s="339">
        <v>43615</v>
      </c>
      <c r="D236" s="339"/>
      <c r="E236" s="79"/>
      <c r="F236" s="79"/>
      <c r="G236" s="79"/>
      <c r="H236" s="79"/>
      <c r="I236" s="79"/>
      <c r="J236" s="79"/>
      <c r="K236" s="79"/>
      <c r="L236" s="79"/>
      <c r="M236" s="79"/>
      <c r="N236" s="79"/>
      <c r="O236" s="79"/>
      <c r="P236" s="79"/>
      <c r="Q236" s="79"/>
      <c r="R236" s="79"/>
      <c r="S236" s="79"/>
      <c r="T236" s="79"/>
      <c r="U236" s="379"/>
      <c r="V236" s="379"/>
      <c r="W236" s="75"/>
      <c r="X236" s="80" t="str">
        <f t="shared" si="39"/>
        <v/>
      </c>
      <c r="Y236" s="80" t="str">
        <f t="shared" si="39"/>
        <v/>
      </c>
      <c r="Z236" s="80" t="str">
        <f t="shared" si="39"/>
        <v>●</v>
      </c>
      <c r="AA236" s="80" t="str">
        <f t="shared" si="39"/>
        <v/>
      </c>
      <c r="AB236" s="80" t="str">
        <f t="shared" si="39"/>
        <v/>
      </c>
      <c r="AC236" s="80" t="str">
        <f t="shared" si="39"/>
        <v/>
      </c>
      <c r="AD236" s="335"/>
      <c r="AE236" s="335"/>
      <c r="AF236" s="327">
        <f t="shared" si="34"/>
        <v>16</v>
      </c>
      <c r="AG236" s="327" t="str">
        <f t="shared" si="35"/>
        <v/>
      </c>
    </row>
    <row r="237" spans="1:33" ht="45" customHeight="1">
      <c r="A237" s="326">
        <f t="shared" si="33"/>
        <v>43601</v>
      </c>
      <c r="B237" s="327" t="str">
        <f t="shared" si="36"/>
        <v>木</v>
      </c>
      <c r="C237" s="339"/>
      <c r="D237" s="339"/>
      <c r="E237" s="79"/>
      <c r="F237" s="79"/>
      <c r="G237" s="79"/>
      <c r="H237" s="79"/>
      <c r="I237" s="79"/>
      <c r="J237" s="79"/>
      <c r="K237" s="79"/>
      <c r="L237" s="79"/>
      <c r="M237" s="79"/>
      <c r="N237" s="79"/>
      <c r="O237" s="79"/>
      <c r="P237" s="79"/>
      <c r="Q237" s="79"/>
      <c r="R237" s="79"/>
      <c r="S237" s="79"/>
      <c r="T237" s="79"/>
      <c r="U237" s="379"/>
      <c r="V237" s="379"/>
      <c r="W237" s="75"/>
      <c r="X237" s="80" t="str">
        <f t="shared" si="39"/>
        <v/>
      </c>
      <c r="Y237" s="80" t="str">
        <f t="shared" si="39"/>
        <v/>
      </c>
      <c r="Z237" s="80" t="str">
        <f t="shared" si="39"/>
        <v/>
      </c>
      <c r="AA237" s="80" t="str">
        <f t="shared" si="39"/>
        <v/>
      </c>
      <c r="AB237" s="80" t="str">
        <f t="shared" si="39"/>
        <v/>
      </c>
      <c r="AC237" s="80" t="str">
        <f t="shared" si="39"/>
        <v/>
      </c>
      <c r="AD237" s="393"/>
      <c r="AE237" s="335"/>
      <c r="AF237" s="327" t="str">
        <f t="shared" si="34"/>
        <v/>
      </c>
      <c r="AG237" s="327" t="str">
        <f t="shared" si="35"/>
        <v/>
      </c>
    </row>
    <row r="238" spans="1:33" ht="45" customHeight="1">
      <c r="A238" s="326">
        <f t="shared" si="33"/>
        <v>43602</v>
      </c>
      <c r="B238" s="327" t="str">
        <f t="shared" si="36"/>
        <v>金</v>
      </c>
      <c r="C238" s="339"/>
      <c r="D238" s="339"/>
      <c r="E238" s="79"/>
      <c r="F238" s="79"/>
      <c r="G238" s="79"/>
      <c r="H238" s="79"/>
      <c r="I238" s="79"/>
      <c r="J238" s="79"/>
      <c r="K238" s="79"/>
      <c r="L238" s="79"/>
      <c r="M238" s="79"/>
      <c r="N238" s="79"/>
      <c r="O238" s="79"/>
      <c r="P238" s="79"/>
      <c r="Q238" s="79"/>
      <c r="R238" s="79"/>
      <c r="S238" s="79"/>
      <c r="T238" s="79"/>
      <c r="U238" s="379"/>
      <c r="V238" s="379"/>
      <c r="W238" s="75"/>
      <c r="X238" s="80" t="str">
        <f t="shared" si="39"/>
        <v/>
      </c>
      <c r="Y238" s="80" t="str">
        <f t="shared" si="39"/>
        <v/>
      </c>
      <c r="Z238" s="80" t="str">
        <f t="shared" si="39"/>
        <v/>
      </c>
      <c r="AA238" s="80" t="str">
        <f t="shared" si="39"/>
        <v/>
      </c>
      <c r="AB238" s="80" t="str">
        <f t="shared" si="39"/>
        <v/>
      </c>
      <c r="AC238" s="80" t="str">
        <f t="shared" si="39"/>
        <v/>
      </c>
      <c r="AD238" s="335"/>
      <c r="AE238" s="335"/>
      <c r="AF238" s="327" t="str">
        <f t="shared" si="34"/>
        <v/>
      </c>
      <c r="AG238" s="327" t="str">
        <f t="shared" si="35"/>
        <v/>
      </c>
    </row>
    <row r="239" spans="1:33" ht="45" customHeight="1">
      <c r="A239" s="326">
        <f t="shared" si="33"/>
        <v>43603</v>
      </c>
      <c r="B239" s="327" t="str">
        <f t="shared" si="36"/>
        <v>土</v>
      </c>
      <c r="C239" s="339"/>
      <c r="D239" s="339"/>
      <c r="E239" s="79"/>
      <c r="F239" s="79"/>
      <c r="G239" s="79"/>
      <c r="H239" s="79"/>
      <c r="I239" s="79"/>
      <c r="J239" s="79"/>
      <c r="K239" s="79"/>
      <c r="L239" s="79"/>
      <c r="M239" s="79"/>
      <c r="N239" s="79"/>
      <c r="O239" s="79"/>
      <c r="P239" s="79"/>
      <c r="Q239" s="79"/>
      <c r="R239" s="79"/>
      <c r="S239" s="79"/>
      <c r="T239" s="79"/>
      <c r="U239" s="379"/>
      <c r="V239" s="379"/>
      <c r="W239" s="75"/>
      <c r="X239" s="80" t="str">
        <f t="shared" si="39"/>
        <v/>
      </c>
      <c r="Y239" s="80" t="str">
        <f t="shared" si="39"/>
        <v/>
      </c>
      <c r="Z239" s="80" t="str">
        <f t="shared" si="39"/>
        <v/>
      </c>
      <c r="AA239" s="80" t="str">
        <f t="shared" si="39"/>
        <v/>
      </c>
      <c r="AB239" s="80" t="str">
        <f t="shared" si="39"/>
        <v/>
      </c>
      <c r="AC239" s="80" t="str">
        <f t="shared" si="39"/>
        <v/>
      </c>
      <c r="AD239" s="335"/>
      <c r="AE239" s="335"/>
      <c r="AF239" s="327" t="str">
        <f t="shared" si="34"/>
        <v/>
      </c>
      <c r="AG239" s="327" t="str">
        <f t="shared" si="35"/>
        <v/>
      </c>
    </row>
    <row r="240" spans="1:33" ht="45" customHeight="1">
      <c r="A240" s="326">
        <f t="shared" si="33"/>
        <v>43604</v>
      </c>
      <c r="B240" s="327" t="str">
        <f t="shared" si="36"/>
        <v>日</v>
      </c>
      <c r="C240" s="339"/>
      <c r="D240" s="339"/>
      <c r="E240" s="79"/>
      <c r="F240" s="79"/>
      <c r="G240" s="79"/>
      <c r="H240" s="79"/>
      <c r="I240" s="79"/>
      <c r="J240" s="79"/>
      <c r="K240" s="79"/>
      <c r="L240" s="79"/>
      <c r="M240" s="79"/>
      <c r="N240" s="79"/>
      <c r="O240" s="79"/>
      <c r="P240" s="79"/>
      <c r="Q240" s="79"/>
      <c r="R240" s="79"/>
      <c r="S240" s="79"/>
      <c r="T240" s="79"/>
      <c r="U240" s="379"/>
      <c r="V240" s="379"/>
      <c r="W240" s="75"/>
      <c r="X240" s="80" t="str">
        <f t="shared" ref="X240:AC252" si="40">IF(AND(OR(AND(($A240&gt;=X$2),($A240&lt;=X$3)),AND(($A240&gt;=X$4),($A240&lt;=X$6)),AND(($A240&gt;=X$7),($A240&lt;=X$8))),OR($D240&lt;&gt;"",$C240&lt;&gt;"")),"●","")</f>
        <v/>
      </c>
      <c r="Y240" s="80" t="str">
        <f t="shared" si="40"/>
        <v/>
      </c>
      <c r="Z240" s="80" t="str">
        <f t="shared" si="40"/>
        <v/>
      </c>
      <c r="AA240" s="80" t="str">
        <f t="shared" si="40"/>
        <v/>
      </c>
      <c r="AB240" s="80" t="str">
        <f t="shared" si="40"/>
        <v/>
      </c>
      <c r="AC240" s="80" t="str">
        <f t="shared" si="40"/>
        <v/>
      </c>
      <c r="AD240" s="335"/>
      <c r="AE240" s="335"/>
      <c r="AF240" s="327" t="str">
        <f t="shared" si="34"/>
        <v/>
      </c>
      <c r="AG240" s="327" t="str">
        <f t="shared" si="35"/>
        <v/>
      </c>
    </row>
    <row r="241" spans="1:33" ht="45" customHeight="1">
      <c r="A241" s="326">
        <f t="shared" si="33"/>
        <v>43605</v>
      </c>
      <c r="B241" s="327" t="str">
        <f t="shared" si="36"/>
        <v>月</v>
      </c>
      <c r="C241" s="339"/>
      <c r="D241" s="339"/>
      <c r="E241" s="79"/>
      <c r="F241" s="79"/>
      <c r="G241" s="79"/>
      <c r="H241" s="79"/>
      <c r="I241" s="79"/>
      <c r="J241" s="79"/>
      <c r="K241" s="79"/>
      <c r="L241" s="79"/>
      <c r="M241" s="79"/>
      <c r="N241" s="79"/>
      <c r="O241" s="79"/>
      <c r="P241" s="79"/>
      <c r="Q241" s="79"/>
      <c r="R241" s="79"/>
      <c r="S241" s="79"/>
      <c r="T241" s="79"/>
      <c r="U241" s="379"/>
      <c r="V241" s="379"/>
      <c r="W241" s="75"/>
      <c r="X241" s="80" t="str">
        <f t="shared" si="40"/>
        <v/>
      </c>
      <c r="Y241" s="80" t="str">
        <f t="shared" si="40"/>
        <v/>
      </c>
      <c r="Z241" s="80" t="str">
        <f t="shared" si="40"/>
        <v/>
      </c>
      <c r="AA241" s="80" t="str">
        <f t="shared" si="40"/>
        <v/>
      </c>
      <c r="AB241" s="80" t="str">
        <f t="shared" si="40"/>
        <v/>
      </c>
      <c r="AC241" s="80" t="str">
        <f t="shared" si="40"/>
        <v/>
      </c>
      <c r="AD241" s="335"/>
      <c r="AE241" s="335"/>
      <c r="AF241" s="327" t="str">
        <f t="shared" si="34"/>
        <v/>
      </c>
      <c r="AG241" s="327" t="str">
        <f t="shared" si="35"/>
        <v/>
      </c>
    </row>
    <row r="242" spans="1:33" ht="45" customHeight="1">
      <c r="A242" s="326">
        <f t="shared" si="33"/>
        <v>43606</v>
      </c>
      <c r="B242" s="327" t="str">
        <f t="shared" si="36"/>
        <v>火</v>
      </c>
      <c r="C242" s="339">
        <v>43621</v>
      </c>
      <c r="D242" s="339">
        <v>43623</v>
      </c>
      <c r="E242" s="79"/>
      <c r="F242" s="79"/>
      <c r="G242" s="79"/>
      <c r="H242" s="79"/>
      <c r="I242" s="79"/>
      <c r="J242" s="79"/>
      <c r="K242" s="79"/>
      <c r="L242" s="79"/>
      <c r="M242" s="79"/>
      <c r="N242" s="79"/>
      <c r="O242" s="79"/>
      <c r="P242" s="79"/>
      <c r="Q242" s="79"/>
      <c r="R242" s="79"/>
      <c r="S242" s="79"/>
      <c r="T242" s="79"/>
      <c r="U242" s="379"/>
      <c r="V242" s="379"/>
      <c r="W242" s="75"/>
      <c r="X242" s="80" t="str">
        <f t="shared" si="40"/>
        <v/>
      </c>
      <c r="Y242" s="80" t="str">
        <f t="shared" si="40"/>
        <v/>
      </c>
      <c r="Z242" s="80" t="str">
        <f t="shared" si="40"/>
        <v>●</v>
      </c>
      <c r="AA242" s="80" t="str">
        <f t="shared" si="40"/>
        <v/>
      </c>
      <c r="AB242" s="80" t="str">
        <f t="shared" si="40"/>
        <v/>
      </c>
      <c r="AC242" s="80" t="str">
        <f t="shared" si="40"/>
        <v/>
      </c>
      <c r="AD242" s="393"/>
      <c r="AE242" s="393"/>
      <c r="AF242" s="327">
        <f t="shared" si="34"/>
        <v>16</v>
      </c>
      <c r="AG242" s="327">
        <f t="shared" si="35"/>
        <v>18</v>
      </c>
    </row>
    <row r="243" spans="1:33" ht="45" customHeight="1">
      <c r="A243" s="326">
        <f t="shared" si="33"/>
        <v>43607</v>
      </c>
      <c r="B243" s="327" t="str">
        <f t="shared" si="36"/>
        <v>水</v>
      </c>
      <c r="C243" s="339">
        <v>43622</v>
      </c>
      <c r="D243" s="339"/>
      <c r="E243" s="79"/>
      <c r="F243" s="79"/>
      <c r="G243" s="79"/>
      <c r="H243" s="79"/>
      <c r="I243" s="79"/>
      <c r="J243" s="79"/>
      <c r="K243" s="79"/>
      <c r="L243" s="79"/>
      <c r="M243" s="79"/>
      <c r="N243" s="79"/>
      <c r="O243" s="79"/>
      <c r="P243" s="79"/>
      <c r="Q243" s="79"/>
      <c r="R243" s="79"/>
      <c r="S243" s="79"/>
      <c r="T243" s="79"/>
      <c r="U243" s="379"/>
      <c r="V243" s="379"/>
      <c r="W243" s="75"/>
      <c r="X243" s="80" t="str">
        <f t="shared" si="40"/>
        <v/>
      </c>
      <c r="Y243" s="80" t="str">
        <f t="shared" si="40"/>
        <v/>
      </c>
      <c r="Z243" s="80" t="str">
        <f t="shared" si="40"/>
        <v>●</v>
      </c>
      <c r="AA243" s="80" t="str">
        <f t="shared" si="40"/>
        <v/>
      </c>
      <c r="AB243" s="80" t="str">
        <f t="shared" si="40"/>
        <v/>
      </c>
      <c r="AC243" s="80" t="str">
        <f t="shared" si="40"/>
        <v/>
      </c>
      <c r="AD243" s="335"/>
      <c r="AE243" s="335"/>
      <c r="AF243" s="327">
        <f t="shared" si="34"/>
        <v>16</v>
      </c>
      <c r="AG243" s="327" t="str">
        <f t="shared" si="35"/>
        <v/>
      </c>
    </row>
    <row r="244" spans="1:33" ht="45" customHeight="1">
      <c r="A244" s="326">
        <f t="shared" si="33"/>
        <v>43608</v>
      </c>
      <c r="B244" s="327" t="str">
        <f t="shared" si="36"/>
        <v>木</v>
      </c>
      <c r="C244" s="339"/>
      <c r="D244" s="339"/>
      <c r="E244" s="79"/>
      <c r="F244" s="79"/>
      <c r="G244" s="79"/>
      <c r="H244" s="79"/>
      <c r="I244" s="79"/>
      <c r="J244" s="79"/>
      <c r="K244" s="79"/>
      <c r="L244" s="79"/>
      <c r="M244" s="79"/>
      <c r="N244" s="79"/>
      <c r="O244" s="79"/>
      <c r="P244" s="79"/>
      <c r="Q244" s="79"/>
      <c r="R244" s="79"/>
      <c r="S244" s="79"/>
      <c r="T244" s="79"/>
      <c r="U244" s="379"/>
      <c r="V244" s="379"/>
      <c r="W244" s="75"/>
      <c r="X244" s="80" t="str">
        <f t="shared" si="40"/>
        <v/>
      </c>
      <c r="Y244" s="80" t="str">
        <f t="shared" si="40"/>
        <v/>
      </c>
      <c r="Z244" s="80" t="str">
        <f t="shared" si="40"/>
        <v/>
      </c>
      <c r="AA244" s="80" t="str">
        <f t="shared" si="40"/>
        <v/>
      </c>
      <c r="AB244" s="80" t="str">
        <f t="shared" si="40"/>
        <v/>
      </c>
      <c r="AC244" s="80" t="str">
        <f t="shared" si="40"/>
        <v/>
      </c>
      <c r="AD244" s="336"/>
      <c r="AE244" s="335"/>
      <c r="AF244" s="327" t="str">
        <f t="shared" si="34"/>
        <v/>
      </c>
      <c r="AG244" s="327" t="str">
        <f t="shared" si="35"/>
        <v/>
      </c>
    </row>
    <row r="245" spans="1:33" ht="45" customHeight="1">
      <c r="A245" s="326">
        <f t="shared" si="33"/>
        <v>43609</v>
      </c>
      <c r="B245" s="327" t="str">
        <f t="shared" si="36"/>
        <v>金</v>
      </c>
      <c r="C245" s="339"/>
      <c r="D245" s="339"/>
      <c r="E245" s="79"/>
      <c r="F245" s="79"/>
      <c r="G245" s="79"/>
      <c r="H245" s="79"/>
      <c r="I245" s="79"/>
      <c r="J245" s="79"/>
      <c r="K245" s="79"/>
      <c r="L245" s="79"/>
      <c r="M245" s="79"/>
      <c r="N245" s="79"/>
      <c r="O245" s="79"/>
      <c r="P245" s="79"/>
      <c r="Q245" s="79"/>
      <c r="R245" s="79"/>
      <c r="S245" s="79"/>
      <c r="T245" s="79"/>
      <c r="U245" s="379"/>
      <c r="V245" s="379"/>
      <c r="W245" s="75"/>
      <c r="X245" s="80" t="str">
        <f t="shared" si="40"/>
        <v/>
      </c>
      <c r="Y245" s="80" t="str">
        <f t="shared" si="40"/>
        <v/>
      </c>
      <c r="Z245" s="80" t="str">
        <f t="shared" si="40"/>
        <v/>
      </c>
      <c r="AA245" s="80" t="str">
        <f t="shared" si="40"/>
        <v/>
      </c>
      <c r="AB245" s="80" t="str">
        <f t="shared" si="40"/>
        <v/>
      </c>
      <c r="AC245" s="80" t="str">
        <f t="shared" si="40"/>
        <v/>
      </c>
      <c r="AD245" s="335"/>
      <c r="AE245" s="335"/>
      <c r="AF245" s="327" t="str">
        <f t="shared" si="34"/>
        <v/>
      </c>
      <c r="AG245" s="327" t="str">
        <f t="shared" si="35"/>
        <v/>
      </c>
    </row>
    <row r="246" spans="1:33" ht="45" customHeight="1">
      <c r="A246" s="326">
        <f t="shared" si="33"/>
        <v>43610</v>
      </c>
      <c r="B246" s="327" t="str">
        <f t="shared" si="36"/>
        <v>土</v>
      </c>
      <c r="C246" s="339"/>
      <c r="D246" s="339"/>
      <c r="E246" s="79"/>
      <c r="F246" s="79"/>
      <c r="G246" s="79"/>
      <c r="H246" s="79"/>
      <c r="I246" s="79"/>
      <c r="J246" s="79"/>
      <c r="K246" s="79"/>
      <c r="L246" s="79"/>
      <c r="M246" s="79"/>
      <c r="N246" s="79"/>
      <c r="O246" s="79"/>
      <c r="P246" s="79"/>
      <c r="Q246" s="79"/>
      <c r="R246" s="79"/>
      <c r="S246" s="79"/>
      <c r="T246" s="79"/>
      <c r="U246" s="379"/>
      <c r="V246" s="379"/>
      <c r="W246" s="75"/>
      <c r="X246" s="80" t="str">
        <f t="shared" si="40"/>
        <v/>
      </c>
      <c r="Y246" s="80" t="str">
        <f t="shared" si="40"/>
        <v/>
      </c>
      <c r="Z246" s="80" t="str">
        <f t="shared" si="40"/>
        <v/>
      </c>
      <c r="AA246" s="80" t="str">
        <f t="shared" si="40"/>
        <v/>
      </c>
      <c r="AB246" s="80" t="str">
        <f t="shared" si="40"/>
        <v/>
      </c>
      <c r="AC246" s="80" t="str">
        <f t="shared" si="40"/>
        <v/>
      </c>
      <c r="AD246" s="335"/>
      <c r="AE246" s="335"/>
      <c r="AF246" s="327" t="str">
        <f t="shared" si="34"/>
        <v/>
      </c>
      <c r="AG246" s="327" t="str">
        <f t="shared" si="35"/>
        <v/>
      </c>
    </row>
    <row r="247" spans="1:33" ht="45" customHeight="1">
      <c r="A247" s="326">
        <f t="shared" si="33"/>
        <v>43611</v>
      </c>
      <c r="B247" s="327" t="str">
        <f t="shared" si="36"/>
        <v>日</v>
      </c>
      <c r="C247" s="339"/>
      <c r="D247" s="339"/>
      <c r="E247" s="79"/>
      <c r="F247" s="79"/>
      <c r="G247" s="79"/>
      <c r="H247" s="79"/>
      <c r="I247" s="79"/>
      <c r="J247" s="79"/>
      <c r="K247" s="79"/>
      <c r="L247" s="79"/>
      <c r="M247" s="79"/>
      <c r="N247" s="79"/>
      <c r="O247" s="79"/>
      <c r="P247" s="79"/>
      <c r="Q247" s="79"/>
      <c r="R247" s="79"/>
      <c r="S247" s="79"/>
      <c r="T247" s="79"/>
      <c r="U247" s="379"/>
      <c r="V247" s="379"/>
      <c r="W247" s="75"/>
      <c r="X247" s="80" t="str">
        <f t="shared" si="40"/>
        <v/>
      </c>
      <c r="Y247" s="80" t="str">
        <f t="shared" si="40"/>
        <v/>
      </c>
      <c r="Z247" s="80" t="str">
        <f t="shared" si="40"/>
        <v/>
      </c>
      <c r="AA247" s="80" t="str">
        <f t="shared" si="40"/>
        <v/>
      </c>
      <c r="AB247" s="80" t="str">
        <f t="shared" si="40"/>
        <v/>
      </c>
      <c r="AC247" s="80" t="str">
        <f t="shared" si="40"/>
        <v/>
      </c>
      <c r="AD247" s="335"/>
      <c r="AE247" s="335"/>
      <c r="AF247" s="327" t="str">
        <f t="shared" si="34"/>
        <v/>
      </c>
      <c r="AG247" s="327" t="str">
        <f t="shared" si="35"/>
        <v/>
      </c>
    </row>
    <row r="248" spans="1:33" ht="45" customHeight="1">
      <c r="A248" s="326">
        <f t="shared" si="33"/>
        <v>43612</v>
      </c>
      <c r="B248" s="327" t="str">
        <f t="shared" si="36"/>
        <v>月</v>
      </c>
      <c r="C248" s="339"/>
      <c r="D248" s="339"/>
      <c r="E248" s="79"/>
      <c r="F248" s="79"/>
      <c r="G248" s="79"/>
      <c r="H248" s="79"/>
      <c r="I248" s="79"/>
      <c r="J248" s="79"/>
      <c r="K248" s="79"/>
      <c r="L248" s="79"/>
      <c r="M248" s="79"/>
      <c r="N248" s="79"/>
      <c r="O248" s="79"/>
      <c r="P248" s="79"/>
      <c r="Q248" s="79"/>
      <c r="R248" s="79"/>
      <c r="S248" s="79"/>
      <c r="T248" s="79"/>
      <c r="U248" s="379"/>
      <c r="V248" s="379"/>
      <c r="W248" s="75"/>
      <c r="X248" s="80" t="str">
        <f t="shared" si="40"/>
        <v/>
      </c>
      <c r="Y248" s="80" t="str">
        <f t="shared" si="40"/>
        <v/>
      </c>
      <c r="Z248" s="80" t="str">
        <f t="shared" si="40"/>
        <v/>
      </c>
      <c r="AA248" s="80" t="str">
        <f t="shared" si="40"/>
        <v/>
      </c>
      <c r="AB248" s="80" t="str">
        <f t="shared" si="40"/>
        <v/>
      </c>
      <c r="AC248" s="80" t="str">
        <f t="shared" si="40"/>
        <v/>
      </c>
      <c r="AD248" s="335"/>
      <c r="AE248" s="335"/>
      <c r="AF248" s="327" t="str">
        <f t="shared" si="34"/>
        <v/>
      </c>
      <c r="AG248" s="327" t="str">
        <f t="shared" si="35"/>
        <v/>
      </c>
    </row>
    <row r="249" spans="1:33" ht="45" customHeight="1">
      <c r="A249" s="326">
        <f t="shared" si="33"/>
        <v>43613</v>
      </c>
      <c r="B249" s="327" t="str">
        <f t="shared" si="36"/>
        <v>火</v>
      </c>
      <c r="C249" s="339">
        <v>43628</v>
      </c>
      <c r="D249" s="339">
        <v>43631</v>
      </c>
      <c r="E249" s="79"/>
      <c r="F249" s="79"/>
      <c r="G249" s="79"/>
      <c r="H249" s="79"/>
      <c r="I249" s="79"/>
      <c r="J249" s="79"/>
      <c r="K249" s="79"/>
      <c r="L249" s="79"/>
      <c r="M249" s="79"/>
      <c r="N249" s="79"/>
      <c r="O249" s="79"/>
      <c r="P249" s="79"/>
      <c r="Q249" s="79"/>
      <c r="R249" s="79"/>
      <c r="S249" s="79"/>
      <c r="T249" s="79"/>
      <c r="U249" s="379"/>
      <c r="V249" s="379"/>
      <c r="W249" s="75"/>
      <c r="X249" s="80" t="str">
        <f t="shared" si="40"/>
        <v/>
      </c>
      <c r="Y249" s="80" t="str">
        <f t="shared" si="40"/>
        <v/>
      </c>
      <c r="Z249" s="80" t="str">
        <f t="shared" si="40"/>
        <v>●</v>
      </c>
      <c r="AA249" s="80" t="str">
        <f t="shared" si="40"/>
        <v/>
      </c>
      <c r="AB249" s="80" t="str">
        <f t="shared" si="40"/>
        <v/>
      </c>
      <c r="AC249" s="80" t="str">
        <f t="shared" si="40"/>
        <v/>
      </c>
      <c r="AD249" s="393"/>
      <c r="AE249" s="393"/>
      <c r="AF249" s="327">
        <f t="shared" si="34"/>
        <v>16</v>
      </c>
      <c r="AG249" s="327">
        <f t="shared" si="35"/>
        <v>19</v>
      </c>
    </row>
    <row r="250" spans="1:33" ht="45" customHeight="1">
      <c r="A250" s="326">
        <f t="shared" si="33"/>
        <v>43614</v>
      </c>
      <c r="B250" s="327" t="str">
        <f t="shared" si="36"/>
        <v>水</v>
      </c>
      <c r="C250" s="339">
        <v>43630</v>
      </c>
      <c r="D250" s="339"/>
      <c r="E250" s="79"/>
      <c r="F250" s="79"/>
      <c r="G250" s="79"/>
      <c r="H250" s="79"/>
      <c r="I250" s="79"/>
      <c r="J250" s="79"/>
      <c r="K250" s="79"/>
      <c r="L250" s="79"/>
      <c r="M250" s="79"/>
      <c r="N250" s="79"/>
      <c r="O250" s="79"/>
      <c r="P250" s="79"/>
      <c r="Q250" s="79"/>
      <c r="R250" s="79"/>
      <c r="S250" s="79"/>
      <c r="T250" s="79"/>
      <c r="U250" s="379"/>
      <c r="V250" s="379"/>
      <c r="W250" s="75"/>
      <c r="X250" s="80" t="str">
        <f t="shared" si="40"/>
        <v/>
      </c>
      <c r="Y250" s="80" t="str">
        <f t="shared" si="40"/>
        <v/>
      </c>
      <c r="Z250" s="80" t="str">
        <f t="shared" si="40"/>
        <v>●</v>
      </c>
      <c r="AA250" s="80" t="str">
        <f t="shared" si="40"/>
        <v/>
      </c>
      <c r="AB250" s="80" t="str">
        <f t="shared" si="40"/>
        <v/>
      </c>
      <c r="AC250" s="80" t="str">
        <f t="shared" si="40"/>
        <v/>
      </c>
      <c r="AD250" s="335"/>
      <c r="AE250" s="335"/>
      <c r="AF250" s="327">
        <f t="shared" si="34"/>
        <v>17</v>
      </c>
      <c r="AG250" s="327" t="str">
        <f t="shared" si="35"/>
        <v/>
      </c>
    </row>
    <row r="251" spans="1:33" ht="45" customHeight="1">
      <c r="A251" s="326">
        <f t="shared" si="33"/>
        <v>43615</v>
      </c>
      <c r="B251" s="327" t="str">
        <f t="shared" si="36"/>
        <v>木</v>
      </c>
      <c r="C251" s="339"/>
      <c r="D251" s="339"/>
      <c r="E251" s="79"/>
      <c r="F251" s="79"/>
      <c r="G251" s="79"/>
      <c r="H251" s="79"/>
      <c r="I251" s="79"/>
      <c r="J251" s="79"/>
      <c r="K251" s="79"/>
      <c r="L251" s="79"/>
      <c r="M251" s="79"/>
      <c r="N251" s="79"/>
      <c r="O251" s="79"/>
      <c r="P251" s="79"/>
      <c r="Q251" s="79"/>
      <c r="R251" s="79"/>
      <c r="S251" s="79"/>
      <c r="T251" s="79"/>
      <c r="U251" s="379"/>
      <c r="V251" s="379"/>
      <c r="W251" s="75"/>
      <c r="X251" s="80" t="str">
        <f t="shared" si="40"/>
        <v/>
      </c>
      <c r="Y251" s="80" t="str">
        <f t="shared" si="40"/>
        <v/>
      </c>
      <c r="Z251" s="80" t="str">
        <f t="shared" si="40"/>
        <v/>
      </c>
      <c r="AA251" s="80" t="str">
        <f t="shared" si="40"/>
        <v/>
      </c>
      <c r="AB251" s="80" t="str">
        <f t="shared" si="40"/>
        <v/>
      </c>
      <c r="AC251" s="80" t="str">
        <f t="shared" si="40"/>
        <v/>
      </c>
      <c r="AD251" s="393"/>
      <c r="AE251" s="335"/>
      <c r="AF251" s="327" t="str">
        <f t="shared" si="34"/>
        <v/>
      </c>
      <c r="AG251" s="327" t="str">
        <f t="shared" si="35"/>
        <v/>
      </c>
    </row>
    <row r="252" spans="1:33" ht="45" customHeight="1">
      <c r="A252" s="326">
        <f t="shared" si="33"/>
        <v>43616</v>
      </c>
      <c r="B252" s="327" t="str">
        <f>IF(ISBLANK(A252),"",TEXT(A252,"aaa"))</f>
        <v>金</v>
      </c>
      <c r="C252" s="339"/>
      <c r="D252" s="339"/>
      <c r="E252" s="79"/>
      <c r="F252" s="79"/>
      <c r="G252" s="79"/>
      <c r="H252" s="79"/>
      <c r="I252" s="79"/>
      <c r="J252" s="79"/>
      <c r="K252" s="79"/>
      <c r="L252" s="79"/>
      <c r="M252" s="79"/>
      <c r="N252" s="79"/>
      <c r="O252" s="79"/>
      <c r="P252" s="79"/>
      <c r="Q252" s="79"/>
      <c r="R252" s="79"/>
      <c r="S252" s="79"/>
      <c r="T252" s="79"/>
      <c r="U252" s="379"/>
      <c r="V252" s="379"/>
      <c r="W252" s="75"/>
      <c r="X252" s="80" t="str">
        <f t="shared" si="40"/>
        <v/>
      </c>
      <c r="Y252" s="80" t="str">
        <f t="shared" si="40"/>
        <v/>
      </c>
      <c r="Z252" s="80" t="str">
        <f t="shared" si="40"/>
        <v/>
      </c>
      <c r="AA252" s="80" t="str">
        <f t="shared" si="40"/>
        <v/>
      </c>
      <c r="AB252" s="80" t="str">
        <f t="shared" si="40"/>
        <v/>
      </c>
      <c r="AC252" s="80" t="str">
        <f t="shared" si="40"/>
        <v/>
      </c>
      <c r="AD252" s="335"/>
      <c r="AE252" s="335"/>
      <c r="AF252" s="327" t="str">
        <f t="shared" si="34"/>
        <v/>
      </c>
      <c r="AG252" s="327" t="str">
        <f t="shared" si="35"/>
        <v/>
      </c>
    </row>
    <row r="253" spans="1:33" s="385" customFormat="1" ht="45" customHeight="1">
      <c r="A253" s="380" t="str">
        <f t="shared" si="33"/>
        <v/>
      </c>
      <c r="B253" s="381" t="str">
        <f t="shared" si="36"/>
        <v/>
      </c>
      <c r="C253" s="382"/>
      <c r="D253" s="382"/>
      <c r="E253" s="383"/>
      <c r="F253" s="383"/>
      <c r="G253" s="383"/>
      <c r="H253" s="383"/>
      <c r="I253" s="383"/>
      <c r="J253" s="383"/>
      <c r="K253" s="383"/>
      <c r="L253" s="383"/>
      <c r="M253" s="383"/>
      <c r="N253" s="383"/>
      <c r="O253" s="383"/>
      <c r="P253" s="383"/>
      <c r="Q253" s="383"/>
      <c r="R253" s="383"/>
      <c r="S253" s="383"/>
      <c r="T253" s="383"/>
      <c r="U253" s="383"/>
      <c r="V253" s="383"/>
      <c r="AD253" s="384"/>
      <c r="AE253" s="384"/>
      <c r="AF253" s="381"/>
      <c r="AG253" s="381"/>
    </row>
    <row r="254" spans="1:33" s="385" customFormat="1" ht="45" customHeight="1">
      <c r="A254" s="380" t="str">
        <f t="shared" si="33"/>
        <v/>
      </c>
      <c r="B254" s="381" t="str">
        <f t="shared" si="36"/>
        <v/>
      </c>
      <c r="C254" s="382"/>
      <c r="D254" s="382"/>
      <c r="E254" s="383"/>
      <c r="F254" s="383"/>
      <c r="G254" s="383"/>
      <c r="H254" s="383"/>
      <c r="I254" s="383"/>
      <c r="J254" s="383"/>
      <c r="K254" s="383"/>
      <c r="L254" s="383"/>
      <c r="M254" s="383"/>
      <c r="N254" s="383"/>
      <c r="O254" s="383"/>
      <c r="P254" s="383"/>
      <c r="Q254" s="383"/>
      <c r="R254" s="383"/>
      <c r="S254" s="383"/>
      <c r="T254" s="383"/>
      <c r="U254" s="383"/>
      <c r="V254" s="383"/>
      <c r="AD254" s="384"/>
      <c r="AE254" s="384"/>
      <c r="AF254" s="381"/>
      <c r="AG254" s="381"/>
    </row>
    <row r="255" spans="1:33" s="385" customFormat="1" ht="45" customHeight="1">
      <c r="A255" s="380" t="str">
        <f t="shared" si="33"/>
        <v/>
      </c>
      <c r="B255" s="381" t="str">
        <f t="shared" si="36"/>
        <v/>
      </c>
      <c r="C255" s="382"/>
      <c r="D255" s="382"/>
      <c r="E255" s="383"/>
      <c r="F255" s="383"/>
      <c r="G255" s="383"/>
      <c r="H255" s="383"/>
      <c r="I255" s="383"/>
      <c r="J255" s="383"/>
      <c r="K255" s="383"/>
      <c r="L255" s="383"/>
      <c r="M255" s="383"/>
      <c r="N255" s="383"/>
      <c r="O255" s="383"/>
      <c r="P255" s="383"/>
      <c r="Q255" s="383"/>
      <c r="R255" s="383"/>
      <c r="S255" s="383"/>
      <c r="T255" s="383"/>
      <c r="U255" s="383"/>
      <c r="V255" s="383"/>
      <c r="AD255" s="384"/>
      <c r="AE255" s="384"/>
      <c r="AF255" s="381"/>
      <c r="AG255" s="381"/>
    </row>
    <row r="256" spans="1:33" s="385" customFormat="1" ht="45" customHeight="1">
      <c r="A256" s="380" t="str">
        <f t="shared" si="33"/>
        <v/>
      </c>
      <c r="B256" s="381" t="str">
        <f t="shared" si="36"/>
        <v/>
      </c>
      <c r="C256" s="382"/>
      <c r="D256" s="382"/>
      <c r="E256" s="383"/>
      <c r="F256" s="383"/>
      <c r="G256" s="383"/>
      <c r="H256" s="383"/>
      <c r="I256" s="383"/>
      <c r="J256" s="383"/>
      <c r="K256" s="383"/>
      <c r="L256" s="383"/>
      <c r="M256" s="383"/>
      <c r="N256" s="383"/>
      <c r="O256" s="383"/>
      <c r="P256" s="383"/>
      <c r="Q256" s="383"/>
      <c r="R256" s="383"/>
      <c r="S256" s="383"/>
      <c r="T256" s="383"/>
      <c r="U256" s="383"/>
      <c r="V256" s="383"/>
      <c r="AD256" s="384"/>
      <c r="AE256" s="384"/>
      <c r="AF256" s="381"/>
      <c r="AG256" s="381"/>
    </row>
    <row r="257" spans="1:33" s="385" customFormat="1" ht="45" customHeight="1">
      <c r="A257" s="380" t="str">
        <f t="shared" si="33"/>
        <v/>
      </c>
      <c r="B257" s="381" t="str">
        <f t="shared" si="36"/>
        <v/>
      </c>
      <c r="C257" s="382"/>
      <c r="D257" s="382"/>
      <c r="E257" s="383"/>
      <c r="F257" s="383"/>
      <c r="G257" s="383"/>
      <c r="H257" s="383"/>
      <c r="I257" s="383"/>
      <c r="J257" s="383"/>
      <c r="K257" s="383"/>
      <c r="L257" s="383"/>
      <c r="M257" s="383"/>
      <c r="N257" s="383"/>
      <c r="O257" s="383"/>
      <c r="P257" s="383"/>
      <c r="Q257" s="383"/>
      <c r="R257" s="383"/>
      <c r="S257" s="383"/>
      <c r="T257" s="383"/>
      <c r="U257" s="383"/>
      <c r="V257" s="383"/>
      <c r="AD257" s="384"/>
      <c r="AE257" s="384"/>
      <c r="AF257" s="381"/>
      <c r="AG257" s="381"/>
    </row>
    <row r="258" spans="1:33" s="385" customFormat="1" ht="45" customHeight="1">
      <c r="A258" s="380" t="str">
        <f t="shared" si="33"/>
        <v/>
      </c>
      <c r="B258" s="381" t="str">
        <f t="shared" si="36"/>
        <v/>
      </c>
      <c r="C258" s="382"/>
      <c r="D258" s="382"/>
      <c r="E258" s="383"/>
      <c r="F258" s="383"/>
      <c r="G258" s="383"/>
      <c r="H258" s="383"/>
      <c r="I258" s="383"/>
      <c r="J258" s="383"/>
      <c r="K258" s="383"/>
      <c r="L258" s="383"/>
      <c r="M258" s="383"/>
      <c r="N258" s="383"/>
      <c r="O258" s="383"/>
      <c r="P258" s="383"/>
      <c r="Q258" s="383"/>
      <c r="R258" s="383"/>
      <c r="S258" s="383"/>
      <c r="T258" s="383"/>
      <c r="U258" s="383"/>
      <c r="V258" s="383"/>
      <c r="AD258" s="384"/>
      <c r="AE258" s="384"/>
      <c r="AF258" s="381"/>
      <c r="AG258" s="381"/>
    </row>
    <row r="259" spans="1:33" s="385" customFormat="1" ht="45" customHeight="1">
      <c r="A259" s="380" t="str">
        <f t="shared" si="33"/>
        <v/>
      </c>
      <c r="B259" s="381" t="str">
        <f t="shared" si="36"/>
        <v/>
      </c>
      <c r="C259" s="382"/>
      <c r="D259" s="382"/>
      <c r="E259" s="383"/>
      <c r="F259" s="383"/>
      <c r="G259" s="383"/>
      <c r="H259" s="383"/>
      <c r="I259" s="383"/>
      <c r="J259" s="383"/>
      <c r="K259" s="383"/>
      <c r="L259" s="383"/>
      <c r="M259" s="383"/>
      <c r="N259" s="383"/>
      <c r="O259" s="383"/>
      <c r="P259" s="383"/>
      <c r="Q259" s="383"/>
      <c r="R259" s="383"/>
      <c r="S259" s="383"/>
      <c r="T259" s="383"/>
      <c r="U259" s="383"/>
      <c r="V259" s="383"/>
      <c r="AD259" s="384"/>
      <c r="AE259" s="384"/>
      <c r="AF259" s="381"/>
      <c r="AG259" s="381"/>
    </row>
    <row r="260" spans="1:33" s="385" customFormat="1" ht="45" customHeight="1">
      <c r="A260" s="380" t="str">
        <f t="shared" si="33"/>
        <v/>
      </c>
      <c r="B260" s="381" t="str">
        <f t="shared" si="36"/>
        <v/>
      </c>
      <c r="C260" s="382"/>
      <c r="D260" s="382"/>
      <c r="E260" s="383"/>
      <c r="F260" s="383"/>
      <c r="G260" s="383"/>
      <c r="H260" s="383"/>
      <c r="I260" s="383"/>
      <c r="J260" s="383"/>
      <c r="K260" s="383"/>
      <c r="L260" s="383"/>
      <c r="M260" s="383"/>
      <c r="N260" s="383"/>
      <c r="O260" s="383"/>
      <c r="P260" s="383"/>
      <c r="Q260" s="383"/>
      <c r="R260" s="383"/>
      <c r="S260" s="383"/>
      <c r="T260" s="383"/>
      <c r="U260" s="383"/>
      <c r="V260" s="383"/>
      <c r="AD260" s="384"/>
      <c r="AE260" s="384"/>
      <c r="AF260" s="381"/>
      <c r="AG260" s="381"/>
    </row>
    <row r="261" spans="1:33" s="385" customFormat="1" ht="45" customHeight="1">
      <c r="A261" s="380" t="str">
        <f t="shared" si="33"/>
        <v/>
      </c>
      <c r="B261" s="381" t="str">
        <f t="shared" si="36"/>
        <v/>
      </c>
      <c r="C261" s="382"/>
      <c r="D261" s="382"/>
      <c r="E261" s="383"/>
      <c r="F261" s="383"/>
      <c r="G261" s="383"/>
      <c r="H261" s="383"/>
      <c r="I261" s="383"/>
      <c r="J261" s="383"/>
      <c r="K261" s="383"/>
      <c r="L261" s="383"/>
      <c r="M261" s="383"/>
      <c r="N261" s="383"/>
      <c r="O261" s="383"/>
      <c r="P261" s="383"/>
      <c r="Q261" s="383"/>
      <c r="R261" s="383"/>
      <c r="S261" s="383"/>
      <c r="T261" s="383"/>
      <c r="U261" s="383"/>
      <c r="V261" s="383"/>
      <c r="AD261" s="384"/>
      <c r="AE261" s="384"/>
      <c r="AF261" s="381"/>
      <c r="AG261" s="381"/>
    </row>
    <row r="262" spans="1:33" s="385" customFormat="1" ht="45" customHeight="1">
      <c r="A262" s="380" t="str">
        <f t="shared" si="33"/>
        <v/>
      </c>
      <c r="B262" s="381" t="str">
        <f t="shared" si="36"/>
        <v/>
      </c>
      <c r="C262" s="382"/>
      <c r="D262" s="382"/>
      <c r="E262" s="383"/>
      <c r="F262" s="383"/>
      <c r="G262" s="383"/>
      <c r="H262" s="383"/>
      <c r="I262" s="383"/>
      <c r="J262" s="383"/>
      <c r="K262" s="383"/>
      <c r="L262" s="383"/>
      <c r="M262" s="383"/>
      <c r="N262" s="383"/>
      <c r="O262" s="383"/>
      <c r="P262" s="383"/>
      <c r="Q262" s="383"/>
      <c r="R262" s="383"/>
      <c r="S262" s="383"/>
      <c r="T262" s="383"/>
      <c r="U262" s="383"/>
      <c r="V262" s="383"/>
      <c r="AD262" s="384"/>
      <c r="AE262" s="384"/>
      <c r="AF262" s="381"/>
      <c r="AG262" s="381"/>
    </row>
    <row r="263" spans="1:33" s="385" customFormat="1" ht="45" customHeight="1">
      <c r="A263" s="380" t="str">
        <f t="shared" si="33"/>
        <v/>
      </c>
      <c r="B263" s="381" t="str">
        <f t="shared" si="36"/>
        <v/>
      </c>
      <c r="C263" s="382"/>
      <c r="D263" s="382"/>
      <c r="E263" s="383"/>
      <c r="F263" s="383"/>
      <c r="G263" s="383"/>
      <c r="H263" s="383"/>
      <c r="I263" s="383"/>
      <c r="J263" s="383"/>
      <c r="K263" s="383"/>
      <c r="L263" s="383"/>
      <c r="M263" s="383"/>
      <c r="N263" s="383"/>
      <c r="O263" s="383"/>
      <c r="P263" s="383"/>
      <c r="Q263" s="383"/>
      <c r="R263" s="383"/>
      <c r="S263" s="383"/>
      <c r="T263" s="383"/>
      <c r="U263" s="383"/>
      <c r="V263" s="383"/>
      <c r="AD263" s="384"/>
      <c r="AE263" s="384"/>
      <c r="AF263" s="381"/>
      <c r="AG263" s="381"/>
    </row>
    <row r="264" spans="1:33" s="385" customFormat="1" ht="45" customHeight="1">
      <c r="A264" s="380" t="str">
        <f t="shared" si="33"/>
        <v/>
      </c>
      <c r="B264" s="381" t="str">
        <f t="shared" si="36"/>
        <v/>
      </c>
      <c r="C264" s="382"/>
      <c r="D264" s="382"/>
      <c r="E264" s="383"/>
      <c r="F264" s="383"/>
      <c r="G264" s="383"/>
      <c r="H264" s="383"/>
      <c r="I264" s="383"/>
      <c r="J264" s="383"/>
      <c r="K264" s="383"/>
      <c r="L264" s="383"/>
      <c r="M264" s="383"/>
      <c r="N264" s="383"/>
      <c r="O264" s="383"/>
      <c r="P264" s="383"/>
      <c r="Q264" s="383"/>
      <c r="R264" s="383"/>
      <c r="S264" s="383"/>
      <c r="T264" s="383"/>
      <c r="U264" s="383"/>
      <c r="V264" s="383"/>
      <c r="AD264" s="384"/>
      <c r="AE264" s="384"/>
      <c r="AF264" s="381"/>
      <c r="AG264" s="381"/>
    </row>
    <row r="265" spans="1:33" s="385" customFormat="1" ht="45" customHeight="1">
      <c r="A265" s="380" t="str">
        <f t="shared" si="33"/>
        <v/>
      </c>
      <c r="B265" s="381" t="str">
        <f t="shared" si="36"/>
        <v/>
      </c>
      <c r="C265" s="382"/>
      <c r="D265" s="382"/>
      <c r="E265" s="383"/>
      <c r="F265" s="383"/>
      <c r="G265" s="383"/>
      <c r="H265" s="383"/>
      <c r="I265" s="383"/>
      <c r="J265" s="383"/>
      <c r="K265" s="383"/>
      <c r="L265" s="383"/>
      <c r="M265" s="383"/>
      <c r="N265" s="383"/>
      <c r="O265" s="383"/>
      <c r="P265" s="383"/>
      <c r="Q265" s="383"/>
      <c r="R265" s="383"/>
      <c r="S265" s="383"/>
      <c r="T265" s="383"/>
      <c r="U265" s="383"/>
      <c r="V265" s="383"/>
      <c r="AD265" s="384"/>
      <c r="AE265" s="384"/>
      <c r="AF265" s="381"/>
      <c r="AG265" s="381"/>
    </row>
    <row r="266" spans="1:33" s="385" customFormat="1" ht="45" customHeight="1">
      <c r="A266" s="380" t="str">
        <f t="shared" si="33"/>
        <v/>
      </c>
      <c r="B266" s="381" t="str">
        <f t="shared" si="36"/>
        <v/>
      </c>
      <c r="C266" s="382"/>
      <c r="D266" s="382"/>
      <c r="E266" s="383"/>
      <c r="F266" s="383"/>
      <c r="G266" s="383"/>
      <c r="H266" s="383"/>
      <c r="I266" s="383"/>
      <c r="J266" s="383"/>
      <c r="K266" s="383"/>
      <c r="L266" s="383"/>
      <c r="M266" s="383"/>
      <c r="N266" s="383"/>
      <c r="O266" s="383"/>
      <c r="P266" s="383"/>
      <c r="Q266" s="383"/>
      <c r="R266" s="383"/>
      <c r="S266" s="383"/>
      <c r="T266" s="383"/>
      <c r="U266" s="383"/>
      <c r="V266" s="383"/>
      <c r="AD266" s="384"/>
      <c r="AE266" s="384"/>
      <c r="AF266" s="381"/>
      <c r="AG266" s="381"/>
    </row>
    <row r="267" spans="1:33" s="385" customFormat="1" ht="26.25" customHeight="1">
      <c r="A267" s="380" t="str">
        <f t="shared" ref="A267:A282" si="41">IF(A266&gt;=B$3,"",A266+1)</f>
        <v/>
      </c>
      <c r="B267" s="381" t="str">
        <f t="shared" si="36"/>
        <v/>
      </c>
      <c r="C267" s="382"/>
      <c r="D267" s="382"/>
      <c r="E267" s="383"/>
      <c r="F267" s="383"/>
      <c r="G267" s="383"/>
      <c r="H267" s="383"/>
      <c r="I267" s="383"/>
      <c r="J267" s="383"/>
      <c r="K267" s="383"/>
      <c r="L267" s="383"/>
      <c r="M267" s="383"/>
      <c r="N267" s="383"/>
      <c r="O267" s="383"/>
      <c r="P267" s="383"/>
      <c r="Q267" s="383"/>
      <c r="R267" s="383"/>
      <c r="S267" s="383"/>
      <c r="T267" s="383"/>
      <c r="U267" s="383"/>
      <c r="V267" s="383"/>
      <c r="AD267" s="384"/>
      <c r="AE267" s="384"/>
      <c r="AF267" s="381"/>
      <c r="AG267" s="381"/>
    </row>
    <row r="268" spans="1:33" s="385" customFormat="1" ht="26.25" customHeight="1">
      <c r="A268" s="380" t="str">
        <f t="shared" si="41"/>
        <v/>
      </c>
      <c r="B268" s="381" t="str">
        <f t="shared" ref="B268:B282" si="42">IF(ISBLANK(A268),"",TEXT(A268,"aaa"))</f>
        <v/>
      </c>
      <c r="C268" s="382"/>
      <c r="D268" s="382"/>
      <c r="E268" s="383"/>
      <c r="F268" s="383"/>
      <c r="G268" s="383"/>
      <c r="H268" s="383"/>
      <c r="I268" s="383"/>
      <c r="J268" s="383"/>
      <c r="K268" s="383"/>
      <c r="L268" s="383"/>
      <c r="M268" s="383"/>
      <c r="N268" s="383"/>
      <c r="O268" s="383"/>
      <c r="P268" s="383"/>
      <c r="Q268" s="383"/>
      <c r="R268" s="383"/>
      <c r="S268" s="383"/>
      <c r="T268" s="383"/>
      <c r="U268" s="383"/>
      <c r="V268" s="383"/>
      <c r="AD268" s="384"/>
      <c r="AE268" s="384"/>
      <c r="AF268" s="381"/>
      <c r="AG268" s="381"/>
    </row>
    <row r="269" spans="1:33" s="385" customFormat="1" ht="26.25" customHeight="1">
      <c r="A269" s="380" t="str">
        <f t="shared" si="41"/>
        <v/>
      </c>
      <c r="B269" s="381" t="str">
        <f t="shared" si="42"/>
        <v/>
      </c>
      <c r="C269" s="382"/>
      <c r="D269" s="382"/>
      <c r="E269" s="383"/>
      <c r="F269" s="383"/>
      <c r="G269" s="383"/>
      <c r="H269" s="383"/>
      <c r="I269" s="383"/>
      <c r="J269" s="383"/>
      <c r="K269" s="383"/>
      <c r="L269" s="383"/>
      <c r="M269" s="383"/>
      <c r="N269" s="383"/>
      <c r="O269" s="383"/>
      <c r="P269" s="383"/>
      <c r="Q269" s="383"/>
      <c r="R269" s="383"/>
      <c r="S269" s="383"/>
      <c r="T269" s="383"/>
      <c r="U269" s="383"/>
      <c r="V269" s="383"/>
      <c r="AD269" s="384"/>
      <c r="AE269" s="384"/>
      <c r="AF269" s="381"/>
      <c r="AG269" s="381"/>
    </row>
    <row r="270" spans="1:33" s="385" customFormat="1" ht="26.25" customHeight="1">
      <c r="A270" s="380" t="str">
        <f t="shared" si="41"/>
        <v/>
      </c>
      <c r="B270" s="381" t="str">
        <f t="shared" si="42"/>
        <v/>
      </c>
      <c r="C270" s="382"/>
      <c r="D270" s="382"/>
      <c r="E270" s="383"/>
      <c r="F270" s="383"/>
      <c r="G270" s="383"/>
      <c r="H270" s="383"/>
      <c r="I270" s="383"/>
      <c r="J270" s="383"/>
      <c r="K270" s="383"/>
      <c r="L270" s="383"/>
      <c r="M270" s="383"/>
      <c r="N270" s="383"/>
      <c r="O270" s="383"/>
      <c r="P270" s="383"/>
      <c r="Q270" s="383"/>
      <c r="R270" s="383"/>
      <c r="S270" s="383"/>
      <c r="T270" s="383"/>
      <c r="U270" s="383"/>
      <c r="V270" s="383"/>
      <c r="AD270" s="384"/>
      <c r="AE270" s="384"/>
      <c r="AF270" s="381"/>
      <c r="AG270" s="381"/>
    </row>
    <row r="271" spans="1:33" s="385" customFormat="1" ht="26.25" customHeight="1">
      <c r="A271" s="380" t="str">
        <f t="shared" si="41"/>
        <v/>
      </c>
      <c r="B271" s="381" t="str">
        <f t="shared" si="42"/>
        <v/>
      </c>
      <c r="C271" s="382"/>
      <c r="D271" s="382"/>
      <c r="E271" s="383"/>
      <c r="F271" s="383"/>
      <c r="G271" s="383"/>
      <c r="H271" s="383"/>
      <c r="I271" s="383"/>
      <c r="J271" s="383"/>
      <c r="K271" s="383"/>
      <c r="L271" s="383"/>
      <c r="M271" s="383"/>
      <c r="N271" s="383"/>
      <c r="O271" s="383"/>
      <c r="P271" s="383"/>
      <c r="Q271" s="383"/>
      <c r="R271" s="383"/>
      <c r="S271" s="383"/>
      <c r="T271" s="383"/>
      <c r="U271" s="383"/>
      <c r="V271" s="383"/>
      <c r="AD271" s="384"/>
      <c r="AE271" s="384"/>
      <c r="AF271" s="381"/>
      <c r="AG271" s="381"/>
    </row>
    <row r="272" spans="1:33" s="385" customFormat="1" ht="26.25" customHeight="1">
      <c r="A272" s="380" t="str">
        <f t="shared" si="41"/>
        <v/>
      </c>
      <c r="B272" s="381" t="str">
        <f t="shared" si="42"/>
        <v/>
      </c>
      <c r="C272" s="382"/>
      <c r="D272" s="382"/>
      <c r="E272" s="383"/>
      <c r="F272" s="383"/>
      <c r="G272" s="383"/>
      <c r="H272" s="383"/>
      <c r="I272" s="383"/>
      <c r="J272" s="383"/>
      <c r="K272" s="383"/>
      <c r="L272" s="383"/>
      <c r="M272" s="383"/>
      <c r="N272" s="383"/>
      <c r="O272" s="383"/>
      <c r="P272" s="383"/>
      <c r="Q272" s="383"/>
      <c r="R272" s="383"/>
      <c r="S272" s="383"/>
      <c r="T272" s="383"/>
      <c r="U272" s="383"/>
      <c r="V272" s="383"/>
      <c r="AD272" s="384"/>
      <c r="AE272" s="384"/>
      <c r="AF272" s="381"/>
      <c r="AG272" s="381"/>
    </row>
    <row r="273" spans="1:33" s="385" customFormat="1" ht="26.25" customHeight="1">
      <c r="A273" s="380" t="str">
        <f t="shared" si="41"/>
        <v/>
      </c>
      <c r="B273" s="381" t="str">
        <f t="shared" si="42"/>
        <v/>
      </c>
      <c r="C273" s="382"/>
      <c r="D273" s="382"/>
      <c r="E273" s="383"/>
      <c r="F273" s="383"/>
      <c r="G273" s="383"/>
      <c r="H273" s="383"/>
      <c r="I273" s="383"/>
      <c r="J273" s="383"/>
      <c r="K273" s="383"/>
      <c r="L273" s="383"/>
      <c r="M273" s="383"/>
      <c r="N273" s="383"/>
      <c r="O273" s="383"/>
      <c r="P273" s="383"/>
      <c r="Q273" s="383"/>
      <c r="R273" s="383"/>
      <c r="S273" s="383"/>
      <c r="T273" s="383"/>
      <c r="U273" s="383"/>
      <c r="V273" s="383"/>
      <c r="AD273" s="384"/>
      <c r="AE273" s="384"/>
      <c r="AF273" s="381"/>
      <c r="AG273" s="381"/>
    </row>
    <row r="274" spans="1:33" s="385" customFormat="1" ht="26.25" customHeight="1">
      <c r="A274" s="380" t="str">
        <f t="shared" si="41"/>
        <v/>
      </c>
      <c r="B274" s="381" t="str">
        <f t="shared" si="42"/>
        <v/>
      </c>
      <c r="C274" s="382"/>
      <c r="D274" s="382"/>
      <c r="E274" s="383"/>
      <c r="F274" s="383"/>
      <c r="G274" s="383"/>
      <c r="H274" s="383"/>
      <c r="I274" s="383"/>
      <c r="J274" s="383"/>
      <c r="K274" s="383"/>
      <c r="L274" s="383"/>
      <c r="M274" s="383"/>
      <c r="N274" s="383"/>
      <c r="O274" s="383"/>
      <c r="P274" s="383"/>
      <c r="Q274" s="383"/>
      <c r="R274" s="383"/>
      <c r="S274" s="383"/>
      <c r="T274" s="383"/>
      <c r="U274" s="383"/>
      <c r="V274" s="383"/>
      <c r="AD274" s="384"/>
      <c r="AE274" s="384"/>
      <c r="AF274" s="381"/>
      <c r="AG274" s="381"/>
    </row>
    <row r="275" spans="1:33" s="385" customFormat="1" ht="26.25" customHeight="1">
      <c r="A275" s="380" t="str">
        <f t="shared" si="41"/>
        <v/>
      </c>
      <c r="B275" s="381" t="str">
        <f t="shared" si="42"/>
        <v/>
      </c>
      <c r="C275" s="382"/>
      <c r="D275" s="382"/>
      <c r="E275" s="383"/>
      <c r="F275" s="383"/>
      <c r="G275" s="383"/>
      <c r="H275" s="383"/>
      <c r="I275" s="383"/>
      <c r="J275" s="383"/>
      <c r="K275" s="383"/>
      <c r="L275" s="383"/>
      <c r="M275" s="383"/>
      <c r="N275" s="383"/>
      <c r="O275" s="383"/>
      <c r="P275" s="383"/>
      <c r="Q275" s="383"/>
      <c r="R275" s="383"/>
      <c r="S275" s="383"/>
      <c r="T275" s="383"/>
      <c r="U275" s="383"/>
      <c r="V275" s="383"/>
      <c r="AD275" s="384"/>
      <c r="AE275" s="384"/>
      <c r="AF275" s="381"/>
      <c r="AG275" s="381"/>
    </row>
    <row r="276" spans="1:33" s="385" customFormat="1" ht="26.25" customHeight="1">
      <c r="A276" s="380" t="str">
        <f t="shared" si="41"/>
        <v/>
      </c>
      <c r="B276" s="381" t="str">
        <f t="shared" si="42"/>
        <v/>
      </c>
      <c r="C276" s="382"/>
      <c r="D276" s="382"/>
      <c r="E276" s="383"/>
      <c r="F276" s="383"/>
      <c r="G276" s="383"/>
      <c r="H276" s="383"/>
      <c r="I276" s="383"/>
      <c r="J276" s="383"/>
      <c r="K276" s="383"/>
      <c r="L276" s="383"/>
      <c r="M276" s="383"/>
      <c r="N276" s="383"/>
      <c r="O276" s="383"/>
      <c r="P276" s="383"/>
      <c r="Q276" s="383"/>
      <c r="R276" s="383"/>
      <c r="S276" s="383"/>
      <c r="T276" s="383"/>
      <c r="U276" s="383"/>
      <c r="V276" s="383"/>
      <c r="AD276" s="384"/>
      <c r="AE276" s="384"/>
      <c r="AF276" s="381"/>
      <c r="AG276" s="381"/>
    </row>
    <row r="277" spans="1:33" s="385" customFormat="1" ht="26.25" customHeight="1">
      <c r="A277" s="380" t="str">
        <f t="shared" si="41"/>
        <v/>
      </c>
      <c r="B277" s="381" t="str">
        <f t="shared" si="42"/>
        <v/>
      </c>
      <c r="C277" s="382"/>
      <c r="D277" s="382"/>
      <c r="E277" s="383"/>
      <c r="F277" s="383"/>
      <c r="G277" s="383"/>
      <c r="H277" s="383"/>
      <c r="I277" s="383"/>
      <c r="J277" s="383"/>
      <c r="K277" s="383"/>
      <c r="L277" s="383"/>
      <c r="M277" s="383"/>
      <c r="N277" s="383"/>
      <c r="O277" s="383"/>
      <c r="P277" s="383"/>
      <c r="Q277" s="383"/>
      <c r="R277" s="383"/>
      <c r="S277" s="383"/>
      <c r="T277" s="383"/>
      <c r="U277" s="383"/>
      <c r="V277" s="383"/>
      <c r="AD277" s="384"/>
      <c r="AE277" s="384"/>
      <c r="AF277" s="381"/>
      <c r="AG277" s="381"/>
    </row>
    <row r="278" spans="1:33" s="385" customFormat="1" ht="26.25" customHeight="1">
      <c r="A278" s="380" t="str">
        <f t="shared" si="41"/>
        <v/>
      </c>
      <c r="B278" s="381" t="str">
        <f t="shared" si="42"/>
        <v/>
      </c>
      <c r="C278" s="382"/>
      <c r="D278" s="382"/>
      <c r="E278" s="383"/>
      <c r="F278" s="383"/>
      <c r="G278" s="383"/>
      <c r="H278" s="383"/>
      <c r="I278" s="383"/>
      <c r="J278" s="383"/>
      <c r="K278" s="383"/>
      <c r="L278" s="383"/>
      <c r="M278" s="383"/>
      <c r="N278" s="383"/>
      <c r="O278" s="383"/>
      <c r="P278" s="383"/>
      <c r="Q278" s="383"/>
      <c r="R278" s="383"/>
      <c r="S278" s="383"/>
      <c r="T278" s="383"/>
      <c r="U278" s="383"/>
      <c r="V278" s="383"/>
      <c r="AD278" s="384"/>
      <c r="AE278" s="384"/>
      <c r="AF278" s="381"/>
      <c r="AG278" s="381"/>
    </row>
    <row r="279" spans="1:33" s="385" customFormat="1" ht="26.25" customHeight="1">
      <c r="A279" s="380" t="str">
        <f t="shared" si="41"/>
        <v/>
      </c>
      <c r="B279" s="381" t="str">
        <f t="shared" si="42"/>
        <v/>
      </c>
      <c r="C279" s="382"/>
      <c r="D279" s="382"/>
      <c r="E279" s="383"/>
      <c r="F279" s="383"/>
      <c r="G279" s="383"/>
      <c r="H279" s="383"/>
      <c r="I279" s="383"/>
      <c r="J279" s="383"/>
      <c r="K279" s="383"/>
      <c r="L279" s="383"/>
      <c r="M279" s="383"/>
      <c r="N279" s="383"/>
      <c r="O279" s="383"/>
      <c r="P279" s="383"/>
      <c r="Q279" s="383"/>
      <c r="R279" s="383"/>
      <c r="S279" s="383"/>
      <c r="T279" s="383"/>
      <c r="U279" s="383"/>
      <c r="V279" s="383"/>
      <c r="AD279" s="384"/>
      <c r="AE279" s="384"/>
      <c r="AF279" s="381"/>
      <c r="AG279" s="381"/>
    </row>
    <row r="280" spans="1:33" s="385" customFormat="1" ht="26.25" customHeight="1">
      <c r="A280" s="380" t="str">
        <f t="shared" si="41"/>
        <v/>
      </c>
      <c r="B280" s="381" t="str">
        <f t="shared" si="42"/>
        <v/>
      </c>
      <c r="C280" s="382"/>
      <c r="D280" s="382"/>
      <c r="E280" s="383"/>
      <c r="F280" s="383"/>
      <c r="G280" s="383"/>
      <c r="H280" s="383"/>
      <c r="I280" s="383"/>
      <c r="J280" s="383"/>
      <c r="K280" s="383"/>
      <c r="L280" s="383"/>
      <c r="M280" s="383"/>
      <c r="N280" s="383"/>
      <c r="O280" s="383"/>
      <c r="P280" s="383"/>
      <c r="Q280" s="383"/>
      <c r="R280" s="383"/>
      <c r="S280" s="383"/>
      <c r="T280" s="383"/>
      <c r="U280" s="383"/>
      <c r="V280" s="383"/>
      <c r="AD280" s="384"/>
      <c r="AE280" s="384"/>
      <c r="AF280" s="381"/>
      <c r="AG280" s="381"/>
    </row>
    <row r="281" spans="1:33" s="385" customFormat="1" ht="26.25" customHeight="1">
      <c r="A281" s="380" t="str">
        <f t="shared" si="41"/>
        <v/>
      </c>
      <c r="B281" s="381" t="str">
        <f t="shared" si="42"/>
        <v/>
      </c>
      <c r="C281" s="382"/>
      <c r="D281" s="382"/>
      <c r="E281" s="383"/>
      <c r="F281" s="383"/>
      <c r="G281" s="383"/>
      <c r="H281" s="383"/>
      <c r="I281" s="383"/>
      <c r="J281" s="383"/>
      <c r="K281" s="383"/>
      <c r="L281" s="383"/>
      <c r="M281" s="383"/>
      <c r="N281" s="383"/>
      <c r="O281" s="383"/>
      <c r="P281" s="383"/>
      <c r="Q281" s="383"/>
      <c r="R281" s="383"/>
      <c r="S281" s="383"/>
      <c r="T281" s="383"/>
      <c r="U281" s="383"/>
      <c r="V281" s="383"/>
      <c r="AD281" s="384"/>
      <c r="AE281" s="384"/>
      <c r="AF281" s="381"/>
      <c r="AG281" s="381"/>
    </row>
    <row r="282" spans="1:33" s="385" customFormat="1" ht="26.25" customHeight="1">
      <c r="A282" s="380" t="str">
        <f t="shared" si="41"/>
        <v/>
      </c>
      <c r="B282" s="381" t="str">
        <f t="shared" si="42"/>
        <v/>
      </c>
      <c r="C282" s="382"/>
      <c r="D282" s="382"/>
      <c r="E282" s="383"/>
      <c r="F282" s="383"/>
      <c r="G282" s="383"/>
      <c r="H282" s="383"/>
      <c r="I282" s="383"/>
      <c r="J282" s="383"/>
      <c r="K282" s="383"/>
      <c r="L282" s="383"/>
      <c r="M282" s="383"/>
      <c r="N282" s="383"/>
      <c r="O282" s="383"/>
      <c r="P282" s="383"/>
      <c r="Q282" s="383"/>
      <c r="R282" s="383"/>
      <c r="S282" s="383"/>
      <c r="T282" s="383"/>
      <c r="U282" s="383"/>
      <c r="V282" s="383"/>
      <c r="AD282" s="384"/>
      <c r="AE282" s="384"/>
      <c r="AF282" s="381"/>
      <c r="AG282" s="381"/>
    </row>
  </sheetData>
  <sheetProtection selectLockedCells="1"/>
  <mergeCells count="13">
    <mergeCell ref="E4:V4"/>
    <mergeCell ref="C8:C9"/>
    <mergeCell ref="D8:D9"/>
    <mergeCell ref="AF8:AF9"/>
    <mergeCell ref="AE8:AE9"/>
    <mergeCell ref="A5:B5"/>
    <mergeCell ref="C5:AG5"/>
    <mergeCell ref="AG8:AG9"/>
    <mergeCell ref="E7:V7"/>
    <mergeCell ref="A8:B9"/>
    <mergeCell ref="A7:B7"/>
    <mergeCell ref="C7:D7"/>
    <mergeCell ref="AD8:AD9"/>
  </mergeCells>
  <phoneticPr fontId="9"/>
  <conditionalFormatting sqref="E2">
    <cfRule type="expression" dxfId="6621" priority="3">
      <formula>WEEKDAY(#REF!)=1</formula>
    </cfRule>
  </conditionalFormatting>
  <conditionalFormatting sqref="E2">
    <cfRule type="expression" dxfId="6620" priority="1">
      <formula>WEEKDAY($A2)=1</formula>
    </cfRule>
    <cfRule type="expression" dxfId="6619"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2" max="32" man="1"/>
    <brk id="181" max="3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G281"/>
  <sheetViews>
    <sheetView view="pageBreakPreview" zoomScale="75" zoomScaleNormal="75" zoomScaleSheetLayoutView="50" workbookViewId="0">
      <pane xSplit="4" ySplit="8" topLeftCell="E39" activePane="bottomRight" state="frozen"/>
      <selection activeCell="R45" sqref="R45:X45"/>
      <selection pane="topRight" activeCell="R45" sqref="R45:X45"/>
      <selection pane="bottomLeft" activeCell="R45" sqref="R45:X45"/>
      <selection pane="bottomRight" activeCell="G50" sqref="G50"/>
    </sheetView>
  </sheetViews>
  <sheetFormatPr defaultColWidth="8.875" defaultRowHeight="26.25" customHeight="1"/>
  <cols>
    <col min="1" max="1" width="31.5" style="272" customWidth="1"/>
    <col min="2" max="2" width="23.125" style="322" customWidth="1"/>
    <col min="3" max="3" width="38.625" style="337" customWidth="1"/>
    <col min="4" max="4" width="41" style="337"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1" hidden="1" customWidth="1"/>
    <col min="23" max="23" width="8.875" style="51" hidden="1" customWidth="1"/>
    <col min="24" max="29" width="13.375" style="51" hidden="1" customWidth="1"/>
    <col min="30" max="30" width="19.125" style="272" customWidth="1"/>
    <col min="31" max="31" width="19.875" style="272" customWidth="1"/>
    <col min="32" max="33" width="21.125" style="322" customWidth="1"/>
    <col min="34" max="16384" width="8.875" style="31"/>
  </cols>
  <sheetData>
    <row r="1" spans="1:33" ht="57" customHeight="1">
      <c r="A1" s="347" t="s">
        <v>347</v>
      </c>
      <c r="D1" s="350" t="s">
        <v>407</v>
      </c>
    </row>
    <row r="2" spans="1:33" ht="39.75" customHeight="1">
      <c r="A2" s="323" t="s">
        <v>8</v>
      </c>
      <c r="B2" s="324">
        <v>43374</v>
      </c>
      <c r="E2" s="76" t="s">
        <v>93</v>
      </c>
      <c r="F2" s="76"/>
      <c r="G2" s="76"/>
      <c r="H2" s="76"/>
      <c r="I2" s="76"/>
      <c r="J2" s="76"/>
      <c r="K2" s="76"/>
      <c r="L2" s="76"/>
      <c r="M2" s="76"/>
      <c r="N2" s="76"/>
      <c r="O2" s="76"/>
      <c r="P2" s="76"/>
      <c r="Q2" s="76"/>
      <c r="R2" s="76"/>
      <c r="S2" s="76"/>
      <c r="T2" s="76"/>
      <c r="U2" s="76"/>
      <c r="V2" s="76"/>
      <c r="W2" s="51" t="s">
        <v>0</v>
      </c>
      <c r="X2" s="77">
        <f>IF(ISBLANK('入力シート１＜普通車　料金表＞'!C10),"",'入力シート１＜普通車　料金表＞'!C10)</f>
        <v>43374</v>
      </c>
      <c r="Y2" s="77">
        <f>IF(ISBLANK('入力シート１＜普通車　料金表＞'!F10),"",'入力シート１＜普通車　料金表＞'!F10)</f>
        <v>43435</v>
      </c>
      <c r="Z2" s="77">
        <f>IF(ISBLANK('入力シート１＜普通車　料金表＞'!I10),"",'入力シート１＜普通車　料金表＞'!I10)</f>
        <v>43466</v>
      </c>
      <c r="AA2" s="77">
        <f>IF(ISBLANK('入力シート１＜普通車　料金表＞'!L10),"",'入力シート１＜普通車　料金表＞'!L10)</f>
        <v>43489</v>
      </c>
      <c r="AB2" s="77">
        <f>IF(ISBLANK('入力シート１＜普通車　料金表＞'!O10),"",'入力シート１＜普通車　料金表＞'!O10)</f>
        <v>43500</v>
      </c>
      <c r="AC2" s="77">
        <f>IF(ISBLANK('入力シート１＜普通車　料金表＞'!R10),"",'入力シート１＜普通車　料金表＞'!R10)</f>
        <v>43514</v>
      </c>
    </row>
    <row r="3" spans="1:33" ht="39.75" customHeight="1">
      <c r="A3" s="323" t="s">
        <v>9</v>
      </c>
      <c r="B3" s="324">
        <v>43616</v>
      </c>
      <c r="E3" s="76">
        <f>IF(COUNTIF($E$7:E7,$E$2)=0,"",COUNTIF($E$7:E7,$E$2))</f>
        <v>1</v>
      </c>
      <c r="F3" s="76">
        <f>COUNTIF($E$7:F7,$E$2)</f>
        <v>1</v>
      </c>
      <c r="G3" s="76">
        <f>COUNTIF($E$7:G7,$E$2)</f>
        <v>2</v>
      </c>
      <c r="H3" s="76">
        <f>COUNTIF($E$7:H7,$E$2)</f>
        <v>3</v>
      </c>
      <c r="I3" s="76">
        <f>COUNTIF($E$7:I7,$E$2)</f>
        <v>3</v>
      </c>
      <c r="J3" s="76">
        <f>COUNTIF($E$7:J7,$E$2)</f>
        <v>3</v>
      </c>
      <c r="K3" s="76">
        <f>COUNTIF($E$7:K7,$E$2)</f>
        <v>3</v>
      </c>
      <c r="L3" s="76">
        <f>COUNTIF($E$7:L7,$E$2)</f>
        <v>3</v>
      </c>
      <c r="M3" s="76">
        <f>COUNTIF($E$7:M7,$E$2)</f>
        <v>3</v>
      </c>
      <c r="N3" s="76">
        <f>COUNTIF($E$7:N7,$E$2)</f>
        <v>3</v>
      </c>
      <c r="O3" s="76"/>
      <c r="P3" s="76">
        <f>COUNTIF($E$7:P7,$E$2)</f>
        <v>3</v>
      </c>
      <c r="Q3" s="76">
        <f>COUNTIF($E$7:Q7,$E$2)</f>
        <v>4</v>
      </c>
      <c r="R3" s="76">
        <f>COUNTIF($E$7:R7,$E$2)</f>
        <v>4</v>
      </c>
      <c r="S3" s="76">
        <f>COUNTIF($E$7:S7,$E$2)</f>
        <v>4</v>
      </c>
      <c r="T3" s="76">
        <f>COUNTIF($E$7:T7,$E$2)</f>
        <v>4</v>
      </c>
      <c r="U3" s="76">
        <f>COUNTIF($E$7:U7,$E$2)</f>
        <v>4</v>
      </c>
      <c r="V3" s="76">
        <f>COUNTIF($E$7:V7,$E$2)</f>
        <v>4</v>
      </c>
      <c r="W3" s="51" t="s">
        <v>1</v>
      </c>
      <c r="X3" s="77">
        <f>IF(ISBLANK('入力シート１＜普通車　料金表＞'!E10),"",'入力シート１＜普通車　料金表＞'!E10)</f>
        <v>43434</v>
      </c>
      <c r="Y3" s="77">
        <f>IF(ISBLANK('入力シート１＜普通車　料金表＞'!H10),"",'入力シート１＜普通車　料金表＞'!H10)</f>
        <v>43465</v>
      </c>
      <c r="Z3" s="77">
        <f>IF(ISBLANK('入力シート１＜普通車　料金表＞'!K10),"",'入力シート１＜普通車　料金表＞'!K10)</f>
        <v>43488</v>
      </c>
      <c r="AA3" s="77">
        <f>IF(ISBLANK('入力シート１＜普通車　料金表＞'!N10),"",'入力シート１＜普通車　料金表＞'!N10)</f>
        <v>43499</v>
      </c>
      <c r="AB3" s="77">
        <f>IF(ISBLANK('入力シート１＜普通車　料金表＞'!Q10),"",'入力シート１＜普通車　料金表＞'!Q10)</f>
        <v>43513</v>
      </c>
      <c r="AC3" s="77">
        <f>IF(ISBLANK('入力シート１＜普通車　料金表＞'!T10),"",'入力シート１＜普通車　料金表＞'!T10)</f>
        <v>43533</v>
      </c>
    </row>
    <row r="4" spans="1:33" ht="54" customHeight="1">
      <c r="E4" s="593" t="s">
        <v>112</v>
      </c>
      <c r="F4" s="593"/>
      <c r="G4" s="593"/>
      <c r="H4" s="593"/>
      <c r="I4" s="593"/>
      <c r="J4" s="593"/>
      <c r="K4" s="593"/>
      <c r="L4" s="593"/>
      <c r="M4" s="593"/>
      <c r="N4" s="593"/>
      <c r="O4" s="593"/>
      <c r="P4" s="593"/>
      <c r="Q4" s="593"/>
      <c r="R4" s="593"/>
      <c r="S4" s="593"/>
      <c r="T4" s="593"/>
      <c r="U4" s="593"/>
      <c r="V4" s="593"/>
      <c r="W4" s="51" t="s">
        <v>0</v>
      </c>
      <c r="X4" s="77" t="str">
        <f>IF(ISBLANK('入力シート１＜普通車　料金表＞'!C11),"",'入力シート１＜普通車　料金表＞'!C11)</f>
        <v/>
      </c>
      <c r="Y4" s="77" t="str">
        <f>IF(ISBLANK('入力シート１＜普通車　料金表＞'!F11),"",'入力シート１＜普通車　料金表＞'!F11)</f>
        <v/>
      </c>
      <c r="Z4" s="77">
        <f>IF(ISBLANK('入力シート１＜普通車　料金表＞'!I11),"",'入力シート１＜普通車　料金表＞'!I11)</f>
        <v>43534</v>
      </c>
      <c r="AA4" s="77" t="str">
        <f>IF(ISBLANK('入力シート１＜普通車　料金表＞'!L11),"",'入力シート１＜普通車　料金表＞'!L11)</f>
        <v/>
      </c>
      <c r="AB4" s="77" t="str">
        <f>IF(ISBLANK('入力シート１＜普通車　料金表＞'!O11),"",'入力シート１＜普通車　料金表＞'!O11)</f>
        <v/>
      </c>
      <c r="AC4" s="77" t="str">
        <f>IF(ISBLANK('入力シート１＜普通車　料金表＞'!R11),"",'入力シート１＜普通車　料金表＞'!R11)</f>
        <v/>
      </c>
    </row>
    <row r="5" spans="1:33" s="81" customFormat="1" ht="33" customHeight="1">
      <c r="A5" s="277"/>
      <c r="B5" s="325"/>
      <c r="C5" s="338"/>
      <c r="D5" s="338"/>
      <c r="E5" s="82"/>
      <c r="F5" s="82"/>
      <c r="G5" s="82"/>
      <c r="H5" s="82"/>
      <c r="I5" s="82"/>
      <c r="J5" s="82"/>
      <c r="K5" s="82"/>
      <c r="L5" s="82"/>
      <c r="M5" s="82"/>
      <c r="N5" s="82"/>
      <c r="O5" s="82"/>
      <c r="P5" s="82"/>
      <c r="Q5" s="82"/>
      <c r="R5" s="82"/>
      <c r="S5" s="82"/>
      <c r="T5" s="82"/>
      <c r="U5" s="82"/>
      <c r="V5" s="82"/>
      <c r="W5" s="212" t="s">
        <v>1</v>
      </c>
      <c r="X5" s="213" t="str">
        <f>IF(ISBLANK('入力シート１＜普通車　料金表＞'!E11),"",'入力シート１＜普通車　料金表＞'!E11)</f>
        <v/>
      </c>
      <c r="Y5" s="213" t="str">
        <f>IF(ISBLANK('入力シート１＜普通車　料金表＞'!H11),"",'入力シート１＜普通車　料金表＞'!H11)</f>
        <v/>
      </c>
      <c r="Z5" s="213">
        <f>IF(ISBLANK('入力シート１＜普通車　料金表＞'!K11),"",'入力シート１＜普通車　料金表＞'!K11)</f>
        <v>43616</v>
      </c>
      <c r="AA5" s="213" t="str">
        <f>IF(ISBLANK('入力シート１＜普通車　料金表＞'!N11),"",'入力シート１＜普通車　料金表＞'!N11)</f>
        <v/>
      </c>
      <c r="AB5" s="213" t="str">
        <f>IF(ISBLANK('入力シート１＜普通車　料金表＞'!Q11),"",'入力シート１＜普通車　料金表＞'!Q11)</f>
        <v/>
      </c>
      <c r="AC5" s="213" t="str">
        <f>IF(ISBLANK('入力シート１＜普通車　料金表＞'!T11),"",'入力シート１＜普通車　料金表＞'!T11)</f>
        <v/>
      </c>
      <c r="AD5" s="277"/>
      <c r="AE5" s="277"/>
      <c r="AF5" s="325"/>
      <c r="AG5" s="325"/>
    </row>
    <row r="6" spans="1:33" ht="54" customHeight="1">
      <c r="A6" s="587" t="s">
        <v>352</v>
      </c>
      <c r="B6" s="588"/>
      <c r="C6" s="589" t="s">
        <v>355</v>
      </c>
      <c r="D6" s="590"/>
      <c r="E6" s="581" t="s">
        <v>118</v>
      </c>
      <c r="F6" s="582"/>
      <c r="G6" s="582"/>
      <c r="H6" s="582"/>
      <c r="I6" s="582"/>
      <c r="J6" s="582"/>
      <c r="K6" s="582"/>
      <c r="L6" s="582"/>
      <c r="M6" s="582"/>
      <c r="N6" s="582"/>
      <c r="O6" s="582"/>
      <c r="P6" s="582"/>
      <c r="Q6" s="582"/>
      <c r="R6" s="582"/>
      <c r="S6" s="582"/>
      <c r="T6" s="582"/>
      <c r="U6" s="582"/>
      <c r="V6" s="582"/>
      <c r="W6" s="317" t="s">
        <v>0</v>
      </c>
      <c r="X6" s="318" t="s">
        <v>356</v>
      </c>
      <c r="Y6" s="318" t="s">
        <v>356</v>
      </c>
      <c r="Z6" s="318" t="s">
        <v>356</v>
      </c>
      <c r="AA6" s="318" t="s">
        <v>356</v>
      </c>
      <c r="AB6" s="318" t="s">
        <v>356</v>
      </c>
      <c r="AC6" s="318" t="s">
        <v>356</v>
      </c>
      <c r="AD6" s="331"/>
      <c r="AE6" s="332"/>
      <c r="AF6" s="333"/>
      <c r="AG6" s="334"/>
    </row>
    <row r="7" spans="1:33" ht="26.25" customHeight="1">
      <c r="A7" s="583"/>
      <c r="B7" s="584"/>
      <c r="C7" s="595" t="s">
        <v>91</v>
      </c>
      <c r="D7" s="595" t="s">
        <v>117</v>
      </c>
      <c r="E7" s="146" t="s">
        <v>95</v>
      </c>
      <c r="F7" s="146" t="s">
        <v>356</v>
      </c>
      <c r="G7" s="146" t="s">
        <v>95</v>
      </c>
      <c r="H7" s="146" t="s">
        <v>95</v>
      </c>
      <c r="I7" s="146" t="s">
        <v>356</v>
      </c>
      <c r="J7" s="146" t="s">
        <v>356</v>
      </c>
      <c r="K7" s="146" t="s">
        <v>356</v>
      </c>
      <c r="L7" s="146" t="s">
        <v>356</v>
      </c>
      <c r="M7" s="146" t="s">
        <v>356</v>
      </c>
      <c r="N7" s="146" t="s">
        <v>356</v>
      </c>
      <c r="O7" s="146" t="s">
        <v>356</v>
      </c>
      <c r="P7" s="146" t="s">
        <v>356</v>
      </c>
      <c r="Q7" s="146" t="s">
        <v>95</v>
      </c>
      <c r="R7" s="146" t="s">
        <v>356</v>
      </c>
      <c r="S7" s="146" t="s">
        <v>356</v>
      </c>
      <c r="T7" s="146" t="s">
        <v>356</v>
      </c>
      <c r="U7" s="146" t="s">
        <v>356</v>
      </c>
      <c r="V7" s="146" t="s">
        <v>356</v>
      </c>
      <c r="W7" s="75" t="s">
        <v>1</v>
      </c>
      <c r="X7" s="78" t="s">
        <v>356</v>
      </c>
      <c r="Y7" s="78" t="s">
        <v>356</v>
      </c>
      <c r="Z7" s="78" t="s">
        <v>356</v>
      </c>
      <c r="AA7" s="78" t="s">
        <v>356</v>
      </c>
      <c r="AB7" s="78" t="s">
        <v>356</v>
      </c>
      <c r="AC7" s="78" t="s">
        <v>356</v>
      </c>
      <c r="AD7" s="591" t="s">
        <v>349</v>
      </c>
      <c r="AE7" s="591" t="s">
        <v>350</v>
      </c>
      <c r="AF7" s="579" t="s">
        <v>109</v>
      </c>
      <c r="AG7" s="579" t="s">
        <v>110</v>
      </c>
    </row>
    <row r="8" spans="1:33" ht="61.5" customHeight="1">
      <c r="A8" s="585"/>
      <c r="B8" s="586"/>
      <c r="C8" s="595"/>
      <c r="D8" s="595"/>
      <c r="E8" s="330" t="s">
        <v>362</v>
      </c>
      <c r="F8" s="330" t="s">
        <v>364</v>
      </c>
      <c r="G8" s="330" t="s">
        <v>366</v>
      </c>
      <c r="H8" s="330" t="s">
        <v>368</v>
      </c>
      <c r="I8" s="330" t="s">
        <v>369</v>
      </c>
      <c r="J8" s="330" t="s">
        <v>370</v>
      </c>
      <c r="K8" s="330" t="s">
        <v>372</v>
      </c>
      <c r="L8" s="330" t="s">
        <v>374</v>
      </c>
      <c r="M8" s="330" t="s">
        <v>376</v>
      </c>
      <c r="N8" s="330" t="s">
        <v>378</v>
      </c>
      <c r="O8" s="330" t="s">
        <v>380</v>
      </c>
      <c r="P8" s="330" t="s">
        <v>382</v>
      </c>
      <c r="Q8" s="330" t="s">
        <v>386</v>
      </c>
      <c r="R8" s="330" t="s">
        <v>356</v>
      </c>
      <c r="S8" s="330" t="s">
        <v>356</v>
      </c>
      <c r="T8" s="330" t="s">
        <v>356</v>
      </c>
      <c r="U8" s="146" t="s">
        <v>356</v>
      </c>
      <c r="V8" s="146" t="e">
        <v>#REF!</v>
      </c>
      <c r="W8" s="75"/>
      <c r="X8" s="75" t="s">
        <v>2</v>
      </c>
      <c r="Y8" s="75" t="s">
        <v>3</v>
      </c>
      <c r="Z8" s="75" t="s">
        <v>4</v>
      </c>
      <c r="AA8" s="75" t="s">
        <v>5</v>
      </c>
      <c r="AB8" s="75" t="s">
        <v>6</v>
      </c>
      <c r="AC8" s="75" t="s">
        <v>7</v>
      </c>
      <c r="AD8" s="592"/>
      <c r="AE8" s="592"/>
      <c r="AF8" s="580"/>
      <c r="AG8" s="580"/>
    </row>
    <row r="9" spans="1:33" ht="45" customHeight="1">
      <c r="A9" s="326">
        <v>43374</v>
      </c>
      <c r="B9" s="327" t="s">
        <v>395</v>
      </c>
      <c r="C9" s="339">
        <v>43388</v>
      </c>
      <c r="D9" s="339">
        <v>43390</v>
      </c>
      <c r="E9" s="79" t="s">
        <v>93</v>
      </c>
      <c r="F9" s="79"/>
      <c r="G9" s="79"/>
      <c r="H9" s="79"/>
      <c r="I9" s="79"/>
      <c r="J9" s="79"/>
      <c r="K9" s="79"/>
      <c r="L9" s="79"/>
      <c r="M9" s="79"/>
      <c r="N9" s="79"/>
      <c r="O9" s="79"/>
      <c r="P9" s="79"/>
      <c r="Q9" s="79"/>
      <c r="R9" s="79"/>
      <c r="S9" s="79"/>
      <c r="T9" s="79"/>
      <c r="U9" s="79"/>
      <c r="V9" s="79"/>
      <c r="W9" s="75"/>
      <c r="X9" s="80" t="s">
        <v>356</v>
      </c>
      <c r="Y9" s="80" t="s">
        <v>95</v>
      </c>
      <c r="Z9" s="80" t="s">
        <v>356</v>
      </c>
      <c r="AA9" s="80" t="s">
        <v>356</v>
      </c>
      <c r="AB9" s="80" t="s">
        <v>356</v>
      </c>
      <c r="AC9" s="80" t="s">
        <v>356</v>
      </c>
      <c r="AD9" s="335"/>
      <c r="AE9" s="335"/>
      <c r="AF9" s="327">
        <v>14</v>
      </c>
      <c r="AG9" s="327">
        <v>16</v>
      </c>
    </row>
    <row r="10" spans="1:33" ht="45" customHeight="1">
      <c r="A10" s="326">
        <v>43375</v>
      </c>
      <c r="B10" s="327" t="s">
        <v>396</v>
      </c>
      <c r="C10" s="339">
        <v>43389</v>
      </c>
      <c r="D10" s="339">
        <v>43391</v>
      </c>
      <c r="E10" s="79"/>
      <c r="F10" s="79"/>
      <c r="G10" s="79"/>
      <c r="H10" s="79"/>
      <c r="I10" s="79"/>
      <c r="J10" s="79"/>
      <c r="K10" s="79"/>
      <c r="L10" s="79"/>
      <c r="M10" s="79"/>
      <c r="N10" s="79"/>
      <c r="O10" s="79"/>
      <c r="P10" s="79"/>
      <c r="Q10" s="79"/>
      <c r="R10" s="79"/>
      <c r="S10" s="79"/>
      <c r="T10" s="79"/>
      <c r="U10" s="79"/>
      <c r="V10" s="79"/>
      <c r="W10" s="75"/>
      <c r="X10" s="80" t="s">
        <v>356</v>
      </c>
      <c r="Y10" s="80" t="s">
        <v>95</v>
      </c>
      <c r="Z10" s="80" t="s">
        <v>356</v>
      </c>
      <c r="AA10" s="80" t="s">
        <v>356</v>
      </c>
      <c r="AB10" s="80" t="s">
        <v>356</v>
      </c>
      <c r="AC10" s="80" t="s">
        <v>356</v>
      </c>
      <c r="AD10" s="335"/>
      <c r="AE10" s="335"/>
      <c r="AF10" s="327">
        <v>14</v>
      </c>
      <c r="AG10" s="327">
        <v>16</v>
      </c>
    </row>
    <row r="11" spans="1:33" ht="45" customHeight="1">
      <c r="A11" s="326">
        <v>43376</v>
      </c>
      <c r="B11" s="327" t="s">
        <v>397</v>
      </c>
      <c r="C11" s="339">
        <v>43390</v>
      </c>
      <c r="D11" s="339">
        <v>43392</v>
      </c>
      <c r="E11" s="79"/>
      <c r="F11" s="79"/>
      <c r="G11" s="79"/>
      <c r="H11" s="79"/>
      <c r="I11" s="79"/>
      <c r="J11" s="79"/>
      <c r="K11" s="79"/>
      <c r="L11" s="79"/>
      <c r="M11" s="79"/>
      <c r="N11" s="79"/>
      <c r="O11" s="79"/>
      <c r="P11" s="79"/>
      <c r="Q11" s="79"/>
      <c r="R11" s="79"/>
      <c r="S11" s="79"/>
      <c r="T11" s="79"/>
      <c r="U11" s="79"/>
      <c r="V11" s="79"/>
      <c r="W11" s="75"/>
      <c r="X11" s="80" t="s">
        <v>356</v>
      </c>
      <c r="Y11" s="80" t="s">
        <v>95</v>
      </c>
      <c r="Z11" s="80" t="s">
        <v>356</v>
      </c>
      <c r="AA11" s="80" t="s">
        <v>356</v>
      </c>
      <c r="AB11" s="80" t="s">
        <v>356</v>
      </c>
      <c r="AC11" s="80" t="s">
        <v>356</v>
      </c>
      <c r="AD11" s="335"/>
      <c r="AE11" s="335"/>
      <c r="AF11" s="327">
        <v>14</v>
      </c>
      <c r="AG11" s="327">
        <v>16</v>
      </c>
    </row>
    <row r="12" spans="1:33" ht="45" customHeight="1">
      <c r="A12" s="326">
        <v>43377</v>
      </c>
      <c r="B12" s="327" t="s">
        <v>398</v>
      </c>
      <c r="C12" s="339">
        <v>43391</v>
      </c>
      <c r="D12" s="339">
        <v>43393</v>
      </c>
      <c r="E12" s="79"/>
      <c r="F12" s="79"/>
      <c r="G12" s="79"/>
      <c r="H12" s="79"/>
      <c r="I12" s="79"/>
      <c r="J12" s="79"/>
      <c r="K12" s="79"/>
      <c r="L12" s="79"/>
      <c r="M12" s="79"/>
      <c r="N12" s="79"/>
      <c r="O12" s="79"/>
      <c r="P12" s="79"/>
      <c r="Q12" s="79"/>
      <c r="R12" s="79"/>
      <c r="S12" s="79"/>
      <c r="T12" s="79"/>
      <c r="U12" s="79"/>
      <c r="V12" s="79"/>
      <c r="W12" s="75"/>
      <c r="X12" s="80" t="s">
        <v>356</v>
      </c>
      <c r="Y12" s="80" t="s">
        <v>95</v>
      </c>
      <c r="Z12" s="80" t="s">
        <v>356</v>
      </c>
      <c r="AA12" s="80" t="s">
        <v>356</v>
      </c>
      <c r="AB12" s="80" t="s">
        <v>356</v>
      </c>
      <c r="AC12" s="80" t="s">
        <v>356</v>
      </c>
      <c r="AD12" s="335"/>
      <c r="AE12" s="335"/>
      <c r="AF12" s="327">
        <v>14</v>
      </c>
      <c r="AG12" s="327">
        <v>16</v>
      </c>
    </row>
    <row r="13" spans="1:33" ht="45" customHeight="1">
      <c r="A13" s="326">
        <v>43378</v>
      </c>
      <c r="B13" s="327" t="s">
        <v>399</v>
      </c>
      <c r="C13" s="339">
        <v>43392</v>
      </c>
      <c r="D13" s="339">
        <v>43394</v>
      </c>
      <c r="E13" s="79"/>
      <c r="F13" s="79"/>
      <c r="G13" s="79"/>
      <c r="H13" s="79"/>
      <c r="I13" s="79"/>
      <c r="J13" s="79"/>
      <c r="K13" s="79"/>
      <c r="L13" s="79"/>
      <c r="M13" s="79"/>
      <c r="N13" s="79"/>
      <c r="O13" s="79"/>
      <c r="P13" s="79"/>
      <c r="Q13" s="79"/>
      <c r="R13" s="79"/>
      <c r="S13" s="79"/>
      <c r="T13" s="79"/>
      <c r="U13" s="79"/>
      <c r="V13" s="79"/>
      <c r="W13" s="75"/>
      <c r="X13" s="80" t="s">
        <v>356</v>
      </c>
      <c r="Y13" s="80" t="s">
        <v>95</v>
      </c>
      <c r="Z13" s="80" t="s">
        <v>356</v>
      </c>
      <c r="AA13" s="80" t="s">
        <v>356</v>
      </c>
      <c r="AB13" s="80" t="s">
        <v>356</v>
      </c>
      <c r="AC13" s="80" t="s">
        <v>356</v>
      </c>
      <c r="AD13" s="335"/>
      <c r="AE13" s="335"/>
      <c r="AF13" s="327">
        <v>14</v>
      </c>
      <c r="AG13" s="327">
        <v>16</v>
      </c>
    </row>
    <row r="14" spans="1:33" ht="45" customHeight="1">
      <c r="A14" s="326">
        <v>43379</v>
      </c>
      <c r="B14" s="327" t="s">
        <v>400</v>
      </c>
      <c r="C14" s="339">
        <v>43393</v>
      </c>
      <c r="D14" s="339">
        <v>43395</v>
      </c>
      <c r="E14" s="79"/>
      <c r="F14" s="79"/>
      <c r="G14" s="79"/>
      <c r="H14" s="79"/>
      <c r="I14" s="79"/>
      <c r="J14" s="79"/>
      <c r="K14" s="79"/>
      <c r="L14" s="79"/>
      <c r="M14" s="79"/>
      <c r="N14" s="79"/>
      <c r="O14" s="79"/>
      <c r="P14" s="79"/>
      <c r="Q14" s="79"/>
      <c r="R14" s="79"/>
      <c r="S14" s="79"/>
      <c r="T14" s="79"/>
      <c r="U14" s="79"/>
      <c r="V14" s="79"/>
      <c r="W14" s="75"/>
      <c r="X14" s="80" t="s">
        <v>356</v>
      </c>
      <c r="Y14" s="80" t="s">
        <v>95</v>
      </c>
      <c r="Z14" s="80" t="s">
        <v>356</v>
      </c>
      <c r="AA14" s="80" t="s">
        <v>356</v>
      </c>
      <c r="AB14" s="80" t="s">
        <v>356</v>
      </c>
      <c r="AC14" s="80" t="s">
        <v>356</v>
      </c>
      <c r="AD14" s="335"/>
      <c r="AE14" s="335"/>
      <c r="AF14" s="327">
        <v>14</v>
      </c>
      <c r="AG14" s="327">
        <v>16</v>
      </c>
    </row>
    <row r="15" spans="1:33" ht="45" customHeight="1">
      <c r="A15" s="326">
        <v>43380</v>
      </c>
      <c r="B15" s="327" t="s">
        <v>401</v>
      </c>
      <c r="C15" s="339"/>
      <c r="D15" s="339"/>
      <c r="E15" s="79"/>
      <c r="F15" s="79"/>
      <c r="G15" s="79"/>
      <c r="H15" s="79"/>
      <c r="I15" s="79"/>
      <c r="J15" s="79"/>
      <c r="K15" s="79"/>
      <c r="L15" s="79"/>
      <c r="M15" s="79"/>
      <c r="N15" s="79"/>
      <c r="O15" s="79"/>
      <c r="P15" s="79"/>
      <c r="Q15" s="79"/>
      <c r="R15" s="79"/>
      <c r="S15" s="79"/>
      <c r="T15" s="79"/>
      <c r="U15" s="79"/>
      <c r="V15" s="79"/>
      <c r="W15" s="75"/>
      <c r="X15" s="80" t="s">
        <v>356</v>
      </c>
      <c r="Y15" s="80" t="s">
        <v>356</v>
      </c>
      <c r="Z15" s="80" t="s">
        <v>356</v>
      </c>
      <c r="AA15" s="80" t="s">
        <v>356</v>
      </c>
      <c r="AB15" s="80" t="s">
        <v>356</v>
      </c>
      <c r="AC15" s="80" t="s">
        <v>356</v>
      </c>
      <c r="AD15" s="335"/>
      <c r="AE15" s="335"/>
      <c r="AF15" s="327" t="s">
        <v>356</v>
      </c>
      <c r="AG15" s="327" t="s">
        <v>356</v>
      </c>
    </row>
    <row r="16" spans="1:33" ht="45" customHeight="1">
      <c r="A16" s="326">
        <v>43381</v>
      </c>
      <c r="B16" s="327" t="s">
        <v>395</v>
      </c>
      <c r="C16" s="339">
        <v>43395</v>
      </c>
      <c r="D16" s="339">
        <v>43397</v>
      </c>
      <c r="E16" s="79"/>
      <c r="F16" s="79"/>
      <c r="G16" s="79"/>
      <c r="H16" s="79"/>
      <c r="I16" s="79"/>
      <c r="J16" s="79"/>
      <c r="K16" s="79"/>
      <c r="L16" s="79"/>
      <c r="M16" s="79"/>
      <c r="N16" s="79"/>
      <c r="O16" s="79"/>
      <c r="P16" s="79"/>
      <c r="Q16" s="79"/>
      <c r="R16" s="79"/>
      <c r="S16" s="79"/>
      <c r="T16" s="79"/>
      <c r="U16" s="79"/>
      <c r="V16" s="79"/>
      <c r="W16" s="75"/>
      <c r="X16" s="80" t="s">
        <v>356</v>
      </c>
      <c r="Y16" s="80" t="s">
        <v>95</v>
      </c>
      <c r="Z16" s="80" t="s">
        <v>356</v>
      </c>
      <c r="AA16" s="80" t="s">
        <v>356</v>
      </c>
      <c r="AB16" s="80" t="s">
        <v>356</v>
      </c>
      <c r="AC16" s="80" t="s">
        <v>356</v>
      </c>
      <c r="AD16" s="335"/>
      <c r="AE16" s="335"/>
      <c r="AF16" s="327">
        <v>14</v>
      </c>
      <c r="AG16" s="327">
        <v>16</v>
      </c>
    </row>
    <row r="17" spans="1:33" ht="45" customHeight="1">
      <c r="A17" s="326">
        <v>43382</v>
      </c>
      <c r="B17" s="327" t="s">
        <v>396</v>
      </c>
      <c r="C17" s="339">
        <v>43396</v>
      </c>
      <c r="D17" s="339">
        <v>43398</v>
      </c>
      <c r="E17" s="79"/>
      <c r="F17" s="79"/>
      <c r="G17" s="79"/>
      <c r="H17" s="79"/>
      <c r="I17" s="79"/>
      <c r="J17" s="79"/>
      <c r="K17" s="79"/>
      <c r="L17" s="79"/>
      <c r="M17" s="79"/>
      <c r="N17" s="79"/>
      <c r="O17" s="79"/>
      <c r="P17" s="79"/>
      <c r="Q17" s="79"/>
      <c r="R17" s="79"/>
      <c r="S17" s="79"/>
      <c r="T17" s="79"/>
      <c r="U17" s="79"/>
      <c r="V17" s="79"/>
      <c r="W17" s="75"/>
      <c r="X17" s="80" t="s">
        <v>356</v>
      </c>
      <c r="Y17" s="80" t="s">
        <v>95</v>
      </c>
      <c r="Z17" s="80" t="s">
        <v>356</v>
      </c>
      <c r="AA17" s="80" t="s">
        <v>356</v>
      </c>
      <c r="AB17" s="80" t="s">
        <v>356</v>
      </c>
      <c r="AC17" s="80" t="s">
        <v>356</v>
      </c>
      <c r="AD17" s="335"/>
      <c r="AE17" s="335"/>
      <c r="AF17" s="327">
        <v>14</v>
      </c>
      <c r="AG17" s="327">
        <v>16</v>
      </c>
    </row>
    <row r="18" spans="1:33" ht="45" customHeight="1">
      <c r="A18" s="326">
        <v>43383</v>
      </c>
      <c r="B18" s="327" t="s">
        <v>397</v>
      </c>
      <c r="C18" s="339">
        <v>43397</v>
      </c>
      <c r="D18" s="339">
        <v>43399</v>
      </c>
      <c r="E18" s="79"/>
      <c r="F18" s="79"/>
      <c r="G18" s="79"/>
      <c r="H18" s="79"/>
      <c r="I18" s="79"/>
      <c r="J18" s="79"/>
      <c r="K18" s="79"/>
      <c r="L18" s="79"/>
      <c r="M18" s="79"/>
      <c r="N18" s="79"/>
      <c r="O18" s="79"/>
      <c r="P18" s="79"/>
      <c r="Q18" s="79" t="s">
        <v>93</v>
      </c>
      <c r="R18" s="79"/>
      <c r="S18" s="79"/>
      <c r="T18" s="79"/>
      <c r="U18" s="79"/>
      <c r="V18" s="79"/>
      <c r="W18" s="75"/>
      <c r="X18" s="80" t="s">
        <v>356</v>
      </c>
      <c r="Y18" s="80" t="s">
        <v>95</v>
      </c>
      <c r="Z18" s="80" t="s">
        <v>356</v>
      </c>
      <c r="AA18" s="80" t="s">
        <v>356</v>
      </c>
      <c r="AB18" s="80" t="s">
        <v>356</v>
      </c>
      <c r="AC18" s="80" t="s">
        <v>356</v>
      </c>
      <c r="AD18" s="335"/>
      <c r="AE18" s="335"/>
      <c r="AF18" s="327">
        <v>14</v>
      </c>
      <c r="AG18" s="327">
        <v>16</v>
      </c>
    </row>
    <row r="19" spans="1:33" ht="45" customHeight="1">
      <c r="A19" s="326">
        <v>43384</v>
      </c>
      <c r="B19" s="327" t="s">
        <v>398</v>
      </c>
      <c r="C19" s="339">
        <v>43398</v>
      </c>
      <c r="D19" s="339">
        <v>43400</v>
      </c>
      <c r="E19" s="79"/>
      <c r="F19" s="79"/>
      <c r="G19" s="79"/>
      <c r="H19" s="79"/>
      <c r="I19" s="79"/>
      <c r="J19" s="79"/>
      <c r="K19" s="79"/>
      <c r="L19" s="79"/>
      <c r="M19" s="79"/>
      <c r="N19" s="79"/>
      <c r="O19" s="79"/>
      <c r="P19" s="79"/>
      <c r="Q19" s="79"/>
      <c r="R19" s="79"/>
      <c r="S19" s="79"/>
      <c r="T19" s="79"/>
      <c r="U19" s="79"/>
      <c r="V19" s="79"/>
      <c r="W19" s="75"/>
      <c r="X19" s="80" t="s">
        <v>356</v>
      </c>
      <c r="Y19" s="80" t="s">
        <v>95</v>
      </c>
      <c r="Z19" s="80" t="s">
        <v>356</v>
      </c>
      <c r="AA19" s="80" t="s">
        <v>356</v>
      </c>
      <c r="AB19" s="80" t="s">
        <v>356</v>
      </c>
      <c r="AC19" s="80" t="s">
        <v>356</v>
      </c>
      <c r="AD19" s="335"/>
      <c r="AE19" s="335"/>
      <c r="AF19" s="327">
        <v>14</v>
      </c>
      <c r="AG19" s="327">
        <v>16</v>
      </c>
    </row>
    <row r="20" spans="1:33" ht="45" customHeight="1">
      <c r="A20" s="326">
        <v>43385</v>
      </c>
      <c r="B20" s="327" t="s">
        <v>399</v>
      </c>
      <c r="C20" s="339">
        <v>43399</v>
      </c>
      <c r="D20" s="339">
        <v>43401</v>
      </c>
      <c r="E20" s="79"/>
      <c r="F20" s="79"/>
      <c r="G20" s="79"/>
      <c r="H20" s="79"/>
      <c r="I20" s="79"/>
      <c r="J20" s="79"/>
      <c r="K20" s="79"/>
      <c r="L20" s="79"/>
      <c r="M20" s="79"/>
      <c r="N20" s="79"/>
      <c r="O20" s="79"/>
      <c r="P20" s="79"/>
      <c r="Q20" s="79"/>
      <c r="R20" s="79"/>
      <c r="S20" s="79"/>
      <c r="T20" s="79"/>
      <c r="U20" s="79"/>
      <c r="V20" s="79"/>
      <c r="W20" s="75"/>
      <c r="X20" s="80" t="s">
        <v>356</v>
      </c>
      <c r="Y20" s="80" t="s">
        <v>95</v>
      </c>
      <c r="Z20" s="80" t="s">
        <v>356</v>
      </c>
      <c r="AA20" s="80" t="s">
        <v>356</v>
      </c>
      <c r="AB20" s="80" t="s">
        <v>356</v>
      </c>
      <c r="AC20" s="80" t="s">
        <v>356</v>
      </c>
      <c r="AD20" s="335"/>
      <c r="AE20" s="335"/>
      <c r="AF20" s="327">
        <v>14</v>
      </c>
      <c r="AG20" s="327">
        <v>16</v>
      </c>
    </row>
    <row r="21" spans="1:33" ht="45" customHeight="1">
      <c r="A21" s="326">
        <v>43386</v>
      </c>
      <c r="B21" s="327" t="s">
        <v>400</v>
      </c>
      <c r="C21" s="339">
        <v>43400</v>
      </c>
      <c r="D21" s="339">
        <v>43402</v>
      </c>
      <c r="E21" s="79"/>
      <c r="F21" s="79"/>
      <c r="G21" s="79"/>
      <c r="H21" s="79"/>
      <c r="I21" s="79"/>
      <c r="J21" s="79"/>
      <c r="K21" s="79"/>
      <c r="L21" s="79"/>
      <c r="M21" s="79"/>
      <c r="N21" s="79"/>
      <c r="O21" s="79"/>
      <c r="P21" s="79"/>
      <c r="Q21" s="79"/>
      <c r="R21" s="79"/>
      <c r="S21" s="79"/>
      <c r="T21" s="79"/>
      <c r="U21" s="79"/>
      <c r="V21" s="79"/>
      <c r="W21" s="75"/>
      <c r="X21" s="80" t="s">
        <v>356</v>
      </c>
      <c r="Y21" s="80" t="s">
        <v>95</v>
      </c>
      <c r="Z21" s="80" t="s">
        <v>356</v>
      </c>
      <c r="AA21" s="80" t="s">
        <v>356</v>
      </c>
      <c r="AB21" s="80" t="s">
        <v>356</v>
      </c>
      <c r="AC21" s="80" t="s">
        <v>356</v>
      </c>
      <c r="AD21" s="335"/>
      <c r="AE21" s="335"/>
      <c r="AF21" s="327">
        <v>14</v>
      </c>
      <c r="AG21" s="327">
        <v>16</v>
      </c>
    </row>
    <row r="22" spans="1:33" ht="45" customHeight="1">
      <c r="A22" s="326">
        <v>43387</v>
      </c>
      <c r="B22" s="327" t="s">
        <v>401</v>
      </c>
      <c r="C22" s="339"/>
      <c r="D22" s="339"/>
      <c r="E22" s="79"/>
      <c r="F22" s="79"/>
      <c r="G22" s="79"/>
      <c r="H22" s="79"/>
      <c r="I22" s="79"/>
      <c r="J22" s="79"/>
      <c r="K22" s="79"/>
      <c r="L22" s="79"/>
      <c r="M22" s="79"/>
      <c r="N22" s="79"/>
      <c r="O22" s="79"/>
      <c r="P22" s="79"/>
      <c r="Q22" s="79"/>
      <c r="R22" s="79"/>
      <c r="S22" s="79"/>
      <c r="T22" s="79"/>
      <c r="U22" s="79"/>
      <c r="V22" s="79"/>
      <c r="W22" s="75"/>
      <c r="X22" s="80" t="s">
        <v>356</v>
      </c>
      <c r="Y22" s="80" t="s">
        <v>356</v>
      </c>
      <c r="Z22" s="80" t="s">
        <v>356</v>
      </c>
      <c r="AA22" s="80" t="s">
        <v>356</v>
      </c>
      <c r="AB22" s="80" t="s">
        <v>356</v>
      </c>
      <c r="AC22" s="80" t="s">
        <v>356</v>
      </c>
      <c r="AD22" s="335"/>
      <c r="AE22" s="335"/>
      <c r="AF22" s="327" t="s">
        <v>356</v>
      </c>
      <c r="AG22" s="327" t="s">
        <v>356</v>
      </c>
    </row>
    <row r="23" spans="1:33" ht="45" customHeight="1">
      <c r="A23" s="326">
        <v>43388</v>
      </c>
      <c r="B23" s="327" t="s">
        <v>395</v>
      </c>
      <c r="C23" s="339">
        <v>43402</v>
      </c>
      <c r="D23" s="339">
        <v>43404</v>
      </c>
      <c r="E23" s="79"/>
      <c r="F23" s="79"/>
      <c r="G23" s="79"/>
      <c r="H23" s="79"/>
      <c r="I23" s="79"/>
      <c r="J23" s="79"/>
      <c r="K23" s="79"/>
      <c r="L23" s="79"/>
      <c r="M23" s="79"/>
      <c r="N23" s="79"/>
      <c r="O23" s="79"/>
      <c r="P23" s="79"/>
      <c r="Q23" s="79"/>
      <c r="R23" s="79"/>
      <c r="S23" s="79"/>
      <c r="T23" s="79"/>
      <c r="U23" s="79"/>
      <c r="V23" s="79"/>
      <c r="W23" s="75"/>
      <c r="X23" s="80" t="s">
        <v>356</v>
      </c>
      <c r="Y23" s="80" t="s">
        <v>95</v>
      </c>
      <c r="Z23" s="80" t="s">
        <v>356</v>
      </c>
      <c r="AA23" s="80" t="s">
        <v>356</v>
      </c>
      <c r="AB23" s="80" t="s">
        <v>356</v>
      </c>
      <c r="AC23" s="80" t="s">
        <v>356</v>
      </c>
      <c r="AD23" s="335"/>
      <c r="AE23" s="335"/>
      <c r="AF23" s="327">
        <v>14</v>
      </c>
      <c r="AG23" s="327">
        <v>16</v>
      </c>
    </row>
    <row r="24" spans="1:33" ht="45" customHeight="1">
      <c r="A24" s="326">
        <v>43389</v>
      </c>
      <c r="B24" s="327" t="s">
        <v>396</v>
      </c>
      <c r="C24" s="339">
        <v>43403</v>
      </c>
      <c r="D24" s="339">
        <v>43405</v>
      </c>
      <c r="E24" s="79"/>
      <c r="F24" s="79"/>
      <c r="G24" s="79"/>
      <c r="H24" s="79"/>
      <c r="I24" s="79"/>
      <c r="J24" s="79"/>
      <c r="K24" s="79"/>
      <c r="L24" s="79"/>
      <c r="M24" s="79"/>
      <c r="N24" s="79"/>
      <c r="O24" s="79"/>
      <c r="P24" s="79"/>
      <c r="Q24" s="79" t="s">
        <v>93</v>
      </c>
      <c r="R24" s="79"/>
      <c r="S24" s="79"/>
      <c r="T24" s="79"/>
      <c r="U24" s="79"/>
      <c r="V24" s="79"/>
      <c r="W24" s="75"/>
      <c r="X24" s="80" t="s">
        <v>356</v>
      </c>
      <c r="Y24" s="80" t="s">
        <v>95</v>
      </c>
      <c r="Z24" s="80" t="s">
        <v>356</v>
      </c>
      <c r="AA24" s="80" t="s">
        <v>356</v>
      </c>
      <c r="AB24" s="80" t="s">
        <v>356</v>
      </c>
      <c r="AC24" s="80" t="s">
        <v>356</v>
      </c>
      <c r="AD24" s="335"/>
      <c r="AE24" s="335"/>
      <c r="AF24" s="327">
        <v>14</v>
      </c>
      <c r="AG24" s="327">
        <v>16</v>
      </c>
    </row>
    <row r="25" spans="1:33" ht="45" customHeight="1">
      <c r="A25" s="326">
        <v>43390</v>
      </c>
      <c r="B25" s="327" t="s">
        <v>397</v>
      </c>
      <c r="C25" s="339">
        <v>43404</v>
      </c>
      <c r="D25" s="339">
        <v>43406</v>
      </c>
      <c r="E25" s="79"/>
      <c r="F25" s="79"/>
      <c r="G25" s="79"/>
      <c r="H25" s="79"/>
      <c r="I25" s="79"/>
      <c r="J25" s="79"/>
      <c r="K25" s="79"/>
      <c r="L25" s="79"/>
      <c r="M25" s="79"/>
      <c r="N25" s="79"/>
      <c r="O25" s="79"/>
      <c r="P25" s="79"/>
      <c r="Q25" s="79"/>
      <c r="R25" s="79"/>
      <c r="S25" s="79"/>
      <c r="T25" s="79"/>
      <c r="U25" s="79"/>
      <c r="V25" s="79"/>
      <c r="W25" s="75"/>
      <c r="X25" s="80" t="s">
        <v>356</v>
      </c>
      <c r="Y25" s="80" t="s">
        <v>95</v>
      </c>
      <c r="Z25" s="80" t="s">
        <v>356</v>
      </c>
      <c r="AA25" s="80" t="s">
        <v>356</v>
      </c>
      <c r="AB25" s="80" t="s">
        <v>356</v>
      </c>
      <c r="AC25" s="80" t="s">
        <v>356</v>
      </c>
      <c r="AD25" s="335"/>
      <c r="AE25" s="335"/>
      <c r="AF25" s="327">
        <v>14</v>
      </c>
      <c r="AG25" s="327">
        <v>16</v>
      </c>
    </row>
    <row r="26" spans="1:33" ht="45" customHeight="1">
      <c r="A26" s="326">
        <v>43391</v>
      </c>
      <c r="B26" s="327" t="s">
        <v>398</v>
      </c>
      <c r="C26" s="339">
        <v>43405</v>
      </c>
      <c r="D26" s="339">
        <v>43407</v>
      </c>
      <c r="E26" s="79"/>
      <c r="F26" s="79"/>
      <c r="G26" s="79"/>
      <c r="H26" s="79"/>
      <c r="I26" s="79"/>
      <c r="J26" s="79"/>
      <c r="K26" s="79"/>
      <c r="L26" s="79"/>
      <c r="M26" s="79"/>
      <c r="N26" s="79"/>
      <c r="O26" s="79"/>
      <c r="P26" s="79"/>
      <c r="Q26" s="79"/>
      <c r="R26" s="79"/>
      <c r="S26" s="79"/>
      <c r="T26" s="79"/>
      <c r="U26" s="79"/>
      <c r="V26" s="79"/>
      <c r="W26" s="75"/>
      <c r="X26" s="80" t="s">
        <v>356</v>
      </c>
      <c r="Y26" s="80" t="s">
        <v>95</v>
      </c>
      <c r="Z26" s="80" t="s">
        <v>356</v>
      </c>
      <c r="AA26" s="80" t="s">
        <v>356</v>
      </c>
      <c r="AB26" s="80" t="s">
        <v>356</v>
      </c>
      <c r="AC26" s="80" t="s">
        <v>356</v>
      </c>
      <c r="AD26" s="335"/>
      <c r="AE26" s="335"/>
      <c r="AF26" s="327">
        <v>14</v>
      </c>
      <c r="AG26" s="327">
        <v>16</v>
      </c>
    </row>
    <row r="27" spans="1:33" ht="45" customHeight="1">
      <c r="A27" s="326">
        <v>43392</v>
      </c>
      <c r="B27" s="327" t="s">
        <v>399</v>
      </c>
      <c r="C27" s="339">
        <v>43406</v>
      </c>
      <c r="D27" s="339">
        <v>43408</v>
      </c>
      <c r="E27" s="79"/>
      <c r="F27" s="79"/>
      <c r="G27" s="79"/>
      <c r="H27" s="79"/>
      <c r="I27" s="79"/>
      <c r="J27" s="79"/>
      <c r="K27" s="79"/>
      <c r="L27" s="79"/>
      <c r="M27" s="79"/>
      <c r="N27" s="79"/>
      <c r="O27" s="79"/>
      <c r="P27" s="79"/>
      <c r="Q27" s="79"/>
      <c r="R27" s="79"/>
      <c r="S27" s="79"/>
      <c r="T27" s="79"/>
      <c r="U27" s="79"/>
      <c r="V27" s="79"/>
      <c r="W27" s="75"/>
      <c r="X27" s="80" t="s">
        <v>356</v>
      </c>
      <c r="Y27" s="80" t="s">
        <v>95</v>
      </c>
      <c r="Z27" s="80" t="s">
        <v>356</v>
      </c>
      <c r="AA27" s="80" t="s">
        <v>356</v>
      </c>
      <c r="AB27" s="80" t="s">
        <v>356</v>
      </c>
      <c r="AC27" s="80" t="s">
        <v>356</v>
      </c>
      <c r="AD27" s="335"/>
      <c r="AE27" s="335"/>
      <c r="AF27" s="327">
        <v>14</v>
      </c>
      <c r="AG27" s="327">
        <v>16</v>
      </c>
    </row>
    <row r="28" spans="1:33" ht="45" customHeight="1">
      <c r="A28" s="326">
        <v>43393</v>
      </c>
      <c r="B28" s="327" t="s">
        <v>400</v>
      </c>
      <c r="C28" s="339">
        <v>43407</v>
      </c>
      <c r="D28" s="339">
        <v>43409</v>
      </c>
      <c r="E28" s="79"/>
      <c r="F28" s="79"/>
      <c r="G28" s="79"/>
      <c r="H28" s="79"/>
      <c r="I28" s="79"/>
      <c r="J28" s="79"/>
      <c r="K28" s="79"/>
      <c r="L28" s="79"/>
      <c r="M28" s="79"/>
      <c r="N28" s="79"/>
      <c r="O28" s="79"/>
      <c r="P28" s="79"/>
      <c r="Q28" s="79"/>
      <c r="R28" s="79"/>
      <c r="S28" s="79"/>
      <c r="T28" s="79"/>
      <c r="U28" s="79"/>
      <c r="V28" s="79"/>
      <c r="W28" s="75"/>
      <c r="X28" s="80" t="s">
        <v>356</v>
      </c>
      <c r="Y28" s="80" t="s">
        <v>95</v>
      </c>
      <c r="Z28" s="80" t="s">
        <v>356</v>
      </c>
      <c r="AA28" s="80" t="s">
        <v>356</v>
      </c>
      <c r="AB28" s="80" t="s">
        <v>356</v>
      </c>
      <c r="AC28" s="80" t="s">
        <v>356</v>
      </c>
      <c r="AD28" s="335"/>
      <c r="AE28" s="335"/>
      <c r="AF28" s="327">
        <v>14</v>
      </c>
      <c r="AG28" s="327">
        <v>16</v>
      </c>
    </row>
    <row r="29" spans="1:33" ht="45" customHeight="1">
      <c r="A29" s="326">
        <v>43394</v>
      </c>
      <c r="B29" s="327" t="s">
        <v>401</v>
      </c>
      <c r="C29" s="339"/>
      <c r="D29" s="339"/>
      <c r="E29" s="79"/>
      <c r="F29" s="79"/>
      <c r="G29" s="79"/>
      <c r="H29" s="79"/>
      <c r="I29" s="79"/>
      <c r="J29" s="79"/>
      <c r="K29" s="79"/>
      <c r="L29" s="79"/>
      <c r="M29" s="79"/>
      <c r="N29" s="79"/>
      <c r="O29" s="79"/>
      <c r="P29" s="79"/>
      <c r="Q29" s="79"/>
      <c r="R29" s="79"/>
      <c r="S29" s="79"/>
      <c r="T29" s="79"/>
      <c r="U29" s="79"/>
      <c r="V29" s="79"/>
      <c r="W29" s="75"/>
      <c r="X29" s="80" t="s">
        <v>356</v>
      </c>
      <c r="Y29" s="80" t="s">
        <v>356</v>
      </c>
      <c r="Z29" s="80" t="s">
        <v>356</v>
      </c>
      <c r="AA29" s="80" t="s">
        <v>356</v>
      </c>
      <c r="AB29" s="80" t="s">
        <v>356</v>
      </c>
      <c r="AC29" s="80" t="s">
        <v>356</v>
      </c>
      <c r="AD29" s="335"/>
      <c r="AE29" s="335"/>
      <c r="AF29" s="327" t="s">
        <v>356</v>
      </c>
      <c r="AG29" s="327" t="s">
        <v>356</v>
      </c>
    </row>
    <row r="30" spans="1:33" ht="45" customHeight="1">
      <c r="A30" s="326">
        <v>43395</v>
      </c>
      <c r="B30" s="327" t="s">
        <v>395</v>
      </c>
      <c r="C30" s="339">
        <v>43409</v>
      </c>
      <c r="D30" s="339">
        <v>43411</v>
      </c>
      <c r="E30" s="79"/>
      <c r="F30" s="79"/>
      <c r="G30" s="79"/>
      <c r="H30" s="79"/>
      <c r="I30" s="79"/>
      <c r="J30" s="79"/>
      <c r="K30" s="79"/>
      <c r="L30" s="79"/>
      <c r="M30" s="79"/>
      <c r="N30" s="79"/>
      <c r="O30" s="79"/>
      <c r="P30" s="79"/>
      <c r="Q30" s="79"/>
      <c r="R30" s="79"/>
      <c r="S30" s="79"/>
      <c r="T30" s="79"/>
      <c r="U30" s="79"/>
      <c r="V30" s="79"/>
      <c r="W30" s="75"/>
      <c r="X30" s="80" t="s">
        <v>356</v>
      </c>
      <c r="Y30" s="80" t="s">
        <v>95</v>
      </c>
      <c r="Z30" s="80" t="s">
        <v>356</v>
      </c>
      <c r="AA30" s="80" t="s">
        <v>356</v>
      </c>
      <c r="AB30" s="80" t="s">
        <v>356</v>
      </c>
      <c r="AC30" s="80" t="s">
        <v>356</v>
      </c>
      <c r="AD30" s="335"/>
      <c r="AE30" s="335"/>
      <c r="AF30" s="327">
        <v>14</v>
      </c>
      <c r="AG30" s="327">
        <v>16</v>
      </c>
    </row>
    <row r="31" spans="1:33" ht="45" customHeight="1">
      <c r="A31" s="326">
        <v>43396</v>
      </c>
      <c r="B31" s="327" t="s">
        <v>396</v>
      </c>
      <c r="C31" s="339">
        <v>43410</v>
      </c>
      <c r="D31" s="339">
        <v>43412</v>
      </c>
      <c r="E31" s="79"/>
      <c r="F31" s="79"/>
      <c r="G31" s="79"/>
      <c r="H31" s="79"/>
      <c r="I31" s="79"/>
      <c r="J31" s="79"/>
      <c r="K31" s="79"/>
      <c r="L31" s="79"/>
      <c r="M31" s="79"/>
      <c r="N31" s="79"/>
      <c r="O31" s="79"/>
      <c r="P31" s="79"/>
      <c r="Q31" s="79" t="s">
        <v>93</v>
      </c>
      <c r="R31" s="79"/>
      <c r="S31" s="79"/>
      <c r="T31" s="79"/>
      <c r="U31" s="79"/>
      <c r="V31" s="79"/>
      <c r="W31" s="75"/>
      <c r="X31" s="80" t="s">
        <v>356</v>
      </c>
      <c r="Y31" s="80" t="s">
        <v>95</v>
      </c>
      <c r="Z31" s="80" t="s">
        <v>356</v>
      </c>
      <c r="AA31" s="80" t="s">
        <v>356</v>
      </c>
      <c r="AB31" s="80" t="s">
        <v>356</v>
      </c>
      <c r="AC31" s="80" t="s">
        <v>356</v>
      </c>
      <c r="AD31" s="335"/>
      <c r="AE31" s="335"/>
      <c r="AF31" s="327">
        <v>14</v>
      </c>
      <c r="AG31" s="327">
        <v>16</v>
      </c>
    </row>
    <row r="32" spans="1:33" ht="45" customHeight="1">
      <c r="A32" s="326">
        <v>43397</v>
      </c>
      <c r="B32" s="327" t="s">
        <v>397</v>
      </c>
      <c r="C32" s="339">
        <v>43411</v>
      </c>
      <c r="D32" s="339">
        <v>43413</v>
      </c>
      <c r="E32" s="79"/>
      <c r="F32" s="79"/>
      <c r="G32" s="79"/>
      <c r="H32" s="79"/>
      <c r="I32" s="79"/>
      <c r="J32" s="79"/>
      <c r="K32" s="79"/>
      <c r="L32" s="79"/>
      <c r="M32" s="79"/>
      <c r="N32" s="79"/>
      <c r="O32" s="79"/>
      <c r="P32" s="79"/>
      <c r="Q32" s="79"/>
      <c r="R32" s="79"/>
      <c r="S32" s="79"/>
      <c r="T32" s="79"/>
      <c r="U32" s="79"/>
      <c r="V32" s="79"/>
      <c r="W32" s="75"/>
      <c r="X32" s="80" t="s">
        <v>356</v>
      </c>
      <c r="Y32" s="80" t="s">
        <v>95</v>
      </c>
      <c r="Z32" s="80" t="s">
        <v>356</v>
      </c>
      <c r="AA32" s="80" t="s">
        <v>356</v>
      </c>
      <c r="AB32" s="80" t="s">
        <v>356</v>
      </c>
      <c r="AC32" s="80" t="s">
        <v>356</v>
      </c>
      <c r="AD32" s="335"/>
      <c r="AE32" s="335"/>
      <c r="AF32" s="327">
        <v>14</v>
      </c>
      <c r="AG32" s="327">
        <v>16</v>
      </c>
    </row>
    <row r="33" spans="1:33" ht="45" customHeight="1">
      <c r="A33" s="326">
        <v>43398</v>
      </c>
      <c r="B33" s="327" t="s">
        <v>398</v>
      </c>
      <c r="C33" s="339">
        <v>43412</v>
      </c>
      <c r="D33" s="339">
        <v>43414</v>
      </c>
      <c r="E33" s="79"/>
      <c r="F33" s="79"/>
      <c r="G33" s="79"/>
      <c r="H33" s="79"/>
      <c r="I33" s="79"/>
      <c r="J33" s="79"/>
      <c r="K33" s="79"/>
      <c r="L33" s="79"/>
      <c r="M33" s="79"/>
      <c r="N33" s="79"/>
      <c r="O33" s="79"/>
      <c r="P33" s="79"/>
      <c r="Q33" s="79"/>
      <c r="R33" s="79"/>
      <c r="S33" s="79"/>
      <c r="T33" s="79"/>
      <c r="U33" s="79"/>
      <c r="V33" s="79"/>
      <c r="W33" s="75"/>
      <c r="X33" s="80" t="s">
        <v>356</v>
      </c>
      <c r="Y33" s="80" t="s">
        <v>95</v>
      </c>
      <c r="Z33" s="80" t="s">
        <v>356</v>
      </c>
      <c r="AA33" s="80" t="s">
        <v>356</v>
      </c>
      <c r="AB33" s="80" t="s">
        <v>356</v>
      </c>
      <c r="AC33" s="80" t="s">
        <v>356</v>
      </c>
      <c r="AD33" s="335"/>
      <c r="AE33" s="335"/>
      <c r="AF33" s="327">
        <v>14</v>
      </c>
      <c r="AG33" s="327">
        <v>16</v>
      </c>
    </row>
    <row r="34" spans="1:33" ht="45" customHeight="1">
      <c r="A34" s="326">
        <v>43399</v>
      </c>
      <c r="B34" s="327" t="s">
        <v>399</v>
      </c>
      <c r="C34" s="339">
        <v>43413</v>
      </c>
      <c r="D34" s="339">
        <v>43415</v>
      </c>
      <c r="E34" s="79"/>
      <c r="F34" s="79"/>
      <c r="G34" s="79"/>
      <c r="H34" s="79"/>
      <c r="I34" s="79"/>
      <c r="J34" s="79"/>
      <c r="K34" s="79"/>
      <c r="L34" s="79"/>
      <c r="M34" s="79"/>
      <c r="N34" s="79"/>
      <c r="O34" s="79"/>
      <c r="P34" s="79"/>
      <c r="Q34" s="79"/>
      <c r="R34" s="79"/>
      <c r="S34" s="79"/>
      <c r="T34" s="79"/>
      <c r="U34" s="79"/>
      <c r="V34" s="79"/>
      <c r="W34" s="75"/>
      <c r="X34" s="80" t="s">
        <v>356</v>
      </c>
      <c r="Y34" s="80" t="s">
        <v>95</v>
      </c>
      <c r="Z34" s="80" t="s">
        <v>356</v>
      </c>
      <c r="AA34" s="80" t="s">
        <v>356</v>
      </c>
      <c r="AB34" s="80" t="s">
        <v>356</v>
      </c>
      <c r="AC34" s="80" t="s">
        <v>356</v>
      </c>
      <c r="AD34" s="335"/>
      <c r="AE34" s="335"/>
      <c r="AF34" s="327">
        <v>14</v>
      </c>
      <c r="AG34" s="327">
        <v>16</v>
      </c>
    </row>
    <row r="35" spans="1:33" ht="45" customHeight="1">
      <c r="A35" s="326">
        <v>43400</v>
      </c>
      <c r="B35" s="327" t="s">
        <v>400</v>
      </c>
      <c r="C35" s="339">
        <v>43414</v>
      </c>
      <c r="D35" s="339">
        <v>43416</v>
      </c>
      <c r="E35" s="79"/>
      <c r="F35" s="79"/>
      <c r="G35" s="79"/>
      <c r="H35" s="79"/>
      <c r="I35" s="79"/>
      <c r="J35" s="79"/>
      <c r="K35" s="79"/>
      <c r="L35" s="79"/>
      <c r="M35" s="79"/>
      <c r="N35" s="79"/>
      <c r="O35" s="79"/>
      <c r="P35" s="79"/>
      <c r="Q35" s="79"/>
      <c r="R35" s="79"/>
      <c r="S35" s="79"/>
      <c r="T35" s="79"/>
      <c r="U35" s="79"/>
      <c r="V35" s="79"/>
      <c r="W35" s="75"/>
      <c r="X35" s="80" t="s">
        <v>356</v>
      </c>
      <c r="Y35" s="80" t="s">
        <v>95</v>
      </c>
      <c r="Z35" s="80" t="s">
        <v>356</v>
      </c>
      <c r="AA35" s="80" t="s">
        <v>356</v>
      </c>
      <c r="AB35" s="80" t="s">
        <v>356</v>
      </c>
      <c r="AC35" s="80" t="s">
        <v>356</v>
      </c>
      <c r="AD35" s="335"/>
      <c r="AE35" s="335"/>
      <c r="AF35" s="327">
        <v>14</v>
      </c>
      <c r="AG35" s="327">
        <v>16</v>
      </c>
    </row>
    <row r="36" spans="1:33" ht="45" customHeight="1">
      <c r="A36" s="326">
        <v>43401</v>
      </c>
      <c r="B36" s="327" t="s">
        <v>401</v>
      </c>
      <c r="C36" s="339"/>
      <c r="D36" s="339"/>
      <c r="E36" s="79"/>
      <c r="F36" s="79"/>
      <c r="G36" s="79"/>
      <c r="H36" s="79"/>
      <c r="I36" s="79"/>
      <c r="J36" s="79"/>
      <c r="K36" s="79"/>
      <c r="L36" s="79"/>
      <c r="M36" s="79"/>
      <c r="N36" s="79"/>
      <c r="O36" s="79"/>
      <c r="P36" s="79"/>
      <c r="Q36" s="79"/>
      <c r="R36" s="79"/>
      <c r="S36" s="79"/>
      <c r="T36" s="79"/>
      <c r="U36" s="79"/>
      <c r="V36" s="79"/>
      <c r="W36" s="75"/>
      <c r="X36" s="80" t="s">
        <v>356</v>
      </c>
      <c r="Y36" s="80" t="s">
        <v>356</v>
      </c>
      <c r="Z36" s="80" t="s">
        <v>356</v>
      </c>
      <c r="AA36" s="80" t="s">
        <v>356</v>
      </c>
      <c r="AB36" s="80" t="s">
        <v>356</v>
      </c>
      <c r="AC36" s="80" t="s">
        <v>356</v>
      </c>
      <c r="AD36" s="335"/>
      <c r="AE36" s="335"/>
      <c r="AF36" s="327" t="s">
        <v>356</v>
      </c>
      <c r="AG36" s="327" t="s">
        <v>356</v>
      </c>
    </row>
    <row r="37" spans="1:33" ht="45" customHeight="1">
      <c r="A37" s="326">
        <v>43402</v>
      </c>
      <c r="B37" s="327" t="s">
        <v>395</v>
      </c>
      <c r="C37" s="339">
        <v>43416</v>
      </c>
      <c r="D37" s="339">
        <v>43418</v>
      </c>
      <c r="E37" s="79"/>
      <c r="F37" s="79"/>
      <c r="G37" s="79"/>
      <c r="H37" s="79"/>
      <c r="I37" s="79"/>
      <c r="J37" s="79"/>
      <c r="K37" s="79"/>
      <c r="L37" s="79"/>
      <c r="M37" s="79"/>
      <c r="N37" s="79"/>
      <c r="O37" s="79"/>
      <c r="P37" s="79"/>
      <c r="Q37" s="79"/>
      <c r="R37" s="79"/>
      <c r="S37" s="79"/>
      <c r="T37" s="79"/>
      <c r="U37" s="79"/>
      <c r="V37" s="79"/>
      <c r="W37" s="75"/>
      <c r="X37" s="80" t="s">
        <v>356</v>
      </c>
      <c r="Y37" s="80" t="s">
        <v>95</v>
      </c>
      <c r="Z37" s="80" t="s">
        <v>356</v>
      </c>
      <c r="AA37" s="80" t="s">
        <v>356</v>
      </c>
      <c r="AB37" s="80" t="s">
        <v>356</v>
      </c>
      <c r="AC37" s="80" t="s">
        <v>356</v>
      </c>
      <c r="AD37" s="335"/>
      <c r="AE37" s="335"/>
      <c r="AF37" s="327">
        <v>14</v>
      </c>
      <c r="AG37" s="327">
        <v>16</v>
      </c>
    </row>
    <row r="38" spans="1:33" ht="45" customHeight="1">
      <c r="A38" s="326">
        <v>43403</v>
      </c>
      <c r="B38" s="327" t="s">
        <v>396</v>
      </c>
      <c r="C38" s="339">
        <v>43417</v>
      </c>
      <c r="D38" s="339">
        <v>43419</v>
      </c>
      <c r="E38" s="79"/>
      <c r="F38" s="79"/>
      <c r="G38" s="79"/>
      <c r="H38" s="79"/>
      <c r="I38" s="79"/>
      <c r="J38" s="79"/>
      <c r="K38" s="79"/>
      <c r="L38" s="79"/>
      <c r="M38" s="79"/>
      <c r="N38" s="79"/>
      <c r="O38" s="79"/>
      <c r="P38" s="79"/>
      <c r="Q38" s="79" t="s">
        <v>93</v>
      </c>
      <c r="R38" s="79"/>
      <c r="S38" s="79"/>
      <c r="T38" s="79"/>
      <c r="U38" s="79"/>
      <c r="V38" s="79"/>
      <c r="W38" s="75"/>
      <c r="X38" s="80" t="s">
        <v>356</v>
      </c>
      <c r="Y38" s="80" t="s">
        <v>95</v>
      </c>
      <c r="Z38" s="80" t="s">
        <v>356</v>
      </c>
      <c r="AA38" s="80" t="s">
        <v>356</v>
      </c>
      <c r="AB38" s="80" t="s">
        <v>356</v>
      </c>
      <c r="AC38" s="80" t="s">
        <v>356</v>
      </c>
      <c r="AD38" s="335"/>
      <c r="AE38" s="335"/>
      <c r="AF38" s="327">
        <v>14</v>
      </c>
      <c r="AG38" s="327">
        <v>16</v>
      </c>
    </row>
    <row r="39" spans="1:33" ht="45" customHeight="1">
      <c r="A39" s="326">
        <v>43404</v>
      </c>
      <c r="B39" s="327" t="s">
        <v>397</v>
      </c>
      <c r="C39" s="339">
        <v>43418</v>
      </c>
      <c r="D39" s="339">
        <v>43420</v>
      </c>
      <c r="E39" s="79"/>
      <c r="F39" s="79"/>
      <c r="G39" s="79"/>
      <c r="H39" s="79"/>
      <c r="I39" s="79"/>
      <c r="J39" s="79"/>
      <c r="K39" s="79"/>
      <c r="L39" s="79"/>
      <c r="M39" s="79"/>
      <c r="N39" s="79"/>
      <c r="O39" s="79"/>
      <c r="P39" s="79"/>
      <c r="Q39" s="79"/>
      <c r="R39" s="79"/>
      <c r="S39" s="79"/>
      <c r="T39" s="79"/>
      <c r="U39" s="79"/>
      <c r="V39" s="79"/>
      <c r="W39" s="75"/>
      <c r="X39" s="80" t="s">
        <v>356</v>
      </c>
      <c r="Y39" s="80" t="s">
        <v>95</v>
      </c>
      <c r="Z39" s="80" t="s">
        <v>356</v>
      </c>
      <c r="AA39" s="80" t="s">
        <v>356</v>
      </c>
      <c r="AB39" s="80" t="s">
        <v>356</v>
      </c>
      <c r="AC39" s="80" t="s">
        <v>356</v>
      </c>
      <c r="AD39" s="335"/>
      <c r="AE39" s="335"/>
      <c r="AF39" s="327">
        <v>14</v>
      </c>
      <c r="AG39" s="327">
        <v>16</v>
      </c>
    </row>
    <row r="40" spans="1:33" ht="45" customHeight="1">
      <c r="A40" s="326">
        <v>43405</v>
      </c>
      <c r="B40" s="327" t="s">
        <v>398</v>
      </c>
      <c r="C40" s="339">
        <v>43419</v>
      </c>
      <c r="D40" s="339">
        <v>43421</v>
      </c>
      <c r="E40" s="79"/>
      <c r="F40" s="79"/>
      <c r="G40" s="79"/>
      <c r="H40" s="79"/>
      <c r="I40" s="79"/>
      <c r="J40" s="79"/>
      <c r="K40" s="79"/>
      <c r="L40" s="79"/>
      <c r="M40" s="79"/>
      <c r="N40" s="79"/>
      <c r="O40" s="79"/>
      <c r="P40" s="79"/>
      <c r="Q40" s="79"/>
      <c r="R40" s="79"/>
      <c r="S40" s="79"/>
      <c r="T40" s="79"/>
      <c r="U40" s="79"/>
      <c r="V40" s="79"/>
      <c r="W40" s="75"/>
      <c r="X40" s="80" t="s">
        <v>356</v>
      </c>
      <c r="Y40" s="80" t="s">
        <v>95</v>
      </c>
      <c r="Z40" s="80" t="s">
        <v>356</v>
      </c>
      <c r="AA40" s="80" t="s">
        <v>356</v>
      </c>
      <c r="AB40" s="80" t="s">
        <v>356</v>
      </c>
      <c r="AC40" s="80" t="s">
        <v>356</v>
      </c>
      <c r="AD40" s="335"/>
      <c r="AE40" s="335"/>
      <c r="AF40" s="327">
        <v>14</v>
      </c>
      <c r="AG40" s="327">
        <v>16</v>
      </c>
    </row>
    <row r="41" spans="1:33" ht="45" customHeight="1">
      <c r="A41" s="326">
        <v>43406</v>
      </c>
      <c r="B41" s="327" t="s">
        <v>399</v>
      </c>
      <c r="C41" s="339">
        <v>43420</v>
      </c>
      <c r="D41" s="339">
        <v>43422</v>
      </c>
      <c r="E41" s="79"/>
      <c r="F41" s="79"/>
      <c r="G41" s="79"/>
      <c r="H41" s="79"/>
      <c r="I41" s="79"/>
      <c r="J41" s="79"/>
      <c r="K41" s="79"/>
      <c r="L41" s="79"/>
      <c r="M41" s="79"/>
      <c r="N41" s="79"/>
      <c r="O41" s="79"/>
      <c r="P41" s="79"/>
      <c r="Q41" s="79"/>
      <c r="R41" s="79"/>
      <c r="S41" s="79"/>
      <c r="T41" s="79"/>
      <c r="U41" s="79"/>
      <c r="V41" s="79"/>
      <c r="W41" s="75"/>
      <c r="X41" s="80" t="s">
        <v>356</v>
      </c>
      <c r="Y41" s="80" t="s">
        <v>95</v>
      </c>
      <c r="Z41" s="80" t="s">
        <v>356</v>
      </c>
      <c r="AA41" s="80" t="s">
        <v>356</v>
      </c>
      <c r="AB41" s="80" t="s">
        <v>356</v>
      </c>
      <c r="AC41" s="80" t="s">
        <v>356</v>
      </c>
      <c r="AD41" s="335"/>
      <c r="AE41" s="335"/>
      <c r="AF41" s="327">
        <v>14</v>
      </c>
      <c r="AG41" s="327">
        <v>16</v>
      </c>
    </row>
    <row r="42" spans="1:33" ht="45" customHeight="1">
      <c r="A42" s="326">
        <v>43407</v>
      </c>
      <c r="B42" s="327" t="s">
        <v>400</v>
      </c>
      <c r="C42" s="339">
        <v>43421</v>
      </c>
      <c r="D42" s="339">
        <v>43423</v>
      </c>
      <c r="E42" s="79"/>
      <c r="F42" s="79"/>
      <c r="G42" s="79"/>
      <c r="H42" s="79"/>
      <c r="I42" s="79"/>
      <c r="J42" s="79"/>
      <c r="K42" s="79"/>
      <c r="L42" s="79"/>
      <c r="M42" s="79"/>
      <c r="N42" s="79"/>
      <c r="O42" s="79"/>
      <c r="P42" s="79"/>
      <c r="Q42" s="79"/>
      <c r="R42" s="79"/>
      <c r="S42" s="79"/>
      <c r="T42" s="79"/>
      <c r="U42" s="79"/>
      <c r="V42" s="79"/>
      <c r="W42" s="75"/>
      <c r="X42" s="80" t="s">
        <v>356</v>
      </c>
      <c r="Y42" s="80" t="s">
        <v>95</v>
      </c>
      <c r="Z42" s="80" t="s">
        <v>356</v>
      </c>
      <c r="AA42" s="80" t="s">
        <v>356</v>
      </c>
      <c r="AB42" s="80" t="s">
        <v>356</v>
      </c>
      <c r="AC42" s="80" t="s">
        <v>356</v>
      </c>
      <c r="AD42" s="335"/>
      <c r="AE42" s="335"/>
      <c r="AF42" s="327">
        <v>14</v>
      </c>
      <c r="AG42" s="327">
        <v>16</v>
      </c>
    </row>
    <row r="43" spans="1:33" ht="45" customHeight="1">
      <c r="A43" s="326">
        <v>43408</v>
      </c>
      <c r="B43" s="327" t="s">
        <v>401</v>
      </c>
      <c r="C43" s="339"/>
      <c r="D43" s="339"/>
      <c r="E43" s="79"/>
      <c r="F43" s="79"/>
      <c r="G43" s="79"/>
      <c r="H43" s="79"/>
      <c r="I43" s="79"/>
      <c r="J43" s="79"/>
      <c r="K43" s="79"/>
      <c r="L43" s="79"/>
      <c r="M43" s="79"/>
      <c r="N43" s="79"/>
      <c r="O43" s="79"/>
      <c r="P43" s="79"/>
      <c r="Q43" s="79"/>
      <c r="R43" s="79"/>
      <c r="S43" s="79"/>
      <c r="T43" s="79"/>
      <c r="U43" s="79"/>
      <c r="V43" s="79"/>
      <c r="W43" s="75"/>
      <c r="X43" s="80" t="s">
        <v>356</v>
      </c>
      <c r="Y43" s="80" t="s">
        <v>356</v>
      </c>
      <c r="Z43" s="80" t="s">
        <v>356</v>
      </c>
      <c r="AA43" s="80" t="s">
        <v>356</v>
      </c>
      <c r="AB43" s="80" t="s">
        <v>356</v>
      </c>
      <c r="AC43" s="80" t="s">
        <v>356</v>
      </c>
      <c r="AD43" s="335"/>
      <c r="AE43" s="335"/>
      <c r="AF43" s="327" t="s">
        <v>356</v>
      </c>
      <c r="AG43" s="327" t="s">
        <v>356</v>
      </c>
    </row>
    <row r="44" spans="1:33" ht="45" customHeight="1">
      <c r="A44" s="326">
        <v>43409</v>
      </c>
      <c r="B44" s="327" t="s">
        <v>395</v>
      </c>
      <c r="C44" s="339">
        <v>43423</v>
      </c>
      <c r="D44" s="339">
        <v>43425</v>
      </c>
      <c r="E44" s="79"/>
      <c r="F44" s="79"/>
      <c r="G44" s="79"/>
      <c r="H44" s="79"/>
      <c r="I44" s="79"/>
      <c r="J44" s="79"/>
      <c r="K44" s="79"/>
      <c r="L44" s="79"/>
      <c r="M44" s="79"/>
      <c r="N44" s="79"/>
      <c r="O44" s="79"/>
      <c r="P44" s="79"/>
      <c r="Q44" s="79"/>
      <c r="R44" s="79"/>
      <c r="S44" s="79"/>
      <c r="T44" s="79"/>
      <c r="U44" s="79"/>
      <c r="V44" s="79"/>
      <c r="W44" s="75"/>
      <c r="X44" s="80" t="s">
        <v>356</v>
      </c>
      <c r="Y44" s="80" t="s">
        <v>95</v>
      </c>
      <c r="Z44" s="80" t="s">
        <v>356</v>
      </c>
      <c r="AA44" s="80" t="s">
        <v>356</v>
      </c>
      <c r="AB44" s="80" t="s">
        <v>356</v>
      </c>
      <c r="AC44" s="80" t="s">
        <v>356</v>
      </c>
      <c r="AD44" s="335"/>
      <c r="AE44" s="335"/>
      <c r="AF44" s="327">
        <v>14</v>
      </c>
      <c r="AG44" s="327">
        <v>16</v>
      </c>
    </row>
    <row r="45" spans="1:33" ht="45" customHeight="1">
      <c r="A45" s="326">
        <v>43410</v>
      </c>
      <c r="B45" s="327" t="s">
        <v>396</v>
      </c>
      <c r="C45" s="339">
        <v>43424</v>
      </c>
      <c r="D45" s="339">
        <v>43426</v>
      </c>
      <c r="E45" s="79"/>
      <c r="F45" s="79"/>
      <c r="G45" s="79"/>
      <c r="H45" s="79"/>
      <c r="I45" s="79"/>
      <c r="J45" s="79"/>
      <c r="K45" s="79"/>
      <c r="L45" s="79"/>
      <c r="M45" s="79"/>
      <c r="N45" s="79"/>
      <c r="O45" s="79"/>
      <c r="P45" s="79"/>
      <c r="Q45" s="79" t="s">
        <v>93</v>
      </c>
      <c r="R45" s="79"/>
      <c r="S45" s="79"/>
      <c r="T45" s="79"/>
      <c r="U45" s="79"/>
      <c r="V45" s="79"/>
      <c r="W45" s="75"/>
      <c r="X45" s="80" t="s">
        <v>356</v>
      </c>
      <c r="Y45" s="80" t="s">
        <v>95</v>
      </c>
      <c r="Z45" s="80" t="s">
        <v>356</v>
      </c>
      <c r="AA45" s="80" t="s">
        <v>356</v>
      </c>
      <c r="AB45" s="80" t="s">
        <v>356</v>
      </c>
      <c r="AC45" s="80" t="s">
        <v>356</v>
      </c>
      <c r="AD45" s="335"/>
      <c r="AE45" s="335"/>
      <c r="AF45" s="327">
        <v>14</v>
      </c>
      <c r="AG45" s="327">
        <v>16</v>
      </c>
    </row>
    <row r="46" spans="1:33" ht="45" customHeight="1">
      <c r="A46" s="326">
        <v>43411</v>
      </c>
      <c r="B46" s="327" t="s">
        <v>397</v>
      </c>
      <c r="C46" s="339">
        <v>43425</v>
      </c>
      <c r="D46" s="339">
        <v>43427</v>
      </c>
      <c r="E46" s="79"/>
      <c r="F46" s="79"/>
      <c r="G46" s="79"/>
      <c r="H46" s="79"/>
      <c r="I46" s="79"/>
      <c r="J46" s="79"/>
      <c r="K46" s="79"/>
      <c r="L46" s="79"/>
      <c r="M46" s="79"/>
      <c r="N46" s="79"/>
      <c r="O46" s="79"/>
      <c r="P46" s="79"/>
      <c r="Q46" s="79"/>
      <c r="R46" s="79"/>
      <c r="S46" s="79"/>
      <c r="T46" s="79"/>
      <c r="U46" s="79"/>
      <c r="V46" s="79"/>
      <c r="W46" s="75"/>
      <c r="X46" s="80" t="s">
        <v>356</v>
      </c>
      <c r="Y46" s="80" t="s">
        <v>95</v>
      </c>
      <c r="Z46" s="80" t="s">
        <v>356</v>
      </c>
      <c r="AA46" s="80" t="s">
        <v>356</v>
      </c>
      <c r="AB46" s="80" t="s">
        <v>356</v>
      </c>
      <c r="AC46" s="80" t="s">
        <v>356</v>
      </c>
      <c r="AD46" s="335"/>
      <c r="AE46" s="335"/>
      <c r="AF46" s="327">
        <v>14</v>
      </c>
      <c r="AG46" s="327">
        <v>16</v>
      </c>
    </row>
    <row r="47" spans="1:33" ht="45" customHeight="1">
      <c r="A47" s="326">
        <v>43412</v>
      </c>
      <c r="B47" s="327" t="s">
        <v>398</v>
      </c>
      <c r="C47" s="339">
        <v>43426</v>
      </c>
      <c r="D47" s="339">
        <v>43428</v>
      </c>
      <c r="E47" s="79"/>
      <c r="F47" s="79"/>
      <c r="G47" s="79"/>
      <c r="H47" s="79"/>
      <c r="I47" s="79"/>
      <c r="J47" s="79"/>
      <c r="K47" s="79"/>
      <c r="L47" s="79"/>
      <c r="M47" s="79"/>
      <c r="N47" s="79"/>
      <c r="O47" s="79"/>
      <c r="P47" s="79"/>
      <c r="Q47" s="79"/>
      <c r="R47" s="79"/>
      <c r="S47" s="79"/>
      <c r="T47" s="79"/>
      <c r="U47" s="79"/>
      <c r="V47" s="79"/>
      <c r="W47" s="75"/>
      <c r="X47" s="80" t="s">
        <v>356</v>
      </c>
      <c r="Y47" s="80" t="s">
        <v>95</v>
      </c>
      <c r="Z47" s="80" t="s">
        <v>356</v>
      </c>
      <c r="AA47" s="80" t="s">
        <v>356</v>
      </c>
      <c r="AB47" s="80" t="s">
        <v>356</v>
      </c>
      <c r="AC47" s="80" t="s">
        <v>356</v>
      </c>
      <c r="AD47" s="335"/>
      <c r="AE47" s="335"/>
      <c r="AF47" s="327">
        <v>14</v>
      </c>
      <c r="AG47" s="327">
        <v>16</v>
      </c>
    </row>
    <row r="48" spans="1:33" ht="45" customHeight="1">
      <c r="A48" s="326">
        <v>43413</v>
      </c>
      <c r="B48" s="327" t="s">
        <v>399</v>
      </c>
      <c r="C48" s="339">
        <v>43427</v>
      </c>
      <c r="D48" s="339">
        <v>43429</v>
      </c>
      <c r="E48" s="79"/>
      <c r="F48" s="79"/>
      <c r="G48" s="79"/>
      <c r="H48" s="79"/>
      <c r="I48" s="79"/>
      <c r="J48" s="79"/>
      <c r="K48" s="79"/>
      <c r="L48" s="79"/>
      <c r="M48" s="79"/>
      <c r="N48" s="79"/>
      <c r="O48" s="79"/>
      <c r="P48" s="79"/>
      <c r="Q48" s="79"/>
      <c r="R48" s="79"/>
      <c r="S48" s="79"/>
      <c r="T48" s="79"/>
      <c r="U48" s="79"/>
      <c r="V48" s="79"/>
      <c r="W48" s="75"/>
      <c r="X48" s="80" t="s">
        <v>356</v>
      </c>
      <c r="Y48" s="80" t="s">
        <v>95</v>
      </c>
      <c r="Z48" s="80" t="s">
        <v>356</v>
      </c>
      <c r="AA48" s="80" t="s">
        <v>356</v>
      </c>
      <c r="AB48" s="80" t="s">
        <v>356</v>
      </c>
      <c r="AC48" s="80" t="s">
        <v>356</v>
      </c>
      <c r="AD48" s="335"/>
      <c r="AE48" s="335"/>
      <c r="AF48" s="327">
        <v>14</v>
      </c>
      <c r="AG48" s="327">
        <v>16</v>
      </c>
    </row>
    <row r="49" spans="1:33" ht="45" customHeight="1">
      <c r="A49" s="326">
        <v>43414</v>
      </c>
      <c r="B49" s="327" t="s">
        <v>400</v>
      </c>
      <c r="C49" s="339">
        <v>43428</v>
      </c>
      <c r="D49" s="339">
        <v>43430</v>
      </c>
      <c r="E49" s="79"/>
      <c r="F49" s="79"/>
      <c r="G49" s="79"/>
      <c r="H49" s="79"/>
      <c r="I49" s="79"/>
      <c r="J49" s="79"/>
      <c r="K49" s="79"/>
      <c r="L49" s="79"/>
      <c r="M49" s="79"/>
      <c r="N49" s="79"/>
      <c r="O49" s="79"/>
      <c r="P49" s="79"/>
      <c r="Q49" s="79"/>
      <c r="R49" s="79"/>
      <c r="S49" s="79"/>
      <c r="T49" s="79"/>
      <c r="U49" s="79"/>
      <c r="V49" s="79"/>
      <c r="W49" s="75"/>
      <c r="X49" s="80" t="s">
        <v>356</v>
      </c>
      <c r="Y49" s="80" t="s">
        <v>95</v>
      </c>
      <c r="Z49" s="80" t="s">
        <v>356</v>
      </c>
      <c r="AA49" s="80" t="s">
        <v>356</v>
      </c>
      <c r="AB49" s="80" t="s">
        <v>356</v>
      </c>
      <c r="AC49" s="80" t="s">
        <v>356</v>
      </c>
      <c r="AD49" s="335"/>
      <c r="AE49" s="335"/>
      <c r="AF49" s="327">
        <v>14</v>
      </c>
      <c r="AG49" s="327">
        <v>16</v>
      </c>
    </row>
    <row r="50" spans="1:33" ht="45" customHeight="1">
      <c r="A50" s="326">
        <v>43415</v>
      </c>
      <c r="B50" s="327" t="s">
        <v>401</v>
      </c>
      <c r="C50" s="339"/>
      <c r="D50" s="339"/>
      <c r="E50" s="79"/>
      <c r="F50" s="79"/>
      <c r="G50" s="79"/>
      <c r="H50" s="79"/>
      <c r="I50" s="79"/>
      <c r="J50" s="79"/>
      <c r="K50" s="79"/>
      <c r="L50" s="79"/>
      <c r="M50" s="79"/>
      <c r="N50" s="79"/>
      <c r="O50" s="79"/>
      <c r="P50" s="79"/>
      <c r="Q50" s="79"/>
      <c r="R50" s="79"/>
      <c r="S50" s="79"/>
      <c r="T50" s="79"/>
      <c r="U50" s="79"/>
      <c r="V50" s="79"/>
      <c r="W50" s="75"/>
      <c r="X50" s="80" t="s">
        <v>356</v>
      </c>
      <c r="Y50" s="80" t="s">
        <v>356</v>
      </c>
      <c r="Z50" s="80" t="s">
        <v>356</v>
      </c>
      <c r="AA50" s="80" t="s">
        <v>356</v>
      </c>
      <c r="AB50" s="80" t="s">
        <v>356</v>
      </c>
      <c r="AC50" s="80" t="s">
        <v>356</v>
      </c>
      <c r="AD50" s="335"/>
      <c r="AE50" s="335"/>
      <c r="AF50" s="327" t="s">
        <v>356</v>
      </c>
      <c r="AG50" s="327" t="s">
        <v>356</v>
      </c>
    </row>
    <row r="51" spans="1:33" ht="45" customHeight="1">
      <c r="A51" s="326">
        <v>43416</v>
      </c>
      <c r="B51" s="327" t="s">
        <v>395</v>
      </c>
      <c r="C51" s="339">
        <v>43430</v>
      </c>
      <c r="D51" s="339">
        <v>43432</v>
      </c>
      <c r="E51" s="79" t="s">
        <v>93</v>
      </c>
      <c r="F51" s="79"/>
      <c r="G51" s="79"/>
      <c r="H51" s="79"/>
      <c r="I51" s="79"/>
      <c r="J51" s="79"/>
      <c r="K51" s="79"/>
      <c r="L51" s="79"/>
      <c r="M51" s="79"/>
      <c r="N51" s="79"/>
      <c r="O51" s="79"/>
      <c r="P51" s="79"/>
      <c r="Q51" s="79"/>
      <c r="R51" s="79"/>
      <c r="S51" s="79"/>
      <c r="T51" s="79"/>
      <c r="U51" s="79"/>
      <c r="V51" s="79"/>
      <c r="W51" s="75"/>
      <c r="X51" s="80" t="s">
        <v>356</v>
      </c>
      <c r="Y51" s="80" t="s">
        <v>95</v>
      </c>
      <c r="Z51" s="80" t="s">
        <v>356</v>
      </c>
      <c r="AA51" s="80" t="s">
        <v>356</v>
      </c>
      <c r="AB51" s="80" t="s">
        <v>356</v>
      </c>
      <c r="AC51" s="80" t="s">
        <v>356</v>
      </c>
      <c r="AD51" s="335"/>
      <c r="AE51" s="335"/>
      <c r="AF51" s="327">
        <v>14</v>
      </c>
      <c r="AG51" s="327">
        <v>16</v>
      </c>
    </row>
    <row r="52" spans="1:33" ht="45" customHeight="1">
      <c r="A52" s="326">
        <v>43417</v>
      </c>
      <c r="B52" s="327" t="s">
        <v>396</v>
      </c>
      <c r="C52" s="339">
        <v>43431</v>
      </c>
      <c r="D52" s="339">
        <v>43433</v>
      </c>
      <c r="E52" s="79" t="s">
        <v>93</v>
      </c>
      <c r="F52" s="79"/>
      <c r="G52" s="79"/>
      <c r="H52" s="79"/>
      <c r="I52" s="79"/>
      <c r="J52" s="79"/>
      <c r="K52" s="79"/>
      <c r="L52" s="79"/>
      <c r="M52" s="79"/>
      <c r="N52" s="79"/>
      <c r="O52" s="79"/>
      <c r="P52" s="79"/>
      <c r="Q52" s="79" t="s">
        <v>93</v>
      </c>
      <c r="R52" s="79"/>
      <c r="S52" s="79"/>
      <c r="T52" s="79"/>
      <c r="U52" s="79"/>
      <c r="V52" s="79"/>
      <c r="W52" s="75"/>
      <c r="X52" s="80" t="s">
        <v>356</v>
      </c>
      <c r="Y52" s="80" t="s">
        <v>95</v>
      </c>
      <c r="Z52" s="80" t="s">
        <v>356</v>
      </c>
      <c r="AA52" s="80" t="s">
        <v>356</v>
      </c>
      <c r="AB52" s="80" t="s">
        <v>356</v>
      </c>
      <c r="AC52" s="80" t="s">
        <v>356</v>
      </c>
      <c r="AD52" s="335"/>
      <c r="AE52" s="335"/>
      <c r="AF52" s="327">
        <v>14</v>
      </c>
      <c r="AG52" s="327">
        <v>16</v>
      </c>
    </row>
    <row r="53" spans="1:33" ht="45" customHeight="1">
      <c r="A53" s="326">
        <v>43418</v>
      </c>
      <c r="B53" s="327" t="s">
        <v>397</v>
      </c>
      <c r="C53" s="339">
        <v>43432</v>
      </c>
      <c r="D53" s="339">
        <v>43434</v>
      </c>
      <c r="E53" s="79" t="s">
        <v>93</v>
      </c>
      <c r="F53" s="79"/>
      <c r="G53" s="79"/>
      <c r="H53" s="79"/>
      <c r="I53" s="211"/>
      <c r="J53" s="211"/>
      <c r="K53" s="211"/>
      <c r="L53" s="211"/>
      <c r="M53" s="211"/>
      <c r="N53" s="211"/>
      <c r="O53" s="79"/>
      <c r="P53" s="79"/>
      <c r="Q53" s="79"/>
      <c r="R53" s="79"/>
      <c r="S53" s="79"/>
      <c r="T53" s="79"/>
      <c r="U53" s="79"/>
      <c r="V53" s="79"/>
      <c r="W53" s="75"/>
      <c r="X53" s="80" t="s">
        <v>356</v>
      </c>
      <c r="Y53" s="80" t="s">
        <v>95</v>
      </c>
      <c r="Z53" s="80" t="s">
        <v>356</v>
      </c>
      <c r="AA53" s="80" t="s">
        <v>356</v>
      </c>
      <c r="AB53" s="80" t="s">
        <v>356</v>
      </c>
      <c r="AC53" s="80" t="s">
        <v>356</v>
      </c>
      <c r="AD53" s="335"/>
      <c r="AE53" s="335"/>
      <c r="AF53" s="327">
        <v>14</v>
      </c>
      <c r="AG53" s="327">
        <v>16</v>
      </c>
    </row>
    <row r="54" spans="1:33" ht="45" customHeight="1">
      <c r="A54" s="326">
        <v>43419</v>
      </c>
      <c r="B54" s="327" t="s">
        <v>398</v>
      </c>
      <c r="C54" s="339">
        <v>43433</v>
      </c>
      <c r="D54" s="339">
        <v>43435</v>
      </c>
      <c r="E54" s="79" t="s">
        <v>93</v>
      </c>
      <c r="F54" s="79"/>
      <c r="G54" s="79"/>
      <c r="H54" s="79"/>
      <c r="I54" s="79"/>
      <c r="J54" s="79"/>
      <c r="K54" s="79"/>
      <c r="L54" s="79"/>
      <c r="M54" s="79"/>
      <c r="N54" s="79"/>
      <c r="O54" s="79"/>
      <c r="P54" s="79"/>
      <c r="Q54" s="79"/>
      <c r="R54" s="79"/>
      <c r="S54" s="79"/>
      <c r="T54" s="79"/>
      <c r="U54" s="79"/>
      <c r="V54" s="79"/>
      <c r="W54" s="75"/>
      <c r="X54" s="80" t="s">
        <v>356</v>
      </c>
      <c r="Y54" s="80" t="s">
        <v>95</v>
      </c>
      <c r="Z54" s="80" t="s">
        <v>356</v>
      </c>
      <c r="AA54" s="80" t="s">
        <v>356</v>
      </c>
      <c r="AB54" s="80" t="s">
        <v>356</v>
      </c>
      <c r="AC54" s="80" t="s">
        <v>356</v>
      </c>
      <c r="AD54" s="335"/>
      <c r="AE54" s="335"/>
      <c r="AF54" s="327">
        <v>14</v>
      </c>
      <c r="AG54" s="327">
        <v>16</v>
      </c>
    </row>
    <row r="55" spans="1:33" ht="45" customHeight="1">
      <c r="A55" s="326">
        <v>43420</v>
      </c>
      <c r="B55" s="327" t="s">
        <v>399</v>
      </c>
      <c r="C55" s="339">
        <v>43434</v>
      </c>
      <c r="D55" s="339">
        <v>43436</v>
      </c>
      <c r="E55" s="79" t="s">
        <v>93</v>
      </c>
      <c r="F55" s="79"/>
      <c r="G55" s="79"/>
      <c r="H55" s="79"/>
      <c r="I55" s="79"/>
      <c r="J55" s="79"/>
      <c r="K55" s="79"/>
      <c r="L55" s="79"/>
      <c r="M55" s="79"/>
      <c r="N55" s="79"/>
      <c r="O55" s="79"/>
      <c r="P55" s="79"/>
      <c r="Q55" s="79"/>
      <c r="R55" s="79"/>
      <c r="S55" s="79"/>
      <c r="T55" s="79"/>
      <c r="U55" s="79"/>
      <c r="V55" s="79"/>
      <c r="W55" s="75"/>
      <c r="X55" s="80" t="s">
        <v>356</v>
      </c>
      <c r="Y55" s="80" t="s">
        <v>95</v>
      </c>
      <c r="Z55" s="80" t="s">
        <v>356</v>
      </c>
      <c r="AA55" s="80" t="s">
        <v>356</v>
      </c>
      <c r="AB55" s="80" t="s">
        <v>356</v>
      </c>
      <c r="AC55" s="80" t="s">
        <v>356</v>
      </c>
      <c r="AD55" s="335"/>
      <c r="AE55" s="335"/>
      <c r="AF55" s="327">
        <v>14</v>
      </c>
      <c r="AG55" s="327">
        <v>16</v>
      </c>
    </row>
    <row r="56" spans="1:33" ht="45" customHeight="1">
      <c r="A56" s="326">
        <v>43421</v>
      </c>
      <c r="B56" s="327" t="s">
        <v>400</v>
      </c>
      <c r="C56" s="339">
        <v>43435</v>
      </c>
      <c r="D56" s="339">
        <v>43437</v>
      </c>
      <c r="E56" s="79" t="s">
        <v>93</v>
      </c>
      <c r="F56" s="79"/>
      <c r="G56" s="79"/>
      <c r="H56" s="79"/>
      <c r="I56" s="79"/>
      <c r="J56" s="79"/>
      <c r="K56" s="79"/>
      <c r="L56" s="79"/>
      <c r="M56" s="79"/>
      <c r="N56" s="79"/>
      <c r="O56" s="79"/>
      <c r="P56" s="79"/>
      <c r="Q56" s="79"/>
      <c r="R56" s="79"/>
      <c r="S56" s="79"/>
      <c r="T56" s="79"/>
      <c r="U56" s="79"/>
      <c r="V56" s="79"/>
      <c r="W56" s="75"/>
      <c r="X56" s="80" t="s">
        <v>356</v>
      </c>
      <c r="Y56" s="80" t="s">
        <v>95</v>
      </c>
      <c r="Z56" s="80" t="s">
        <v>356</v>
      </c>
      <c r="AA56" s="80" t="s">
        <v>356</v>
      </c>
      <c r="AB56" s="80" t="s">
        <v>356</v>
      </c>
      <c r="AC56" s="80" t="s">
        <v>356</v>
      </c>
      <c r="AD56" s="335"/>
      <c r="AE56" s="335"/>
      <c r="AF56" s="327">
        <v>14</v>
      </c>
      <c r="AG56" s="327">
        <v>16</v>
      </c>
    </row>
    <row r="57" spans="1:33" ht="45" customHeight="1">
      <c r="A57" s="326">
        <v>43422</v>
      </c>
      <c r="B57" s="327" t="s">
        <v>401</v>
      </c>
      <c r="C57" s="339"/>
      <c r="D57" s="339"/>
      <c r="E57" s="79"/>
      <c r="F57" s="79"/>
      <c r="G57" s="79"/>
      <c r="H57" s="79"/>
      <c r="I57" s="79"/>
      <c r="J57" s="79"/>
      <c r="K57" s="79"/>
      <c r="L57" s="79"/>
      <c r="M57" s="79"/>
      <c r="N57" s="79"/>
      <c r="O57" s="79"/>
      <c r="P57" s="79"/>
      <c r="Q57" s="79"/>
      <c r="R57" s="79"/>
      <c r="S57" s="79"/>
      <c r="T57" s="79"/>
      <c r="U57" s="79"/>
      <c r="V57" s="79"/>
      <c r="W57" s="75"/>
      <c r="X57" s="80" t="s">
        <v>356</v>
      </c>
      <c r="Y57" s="80" t="s">
        <v>356</v>
      </c>
      <c r="Z57" s="80" t="s">
        <v>356</v>
      </c>
      <c r="AA57" s="80" t="s">
        <v>356</v>
      </c>
      <c r="AB57" s="80" t="s">
        <v>356</v>
      </c>
      <c r="AC57" s="80" t="s">
        <v>356</v>
      </c>
      <c r="AD57" s="335"/>
      <c r="AE57" s="335"/>
      <c r="AF57" s="327" t="s">
        <v>356</v>
      </c>
      <c r="AG57" s="327" t="s">
        <v>356</v>
      </c>
    </row>
    <row r="58" spans="1:33" ht="45" customHeight="1">
      <c r="A58" s="326">
        <v>43423</v>
      </c>
      <c r="B58" s="327" t="s">
        <v>395</v>
      </c>
      <c r="C58" s="339">
        <v>43437</v>
      </c>
      <c r="D58" s="339">
        <v>43439</v>
      </c>
      <c r="E58" s="79"/>
      <c r="F58" s="79"/>
      <c r="G58" s="79"/>
      <c r="H58" s="79"/>
      <c r="I58" s="79"/>
      <c r="J58" s="79"/>
      <c r="K58" s="79"/>
      <c r="L58" s="79"/>
      <c r="M58" s="79"/>
      <c r="N58" s="79"/>
      <c r="O58" s="79"/>
      <c r="P58" s="79"/>
      <c r="Q58" s="79"/>
      <c r="R58" s="79"/>
      <c r="S58" s="79"/>
      <c r="T58" s="79"/>
      <c r="U58" s="79"/>
      <c r="V58" s="79"/>
      <c r="W58" s="75"/>
      <c r="X58" s="80" t="s">
        <v>356</v>
      </c>
      <c r="Y58" s="80" t="s">
        <v>95</v>
      </c>
      <c r="Z58" s="80" t="s">
        <v>356</v>
      </c>
      <c r="AA58" s="80" t="s">
        <v>356</v>
      </c>
      <c r="AB58" s="80" t="s">
        <v>356</v>
      </c>
      <c r="AC58" s="80" t="s">
        <v>356</v>
      </c>
      <c r="AD58" s="335"/>
      <c r="AE58" s="335"/>
      <c r="AF58" s="327">
        <v>14</v>
      </c>
      <c r="AG58" s="327">
        <v>16</v>
      </c>
    </row>
    <row r="59" spans="1:33" ht="45" customHeight="1">
      <c r="A59" s="326">
        <v>43424</v>
      </c>
      <c r="B59" s="327" t="s">
        <v>396</v>
      </c>
      <c r="C59" s="339">
        <v>43438</v>
      </c>
      <c r="D59" s="339">
        <v>43440</v>
      </c>
      <c r="E59" s="79"/>
      <c r="F59" s="79"/>
      <c r="G59" s="79"/>
      <c r="H59" s="79"/>
      <c r="I59" s="79"/>
      <c r="J59" s="79"/>
      <c r="K59" s="79"/>
      <c r="L59" s="79"/>
      <c r="M59" s="79"/>
      <c r="N59" s="79"/>
      <c r="O59" s="79"/>
      <c r="P59" s="79"/>
      <c r="Q59" s="79" t="s">
        <v>93</v>
      </c>
      <c r="R59" s="79"/>
      <c r="S59" s="79"/>
      <c r="T59" s="79"/>
      <c r="U59" s="79"/>
      <c r="V59" s="79"/>
      <c r="W59" s="75"/>
      <c r="X59" s="80" t="s">
        <v>356</v>
      </c>
      <c r="Y59" s="80" t="s">
        <v>95</v>
      </c>
      <c r="Z59" s="80" t="s">
        <v>356</v>
      </c>
      <c r="AA59" s="80" t="s">
        <v>356</v>
      </c>
      <c r="AB59" s="80" t="s">
        <v>356</v>
      </c>
      <c r="AC59" s="80" t="s">
        <v>356</v>
      </c>
      <c r="AD59" s="335"/>
      <c r="AE59" s="335"/>
      <c r="AF59" s="327">
        <v>14</v>
      </c>
      <c r="AG59" s="327">
        <v>16</v>
      </c>
    </row>
    <row r="60" spans="1:33" ht="45" customHeight="1">
      <c r="A60" s="326">
        <v>43425</v>
      </c>
      <c r="B60" s="327" t="s">
        <v>397</v>
      </c>
      <c r="C60" s="339">
        <v>43439</v>
      </c>
      <c r="D60" s="339">
        <v>43441</v>
      </c>
      <c r="E60" s="79"/>
      <c r="F60" s="79"/>
      <c r="G60" s="79"/>
      <c r="H60" s="79"/>
      <c r="I60" s="79"/>
      <c r="J60" s="79"/>
      <c r="K60" s="79"/>
      <c r="L60" s="79"/>
      <c r="M60" s="79"/>
      <c r="N60" s="79"/>
      <c r="O60" s="79"/>
      <c r="P60" s="79"/>
      <c r="Q60" s="79"/>
      <c r="R60" s="79"/>
      <c r="S60" s="79"/>
      <c r="T60" s="79"/>
      <c r="U60" s="79"/>
      <c r="V60" s="79"/>
      <c r="W60" s="75"/>
      <c r="X60" s="80" t="s">
        <v>356</v>
      </c>
      <c r="Y60" s="80" t="s">
        <v>95</v>
      </c>
      <c r="Z60" s="80" t="s">
        <v>356</v>
      </c>
      <c r="AA60" s="80" t="s">
        <v>356</v>
      </c>
      <c r="AB60" s="80" t="s">
        <v>356</v>
      </c>
      <c r="AC60" s="80" t="s">
        <v>356</v>
      </c>
      <c r="AD60" s="335"/>
      <c r="AE60" s="335"/>
      <c r="AF60" s="327">
        <v>14</v>
      </c>
      <c r="AG60" s="327">
        <v>16</v>
      </c>
    </row>
    <row r="61" spans="1:33" ht="45" customHeight="1">
      <c r="A61" s="326">
        <v>43426</v>
      </c>
      <c r="B61" s="327" t="s">
        <v>398</v>
      </c>
      <c r="C61" s="339">
        <v>43440</v>
      </c>
      <c r="D61" s="339">
        <v>43442</v>
      </c>
      <c r="E61" s="79"/>
      <c r="F61" s="79"/>
      <c r="G61" s="79"/>
      <c r="H61" s="79"/>
      <c r="I61" s="79"/>
      <c r="J61" s="79"/>
      <c r="K61" s="79"/>
      <c r="L61" s="79"/>
      <c r="M61" s="79"/>
      <c r="N61" s="79"/>
      <c r="O61" s="79"/>
      <c r="P61" s="79"/>
      <c r="Q61" s="79"/>
      <c r="R61" s="79"/>
      <c r="S61" s="79"/>
      <c r="T61" s="79"/>
      <c r="U61" s="79"/>
      <c r="V61" s="79"/>
      <c r="W61" s="75"/>
      <c r="X61" s="80" t="s">
        <v>356</v>
      </c>
      <c r="Y61" s="80" t="s">
        <v>95</v>
      </c>
      <c r="Z61" s="80" t="s">
        <v>356</v>
      </c>
      <c r="AA61" s="80" t="s">
        <v>356</v>
      </c>
      <c r="AB61" s="80" t="s">
        <v>356</v>
      </c>
      <c r="AC61" s="80" t="s">
        <v>356</v>
      </c>
      <c r="AD61" s="335"/>
      <c r="AE61" s="335"/>
      <c r="AF61" s="327">
        <v>14</v>
      </c>
      <c r="AG61" s="327">
        <v>16</v>
      </c>
    </row>
    <row r="62" spans="1:33" ht="45" customHeight="1">
      <c r="A62" s="326">
        <v>43427</v>
      </c>
      <c r="B62" s="327" t="s">
        <v>399</v>
      </c>
      <c r="C62" s="339">
        <v>43441</v>
      </c>
      <c r="D62" s="339">
        <v>43443</v>
      </c>
      <c r="E62" s="79"/>
      <c r="F62" s="79"/>
      <c r="G62" s="79"/>
      <c r="H62" s="79"/>
      <c r="I62" s="79"/>
      <c r="J62" s="79"/>
      <c r="K62" s="79"/>
      <c r="L62" s="79"/>
      <c r="M62" s="79"/>
      <c r="N62" s="79"/>
      <c r="O62" s="79"/>
      <c r="P62" s="79"/>
      <c r="Q62" s="79"/>
      <c r="R62" s="79"/>
      <c r="S62" s="79"/>
      <c r="T62" s="79"/>
      <c r="U62" s="79"/>
      <c r="V62" s="79"/>
      <c r="W62" s="75"/>
      <c r="X62" s="80" t="s">
        <v>356</v>
      </c>
      <c r="Y62" s="80" t="s">
        <v>95</v>
      </c>
      <c r="Z62" s="80" t="s">
        <v>356</v>
      </c>
      <c r="AA62" s="80" t="s">
        <v>356</v>
      </c>
      <c r="AB62" s="80" t="s">
        <v>356</v>
      </c>
      <c r="AC62" s="80" t="s">
        <v>356</v>
      </c>
      <c r="AD62" s="335"/>
      <c r="AE62" s="335"/>
      <c r="AF62" s="327">
        <v>14</v>
      </c>
      <c r="AG62" s="327">
        <v>16</v>
      </c>
    </row>
    <row r="63" spans="1:33" ht="45" customHeight="1">
      <c r="A63" s="326">
        <v>43428</v>
      </c>
      <c r="B63" s="327" t="s">
        <v>400</v>
      </c>
      <c r="C63" s="339">
        <v>43442</v>
      </c>
      <c r="D63" s="339">
        <v>43444</v>
      </c>
      <c r="E63" s="79"/>
      <c r="F63" s="79"/>
      <c r="G63" s="79"/>
      <c r="H63" s="79"/>
      <c r="I63" s="79"/>
      <c r="J63" s="79"/>
      <c r="K63" s="79"/>
      <c r="L63" s="79"/>
      <c r="M63" s="79"/>
      <c r="N63" s="79"/>
      <c r="O63" s="79"/>
      <c r="P63" s="79"/>
      <c r="Q63" s="79"/>
      <c r="R63" s="79"/>
      <c r="S63" s="79"/>
      <c r="T63" s="79"/>
      <c r="U63" s="79"/>
      <c r="V63" s="79"/>
      <c r="W63" s="75"/>
      <c r="X63" s="80" t="s">
        <v>356</v>
      </c>
      <c r="Y63" s="80" t="s">
        <v>95</v>
      </c>
      <c r="Z63" s="80" t="s">
        <v>356</v>
      </c>
      <c r="AA63" s="80" t="s">
        <v>356</v>
      </c>
      <c r="AB63" s="80" t="s">
        <v>356</v>
      </c>
      <c r="AC63" s="80" t="s">
        <v>356</v>
      </c>
      <c r="AD63" s="335"/>
      <c r="AE63" s="335"/>
      <c r="AF63" s="327">
        <v>14</v>
      </c>
      <c r="AG63" s="327">
        <v>16</v>
      </c>
    </row>
    <row r="64" spans="1:33" ht="45" customHeight="1">
      <c r="A64" s="326">
        <v>43429</v>
      </c>
      <c r="B64" s="327" t="s">
        <v>401</v>
      </c>
      <c r="C64" s="339"/>
      <c r="D64" s="339"/>
      <c r="E64" s="79"/>
      <c r="F64" s="79"/>
      <c r="G64" s="79"/>
      <c r="H64" s="79"/>
      <c r="I64" s="79"/>
      <c r="J64" s="79"/>
      <c r="K64" s="79"/>
      <c r="L64" s="79"/>
      <c r="M64" s="79"/>
      <c r="N64" s="79"/>
      <c r="O64" s="79"/>
      <c r="P64" s="79"/>
      <c r="Q64" s="79"/>
      <c r="R64" s="79"/>
      <c r="S64" s="79"/>
      <c r="T64" s="79"/>
      <c r="U64" s="79"/>
      <c r="V64" s="79"/>
      <c r="W64" s="75"/>
      <c r="X64" s="80" t="s">
        <v>356</v>
      </c>
      <c r="Y64" s="80" t="s">
        <v>356</v>
      </c>
      <c r="Z64" s="80" t="s">
        <v>356</v>
      </c>
      <c r="AA64" s="80" t="s">
        <v>356</v>
      </c>
      <c r="AB64" s="80" t="s">
        <v>356</v>
      </c>
      <c r="AC64" s="80" t="s">
        <v>356</v>
      </c>
      <c r="AD64" s="335"/>
      <c r="AE64" s="335"/>
      <c r="AF64" s="327" t="s">
        <v>356</v>
      </c>
      <c r="AG64" s="327" t="s">
        <v>356</v>
      </c>
    </row>
    <row r="65" spans="1:33" ht="45" customHeight="1">
      <c r="A65" s="326">
        <v>43430</v>
      </c>
      <c r="B65" s="327" t="s">
        <v>395</v>
      </c>
      <c r="C65" s="339">
        <v>43444</v>
      </c>
      <c r="D65" s="339">
        <v>43446</v>
      </c>
      <c r="E65" s="79"/>
      <c r="F65" s="79"/>
      <c r="G65" s="79"/>
      <c r="H65" s="79"/>
      <c r="I65" s="79"/>
      <c r="J65" s="79"/>
      <c r="K65" s="79"/>
      <c r="L65" s="79"/>
      <c r="M65" s="79"/>
      <c r="N65" s="79"/>
      <c r="O65" s="79"/>
      <c r="P65" s="79"/>
      <c r="Q65" s="79"/>
      <c r="R65" s="79"/>
      <c r="S65" s="79"/>
      <c r="T65" s="79"/>
      <c r="U65" s="79"/>
      <c r="V65" s="79"/>
      <c r="W65" s="75"/>
      <c r="X65" s="80" t="s">
        <v>356</v>
      </c>
      <c r="Y65" s="80" t="s">
        <v>95</v>
      </c>
      <c r="Z65" s="80" t="s">
        <v>356</v>
      </c>
      <c r="AA65" s="80" t="s">
        <v>356</v>
      </c>
      <c r="AB65" s="80" t="s">
        <v>356</v>
      </c>
      <c r="AC65" s="80" t="s">
        <v>356</v>
      </c>
      <c r="AD65" s="335"/>
      <c r="AE65" s="335"/>
      <c r="AF65" s="327">
        <v>14</v>
      </c>
      <c r="AG65" s="327">
        <v>16</v>
      </c>
    </row>
    <row r="66" spans="1:33" ht="45" customHeight="1">
      <c r="A66" s="326">
        <v>43431</v>
      </c>
      <c r="B66" s="327" t="s">
        <v>396</v>
      </c>
      <c r="C66" s="339">
        <v>43445</v>
      </c>
      <c r="D66" s="339">
        <v>43447</v>
      </c>
      <c r="E66" s="79"/>
      <c r="F66" s="79"/>
      <c r="G66" s="79"/>
      <c r="H66" s="79"/>
      <c r="I66" s="79"/>
      <c r="J66" s="79"/>
      <c r="K66" s="79"/>
      <c r="L66" s="79"/>
      <c r="M66" s="79"/>
      <c r="N66" s="79"/>
      <c r="O66" s="79"/>
      <c r="P66" s="79"/>
      <c r="Q66" s="79" t="s">
        <v>93</v>
      </c>
      <c r="R66" s="79"/>
      <c r="S66" s="79"/>
      <c r="T66" s="79"/>
      <c r="U66" s="79"/>
      <c r="V66" s="79"/>
      <c r="W66" s="75"/>
      <c r="X66" s="80" t="s">
        <v>356</v>
      </c>
      <c r="Y66" s="80" t="s">
        <v>95</v>
      </c>
      <c r="Z66" s="80" t="s">
        <v>356</v>
      </c>
      <c r="AA66" s="80" t="s">
        <v>356</v>
      </c>
      <c r="AB66" s="80" t="s">
        <v>356</v>
      </c>
      <c r="AC66" s="80" t="s">
        <v>356</v>
      </c>
      <c r="AD66" s="335"/>
      <c r="AE66" s="335"/>
      <c r="AF66" s="327">
        <v>14</v>
      </c>
      <c r="AG66" s="327">
        <v>16</v>
      </c>
    </row>
    <row r="67" spans="1:33" ht="45" customHeight="1">
      <c r="A67" s="326">
        <v>43432</v>
      </c>
      <c r="B67" s="327" t="s">
        <v>397</v>
      </c>
      <c r="C67" s="339">
        <v>43446</v>
      </c>
      <c r="D67" s="339">
        <v>43448</v>
      </c>
      <c r="E67" s="79"/>
      <c r="F67" s="79"/>
      <c r="G67" s="79"/>
      <c r="H67" s="79"/>
      <c r="I67" s="79"/>
      <c r="J67" s="79"/>
      <c r="K67" s="79"/>
      <c r="L67" s="79"/>
      <c r="M67" s="79"/>
      <c r="N67" s="79"/>
      <c r="O67" s="79"/>
      <c r="P67" s="79"/>
      <c r="Q67" s="79"/>
      <c r="R67" s="79"/>
      <c r="S67" s="79"/>
      <c r="T67" s="79"/>
      <c r="U67" s="79"/>
      <c r="V67" s="79"/>
      <c r="W67" s="75"/>
      <c r="X67" s="80" t="s">
        <v>356</v>
      </c>
      <c r="Y67" s="80" t="s">
        <v>95</v>
      </c>
      <c r="Z67" s="80" t="s">
        <v>356</v>
      </c>
      <c r="AA67" s="80" t="s">
        <v>356</v>
      </c>
      <c r="AB67" s="80" t="s">
        <v>356</v>
      </c>
      <c r="AC67" s="80" t="s">
        <v>356</v>
      </c>
      <c r="AD67" s="335"/>
      <c r="AE67" s="335"/>
      <c r="AF67" s="327">
        <v>14</v>
      </c>
      <c r="AG67" s="327">
        <v>16</v>
      </c>
    </row>
    <row r="68" spans="1:33" ht="45" customHeight="1">
      <c r="A68" s="326">
        <v>43433</v>
      </c>
      <c r="B68" s="327" t="s">
        <v>398</v>
      </c>
      <c r="C68" s="339">
        <v>43447</v>
      </c>
      <c r="D68" s="339">
        <v>43449</v>
      </c>
      <c r="E68" s="79"/>
      <c r="F68" s="79"/>
      <c r="G68" s="79"/>
      <c r="H68" s="79"/>
      <c r="I68" s="79"/>
      <c r="J68" s="79"/>
      <c r="K68" s="79"/>
      <c r="L68" s="79"/>
      <c r="M68" s="79"/>
      <c r="N68" s="79"/>
      <c r="O68" s="79"/>
      <c r="P68" s="79"/>
      <c r="Q68" s="79"/>
      <c r="R68" s="79"/>
      <c r="S68" s="79"/>
      <c r="T68" s="79"/>
      <c r="U68" s="79"/>
      <c r="V68" s="79"/>
      <c r="W68" s="75"/>
      <c r="X68" s="80" t="s">
        <v>356</v>
      </c>
      <c r="Y68" s="80" t="s">
        <v>95</v>
      </c>
      <c r="Z68" s="80" t="s">
        <v>356</v>
      </c>
      <c r="AA68" s="80" t="s">
        <v>356</v>
      </c>
      <c r="AB68" s="80" t="s">
        <v>356</v>
      </c>
      <c r="AC68" s="80" t="s">
        <v>356</v>
      </c>
      <c r="AD68" s="335"/>
      <c r="AE68" s="335"/>
      <c r="AF68" s="327">
        <v>14</v>
      </c>
      <c r="AG68" s="327">
        <v>16</v>
      </c>
    </row>
    <row r="69" spans="1:33" ht="45" customHeight="1">
      <c r="A69" s="326">
        <v>43434</v>
      </c>
      <c r="B69" s="327" t="s">
        <v>399</v>
      </c>
      <c r="C69" s="339">
        <v>43448</v>
      </c>
      <c r="D69" s="339">
        <v>43450</v>
      </c>
      <c r="E69" s="79"/>
      <c r="F69" s="79"/>
      <c r="G69" s="79"/>
      <c r="H69" s="79"/>
      <c r="I69" s="79"/>
      <c r="J69" s="79"/>
      <c r="K69" s="79"/>
      <c r="L69" s="79"/>
      <c r="M69" s="79"/>
      <c r="N69" s="79"/>
      <c r="O69" s="79"/>
      <c r="P69" s="79"/>
      <c r="Q69" s="79"/>
      <c r="R69" s="79"/>
      <c r="S69" s="79"/>
      <c r="T69" s="79"/>
      <c r="U69" s="79"/>
      <c r="V69" s="79"/>
      <c r="W69" s="75"/>
      <c r="X69" s="80" t="s">
        <v>356</v>
      </c>
      <c r="Y69" s="80" t="s">
        <v>95</v>
      </c>
      <c r="Z69" s="80" t="s">
        <v>356</v>
      </c>
      <c r="AA69" s="80" t="s">
        <v>356</v>
      </c>
      <c r="AB69" s="80" t="s">
        <v>356</v>
      </c>
      <c r="AC69" s="80" t="s">
        <v>356</v>
      </c>
      <c r="AD69" s="335"/>
      <c r="AE69" s="335"/>
      <c r="AF69" s="327">
        <v>14</v>
      </c>
      <c r="AG69" s="327">
        <v>16</v>
      </c>
    </row>
    <row r="70" spans="1:33" ht="45" customHeight="1">
      <c r="A70" s="326">
        <v>43435</v>
      </c>
      <c r="B70" s="327" t="s">
        <v>400</v>
      </c>
      <c r="C70" s="339">
        <v>43449</v>
      </c>
      <c r="D70" s="339">
        <v>43451</v>
      </c>
      <c r="E70" s="79"/>
      <c r="F70" s="79"/>
      <c r="G70" s="79"/>
      <c r="H70" s="79"/>
      <c r="I70" s="79"/>
      <c r="J70" s="79"/>
      <c r="K70" s="79"/>
      <c r="L70" s="79"/>
      <c r="M70" s="79"/>
      <c r="N70" s="79"/>
      <c r="O70" s="79"/>
      <c r="P70" s="79"/>
      <c r="Q70" s="79"/>
      <c r="R70" s="79"/>
      <c r="S70" s="79"/>
      <c r="T70" s="79"/>
      <c r="U70" s="79"/>
      <c r="V70" s="79"/>
      <c r="W70" s="75"/>
      <c r="X70" s="80" t="s">
        <v>356</v>
      </c>
      <c r="Y70" s="80" t="s">
        <v>95</v>
      </c>
      <c r="Z70" s="80" t="s">
        <v>356</v>
      </c>
      <c r="AA70" s="80" t="s">
        <v>356</v>
      </c>
      <c r="AB70" s="80" t="s">
        <v>356</v>
      </c>
      <c r="AC70" s="80" t="s">
        <v>356</v>
      </c>
      <c r="AD70" s="335"/>
      <c r="AE70" s="335"/>
      <c r="AF70" s="327">
        <v>14</v>
      </c>
      <c r="AG70" s="327">
        <v>16</v>
      </c>
    </row>
    <row r="71" spans="1:33" ht="45" customHeight="1">
      <c r="A71" s="326">
        <v>43436</v>
      </c>
      <c r="B71" s="327" t="s">
        <v>401</v>
      </c>
      <c r="C71" s="339"/>
      <c r="D71" s="339"/>
      <c r="E71" s="79"/>
      <c r="F71" s="79"/>
      <c r="G71" s="79"/>
      <c r="H71" s="79"/>
      <c r="I71" s="79"/>
      <c r="J71" s="79"/>
      <c r="K71" s="79"/>
      <c r="L71" s="79"/>
      <c r="M71" s="79"/>
      <c r="N71" s="79"/>
      <c r="O71" s="79"/>
      <c r="P71" s="79"/>
      <c r="Q71" s="79"/>
      <c r="R71" s="79"/>
      <c r="S71" s="79"/>
      <c r="T71" s="79"/>
      <c r="U71" s="79"/>
      <c r="V71" s="79"/>
      <c r="W71" s="75"/>
      <c r="X71" s="80" t="s">
        <v>356</v>
      </c>
      <c r="Y71" s="80" t="s">
        <v>356</v>
      </c>
      <c r="Z71" s="80" t="s">
        <v>356</v>
      </c>
      <c r="AA71" s="80" t="s">
        <v>356</v>
      </c>
      <c r="AB71" s="80" t="s">
        <v>356</v>
      </c>
      <c r="AC71" s="80" t="s">
        <v>356</v>
      </c>
      <c r="AD71" s="335"/>
      <c r="AE71" s="335"/>
      <c r="AF71" s="327" t="s">
        <v>356</v>
      </c>
      <c r="AG71" s="327" t="s">
        <v>356</v>
      </c>
    </row>
    <row r="72" spans="1:33" ht="45" customHeight="1">
      <c r="A72" s="326">
        <v>43437</v>
      </c>
      <c r="B72" s="327" t="s">
        <v>395</v>
      </c>
      <c r="C72" s="339">
        <v>43451</v>
      </c>
      <c r="D72" s="339">
        <v>43453</v>
      </c>
      <c r="E72" s="79"/>
      <c r="F72" s="79"/>
      <c r="G72" s="79"/>
      <c r="H72" s="79"/>
      <c r="I72" s="79"/>
      <c r="J72" s="79"/>
      <c r="K72" s="79"/>
      <c r="L72" s="79"/>
      <c r="M72" s="79"/>
      <c r="N72" s="79"/>
      <c r="O72" s="79"/>
      <c r="P72" s="79"/>
      <c r="Q72" s="79"/>
      <c r="R72" s="79"/>
      <c r="S72" s="79"/>
      <c r="T72" s="79"/>
      <c r="U72" s="79"/>
      <c r="V72" s="79"/>
      <c r="W72" s="75"/>
      <c r="X72" s="80" t="s">
        <v>356</v>
      </c>
      <c r="Y72" s="80" t="s">
        <v>95</v>
      </c>
      <c r="Z72" s="80" t="s">
        <v>356</v>
      </c>
      <c r="AA72" s="80" t="s">
        <v>356</v>
      </c>
      <c r="AB72" s="80" t="s">
        <v>356</v>
      </c>
      <c r="AC72" s="80" t="s">
        <v>356</v>
      </c>
      <c r="AD72" s="335"/>
      <c r="AE72" s="335"/>
      <c r="AF72" s="327">
        <v>14</v>
      </c>
      <c r="AG72" s="327">
        <v>16</v>
      </c>
    </row>
    <row r="73" spans="1:33" ht="45" customHeight="1">
      <c r="A73" s="326">
        <v>43438</v>
      </c>
      <c r="B73" s="327" t="s">
        <v>396</v>
      </c>
      <c r="C73" s="339">
        <v>43452</v>
      </c>
      <c r="D73" s="339">
        <v>43454</v>
      </c>
      <c r="E73" s="79"/>
      <c r="F73" s="79"/>
      <c r="G73" s="79"/>
      <c r="H73" s="79"/>
      <c r="I73" s="79"/>
      <c r="J73" s="79"/>
      <c r="K73" s="79"/>
      <c r="L73" s="79"/>
      <c r="M73" s="79"/>
      <c r="N73" s="79"/>
      <c r="O73" s="79"/>
      <c r="P73" s="79"/>
      <c r="Q73" s="79" t="s">
        <v>93</v>
      </c>
      <c r="R73" s="79"/>
      <c r="S73" s="79"/>
      <c r="T73" s="79"/>
      <c r="U73" s="79"/>
      <c r="V73" s="79"/>
      <c r="W73" s="75"/>
      <c r="X73" s="80" t="s">
        <v>356</v>
      </c>
      <c r="Y73" s="80" t="s">
        <v>95</v>
      </c>
      <c r="Z73" s="80" t="s">
        <v>356</v>
      </c>
      <c r="AA73" s="80" t="s">
        <v>356</v>
      </c>
      <c r="AB73" s="80" t="s">
        <v>356</v>
      </c>
      <c r="AC73" s="80" t="s">
        <v>356</v>
      </c>
      <c r="AD73" s="335"/>
      <c r="AE73" s="335"/>
      <c r="AF73" s="327">
        <v>14</v>
      </c>
      <c r="AG73" s="327">
        <v>16</v>
      </c>
    </row>
    <row r="74" spans="1:33" ht="45" customHeight="1">
      <c r="A74" s="326">
        <v>43439</v>
      </c>
      <c r="B74" s="327" t="s">
        <v>397</v>
      </c>
      <c r="C74" s="339">
        <v>43453</v>
      </c>
      <c r="D74" s="339">
        <v>43455</v>
      </c>
      <c r="E74" s="79"/>
      <c r="F74" s="79"/>
      <c r="G74" s="79"/>
      <c r="H74" s="79"/>
      <c r="I74" s="79"/>
      <c r="J74" s="79"/>
      <c r="K74" s="79"/>
      <c r="L74" s="79"/>
      <c r="M74" s="79"/>
      <c r="N74" s="79"/>
      <c r="O74" s="79"/>
      <c r="P74" s="79"/>
      <c r="Q74" s="79"/>
      <c r="R74" s="79"/>
      <c r="S74" s="79"/>
      <c r="T74" s="79"/>
      <c r="U74" s="79"/>
      <c r="V74" s="79"/>
      <c r="W74" s="75"/>
      <c r="X74" s="80" t="s">
        <v>356</v>
      </c>
      <c r="Y74" s="80" t="s">
        <v>95</v>
      </c>
      <c r="Z74" s="80" t="s">
        <v>356</v>
      </c>
      <c r="AA74" s="80" t="s">
        <v>356</v>
      </c>
      <c r="AB74" s="80" t="s">
        <v>356</v>
      </c>
      <c r="AC74" s="80" t="s">
        <v>356</v>
      </c>
      <c r="AD74" s="335"/>
      <c r="AE74" s="335"/>
      <c r="AF74" s="327">
        <v>14</v>
      </c>
      <c r="AG74" s="327">
        <v>16</v>
      </c>
    </row>
    <row r="75" spans="1:33" ht="45" customHeight="1">
      <c r="A75" s="326">
        <v>43440</v>
      </c>
      <c r="B75" s="327" t="s">
        <v>398</v>
      </c>
      <c r="C75" s="339">
        <v>43454</v>
      </c>
      <c r="D75" s="339">
        <v>43456</v>
      </c>
      <c r="E75" s="79"/>
      <c r="F75" s="79"/>
      <c r="G75" s="79"/>
      <c r="H75" s="79"/>
      <c r="I75" s="79"/>
      <c r="J75" s="79"/>
      <c r="K75" s="79"/>
      <c r="L75" s="79"/>
      <c r="M75" s="79"/>
      <c r="N75" s="79"/>
      <c r="O75" s="79"/>
      <c r="P75" s="79"/>
      <c r="Q75" s="79"/>
      <c r="R75" s="79"/>
      <c r="S75" s="79"/>
      <c r="T75" s="79"/>
      <c r="U75" s="79"/>
      <c r="V75" s="79"/>
      <c r="W75" s="75"/>
      <c r="X75" s="80" t="s">
        <v>356</v>
      </c>
      <c r="Y75" s="80" t="s">
        <v>95</v>
      </c>
      <c r="Z75" s="80" t="s">
        <v>356</v>
      </c>
      <c r="AA75" s="80" t="s">
        <v>356</v>
      </c>
      <c r="AB75" s="80" t="s">
        <v>356</v>
      </c>
      <c r="AC75" s="80" t="s">
        <v>356</v>
      </c>
      <c r="AD75" s="335"/>
      <c r="AE75" s="335"/>
      <c r="AF75" s="327">
        <v>14</v>
      </c>
      <c r="AG75" s="327">
        <v>16</v>
      </c>
    </row>
    <row r="76" spans="1:33" ht="45" customHeight="1">
      <c r="A76" s="326">
        <v>43441</v>
      </c>
      <c r="B76" s="327" t="s">
        <v>399</v>
      </c>
      <c r="C76" s="339">
        <v>43455</v>
      </c>
      <c r="D76" s="339">
        <v>43457</v>
      </c>
      <c r="E76" s="79"/>
      <c r="F76" s="79"/>
      <c r="G76" s="79"/>
      <c r="H76" s="79"/>
      <c r="I76" s="79"/>
      <c r="J76" s="79"/>
      <c r="K76" s="79"/>
      <c r="L76" s="79"/>
      <c r="M76" s="79"/>
      <c r="N76" s="79"/>
      <c r="O76" s="79"/>
      <c r="P76" s="79"/>
      <c r="Q76" s="79"/>
      <c r="R76" s="79"/>
      <c r="S76" s="79"/>
      <c r="T76" s="79"/>
      <c r="U76" s="79"/>
      <c r="V76" s="79"/>
      <c r="W76" s="75"/>
      <c r="X76" s="80" t="s">
        <v>356</v>
      </c>
      <c r="Y76" s="80" t="s">
        <v>95</v>
      </c>
      <c r="Z76" s="80" t="s">
        <v>356</v>
      </c>
      <c r="AA76" s="80" t="s">
        <v>356</v>
      </c>
      <c r="AB76" s="80" t="s">
        <v>356</v>
      </c>
      <c r="AC76" s="80" t="s">
        <v>356</v>
      </c>
      <c r="AD76" s="335"/>
      <c r="AE76" s="335"/>
      <c r="AF76" s="327">
        <v>14</v>
      </c>
      <c r="AG76" s="327">
        <v>16</v>
      </c>
    </row>
    <row r="77" spans="1:33" ht="45" customHeight="1">
      <c r="A77" s="326">
        <v>43442</v>
      </c>
      <c r="B77" s="327" t="s">
        <v>400</v>
      </c>
      <c r="C77" s="339">
        <v>43456</v>
      </c>
      <c r="D77" s="339">
        <v>43458</v>
      </c>
      <c r="E77" s="79"/>
      <c r="F77" s="79"/>
      <c r="G77" s="79"/>
      <c r="H77" s="79"/>
      <c r="I77" s="79"/>
      <c r="J77" s="79"/>
      <c r="K77" s="79"/>
      <c r="L77" s="79"/>
      <c r="M77" s="79"/>
      <c r="N77" s="79"/>
      <c r="O77" s="79"/>
      <c r="P77" s="79"/>
      <c r="Q77" s="79"/>
      <c r="R77" s="79"/>
      <c r="S77" s="79"/>
      <c r="T77" s="79"/>
      <c r="U77" s="79"/>
      <c r="V77" s="79"/>
      <c r="W77" s="75"/>
      <c r="X77" s="80" t="s">
        <v>356</v>
      </c>
      <c r="Y77" s="80" t="s">
        <v>95</v>
      </c>
      <c r="Z77" s="80" t="s">
        <v>356</v>
      </c>
      <c r="AA77" s="80" t="s">
        <v>356</v>
      </c>
      <c r="AB77" s="80" t="s">
        <v>356</v>
      </c>
      <c r="AC77" s="80" t="s">
        <v>356</v>
      </c>
      <c r="AD77" s="335"/>
      <c r="AE77" s="335"/>
      <c r="AF77" s="327">
        <v>14</v>
      </c>
      <c r="AG77" s="327">
        <v>16</v>
      </c>
    </row>
    <row r="78" spans="1:33" ht="45" customHeight="1">
      <c r="A78" s="326">
        <v>43443</v>
      </c>
      <c r="B78" s="327" t="s">
        <v>401</v>
      </c>
      <c r="C78" s="339"/>
      <c r="D78" s="339"/>
      <c r="E78" s="79"/>
      <c r="F78" s="79"/>
      <c r="G78" s="79"/>
      <c r="H78" s="79"/>
      <c r="I78" s="79"/>
      <c r="J78" s="79"/>
      <c r="K78" s="79"/>
      <c r="L78" s="79"/>
      <c r="M78" s="79"/>
      <c r="N78" s="79"/>
      <c r="O78" s="79"/>
      <c r="P78" s="79"/>
      <c r="Q78" s="79"/>
      <c r="R78" s="79"/>
      <c r="S78" s="79"/>
      <c r="T78" s="79"/>
      <c r="U78" s="79"/>
      <c r="V78" s="79"/>
      <c r="W78" s="75"/>
      <c r="X78" s="80" t="s">
        <v>356</v>
      </c>
      <c r="Y78" s="80" t="s">
        <v>356</v>
      </c>
      <c r="Z78" s="80" t="s">
        <v>356</v>
      </c>
      <c r="AA78" s="80" t="s">
        <v>356</v>
      </c>
      <c r="AB78" s="80" t="s">
        <v>356</v>
      </c>
      <c r="AC78" s="80" t="s">
        <v>356</v>
      </c>
      <c r="AD78" s="335"/>
      <c r="AE78" s="335"/>
      <c r="AF78" s="327" t="s">
        <v>356</v>
      </c>
      <c r="AG78" s="327" t="s">
        <v>356</v>
      </c>
    </row>
    <row r="79" spans="1:33" ht="45" customHeight="1">
      <c r="A79" s="326">
        <v>43444</v>
      </c>
      <c r="B79" s="327" t="s">
        <v>395</v>
      </c>
      <c r="C79" s="339">
        <v>43458</v>
      </c>
      <c r="D79" s="339">
        <v>43460</v>
      </c>
      <c r="E79" s="79"/>
      <c r="F79" s="79"/>
      <c r="G79" s="79"/>
      <c r="H79" s="79"/>
      <c r="I79" s="79"/>
      <c r="J79" s="79"/>
      <c r="K79" s="79"/>
      <c r="L79" s="79"/>
      <c r="M79" s="79"/>
      <c r="N79" s="79"/>
      <c r="O79" s="79"/>
      <c r="P79" s="79"/>
      <c r="Q79" s="79"/>
      <c r="R79" s="79"/>
      <c r="S79" s="79"/>
      <c r="T79" s="79"/>
      <c r="U79" s="79"/>
      <c r="V79" s="79"/>
      <c r="W79" s="75"/>
      <c r="X79" s="80" t="s">
        <v>356</v>
      </c>
      <c r="Y79" s="80" t="s">
        <v>95</v>
      </c>
      <c r="Z79" s="80" t="s">
        <v>356</v>
      </c>
      <c r="AA79" s="80" t="s">
        <v>356</v>
      </c>
      <c r="AB79" s="80" t="s">
        <v>356</v>
      </c>
      <c r="AC79" s="80" t="s">
        <v>356</v>
      </c>
      <c r="AD79" s="335"/>
      <c r="AE79" s="335"/>
      <c r="AF79" s="327">
        <v>14</v>
      </c>
      <c r="AG79" s="327">
        <v>16</v>
      </c>
    </row>
    <row r="80" spans="1:33" ht="45" customHeight="1">
      <c r="A80" s="326">
        <v>43445</v>
      </c>
      <c r="B80" s="327" t="s">
        <v>396</v>
      </c>
      <c r="C80" s="339">
        <v>43459</v>
      </c>
      <c r="D80" s="339">
        <v>43461</v>
      </c>
      <c r="E80" s="79"/>
      <c r="F80" s="79"/>
      <c r="G80" s="79"/>
      <c r="H80" s="79"/>
      <c r="I80" s="79"/>
      <c r="J80" s="79"/>
      <c r="K80" s="79"/>
      <c r="L80" s="79"/>
      <c r="M80" s="79"/>
      <c r="N80" s="79"/>
      <c r="O80" s="79"/>
      <c r="P80" s="79"/>
      <c r="Q80" s="79" t="s">
        <v>93</v>
      </c>
      <c r="R80" s="79"/>
      <c r="S80" s="79"/>
      <c r="T80" s="79"/>
      <c r="U80" s="79"/>
      <c r="V80" s="79"/>
      <c r="W80" s="75"/>
      <c r="X80" s="80" t="s">
        <v>356</v>
      </c>
      <c r="Y80" s="80" t="s">
        <v>95</v>
      </c>
      <c r="Z80" s="80" t="s">
        <v>356</v>
      </c>
      <c r="AA80" s="80" t="s">
        <v>356</v>
      </c>
      <c r="AB80" s="80" t="s">
        <v>356</v>
      </c>
      <c r="AC80" s="80" t="s">
        <v>356</v>
      </c>
      <c r="AD80" s="335"/>
      <c r="AE80" s="335"/>
      <c r="AF80" s="327">
        <v>14</v>
      </c>
      <c r="AG80" s="327">
        <v>16</v>
      </c>
    </row>
    <row r="81" spans="1:33" ht="45" customHeight="1">
      <c r="A81" s="326">
        <v>43446</v>
      </c>
      <c r="B81" s="327" t="s">
        <v>397</v>
      </c>
      <c r="C81" s="339">
        <v>43460</v>
      </c>
      <c r="D81" s="339">
        <v>43462</v>
      </c>
      <c r="E81" s="79"/>
      <c r="F81" s="79"/>
      <c r="G81" s="79"/>
      <c r="H81" s="79"/>
      <c r="I81" s="79"/>
      <c r="J81" s="79"/>
      <c r="K81" s="79"/>
      <c r="L81" s="79"/>
      <c r="M81" s="79"/>
      <c r="N81" s="79"/>
      <c r="O81" s="79"/>
      <c r="P81" s="79"/>
      <c r="Q81" s="79"/>
      <c r="R81" s="79"/>
      <c r="S81" s="79"/>
      <c r="T81" s="79"/>
      <c r="U81" s="79"/>
      <c r="V81" s="79"/>
      <c r="W81" s="75"/>
      <c r="X81" s="80" t="s">
        <v>356</v>
      </c>
      <c r="Y81" s="80" t="s">
        <v>95</v>
      </c>
      <c r="Z81" s="80" t="s">
        <v>356</v>
      </c>
      <c r="AA81" s="80" t="s">
        <v>356</v>
      </c>
      <c r="AB81" s="80" t="s">
        <v>356</v>
      </c>
      <c r="AC81" s="80" t="s">
        <v>356</v>
      </c>
      <c r="AD81" s="335"/>
      <c r="AE81" s="335"/>
      <c r="AF81" s="327">
        <v>14</v>
      </c>
      <c r="AG81" s="327">
        <v>16</v>
      </c>
    </row>
    <row r="82" spans="1:33" ht="45" customHeight="1">
      <c r="A82" s="326">
        <v>43447</v>
      </c>
      <c r="B82" s="327" t="s">
        <v>398</v>
      </c>
      <c r="C82" s="339">
        <v>43461</v>
      </c>
      <c r="D82" s="339">
        <v>43463</v>
      </c>
      <c r="E82" s="79"/>
      <c r="F82" s="79"/>
      <c r="G82" s="79"/>
      <c r="H82" s="79"/>
      <c r="I82" s="79"/>
      <c r="J82" s="79"/>
      <c r="K82" s="79"/>
      <c r="L82" s="79"/>
      <c r="M82" s="79"/>
      <c r="N82" s="79"/>
      <c r="O82" s="79"/>
      <c r="P82" s="79"/>
      <c r="Q82" s="79"/>
      <c r="R82" s="79"/>
      <c r="S82" s="79"/>
      <c r="T82" s="79"/>
      <c r="U82" s="79"/>
      <c r="V82" s="79"/>
      <c r="W82" s="75"/>
      <c r="X82" s="80" t="s">
        <v>356</v>
      </c>
      <c r="Y82" s="80" t="s">
        <v>95</v>
      </c>
      <c r="Z82" s="80" t="s">
        <v>356</v>
      </c>
      <c r="AA82" s="80" t="s">
        <v>356</v>
      </c>
      <c r="AB82" s="80" t="s">
        <v>356</v>
      </c>
      <c r="AC82" s="80" t="s">
        <v>356</v>
      </c>
      <c r="AD82" s="335"/>
      <c r="AE82" s="335"/>
      <c r="AF82" s="327">
        <v>14</v>
      </c>
      <c r="AG82" s="327">
        <v>16</v>
      </c>
    </row>
    <row r="83" spans="1:33" ht="45" customHeight="1">
      <c r="A83" s="326">
        <v>43448</v>
      </c>
      <c r="B83" s="327" t="s">
        <v>399</v>
      </c>
      <c r="C83" s="339">
        <v>43462</v>
      </c>
      <c r="D83" s="339">
        <v>43464</v>
      </c>
      <c r="E83" s="79"/>
      <c r="F83" s="79"/>
      <c r="G83" s="79"/>
      <c r="H83" s="79"/>
      <c r="I83" s="79"/>
      <c r="J83" s="79"/>
      <c r="K83" s="79"/>
      <c r="L83" s="79"/>
      <c r="M83" s="79"/>
      <c r="N83" s="79"/>
      <c r="O83" s="79"/>
      <c r="P83" s="79"/>
      <c r="Q83" s="79"/>
      <c r="R83" s="79"/>
      <c r="S83" s="79"/>
      <c r="T83" s="79"/>
      <c r="U83" s="79"/>
      <c r="V83" s="79"/>
      <c r="W83" s="75"/>
      <c r="X83" s="80" t="s">
        <v>356</v>
      </c>
      <c r="Y83" s="80" t="s">
        <v>95</v>
      </c>
      <c r="Z83" s="80" t="s">
        <v>356</v>
      </c>
      <c r="AA83" s="80" t="s">
        <v>356</v>
      </c>
      <c r="AB83" s="80" t="s">
        <v>356</v>
      </c>
      <c r="AC83" s="80" t="s">
        <v>356</v>
      </c>
      <c r="AD83" s="335"/>
      <c r="AE83" s="335"/>
      <c r="AF83" s="327">
        <v>14</v>
      </c>
      <c r="AG83" s="327">
        <v>16</v>
      </c>
    </row>
    <row r="84" spans="1:33" ht="45" customHeight="1">
      <c r="A84" s="326">
        <v>43449</v>
      </c>
      <c r="B84" s="327" t="s">
        <v>400</v>
      </c>
      <c r="C84" s="339">
        <v>43463</v>
      </c>
      <c r="D84" s="339">
        <v>43465</v>
      </c>
      <c r="E84" s="79"/>
      <c r="F84" s="79"/>
      <c r="G84" s="79"/>
      <c r="H84" s="79"/>
      <c r="I84" s="79"/>
      <c r="J84" s="79"/>
      <c r="K84" s="79"/>
      <c r="L84" s="79"/>
      <c r="M84" s="79"/>
      <c r="N84" s="79"/>
      <c r="O84" s="79"/>
      <c r="P84" s="79"/>
      <c r="Q84" s="79"/>
      <c r="R84" s="79"/>
      <c r="S84" s="79"/>
      <c r="T84" s="79"/>
      <c r="U84" s="79"/>
      <c r="V84" s="79"/>
      <c r="W84" s="75"/>
      <c r="X84" s="80" t="s">
        <v>356</v>
      </c>
      <c r="Y84" s="80" t="s">
        <v>95</v>
      </c>
      <c r="Z84" s="80" t="s">
        <v>356</v>
      </c>
      <c r="AA84" s="80" t="s">
        <v>356</v>
      </c>
      <c r="AB84" s="80" t="s">
        <v>356</v>
      </c>
      <c r="AC84" s="80" t="s">
        <v>356</v>
      </c>
      <c r="AD84" s="335"/>
      <c r="AE84" s="335"/>
      <c r="AF84" s="327">
        <v>14</v>
      </c>
      <c r="AG84" s="327">
        <v>16</v>
      </c>
    </row>
    <row r="85" spans="1:33" ht="45" customHeight="1">
      <c r="A85" s="326">
        <v>43450</v>
      </c>
      <c r="B85" s="327" t="s">
        <v>401</v>
      </c>
      <c r="C85" s="339"/>
      <c r="D85" s="339"/>
      <c r="E85" s="79"/>
      <c r="F85" s="79"/>
      <c r="G85" s="79"/>
      <c r="H85" s="79"/>
      <c r="I85" s="79"/>
      <c r="J85" s="79"/>
      <c r="K85" s="79"/>
      <c r="L85" s="79"/>
      <c r="M85" s="79"/>
      <c r="N85" s="79"/>
      <c r="O85" s="79"/>
      <c r="P85" s="79"/>
      <c r="Q85" s="79"/>
      <c r="R85" s="79"/>
      <c r="S85" s="79"/>
      <c r="T85" s="79"/>
      <c r="U85" s="79"/>
      <c r="V85" s="79"/>
      <c r="W85" s="75"/>
      <c r="X85" s="80" t="s">
        <v>356</v>
      </c>
      <c r="Y85" s="80" t="s">
        <v>356</v>
      </c>
      <c r="Z85" s="80" t="s">
        <v>356</v>
      </c>
      <c r="AA85" s="80" t="s">
        <v>356</v>
      </c>
      <c r="AB85" s="80" t="s">
        <v>356</v>
      </c>
      <c r="AC85" s="80" t="s">
        <v>356</v>
      </c>
      <c r="AD85" s="335"/>
      <c r="AE85" s="335"/>
      <c r="AF85" s="327" t="s">
        <v>356</v>
      </c>
      <c r="AG85" s="327" t="s">
        <v>356</v>
      </c>
    </row>
    <row r="86" spans="1:33" ht="45" customHeight="1">
      <c r="A86" s="326">
        <v>43451</v>
      </c>
      <c r="B86" s="327" t="s">
        <v>395</v>
      </c>
      <c r="C86" s="339">
        <v>43465</v>
      </c>
      <c r="D86" s="339">
        <v>43467</v>
      </c>
      <c r="E86" s="79"/>
      <c r="F86" s="79"/>
      <c r="G86" s="79"/>
      <c r="H86" s="79"/>
      <c r="I86" s="79"/>
      <c r="J86" s="79"/>
      <c r="K86" s="79"/>
      <c r="L86" s="79"/>
      <c r="M86" s="79"/>
      <c r="N86" s="79"/>
      <c r="O86" s="79"/>
      <c r="P86" s="79"/>
      <c r="Q86" s="79"/>
      <c r="R86" s="79"/>
      <c r="S86" s="79"/>
      <c r="T86" s="79"/>
      <c r="U86" s="79"/>
      <c r="V86" s="79"/>
      <c r="W86" s="75"/>
      <c r="X86" s="80" t="s">
        <v>356</v>
      </c>
      <c r="Y86" s="80" t="s">
        <v>95</v>
      </c>
      <c r="Z86" s="80" t="s">
        <v>356</v>
      </c>
      <c r="AA86" s="80" t="s">
        <v>356</v>
      </c>
      <c r="AB86" s="80" t="s">
        <v>356</v>
      </c>
      <c r="AC86" s="80" t="s">
        <v>356</v>
      </c>
      <c r="AD86" s="335"/>
      <c r="AE86" s="335"/>
      <c r="AF86" s="327">
        <v>14</v>
      </c>
      <c r="AG86" s="327">
        <v>16</v>
      </c>
    </row>
    <row r="87" spans="1:33" ht="45" customHeight="1">
      <c r="A87" s="326">
        <v>43452</v>
      </c>
      <c r="B87" s="327" t="s">
        <v>396</v>
      </c>
      <c r="C87" s="339">
        <v>43466</v>
      </c>
      <c r="D87" s="339">
        <v>43468</v>
      </c>
      <c r="E87" s="79"/>
      <c r="F87" s="79"/>
      <c r="G87" s="79"/>
      <c r="H87" s="79"/>
      <c r="I87" s="79"/>
      <c r="J87" s="79"/>
      <c r="K87" s="79"/>
      <c r="L87" s="79"/>
      <c r="M87" s="79"/>
      <c r="N87" s="79"/>
      <c r="O87" s="79"/>
      <c r="P87" s="79"/>
      <c r="Q87" s="79"/>
      <c r="R87" s="79"/>
      <c r="S87" s="79"/>
      <c r="T87" s="79"/>
      <c r="U87" s="79"/>
      <c r="V87" s="79"/>
      <c r="W87" s="75"/>
      <c r="X87" s="80" t="s">
        <v>356</v>
      </c>
      <c r="Y87" s="80" t="s">
        <v>95</v>
      </c>
      <c r="Z87" s="80" t="s">
        <v>356</v>
      </c>
      <c r="AA87" s="80" t="s">
        <v>356</v>
      </c>
      <c r="AB87" s="80" t="s">
        <v>356</v>
      </c>
      <c r="AC87" s="80" t="s">
        <v>356</v>
      </c>
      <c r="AD87" s="335"/>
      <c r="AE87" s="335"/>
      <c r="AF87" s="327">
        <v>14</v>
      </c>
      <c r="AG87" s="327">
        <v>16</v>
      </c>
    </row>
    <row r="88" spans="1:33" ht="45" customHeight="1">
      <c r="A88" s="326">
        <v>43453</v>
      </c>
      <c r="B88" s="327" t="s">
        <v>397</v>
      </c>
      <c r="C88" s="339">
        <v>43467</v>
      </c>
      <c r="D88" s="339">
        <v>43469</v>
      </c>
      <c r="E88" s="79"/>
      <c r="F88" s="79"/>
      <c r="G88" s="79"/>
      <c r="H88" s="79"/>
      <c r="I88" s="79"/>
      <c r="J88" s="79"/>
      <c r="K88" s="79"/>
      <c r="L88" s="79"/>
      <c r="M88" s="79"/>
      <c r="N88" s="79"/>
      <c r="O88" s="79"/>
      <c r="P88" s="79"/>
      <c r="Q88" s="79"/>
      <c r="R88" s="79"/>
      <c r="S88" s="79"/>
      <c r="T88" s="79"/>
      <c r="U88" s="79"/>
      <c r="V88" s="79"/>
      <c r="W88" s="75"/>
      <c r="X88" s="80" t="s">
        <v>356</v>
      </c>
      <c r="Y88" s="80" t="s">
        <v>95</v>
      </c>
      <c r="Z88" s="80" t="s">
        <v>356</v>
      </c>
      <c r="AA88" s="80" t="s">
        <v>356</v>
      </c>
      <c r="AB88" s="80" t="s">
        <v>356</v>
      </c>
      <c r="AC88" s="80" t="s">
        <v>356</v>
      </c>
      <c r="AD88" s="335"/>
      <c r="AE88" s="335"/>
      <c r="AF88" s="327">
        <v>14</v>
      </c>
      <c r="AG88" s="327">
        <v>16</v>
      </c>
    </row>
    <row r="89" spans="1:33" ht="45" customHeight="1">
      <c r="A89" s="326">
        <v>43454</v>
      </c>
      <c r="B89" s="327" t="s">
        <v>398</v>
      </c>
      <c r="C89" s="339">
        <v>43468</v>
      </c>
      <c r="D89" s="339">
        <v>43470</v>
      </c>
      <c r="E89" s="79"/>
      <c r="F89" s="79"/>
      <c r="G89" s="79"/>
      <c r="H89" s="79"/>
      <c r="I89" s="79"/>
      <c r="J89" s="79"/>
      <c r="K89" s="79"/>
      <c r="L89" s="79"/>
      <c r="M89" s="79"/>
      <c r="N89" s="79"/>
      <c r="O89" s="79"/>
      <c r="P89" s="79"/>
      <c r="Q89" s="79"/>
      <c r="R89" s="79"/>
      <c r="S89" s="79"/>
      <c r="T89" s="79"/>
      <c r="U89" s="79"/>
      <c r="V89" s="79"/>
      <c r="W89" s="75"/>
      <c r="X89" s="80" t="s">
        <v>356</v>
      </c>
      <c r="Y89" s="80" t="s">
        <v>95</v>
      </c>
      <c r="Z89" s="80" t="s">
        <v>356</v>
      </c>
      <c r="AA89" s="80" t="s">
        <v>356</v>
      </c>
      <c r="AB89" s="80" t="s">
        <v>356</v>
      </c>
      <c r="AC89" s="80" t="s">
        <v>356</v>
      </c>
      <c r="AD89" s="335"/>
      <c r="AE89" s="335"/>
      <c r="AF89" s="327">
        <v>14</v>
      </c>
      <c r="AG89" s="327">
        <v>16</v>
      </c>
    </row>
    <row r="90" spans="1:33" ht="45" customHeight="1">
      <c r="A90" s="326">
        <v>43455</v>
      </c>
      <c r="B90" s="327" t="s">
        <v>399</v>
      </c>
      <c r="C90" s="339">
        <v>43469</v>
      </c>
      <c r="D90" s="339">
        <v>43471</v>
      </c>
      <c r="E90" s="79"/>
      <c r="F90" s="79"/>
      <c r="G90" s="79"/>
      <c r="H90" s="79"/>
      <c r="I90" s="79"/>
      <c r="J90" s="79"/>
      <c r="K90" s="79"/>
      <c r="L90" s="79"/>
      <c r="M90" s="79"/>
      <c r="N90" s="79"/>
      <c r="O90" s="79"/>
      <c r="P90" s="79"/>
      <c r="Q90" s="79"/>
      <c r="R90" s="79"/>
      <c r="S90" s="79"/>
      <c r="T90" s="79"/>
      <c r="U90" s="79"/>
      <c r="V90" s="79"/>
      <c r="W90" s="75"/>
      <c r="X90" s="80" t="s">
        <v>356</v>
      </c>
      <c r="Y90" s="80" t="s">
        <v>95</v>
      </c>
      <c r="Z90" s="80" t="s">
        <v>356</v>
      </c>
      <c r="AA90" s="80" t="s">
        <v>356</v>
      </c>
      <c r="AB90" s="80" t="s">
        <v>356</v>
      </c>
      <c r="AC90" s="80" t="s">
        <v>356</v>
      </c>
      <c r="AD90" s="335"/>
      <c r="AE90" s="335"/>
      <c r="AF90" s="327">
        <v>14</v>
      </c>
      <c r="AG90" s="327">
        <v>16</v>
      </c>
    </row>
    <row r="91" spans="1:33" ht="45" customHeight="1">
      <c r="A91" s="326">
        <v>43456</v>
      </c>
      <c r="B91" s="327" t="s">
        <v>400</v>
      </c>
      <c r="C91" s="339">
        <v>43470</v>
      </c>
      <c r="D91" s="339">
        <v>43472</v>
      </c>
      <c r="E91" s="79"/>
      <c r="F91" s="79"/>
      <c r="G91" s="79"/>
      <c r="H91" s="79"/>
      <c r="I91" s="79"/>
      <c r="J91" s="79"/>
      <c r="K91" s="79"/>
      <c r="L91" s="79"/>
      <c r="M91" s="79"/>
      <c r="N91" s="79"/>
      <c r="O91" s="79"/>
      <c r="P91" s="79"/>
      <c r="Q91" s="79"/>
      <c r="R91" s="79"/>
      <c r="S91" s="79"/>
      <c r="T91" s="79"/>
      <c r="U91" s="79"/>
      <c r="V91" s="79"/>
      <c r="W91" s="75"/>
      <c r="X91" s="80" t="s">
        <v>356</v>
      </c>
      <c r="Y91" s="80" t="s">
        <v>95</v>
      </c>
      <c r="Z91" s="80" t="s">
        <v>356</v>
      </c>
      <c r="AA91" s="80" t="s">
        <v>356</v>
      </c>
      <c r="AB91" s="80" t="s">
        <v>356</v>
      </c>
      <c r="AC91" s="80" t="s">
        <v>356</v>
      </c>
      <c r="AD91" s="335"/>
      <c r="AE91" s="335"/>
      <c r="AF91" s="327">
        <v>14</v>
      </c>
      <c r="AG91" s="327">
        <v>16</v>
      </c>
    </row>
    <row r="92" spans="1:33" ht="45" customHeight="1">
      <c r="A92" s="326">
        <v>43457</v>
      </c>
      <c r="B92" s="327" t="s">
        <v>401</v>
      </c>
      <c r="C92" s="339">
        <v>43471</v>
      </c>
      <c r="D92" s="339">
        <v>43473</v>
      </c>
      <c r="E92" s="79"/>
      <c r="F92" s="79"/>
      <c r="G92" s="79"/>
      <c r="H92" s="79"/>
      <c r="I92" s="79"/>
      <c r="J92" s="79"/>
      <c r="K92" s="79"/>
      <c r="L92" s="79"/>
      <c r="M92" s="79"/>
      <c r="N92" s="79"/>
      <c r="O92" s="79"/>
      <c r="P92" s="79"/>
      <c r="Q92" s="79"/>
      <c r="R92" s="79"/>
      <c r="S92" s="79"/>
      <c r="T92" s="79"/>
      <c r="U92" s="79"/>
      <c r="V92" s="79"/>
      <c r="W92" s="75"/>
      <c r="X92" s="80" t="s">
        <v>356</v>
      </c>
      <c r="Y92" s="80" t="s">
        <v>95</v>
      </c>
      <c r="Z92" s="80" t="s">
        <v>356</v>
      </c>
      <c r="AA92" s="80" t="s">
        <v>356</v>
      </c>
      <c r="AB92" s="80" t="s">
        <v>356</v>
      </c>
      <c r="AC92" s="80" t="s">
        <v>356</v>
      </c>
      <c r="AD92" s="335"/>
      <c r="AE92" s="335"/>
      <c r="AF92" s="327">
        <v>14</v>
      </c>
      <c r="AG92" s="327">
        <v>16</v>
      </c>
    </row>
    <row r="93" spans="1:33" ht="45" customHeight="1">
      <c r="A93" s="326">
        <v>43458</v>
      </c>
      <c r="B93" s="327" t="s">
        <v>395</v>
      </c>
      <c r="C93" s="339">
        <v>43472</v>
      </c>
      <c r="D93" s="339">
        <v>43474</v>
      </c>
      <c r="E93" s="79"/>
      <c r="F93" s="79"/>
      <c r="G93" s="79"/>
      <c r="H93" s="79"/>
      <c r="I93" s="79"/>
      <c r="J93" s="79"/>
      <c r="K93" s="79"/>
      <c r="L93" s="79"/>
      <c r="M93" s="79"/>
      <c r="N93" s="79"/>
      <c r="O93" s="79"/>
      <c r="P93" s="79"/>
      <c r="Q93" s="79"/>
      <c r="R93" s="79"/>
      <c r="S93" s="79"/>
      <c r="T93" s="79"/>
      <c r="U93" s="79"/>
      <c r="V93" s="79"/>
      <c r="W93" s="75"/>
      <c r="X93" s="80" t="s">
        <v>356</v>
      </c>
      <c r="Y93" s="80" t="s">
        <v>95</v>
      </c>
      <c r="Z93" s="80" t="s">
        <v>356</v>
      </c>
      <c r="AA93" s="80" t="s">
        <v>356</v>
      </c>
      <c r="AB93" s="80" t="s">
        <v>356</v>
      </c>
      <c r="AC93" s="80" t="s">
        <v>356</v>
      </c>
      <c r="AD93" s="335"/>
      <c r="AE93" s="335"/>
      <c r="AF93" s="327">
        <v>14</v>
      </c>
      <c r="AG93" s="327">
        <v>16</v>
      </c>
    </row>
    <row r="94" spans="1:33" ht="45" customHeight="1">
      <c r="A94" s="326">
        <v>43459</v>
      </c>
      <c r="B94" s="327" t="s">
        <v>396</v>
      </c>
      <c r="C94" s="339"/>
      <c r="D94" s="339"/>
      <c r="E94" s="79"/>
      <c r="F94" s="79"/>
      <c r="G94" s="79"/>
      <c r="H94" s="79"/>
      <c r="I94" s="79"/>
      <c r="J94" s="79"/>
      <c r="K94" s="79"/>
      <c r="L94" s="79"/>
      <c r="M94" s="79"/>
      <c r="N94" s="79"/>
      <c r="O94" s="79"/>
      <c r="P94" s="79"/>
      <c r="Q94" s="79"/>
      <c r="R94" s="79"/>
      <c r="S94" s="79"/>
      <c r="T94" s="79"/>
      <c r="U94" s="79"/>
      <c r="V94" s="79"/>
      <c r="W94" s="75"/>
      <c r="X94" s="80" t="s">
        <v>356</v>
      </c>
      <c r="Y94" s="80" t="s">
        <v>356</v>
      </c>
      <c r="Z94" s="80" t="s">
        <v>356</v>
      </c>
      <c r="AA94" s="80" t="s">
        <v>356</v>
      </c>
      <c r="AB94" s="80" t="s">
        <v>356</v>
      </c>
      <c r="AC94" s="80" t="s">
        <v>356</v>
      </c>
      <c r="AD94" s="335"/>
      <c r="AE94" s="335"/>
      <c r="AF94" s="327" t="s">
        <v>356</v>
      </c>
      <c r="AG94" s="327" t="s">
        <v>356</v>
      </c>
    </row>
    <row r="95" spans="1:33" ht="45" customHeight="1">
      <c r="A95" s="326">
        <v>43460</v>
      </c>
      <c r="B95" s="327" t="s">
        <v>397</v>
      </c>
      <c r="C95" s="339"/>
      <c r="D95" s="339"/>
      <c r="E95" s="79"/>
      <c r="F95" s="79"/>
      <c r="G95" s="79"/>
      <c r="H95" s="79"/>
      <c r="I95" s="79"/>
      <c r="J95" s="79"/>
      <c r="K95" s="79"/>
      <c r="L95" s="79"/>
      <c r="M95" s="79"/>
      <c r="N95" s="79"/>
      <c r="O95" s="79"/>
      <c r="P95" s="79"/>
      <c r="Q95" s="79"/>
      <c r="R95" s="79"/>
      <c r="S95" s="79"/>
      <c r="T95" s="79"/>
      <c r="U95" s="79"/>
      <c r="V95" s="79"/>
      <c r="W95" s="75"/>
      <c r="X95" s="80" t="s">
        <v>356</v>
      </c>
      <c r="Y95" s="80" t="s">
        <v>356</v>
      </c>
      <c r="Z95" s="80" t="s">
        <v>356</v>
      </c>
      <c r="AA95" s="80" t="s">
        <v>356</v>
      </c>
      <c r="AB95" s="80" t="s">
        <v>356</v>
      </c>
      <c r="AC95" s="80" t="s">
        <v>356</v>
      </c>
      <c r="AD95" s="335"/>
      <c r="AE95" s="335"/>
      <c r="AF95" s="327" t="s">
        <v>356</v>
      </c>
      <c r="AG95" s="327" t="s">
        <v>356</v>
      </c>
    </row>
    <row r="96" spans="1:33" ht="45" customHeight="1">
      <c r="A96" s="326">
        <v>43461</v>
      </c>
      <c r="B96" s="327" t="s">
        <v>398</v>
      </c>
      <c r="C96" s="339"/>
      <c r="D96" s="339"/>
      <c r="E96" s="79"/>
      <c r="F96" s="79"/>
      <c r="G96" s="79"/>
      <c r="H96" s="79"/>
      <c r="I96" s="79"/>
      <c r="J96" s="79"/>
      <c r="K96" s="79"/>
      <c r="L96" s="79"/>
      <c r="M96" s="79"/>
      <c r="N96" s="79"/>
      <c r="O96" s="79"/>
      <c r="P96" s="79"/>
      <c r="Q96" s="79"/>
      <c r="R96" s="79"/>
      <c r="S96" s="79"/>
      <c r="T96" s="79"/>
      <c r="U96" s="79"/>
      <c r="V96" s="79"/>
      <c r="W96" s="75"/>
      <c r="X96" s="80" t="s">
        <v>356</v>
      </c>
      <c r="Y96" s="80" t="s">
        <v>356</v>
      </c>
      <c r="Z96" s="80" t="s">
        <v>356</v>
      </c>
      <c r="AA96" s="80" t="s">
        <v>356</v>
      </c>
      <c r="AB96" s="80" t="s">
        <v>356</v>
      </c>
      <c r="AC96" s="80" t="s">
        <v>356</v>
      </c>
      <c r="AD96" s="335"/>
      <c r="AE96" s="335"/>
      <c r="AF96" s="327" t="s">
        <v>356</v>
      </c>
      <c r="AG96" s="327" t="s">
        <v>356</v>
      </c>
    </row>
    <row r="97" spans="1:33" ht="45" customHeight="1">
      <c r="A97" s="326">
        <v>43462</v>
      </c>
      <c r="B97" s="327" t="s">
        <v>399</v>
      </c>
      <c r="C97" s="339"/>
      <c r="D97" s="339"/>
      <c r="E97" s="79"/>
      <c r="F97" s="79"/>
      <c r="G97" s="79"/>
      <c r="H97" s="79"/>
      <c r="I97" s="79"/>
      <c r="J97" s="79"/>
      <c r="K97" s="79"/>
      <c r="L97" s="79"/>
      <c r="M97" s="79"/>
      <c r="N97" s="79"/>
      <c r="O97" s="79"/>
      <c r="P97" s="79"/>
      <c r="Q97" s="79"/>
      <c r="R97" s="79"/>
      <c r="S97" s="79"/>
      <c r="T97" s="79"/>
      <c r="U97" s="79"/>
      <c r="V97" s="79"/>
      <c r="W97" s="75"/>
      <c r="X97" s="80" t="s">
        <v>356</v>
      </c>
      <c r="Y97" s="80" t="s">
        <v>356</v>
      </c>
      <c r="Z97" s="80" t="s">
        <v>356</v>
      </c>
      <c r="AA97" s="80" t="s">
        <v>356</v>
      </c>
      <c r="AB97" s="80" t="s">
        <v>356</v>
      </c>
      <c r="AC97" s="80" t="s">
        <v>356</v>
      </c>
      <c r="AD97" s="335"/>
      <c r="AE97" s="335"/>
      <c r="AF97" s="327" t="s">
        <v>356</v>
      </c>
      <c r="AG97" s="327" t="s">
        <v>356</v>
      </c>
    </row>
    <row r="98" spans="1:33" ht="45" customHeight="1">
      <c r="A98" s="326">
        <v>43463</v>
      </c>
      <c r="B98" s="327" t="s">
        <v>400</v>
      </c>
      <c r="C98" s="339"/>
      <c r="D98" s="339"/>
      <c r="E98" s="79"/>
      <c r="F98" s="79"/>
      <c r="G98" s="79"/>
      <c r="H98" s="79"/>
      <c r="I98" s="79"/>
      <c r="J98" s="79"/>
      <c r="K98" s="79"/>
      <c r="L98" s="79"/>
      <c r="M98" s="79"/>
      <c r="N98" s="79"/>
      <c r="O98" s="79"/>
      <c r="P98" s="79"/>
      <c r="Q98" s="79"/>
      <c r="R98" s="79"/>
      <c r="S98" s="79"/>
      <c r="T98" s="79"/>
      <c r="U98" s="79"/>
      <c r="V98" s="79"/>
      <c r="W98" s="75"/>
      <c r="X98" s="80" t="s">
        <v>356</v>
      </c>
      <c r="Y98" s="80" t="s">
        <v>356</v>
      </c>
      <c r="Z98" s="80" t="s">
        <v>356</v>
      </c>
      <c r="AA98" s="80" t="s">
        <v>356</v>
      </c>
      <c r="AB98" s="80" t="s">
        <v>356</v>
      </c>
      <c r="AC98" s="80" t="s">
        <v>356</v>
      </c>
      <c r="AD98" s="335"/>
      <c r="AE98" s="335"/>
      <c r="AF98" s="327" t="s">
        <v>356</v>
      </c>
      <c r="AG98" s="327" t="s">
        <v>356</v>
      </c>
    </row>
    <row r="99" spans="1:33" ht="45" customHeight="1">
      <c r="A99" s="326">
        <v>43464</v>
      </c>
      <c r="B99" s="327" t="s">
        <v>401</v>
      </c>
      <c r="C99" s="339"/>
      <c r="D99" s="339"/>
      <c r="E99" s="79"/>
      <c r="F99" s="79"/>
      <c r="G99" s="79"/>
      <c r="H99" s="79"/>
      <c r="I99" s="79"/>
      <c r="J99" s="79"/>
      <c r="K99" s="79"/>
      <c r="L99" s="79"/>
      <c r="M99" s="79"/>
      <c r="N99" s="79"/>
      <c r="O99" s="79"/>
      <c r="P99" s="79"/>
      <c r="Q99" s="79"/>
      <c r="R99" s="79"/>
      <c r="S99" s="79"/>
      <c r="T99" s="79"/>
      <c r="U99" s="79"/>
      <c r="V99" s="79"/>
      <c r="W99" s="75"/>
      <c r="X99" s="80" t="s">
        <v>356</v>
      </c>
      <c r="Y99" s="80" t="s">
        <v>356</v>
      </c>
      <c r="Z99" s="80" t="s">
        <v>356</v>
      </c>
      <c r="AA99" s="80" t="s">
        <v>356</v>
      </c>
      <c r="AB99" s="80" t="s">
        <v>356</v>
      </c>
      <c r="AC99" s="80" t="s">
        <v>356</v>
      </c>
      <c r="AD99" s="335"/>
      <c r="AE99" s="335"/>
      <c r="AF99" s="327" t="s">
        <v>356</v>
      </c>
      <c r="AG99" s="327" t="s">
        <v>356</v>
      </c>
    </row>
    <row r="100" spans="1:33" ht="45" customHeight="1">
      <c r="A100" s="326">
        <v>43465</v>
      </c>
      <c r="B100" s="327" t="s">
        <v>395</v>
      </c>
      <c r="C100" s="339"/>
      <c r="D100" s="339"/>
      <c r="E100" s="79"/>
      <c r="F100" s="79"/>
      <c r="G100" s="79"/>
      <c r="H100" s="79"/>
      <c r="I100" s="79"/>
      <c r="J100" s="79"/>
      <c r="K100" s="79"/>
      <c r="L100" s="79"/>
      <c r="M100" s="79"/>
      <c r="N100" s="79"/>
      <c r="O100" s="79"/>
      <c r="P100" s="79"/>
      <c r="Q100" s="79"/>
      <c r="R100" s="79"/>
      <c r="S100" s="79"/>
      <c r="T100" s="79"/>
      <c r="U100" s="79"/>
      <c r="V100" s="79"/>
      <c r="W100" s="75"/>
      <c r="X100" s="80" t="s">
        <v>356</v>
      </c>
      <c r="Y100" s="80" t="s">
        <v>356</v>
      </c>
      <c r="Z100" s="80" t="s">
        <v>356</v>
      </c>
      <c r="AA100" s="80" t="s">
        <v>356</v>
      </c>
      <c r="AB100" s="80" t="s">
        <v>356</v>
      </c>
      <c r="AC100" s="80" t="s">
        <v>356</v>
      </c>
      <c r="AD100" s="335"/>
      <c r="AE100" s="335"/>
      <c r="AF100" s="327" t="s">
        <v>356</v>
      </c>
      <c r="AG100" s="327" t="s">
        <v>356</v>
      </c>
    </row>
    <row r="101" spans="1:33" ht="45" customHeight="1">
      <c r="A101" s="326">
        <v>43466</v>
      </c>
      <c r="B101" s="327" t="s">
        <v>396</v>
      </c>
      <c r="C101" s="339"/>
      <c r="D101" s="339"/>
      <c r="E101" s="79"/>
      <c r="F101" s="79"/>
      <c r="G101" s="79"/>
      <c r="H101" s="79"/>
      <c r="I101" s="79"/>
      <c r="J101" s="79"/>
      <c r="K101" s="79"/>
      <c r="L101" s="79"/>
      <c r="M101" s="79"/>
      <c r="N101" s="79"/>
      <c r="O101" s="79"/>
      <c r="P101" s="79"/>
      <c r="Q101" s="79"/>
      <c r="R101" s="79"/>
      <c r="S101" s="79"/>
      <c r="T101" s="79"/>
      <c r="U101" s="79"/>
      <c r="V101" s="79"/>
      <c r="W101" s="75"/>
      <c r="X101" s="80" t="s">
        <v>356</v>
      </c>
      <c r="Y101" s="80" t="s">
        <v>356</v>
      </c>
      <c r="Z101" s="80" t="s">
        <v>356</v>
      </c>
      <c r="AA101" s="80" t="s">
        <v>356</v>
      </c>
      <c r="AB101" s="80" t="s">
        <v>356</v>
      </c>
      <c r="AC101" s="80" t="s">
        <v>356</v>
      </c>
      <c r="AD101" s="335"/>
      <c r="AE101" s="335"/>
      <c r="AF101" s="327" t="s">
        <v>356</v>
      </c>
      <c r="AG101" s="327" t="s">
        <v>356</v>
      </c>
    </row>
    <row r="102" spans="1:33" ht="45" customHeight="1">
      <c r="A102" s="326">
        <v>43467</v>
      </c>
      <c r="B102" s="327" t="s">
        <v>397</v>
      </c>
      <c r="C102" s="339"/>
      <c r="D102" s="339"/>
      <c r="E102" s="79"/>
      <c r="F102" s="79"/>
      <c r="G102" s="79"/>
      <c r="H102" s="79"/>
      <c r="I102" s="79"/>
      <c r="J102" s="79"/>
      <c r="K102" s="79"/>
      <c r="L102" s="79"/>
      <c r="M102" s="79"/>
      <c r="N102" s="79"/>
      <c r="O102" s="79"/>
      <c r="P102" s="79"/>
      <c r="Q102" s="79"/>
      <c r="R102" s="79"/>
      <c r="S102" s="79"/>
      <c r="T102" s="79"/>
      <c r="U102" s="79"/>
      <c r="V102" s="79"/>
      <c r="W102" s="75"/>
      <c r="X102" s="80" t="s">
        <v>356</v>
      </c>
      <c r="Y102" s="80" t="s">
        <v>356</v>
      </c>
      <c r="Z102" s="80" t="s">
        <v>356</v>
      </c>
      <c r="AA102" s="80" t="s">
        <v>356</v>
      </c>
      <c r="AB102" s="80" t="s">
        <v>356</v>
      </c>
      <c r="AC102" s="80" t="s">
        <v>356</v>
      </c>
      <c r="AD102" s="335"/>
      <c r="AE102" s="335"/>
      <c r="AF102" s="327" t="s">
        <v>356</v>
      </c>
      <c r="AG102" s="327" t="s">
        <v>356</v>
      </c>
    </row>
    <row r="103" spans="1:33" ht="45" customHeight="1">
      <c r="A103" s="326">
        <v>43468</v>
      </c>
      <c r="B103" s="327" t="s">
        <v>398</v>
      </c>
      <c r="C103" s="339"/>
      <c r="D103" s="339"/>
      <c r="E103" s="79"/>
      <c r="F103" s="79"/>
      <c r="G103" s="79"/>
      <c r="H103" s="79"/>
      <c r="I103" s="79"/>
      <c r="J103" s="79"/>
      <c r="K103" s="79"/>
      <c r="L103" s="79"/>
      <c r="M103" s="79"/>
      <c r="N103" s="79"/>
      <c r="O103" s="79"/>
      <c r="P103" s="79"/>
      <c r="Q103" s="79"/>
      <c r="R103" s="79"/>
      <c r="S103" s="79"/>
      <c r="T103" s="79"/>
      <c r="U103" s="79"/>
      <c r="V103" s="79"/>
      <c r="W103" s="75"/>
      <c r="X103" s="80" t="s">
        <v>356</v>
      </c>
      <c r="Y103" s="80" t="s">
        <v>356</v>
      </c>
      <c r="Z103" s="80" t="s">
        <v>356</v>
      </c>
      <c r="AA103" s="80" t="s">
        <v>356</v>
      </c>
      <c r="AB103" s="80" t="s">
        <v>356</v>
      </c>
      <c r="AC103" s="80" t="s">
        <v>356</v>
      </c>
      <c r="AD103" s="335"/>
      <c r="AE103" s="335"/>
      <c r="AF103" s="327" t="s">
        <v>356</v>
      </c>
      <c r="AG103" s="327" t="s">
        <v>356</v>
      </c>
    </row>
    <row r="104" spans="1:33" ht="45" customHeight="1">
      <c r="A104" s="326">
        <v>43469</v>
      </c>
      <c r="B104" s="327" t="s">
        <v>399</v>
      </c>
      <c r="C104" s="339">
        <v>43483</v>
      </c>
      <c r="D104" s="339">
        <v>43485</v>
      </c>
      <c r="E104" s="79"/>
      <c r="F104" s="79"/>
      <c r="G104" s="79"/>
      <c r="H104" s="79"/>
      <c r="I104" s="79"/>
      <c r="J104" s="79"/>
      <c r="K104" s="79"/>
      <c r="L104" s="79"/>
      <c r="M104" s="79"/>
      <c r="N104" s="79"/>
      <c r="O104" s="79"/>
      <c r="P104" s="79"/>
      <c r="Q104" s="79"/>
      <c r="R104" s="79"/>
      <c r="S104" s="79"/>
      <c r="T104" s="79"/>
      <c r="U104" s="79"/>
      <c r="V104" s="79"/>
      <c r="W104" s="75"/>
      <c r="X104" s="80" t="s">
        <v>95</v>
      </c>
      <c r="Y104" s="80" t="s">
        <v>356</v>
      </c>
      <c r="Z104" s="80" t="s">
        <v>356</v>
      </c>
      <c r="AA104" s="80" t="s">
        <v>356</v>
      </c>
      <c r="AB104" s="80" t="s">
        <v>356</v>
      </c>
      <c r="AC104" s="80" t="s">
        <v>356</v>
      </c>
      <c r="AD104" s="335"/>
      <c r="AE104" s="335"/>
      <c r="AF104" s="327">
        <v>14</v>
      </c>
      <c r="AG104" s="327">
        <v>16</v>
      </c>
    </row>
    <row r="105" spans="1:33" ht="45" customHeight="1">
      <c r="A105" s="326">
        <v>43470</v>
      </c>
      <c r="B105" s="327" t="s">
        <v>400</v>
      </c>
      <c r="C105" s="339">
        <v>43484</v>
      </c>
      <c r="D105" s="339">
        <v>43486</v>
      </c>
      <c r="E105" s="79"/>
      <c r="F105" s="79"/>
      <c r="G105" s="79"/>
      <c r="H105" s="79"/>
      <c r="I105" s="79"/>
      <c r="J105" s="79"/>
      <c r="K105" s="79"/>
      <c r="L105" s="79"/>
      <c r="M105" s="79"/>
      <c r="N105" s="79"/>
      <c r="O105" s="79"/>
      <c r="P105" s="79"/>
      <c r="Q105" s="79"/>
      <c r="R105" s="79"/>
      <c r="S105" s="79"/>
      <c r="T105" s="79"/>
      <c r="U105" s="79"/>
      <c r="V105" s="79"/>
      <c r="W105" s="75"/>
      <c r="X105" s="80" t="s">
        <v>95</v>
      </c>
      <c r="Y105" s="80" t="s">
        <v>356</v>
      </c>
      <c r="Z105" s="80" t="s">
        <v>356</v>
      </c>
      <c r="AA105" s="80" t="s">
        <v>356</v>
      </c>
      <c r="AB105" s="80" t="s">
        <v>356</v>
      </c>
      <c r="AC105" s="80" t="s">
        <v>356</v>
      </c>
      <c r="AD105" s="335"/>
      <c r="AE105" s="335"/>
      <c r="AF105" s="327">
        <v>14</v>
      </c>
      <c r="AG105" s="327">
        <v>16</v>
      </c>
    </row>
    <row r="106" spans="1:33" ht="45" customHeight="1">
      <c r="A106" s="326">
        <v>43471</v>
      </c>
      <c r="B106" s="327" t="s">
        <v>401</v>
      </c>
      <c r="C106" s="339"/>
      <c r="D106" s="339"/>
      <c r="E106" s="79"/>
      <c r="F106" s="79"/>
      <c r="G106" s="79"/>
      <c r="H106" s="79"/>
      <c r="I106" s="79"/>
      <c r="J106" s="79"/>
      <c r="K106" s="79"/>
      <c r="L106" s="79"/>
      <c r="M106" s="79"/>
      <c r="N106" s="79"/>
      <c r="O106" s="79"/>
      <c r="P106" s="79"/>
      <c r="Q106" s="79"/>
      <c r="R106" s="79"/>
      <c r="S106" s="79"/>
      <c r="T106" s="79"/>
      <c r="U106" s="79"/>
      <c r="V106" s="79"/>
      <c r="W106" s="75"/>
      <c r="X106" s="80" t="s">
        <v>356</v>
      </c>
      <c r="Y106" s="80" t="s">
        <v>356</v>
      </c>
      <c r="Z106" s="80" t="s">
        <v>356</v>
      </c>
      <c r="AA106" s="80" t="s">
        <v>356</v>
      </c>
      <c r="AB106" s="80" t="s">
        <v>356</v>
      </c>
      <c r="AC106" s="80" t="s">
        <v>356</v>
      </c>
      <c r="AD106" s="335"/>
      <c r="AE106" s="335"/>
      <c r="AF106" s="327" t="s">
        <v>356</v>
      </c>
      <c r="AG106" s="327" t="s">
        <v>356</v>
      </c>
    </row>
    <row r="107" spans="1:33" ht="45" customHeight="1">
      <c r="A107" s="326">
        <v>43472</v>
      </c>
      <c r="B107" s="327" t="s">
        <v>395</v>
      </c>
      <c r="C107" s="339">
        <v>43486</v>
      </c>
      <c r="D107" s="339">
        <v>43488</v>
      </c>
      <c r="E107" s="79"/>
      <c r="F107" s="79"/>
      <c r="G107" s="79"/>
      <c r="H107" s="79"/>
      <c r="I107" s="79"/>
      <c r="J107" s="79"/>
      <c r="K107" s="79"/>
      <c r="L107" s="79"/>
      <c r="M107" s="79"/>
      <c r="N107" s="79"/>
      <c r="O107" s="79"/>
      <c r="P107" s="79"/>
      <c r="Q107" s="79"/>
      <c r="R107" s="79"/>
      <c r="S107" s="79"/>
      <c r="T107" s="79"/>
      <c r="U107" s="79"/>
      <c r="V107" s="79"/>
      <c r="W107" s="75"/>
      <c r="X107" s="80" t="s">
        <v>95</v>
      </c>
      <c r="Y107" s="80" t="s">
        <v>356</v>
      </c>
      <c r="Z107" s="80" t="s">
        <v>356</v>
      </c>
      <c r="AA107" s="80" t="s">
        <v>356</v>
      </c>
      <c r="AB107" s="80" t="s">
        <v>356</v>
      </c>
      <c r="AC107" s="80" t="s">
        <v>356</v>
      </c>
      <c r="AD107" s="335"/>
      <c r="AE107" s="335"/>
      <c r="AF107" s="327">
        <v>14</v>
      </c>
      <c r="AG107" s="327">
        <v>16</v>
      </c>
    </row>
    <row r="108" spans="1:33" ht="45" customHeight="1">
      <c r="A108" s="326">
        <v>43473</v>
      </c>
      <c r="B108" s="327" t="s">
        <v>396</v>
      </c>
      <c r="C108" s="339">
        <v>43487</v>
      </c>
      <c r="D108" s="339">
        <v>43489</v>
      </c>
      <c r="E108" s="79"/>
      <c r="F108" s="79"/>
      <c r="G108" s="79"/>
      <c r="H108" s="79"/>
      <c r="I108" s="79"/>
      <c r="J108" s="79"/>
      <c r="K108" s="79"/>
      <c r="L108" s="79"/>
      <c r="M108" s="79"/>
      <c r="N108" s="79"/>
      <c r="O108" s="79"/>
      <c r="P108" s="79"/>
      <c r="Q108" s="79"/>
      <c r="R108" s="79"/>
      <c r="S108" s="79"/>
      <c r="T108" s="79"/>
      <c r="U108" s="79"/>
      <c r="V108" s="79"/>
      <c r="W108" s="75"/>
      <c r="X108" s="80" t="s">
        <v>95</v>
      </c>
      <c r="Y108" s="80" t="s">
        <v>356</v>
      </c>
      <c r="Z108" s="80" t="s">
        <v>356</v>
      </c>
      <c r="AA108" s="80" t="s">
        <v>356</v>
      </c>
      <c r="AB108" s="80" t="s">
        <v>356</v>
      </c>
      <c r="AC108" s="80" t="s">
        <v>356</v>
      </c>
      <c r="AD108" s="335"/>
      <c r="AE108" s="335"/>
      <c r="AF108" s="327">
        <v>14</v>
      </c>
      <c r="AG108" s="327">
        <v>16</v>
      </c>
    </row>
    <row r="109" spans="1:33" ht="45" customHeight="1">
      <c r="A109" s="326">
        <v>43474</v>
      </c>
      <c r="B109" s="327" t="s">
        <v>397</v>
      </c>
      <c r="C109" s="339">
        <v>43488</v>
      </c>
      <c r="D109" s="339">
        <v>43490</v>
      </c>
      <c r="E109" s="79"/>
      <c r="F109" s="79"/>
      <c r="G109" s="79"/>
      <c r="H109" s="79"/>
      <c r="I109" s="79"/>
      <c r="J109" s="79"/>
      <c r="K109" s="79"/>
      <c r="L109" s="79"/>
      <c r="M109" s="79"/>
      <c r="N109" s="79"/>
      <c r="O109" s="79"/>
      <c r="P109" s="79"/>
      <c r="Q109" s="79" t="s">
        <v>93</v>
      </c>
      <c r="R109" s="79"/>
      <c r="S109" s="79"/>
      <c r="T109" s="79"/>
      <c r="U109" s="79"/>
      <c r="V109" s="79"/>
      <c r="W109" s="75"/>
      <c r="X109" s="80" t="s">
        <v>95</v>
      </c>
      <c r="Y109" s="80" t="s">
        <v>356</v>
      </c>
      <c r="Z109" s="80" t="s">
        <v>356</v>
      </c>
      <c r="AA109" s="80" t="s">
        <v>356</v>
      </c>
      <c r="AB109" s="80" t="s">
        <v>356</v>
      </c>
      <c r="AC109" s="80" t="s">
        <v>356</v>
      </c>
      <c r="AD109" s="335"/>
      <c r="AE109" s="335"/>
      <c r="AF109" s="327">
        <v>14</v>
      </c>
      <c r="AG109" s="327">
        <v>16</v>
      </c>
    </row>
    <row r="110" spans="1:33" ht="45" customHeight="1">
      <c r="A110" s="326">
        <v>43475</v>
      </c>
      <c r="B110" s="327" t="s">
        <v>398</v>
      </c>
      <c r="C110" s="339">
        <v>43489</v>
      </c>
      <c r="D110" s="339">
        <v>43491</v>
      </c>
      <c r="E110" s="79"/>
      <c r="F110" s="79"/>
      <c r="G110" s="79"/>
      <c r="H110" s="79"/>
      <c r="I110" s="79"/>
      <c r="J110" s="79"/>
      <c r="K110" s="79"/>
      <c r="L110" s="79"/>
      <c r="M110" s="79"/>
      <c r="N110" s="79"/>
      <c r="O110" s="79"/>
      <c r="P110" s="79"/>
      <c r="Q110" s="79"/>
      <c r="R110" s="79"/>
      <c r="S110" s="79"/>
      <c r="T110" s="79"/>
      <c r="U110" s="79"/>
      <c r="V110" s="79"/>
      <c r="W110" s="75"/>
      <c r="X110" s="80" t="s">
        <v>95</v>
      </c>
      <c r="Y110" s="80" t="s">
        <v>356</v>
      </c>
      <c r="Z110" s="80" t="s">
        <v>356</v>
      </c>
      <c r="AA110" s="80" t="s">
        <v>356</v>
      </c>
      <c r="AB110" s="80" t="s">
        <v>356</v>
      </c>
      <c r="AC110" s="80" t="s">
        <v>356</v>
      </c>
      <c r="AD110" s="335"/>
      <c r="AE110" s="335"/>
      <c r="AF110" s="327">
        <v>14</v>
      </c>
      <c r="AG110" s="327">
        <v>16</v>
      </c>
    </row>
    <row r="111" spans="1:33" ht="45" customHeight="1">
      <c r="A111" s="326">
        <v>43476</v>
      </c>
      <c r="B111" s="327" t="s">
        <v>399</v>
      </c>
      <c r="C111" s="339">
        <v>43490</v>
      </c>
      <c r="D111" s="339">
        <v>43492</v>
      </c>
      <c r="E111" s="79"/>
      <c r="F111" s="79"/>
      <c r="G111" s="79"/>
      <c r="H111" s="79"/>
      <c r="I111" s="79"/>
      <c r="J111" s="79"/>
      <c r="K111" s="79"/>
      <c r="L111" s="79"/>
      <c r="M111" s="79"/>
      <c r="N111" s="79"/>
      <c r="O111" s="79"/>
      <c r="P111" s="79"/>
      <c r="Q111" s="79" t="s">
        <v>93</v>
      </c>
      <c r="R111" s="79"/>
      <c r="S111" s="79"/>
      <c r="T111" s="79"/>
      <c r="U111" s="79"/>
      <c r="V111" s="79"/>
      <c r="W111" s="75"/>
      <c r="X111" s="80" t="s">
        <v>95</v>
      </c>
      <c r="Y111" s="80" t="s">
        <v>356</v>
      </c>
      <c r="Z111" s="80" t="s">
        <v>356</v>
      </c>
      <c r="AA111" s="80" t="s">
        <v>356</v>
      </c>
      <c r="AB111" s="80" t="s">
        <v>356</v>
      </c>
      <c r="AC111" s="80" t="s">
        <v>356</v>
      </c>
      <c r="AD111" s="335"/>
      <c r="AE111" s="335"/>
      <c r="AF111" s="327">
        <v>14</v>
      </c>
      <c r="AG111" s="327">
        <v>16</v>
      </c>
    </row>
    <row r="112" spans="1:33" ht="45" customHeight="1">
      <c r="A112" s="326">
        <v>43477</v>
      </c>
      <c r="B112" s="327" t="s">
        <v>400</v>
      </c>
      <c r="C112" s="339">
        <v>43491</v>
      </c>
      <c r="D112" s="339">
        <v>43493</v>
      </c>
      <c r="E112" s="79"/>
      <c r="F112" s="79"/>
      <c r="G112" s="79"/>
      <c r="H112" s="79"/>
      <c r="I112" s="79"/>
      <c r="J112" s="79"/>
      <c r="K112" s="79"/>
      <c r="L112" s="79"/>
      <c r="M112" s="79"/>
      <c r="N112" s="79"/>
      <c r="O112" s="79"/>
      <c r="P112" s="79"/>
      <c r="Q112" s="79"/>
      <c r="R112" s="79"/>
      <c r="S112" s="79"/>
      <c r="T112" s="79"/>
      <c r="U112" s="79"/>
      <c r="V112" s="79"/>
      <c r="W112" s="75"/>
      <c r="X112" s="80" t="s">
        <v>95</v>
      </c>
      <c r="Y112" s="80" t="s">
        <v>356</v>
      </c>
      <c r="Z112" s="80" t="s">
        <v>356</v>
      </c>
      <c r="AA112" s="80" t="s">
        <v>356</v>
      </c>
      <c r="AB112" s="80" t="s">
        <v>356</v>
      </c>
      <c r="AC112" s="80" t="s">
        <v>356</v>
      </c>
      <c r="AD112" s="335"/>
      <c r="AE112" s="335"/>
      <c r="AF112" s="327">
        <v>14</v>
      </c>
      <c r="AG112" s="327">
        <v>16</v>
      </c>
    </row>
    <row r="113" spans="1:33" ht="45" customHeight="1">
      <c r="A113" s="326">
        <v>43478</v>
      </c>
      <c r="B113" s="327" t="s">
        <v>401</v>
      </c>
      <c r="C113" s="339"/>
      <c r="D113" s="339"/>
      <c r="E113" s="79"/>
      <c r="F113" s="79"/>
      <c r="G113" s="79"/>
      <c r="H113" s="79"/>
      <c r="I113" s="79"/>
      <c r="J113" s="79"/>
      <c r="K113" s="79"/>
      <c r="L113" s="79"/>
      <c r="M113" s="79"/>
      <c r="N113" s="79"/>
      <c r="O113" s="79"/>
      <c r="P113" s="79"/>
      <c r="Q113" s="79"/>
      <c r="R113" s="79"/>
      <c r="S113" s="79"/>
      <c r="T113" s="79"/>
      <c r="U113" s="79"/>
      <c r="V113" s="79"/>
      <c r="W113" s="75"/>
      <c r="X113" s="80" t="s">
        <v>356</v>
      </c>
      <c r="Y113" s="80" t="s">
        <v>356</v>
      </c>
      <c r="Z113" s="80" t="s">
        <v>356</v>
      </c>
      <c r="AA113" s="80" t="s">
        <v>356</v>
      </c>
      <c r="AB113" s="80" t="s">
        <v>356</v>
      </c>
      <c r="AC113" s="80" t="s">
        <v>356</v>
      </c>
      <c r="AD113" s="335"/>
      <c r="AE113" s="335"/>
      <c r="AF113" s="327" t="s">
        <v>356</v>
      </c>
      <c r="AG113" s="327" t="s">
        <v>356</v>
      </c>
    </row>
    <row r="114" spans="1:33" ht="45" customHeight="1">
      <c r="A114" s="326">
        <v>43479</v>
      </c>
      <c r="B114" s="327" t="s">
        <v>395</v>
      </c>
      <c r="C114" s="339">
        <v>43493</v>
      </c>
      <c r="D114" s="339">
        <v>43495</v>
      </c>
      <c r="E114" s="79"/>
      <c r="F114" s="79"/>
      <c r="G114" s="79"/>
      <c r="H114" s="79"/>
      <c r="I114" s="79"/>
      <c r="J114" s="79"/>
      <c r="K114" s="79"/>
      <c r="L114" s="79"/>
      <c r="M114" s="79"/>
      <c r="N114" s="79"/>
      <c r="O114" s="79"/>
      <c r="P114" s="79"/>
      <c r="Q114" s="79"/>
      <c r="R114" s="79"/>
      <c r="S114" s="79"/>
      <c r="T114" s="79"/>
      <c r="U114" s="79"/>
      <c r="V114" s="79"/>
      <c r="W114" s="75"/>
      <c r="X114" s="80" t="s">
        <v>95</v>
      </c>
      <c r="Y114" s="80" t="s">
        <v>356</v>
      </c>
      <c r="Z114" s="80" t="s">
        <v>356</v>
      </c>
      <c r="AA114" s="80" t="s">
        <v>356</v>
      </c>
      <c r="AB114" s="80" t="s">
        <v>356</v>
      </c>
      <c r="AC114" s="80" t="s">
        <v>356</v>
      </c>
      <c r="AD114" s="335"/>
      <c r="AE114" s="335"/>
      <c r="AF114" s="327">
        <v>14</v>
      </c>
      <c r="AG114" s="327">
        <v>16</v>
      </c>
    </row>
    <row r="115" spans="1:33" ht="45" customHeight="1">
      <c r="A115" s="326">
        <v>43480</v>
      </c>
      <c r="B115" s="327" t="s">
        <v>396</v>
      </c>
      <c r="C115" s="339">
        <v>43494</v>
      </c>
      <c r="D115" s="339">
        <v>43496</v>
      </c>
      <c r="E115" s="79"/>
      <c r="F115" s="79"/>
      <c r="G115" s="79"/>
      <c r="H115" s="79"/>
      <c r="I115" s="79"/>
      <c r="J115" s="79"/>
      <c r="K115" s="79"/>
      <c r="L115" s="79"/>
      <c r="M115" s="79"/>
      <c r="N115" s="79"/>
      <c r="O115" s="79"/>
      <c r="P115" s="79"/>
      <c r="Q115" s="79"/>
      <c r="R115" s="79"/>
      <c r="S115" s="79"/>
      <c r="T115" s="79"/>
      <c r="U115" s="79"/>
      <c r="V115" s="79"/>
      <c r="W115" s="75"/>
      <c r="X115" s="80" t="s">
        <v>95</v>
      </c>
      <c r="Y115" s="80" t="s">
        <v>356</v>
      </c>
      <c r="Z115" s="80" t="s">
        <v>356</v>
      </c>
      <c r="AA115" s="80" t="s">
        <v>356</v>
      </c>
      <c r="AB115" s="80" t="s">
        <v>356</v>
      </c>
      <c r="AC115" s="80" t="s">
        <v>356</v>
      </c>
      <c r="AD115" s="335"/>
      <c r="AE115" s="335"/>
      <c r="AF115" s="327">
        <v>14</v>
      </c>
      <c r="AG115" s="327">
        <v>16</v>
      </c>
    </row>
    <row r="116" spans="1:33" ht="45" customHeight="1">
      <c r="A116" s="326">
        <v>43481</v>
      </c>
      <c r="B116" s="327" t="s">
        <v>397</v>
      </c>
      <c r="C116" s="339">
        <v>43495</v>
      </c>
      <c r="D116" s="339">
        <v>43497</v>
      </c>
      <c r="E116" s="79"/>
      <c r="F116" s="79"/>
      <c r="G116" s="79"/>
      <c r="H116" s="79"/>
      <c r="I116" s="79"/>
      <c r="J116" s="79"/>
      <c r="K116" s="79"/>
      <c r="L116" s="79"/>
      <c r="M116" s="79"/>
      <c r="N116" s="79"/>
      <c r="O116" s="79"/>
      <c r="P116" s="79"/>
      <c r="Q116" s="79"/>
      <c r="R116" s="79"/>
      <c r="S116" s="79"/>
      <c r="T116" s="79"/>
      <c r="U116" s="79"/>
      <c r="V116" s="79"/>
      <c r="W116" s="75"/>
      <c r="X116" s="80" t="s">
        <v>95</v>
      </c>
      <c r="Y116" s="80" t="s">
        <v>356</v>
      </c>
      <c r="Z116" s="80" t="s">
        <v>356</v>
      </c>
      <c r="AA116" s="80" t="s">
        <v>356</v>
      </c>
      <c r="AB116" s="80" t="s">
        <v>356</v>
      </c>
      <c r="AC116" s="80" t="s">
        <v>356</v>
      </c>
      <c r="AD116" s="335"/>
      <c r="AE116" s="335"/>
      <c r="AF116" s="327">
        <v>14</v>
      </c>
      <c r="AG116" s="327">
        <v>16</v>
      </c>
    </row>
    <row r="117" spans="1:33" ht="45" customHeight="1">
      <c r="A117" s="326">
        <v>43482</v>
      </c>
      <c r="B117" s="327" t="s">
        <v>398</v>
      </c>
      <c r="C117" s="339">
        <v>43496</v>
      </c>
      <c r="D117" s="339">
        <v>43498</v>
      </c>
      <c r="E117" s="79"/>
      <c r="F117" s="79"/>
      <c r="G117" s="79"/>
      <c r="H117" s="79"/>
      <c r="I117" s="79"/>
      <c r="J117" s="79"/>
      <c r="K117" s="79"/>
      <c r="L117" s="79"/>
      <c r="M117" s="79"/>
      <c r="N117" s="79"/>
      <c r="O117" s="79"/>
      <c r="P117" s="79"/>
      <c r="Q117" s="79"/>
      <c r="R117" s="79"/>
      <c r="S117" s="79"/>
      <c r="T117" s="79"/>
      <c r="U117" s="79"/>
      <c r="V117" s="79"/>
      <c r="W117" s="75"/>
      <c r="X117" s="80" t="s">
        <v>356</v>
      </c>
      <c r="Y117" s="80" t="s">
        <v>356</v>
      </c>
      <c r="Z117" s="80" t="s">
        <v>95</v>
      </c>
      <c r="AA117" s="80" t="s">
        <v>356</v>
      </c>
      <c r="AB117" s="80" t="s">
        <v>356</v>
      </c>
      <c r="AC117" s="80" t="s">
        <v>356</v>
      </c>
      <c r="AD117" s="335"/>
      <c r="AE117" s="335"/>
      <c r="AF117" s="327">
        <v>14</v>
      </c>
      <c r="AG117" s="327">
        <v>16</v>
      </c>
    </row>
    <row r="118" spans="1:33" ht="45" customHeight="1">
      <c r="A118" s="326">
        <v>43483</v>
      </c>
      <c r="B118" s="327" t="s">
        <v>399</v>
      </c>
      <c r="C118" s="339">
        <v>43497</v>
      </c>
      <c r="D118" s="339">
        <v>43499</v>
      </c>
      <c r="E118" s="79"/>
      <c r="F118" s="79"/>
      <c r="G118" s="79"/>
      <c r="H118" s="79"/>
      <c r="I118" s="79"/>
      <c r="J118" s="79"/>
      <c r="K118" s="79"/>
      <c r="L118" s="79"/>
      <c r="M118" s="79"/>
      <c r="N118" s="79"/>
      <c r="O118" s="79"/>
      <c r="P118" s="79"/>
      <c r="Q118" s="79"/>
      <c r="R118" s="79"/>
      <c r="S118" s="79"/>
      <c r="T118" s="79"/>
      <c r="U118" s="79"/>
      <c r="V118" s="79"/>
      <c r="W118" s="75"/>
      <c r="X118" s="80" t="s">
        <v>356</v>
      </c>
      <c r="Y118" s="80" t="s">
        <v>356</v>
      </c>
      <c r="Z118" s="80" t="s">
        <v>95</v>
      </c>
      <c r="AA118" s="80" t="s">
        <v>356</v>
      </c>
      <c r="AB118" s="80" t="s">
        <v>356</v>
      </c>
      <c r="AC118" s="80" t="s">
        <v>356</v>
      </c>
      <c r="AD118" s="335"/>
      <c r="AE118" s="335"/>
      <c r="AF118" s="327">
        <v>14</v>
      </c>
      <c r="AG118" s="327">
        <v>16</v>
      </c>
    </row>
    <row r="119" spans="1:33" ht="45" customHeight="1">
      <c r="A119" s="326">
        <v>43484</v>
      </c>
      <c r="B119" s="327" t="s">
        <v>400</v>
      </c>
      <c r="C119" s="339">
        <v>43498</v>
      </c>
      <c r="D119" s="339">
        <v>43500</v>
      </c>
      <c r="E119" s="79"/>
      <c r="F119" s="79"/>
      <c r="G119" s="79" t="s">
        <v>93</v>
      </c>
      <c r="H119" s="79"/>
      <c r="I119" s="79"/>
      <c r="J119" s="79"/>
      <c r="K119" s="79"/>
      <c r="L119" s="79"/>
      <c r="M119" s="79"/>
      <c r="N119" s="79"/>
      <c r="O119" s="79"/>
      <c r="P119" s="79"/>
      <c r="Q119" s="79"/>
      <c r="R119" s="79"/>
      <c r="S119" s="79"/>
      <c r="T119" s="79"/>
      <c r="U119" s="79"/>
      <c r="V119" s="79"/>
      <c r="W119" s="75"/>
      <c r="X119" s="80" t="s">
        <v>356</v>
      </c>
      <c r="Y119" s="80" t="s">
        <v>356</v>
      </c>
      <c r="Z119" s="80" t="s">
        <v>95</v>
      </c>
      <c r="AA119" s="80" t="s">
        <v>356</v>
      </c>
      <c r="AB119" s="80" t="s">
        <v>356</v>
      </c>
      <c r="AC119" s="80" t="s">
        <v>356</v>
      </c>
      <c r="AD119" s="335"/>
      <c r="AE119" s="335"/>
      <c r="AF119" s="327">
        <v>14</v>
      </c>
      <c r="AG119" s="327">
        <v>16</v>
      </c>
    </row>
    <row r="120" spans="1:33" ht="45" customHeight="1">
      <c r="A120" s="326">
        <v>43485</v>
      </c>
      <c r="B120" s="327" t="s">
        <v>401</v>
      </c>
      <c r="C120" s="339"/>
      <c r="D120" s="339"/>
      <c r="E120" s="79"/>
      <c r="F120" s="79"/>
      <c r="G120" s="79"/>
      <c r="H120" s="79"/>
      <c r="I120" s="79"/>
      <c r="J120" s="79"/>
      <c r="K120" s="79"/>
      <c r="L120" s="79"/>
      <c r="M120" s="79"/>
      <c r="N120" s="79"/>
      <c r="O120" s="79"/>
      <c r="P120" s="79"/>
      <c r="Q120" s="79"/>
      <c r="R120" s="79"/>
      <c r="S120" s="79"/>
      <c r="T120" s="79"/>
      <c r="U120" s="79"/>
      <c r="V120" s="79"/>
      <c r="W120" s="75"/>
      <c r="X120" s="80" t="s">
        <v>356</v>
      </c>
      <c r="Y120" s="80" t="s">
        <v>356</v>
      </c>
      <c r="Z120" s="80" t="s">
        <v>356</v>
      </c>
      <c r="AA120" s="80" t="s">
        <v>356</v>
      </c>
      <c r="AB120" s="80" t="s">
        <v>356</v>
      </c>
      <c r="AC120" s="80" t="s">
        <v>356</v>
      </c>
      <c r="AD120" s="335"/>
      <c r="AE120" s="335"/>
      <c r="AF120" s="327" t="s">
        <v>356</v>
      </c>
      <c r="AG120" s="327" t="s">
        <v>356</v>
      </c>
    </row>
    <row r="121" spans="1:33" ht="45" customHeight="1">
      <c r="A121" s="326">
        <v>43486</v>
      </c>
      <c r="B121" s="327" t="s">
        <v>395</v>
      </c>
      <c r="C121" s="339">
        <v>43500</v>
      </c>
      <c r="D121" s="339">
        <v>43502</v>
      </c>
      <c r="E121" s="79"/>
      <c r="F121" s="79"/>
      <c r="G121" s="79"/>
      <c r="H121" s="79"/>
      <c r="I121" s="79"/>
      <c r="J121" s="79"/>
      <c r="K121" s="79"/>
      <c r="L121" s="79"/>
      <c r="M121" s="79"/>
      <c r="N121" s="79"/>
      <c r="O121" s="79"/>
      <c r="P121" s="79"/>
      <c r="Q121" s="79"/>
      <c r="R121" s="79"/>
      <c r="S121" s="79"/>
      <c r="T121" s="79"/>
      <c r="U121" s="79"/>
      <c r="V121" s="79"/>
      <c r="W121" s="75"/>
      <c r="X121" s="80" t="s">
        <v>356</v>
      </c>
      <c r="Y121" s="80" t="s">
        <v>356</v>
      </c>
      <c r="Z121" s="80" t="s">
        <v>95</v>
      </c>
      <c r="AA121" s="80" t="s">
        <v>356</v>
      </c>
      <c r="AB121" s="80" t="s">
        <v>356</v>
      </c>
      <c r="AC121" s="80" t="s">
        <v>356</v>
      </c>
      <c r="AD121" s="335"/>
      <c r="AE121" s="335"/>
      <c r="AF121" s="327">
        <v>14</v>
      </c>
      <c r="AG121" s="327">
        <v>16</v>
      </c>
    </row>
    <row r="122" spans="1:33" ht="45" customHeight="1">
      <c r="A122" s="326">
        <v>43487</v>
      </c>
      <c r="B122" s="327" t="s">
        <v>396</v>
      </c>
      <c r="C122" s="339">
        <v>43501</v>
      </c>
      <c r="D122" s="339">
        <v>43503</v>
      </c>
      <c r="E122" s="79"/>
      <c r="F122" s="79"/>
      <c r="G122" s="79"/>
      <c r="H122" s="79"/>
      <c r="I122" s="79"/>
      <c r="J122" s="79"/>
      <c r="K122" s="79"/>
      <c r="L122" s="79"/>
      <c r="M122" s="79"/>
      <c r="N122" s="79"/>
      <c r="O122" s="79"/>
      <c r="P122" s="79"/>
      <c r="Q122" s="79"/>
      <c r="R122" s="79"/>
      <c r="S122" s="79"/>
      <c r="T122" s="79"/>
      <c r="U122" s="79"/>
      <c r="V122" s="79"/>
      <c r="W122" s="75"/>
      <c r="X122" s="80" t="s">
        <v>356</v>
      </c>
      <c r="Y122" s="80" t="s">
        <v>356</v>
      </c>
      <c r="Z122" s="80" t="s">
        <v>95</v>
      </c>
      <c r="AA122" s="80" t="s">
        <v>356</v>
      </c>
      <c r="AB122" s="80" t="s">
        <v>356</v>
      </c>
      <c r="AC122" s="80" t="s">
        <v>356</v>
      </c>
      <c r="AD122" s="335"/>
      <c r="AE122" s="335"/>
      <c r="AF122" s="327">
        <v>14</v>
      </c>
      <c r="AG122" s="327">
        <v>16</v>
      </c>
    </row>
    <row r="123" spans="1:33" ht="45" customHeight="1">
      <c r="A123" s="326">
        <v>43488</v>
      </c>
      <c r="B123" s="327" t="s">
        <v>397</v>
      </c>
      <c r="C123" s="339">
        <v>43502</v>
      </c>
      <c r="D123" s="339">
        <v>43504</v>
      </c>
      <c r="E123" s="79"/>
      <c r="F123" s="79"/>
      <c r="G123" s="79"/>
      <c r="H123" s="79"/>
      <c r="I123" s="79"/>
      <c r="J123" s="79"/>
      <c r="K123" s="79"/>
      <c r="L123" s="79"/>
      <c r="M123" s="79"/>
      <c r="N123" s="79"/>
      <c r="O123" s="79"/>
      <c r="P123" s="79"/>
      <c r="Q123" s="79"/>
      <c r="R123" s="79"/>
      <c r="S123" s="79"/>
      <c r="T123" s="79"/>
      <c r="U123" s="79"/>
      <c r="V123" s="79"/>
      <c r="W123" s="75"/>
      <c r="X123" s="80" t="s">
        <v>356</v>
      </c>
      <c r="Y123" s="80" t="s">
        <v>356</v>
      </c>
      <c r="Z123" s="80" t="s">
        <v>95</v>
      </c>
      <c r="AA123" s="80" t="s">
        <v>356</v>
      </c>
      <c r="AB123" s="80" t="s">
        <v>356</v>
      </c>
      <c r="AC123" s="80" t="s">
        <v>356</v>
      </c>
      <c r="AD123" s="335"/>
      <c r="AE123" s="335"/>
      <c r="AF123" s="327">
        <v>14</v>
      </c>
      <c r="AG123" s="327">
        <v>16</v>
      </c>
    </row>
    <row r="124" spans="1:33" ht="45" customHeight="1">
      <c r="A124" s="326">
        <v>43489</v>
      </c>
      <c r="B124" s="327" t="s">
        <v>398</v>
      </c>
      <c r="C124" s="339">
        <v>43503</v>
      </c>
      <c r="D124" s="339">
        <v>43505</v>
      </c>
      <c r="E124" s="79"/>
      <c r="F124" s="79"/>
      <c r="G124" s="79"/>
      <c r="H124" s="79"/>
      <c r="I124" s="79"/>
      <c r="J124" s="79"/>
      <c r="K124" s="79"/>
      <c r="L124" s="79"/>
      <c r="M124" s="79"/>
      <c r="N124" s="79"/>
      <c r="O124" s="79"/>
      <c r="P124" s="79"/>
      <c r="Q124" s="79"/>
      <c r="R124" s="79"/>
      <c r="S124" s="79"/>
      <c r="T124" s="79"/>
      <c r="U124" s="79"/>
      <c r="V124" s="79"/>
      <c r="W124" s="75"/>
      <c r="X124" s="80" t="s">
        <v>356</v>
      </c>
      <c r="Y124" s="80" t="s">
        <v>356</v>
      </c>
      <c r="Z124" s="80" t="s">
        <v>95</v>
      </c>
      <c r="AA124" s="80" t="s">
        <v>356</v>
      </c>
      <c r="AB124" s="80" t="s">
        <v>356</v>
      </c>
      <c r="AC124" s="80" t="s">
        <v>356</v>
      </c>
      <c r="AD124" s="335"/>
      <c r="AE124" s="335"/>
      <c r="AF124" s="327">
        <v>14</v>
      </c>
      <c r="AG124" s="327">
        <v>16</v>
      </c>
    </row>
    <row r="125" spans="1:33" ht="45" customHeight="1">
      <c r="A125" s="326">
        <v>43490</v>
      </c>
      <c r="B125" s="327" t="s">
        <v>399</v>
      </c>
      <c r="C125" s="339">
        <v>43504</v>
      </c>
      <c r="D125" s="339">
        <v>43506</v>
      </c>
      <c r="E125" s="79"/>
      <c r="F125" s="79"/>
      <c r="G125" s="79"/>
      <c r="H125" s="79"/>
      <c r="I125" s="79"/>
      <c r="J125" s="79"/>
      <c r="K125" s="79"/>
      <c r="L125" s="79"/>
      <c r="M125" s="79"/>
      <c r="N125" s="79"/>
      <c r="O125" s="79"/>
      <c r="P125" s="79"/>
      <c r="Q125" s="79"/>
      <c r="R125" s="79"/>
      <c r="S125" s="79"/>
      <c r="T125" s="79"/>
      <c r="U125" s="79"/>
      <c r="V125" s="79"/>
      <c r="W125" s="75"/>
      <c r="X125" s="80" t="s">
        <v>356</v>
      </c>
      <c r="Y125" s="80" t="s">
        <v>356</v>
      </c>
      <c r="Z125" s="80" t="s">
        <v>95</v>
      </c>
      <c r="AA125" s="80" t="s">
        <v>356</v>
      </c>
      <c r="AB125" s="80" t="s">
        <v>356</v>
      </c>
      <c r="AC125" s="80" t="s">
        <v>356</v>
      </c>
      <c r="AD125" s="335"/>
      <c r="AE125" s="335"/>
      <c r="AF125" s="327">
        <v>14</v>
      </c>
      <c r="AG125" s="327">
        <v>16</v>
      </c>
    </row>
    <row r="126" spans="1:33" ht="45" customHeight="1">
      <c r="A126" s="326">
        <v>43491</v>
      </c>
      <c r="B126" s="327" t="s">
        <v>400</v>
      </c>
      <c r="C126" s="339">
        <v>43505</v>
      </c>
      <c r="D126" s="339">
        <v>43507</v>
      </c>
      <c r="E126" s="79"/>
      <c r="F126" s="79"/>
      <c r="G126" s="79"/>
      <c r="H126" s="79" t="s">
        <v>93</v>
      </c>
      <c r="I126" s="79"/>
      <c r="J126" s="79"/>
      <c r="K126" s="79"/>
      <c r="L126" s="79"/>
      <c r="M126" s="79"/>
      <c r="N126" s="79"/>
      <c r="O126" s="79"/>
      <c r="P126" s="79"/>
      <c r="Q126" s="79"/>
      <c r="R126" s="79"/>
      <c r="S126" s="79"/>
      <c r="T126" s="79"/>
      <c r="U126" s="79"/>
      <c r="V126" s="79"/>
      <c r="W126" s="75"/>
      <c r="X126" s="80" t="s">
        <v>356</v>
      </c>
      <c r="Y126" s="80" t="s">
        <v>356</v>
      </c>
      <c r="Z126" s="80" t="s">
        <v>95</v>
      </c>
      <c r="AA126" s="80" t="s">
        <v>356</v>
      </c>
      <c r="AB126" s="80" t="s">
        <v>356</v>
      </c>
      <c r="AC126" s="80" t="s">
        <v>356</v>
      </c>
      <c r="AD126" s="335"/>
      <c r="AE126" s="335"/>
      <c r="AF126" s="327">
        <v>14</v>
      </c>
      <c r="AG126" s="327">
        <v>16</v>
      </c>
    </row>
    <row r="127" spans="1:33" ht="45" customHeight="1">
      <c r="A127" s="326">
        <v>43492</v>
      </c>
      <c r="B127" s="327" t="s">
        <v>401</v>
      </c>
      <c r="C127" s="339"/>
      <c r="D127" s="339"/>
      <c r="E127" s="79"/>
      <c r="F127" s="79"/>
      <c r="G127" s="79"/>
      <c r="H127" s="79"/>
      <c r="I127" s="79"/>
      <c r="J127" s="79"/>
      <c r="K127" s="79"/>
      <c r="L127" s="79"/>
      <c r="M127" s="79"/>
      <c r="N127" s="79"/>
      <c r="O127" s="79"/>
      <c r="P127" s="79"/>
      <c r="Q127" s="79"/>
      <c r="R127" s="79"/>
      <c r="S127" s="79"/>
      <c r="T127" s="79"/>
      <c r="U127" s="79"/>
      <c r="V127" s="79"/>
      <c r="W127" s="75"/>
      <c r="X127" s="80" t="s">
        <v>356</v>
      </c>
      <c r="Y127" s="80" t="s">
        <v>356</v>
      </c>
      <c r="Z127" s="80" t="s">
        <v>356</v>
      </c>
      <c r="AA127" s="80" t="s">
        <v>356</v>
      </c>
      <c r="AB127" s="80" t="s">
        <v>356</v>
      </c>
      <c r="AC127" s="80" t="s">
        <v>356</v>
      </c>
      <c r="AD127" s="335"/>
      <c r="AE127" s="335"/>
      <c r="AF127" s="327" t="s">
        <v>356</v>
      </c>
      <c r="AG127" s="327" t="s">
        <v>356</v>
      </c>
    </row>
    <row r="128" spans="1:33" ht="45" customHeight="1">
      <c r="A128" s="326">
        <v>43493</v>
      </c>
      <c r="B128" s="327" t="s">
        <v>395</v>
      </c>
      <c r="C128" s="339">
        <v>43507</v>
      </c>
      <c r="D128" s="339">
        <v>43509</v>
      </c>
      <c r="E128" s="79"/>
      <c r="F128" s="79"/>
      <c r="G128" s="79"/>
      <c r="H128" s="79"/>
      <c r="I128" s="79"/>
      <c r="J128" s="79"/>
      <c r="K128" s="79"/>
      <c r="L128" s="79"/>
      <c r="M128" s="79"/>
      <c r="N128" s="79"/>
      <c r="O128" s="79"/>
      <c r="P128" s="79"/>
      <c r="Q128" s="79"/>
      <c r="R128" s="79"/>
      <c r="S128" s="79"/>
      <c r="T128" s="79"/>
      <c r="U128" s="79"/>
      <c r="V128" s="79"/>
      <c r="W128" s="75"/>
      <c r="X128" s="80" t="s">
        <v>356</v>
      </c>
      <c r="Y128" s="80" t="s">
        <v>356</v>
      </c>
      <c r="Z128" s="80" t="s">
        <v>95</v>
      </c>
      <c r="AA128" s="80" t="s">
        <v>356</v>
      </c>
      <c r="AB128" s="80" t="s">
        <v>356</v>
      </c>
      <c r="AC128" s="80" t="s">
        <v>356</v>
      </c>
      <c r="AD128" s="335"/>
      <c r="AE128" s="335"/>
      <c r="AF128" s="327">
        <v>14</v>
      </c>
      <c r="AG128" s="327">
        <v>16</v>
      </c>
    </row>
    <row r="129" spans="1:33" ht="45" customHeight="1">
      <c r="A129" s="326">
        <v>43494</v>
      </c>
      <c r="B129" s="327" t="s">
        <v>396</v>
      </c>
      <c r="C129" s="339">
        <v>43508</v>
      </c>
      <c r="D129" s="339">
        <v>43510</v>
      </c>
      <c r="E129" s="79"/>
      <c r="F129" s="79"/>
      <c r="G129" s="79"/>
      <c r="H129" s="79"/>
      <c r="I129" s="79"/>
      <c r="J129" s="79"/>
      <c r="K129" s="79"/>
      <c r="L129" s="79"/>
      <c r="M129" s="79"/>
      <c r="N129" s="79"/>
      <c r="O129" s="79"/>
      <c r="P129" s="79"/>
      <c r="Q129" s="79"/>
      <c r="R129" s="79"/>
      <c r="S129" s="79"/>
      <c r="T129" s="79"/>
      <c r="U129" s="79"/>
      <c r="V129" s="79"/>
      <c r="W129" s="75"/>
      <c r="X129" s="80" t="s">
        <v>356</v>
      </c>
      <c r="Y129" s="80" t="s">
        <v>356</v>
      </c>
      <c r="Z129" s="80" t="s">
        <v>95</v>
      </c>
      <c r="AA129" s="80" t="s">
        <v>356</v>
      </c>
      <c r="AB129" s="80" t="s">
        <v>356</v>
      </c>
      <c r="AC129" s="80" t="s">
        <v>356</v>
      </c>
      <c r="AD129" s="335"/>
      <c r="AE129" s="335"/>
      <c r="AF129" s="327">
        <v>14</v>
      </c>
      <c r="AG129" s="327">
        <v>16</v>
      </c>
    </row>
    <row r="130" spans="1:33" ht="45" customHeight="1">
      <c r="A130" s="326">
        <v>43495</v>
      </c>
      <c r="B130" s="327" t="s">
        <v>397</v>
      </c>
      <c r="C130" s="339">
        <v>43509</v>
      </c>
      <c r="D130" s="339">
        <v>43511</v>
      </c>
      <c r="E130" s="79"/>
      <c r="F130" s="79"/>
      <c r="G130" s="79"/>
      <c r="H130" s="79"/>
      <c r="I130" s="79"/>
      <c r="J130" s="79"/>
      <c r="K130" s="79"/>
      <c r="L130" s="79"/>
      <c r="M130" s="79"/>
      <c r="N130" s="79"/>
      <c r="O130" s="79"/>
      <c r="P130" s="79"/>
      <c r="Q130" s="79"/>
      <c r="R130" s="79"/>
      <c r="S130" s="79"/>
      <c r="T130" s="79"/>
      <c r="U130" s="79"/>
      <c r="V130" s="79"/>
      <c r="W130" s="75"/>
      <c r="X130" s="80" t="s">
        <v>356</v>
      </c>
      <c r="Y130" s="80" t="s">
        <v>356</v>
      </c>
      <c r="Z130" s="80" t="s">
        <v>95</v>
      </c>
      <c r="AA130" s="80" t="s">
        <v>356</v>
      </c>
      <c r="AB130" s="80" t="s">
        <v>356</v>
      </c>
      <c r="AC130" s="80" t="s">
        <v>356</v>
      </c>
      <c r="AD130" s="335"/>
      <c r="AE130" s="335"/>
      <c r="AF130" s="327">
        <v>14</v>
      </c>
      <c r="AG130" s="327">
        <v>16</v>
      </c>
    </row>
    <row r="131" spans="1:33" ht="45" customHeight="1">
      <c r="A131" s="326">
        <v>43496</v>
      </c>
      <c r="B131" s="327" t="s">
        <v>398</v>
      </c>
      <c r="C131" s="339">
        <v>43510</v>
      </c>
      <c r="D131" s="339">
        <v>43512</v>
      </c>
      <c r="E131" s="79"/>
      <c r="F131" s="79"/>
      <c r="G131" s="79"/>
      <c r="H131" s="79"/>
      <c r="I131" s="79"/>
      <c r="J131" s="79"/>
      <c r="K131" s="79"/>
      <c r="L131" s="79"/>
      <c r="M131" s="79"/>
      <c r="N131" s="79"/>
      <c r="O131" s="79"/>
      <c r="P131" s="79"/>
      <c r="Q131" s="79"/>
      <c r="R131" s="79"/>
      <c r="S131" s="79"/>
      <c r="T131" s="79"/>
      <c r="U131" s="79"/>
      <c r="V131" s="79"/>
      <c r="W131" s="75"/>
      <c r="X131" s="80" t="s">
        <v>356</v>
      </c>
      <c r="Y131" s="80" t="s">
        <v>356</v>
      </c>
      <c r="Z131" s="80" t="s">
        <v>95</v>
      </c>
      <c r="AA131" s="80" t="s">
        <v>356</v>
      </c>
      <c r="AB131" s="80" t="s">
        <v>356</v>
      </c>
      <c r="AC131" s="80" t="s">
        <v>356</v>
      </c>
      <c r="AD131" s="335"/>
      <c r="AE131" s="335"/>
      <c r="AF131" s="327">
        <v>14</v>
      </c>
      <c r="AG131" s="327">
        <v>16</v>
      </c>
    </row>
    <row r="132" spans="1:33" ht="45" customHeight="1">
      <c r="A132" s="326">
        <v>43497</v>
      </c>
      <c r="B132" s="327" t="s">
        <v>399</v>
      </c>
      <c r="C132" s="339">
        <v>43511</v>
      </c>
      <c r="D132" s="339">
        <v>43513</v>
      </c>
      <c r="E132" s="79"/>
      <c r="F132" s="79"/>
      <c r="G132" s="79"/>
      <c r="H132" s="79"/>
      <c r="I132" s="79"/>
      <c r="J132" s="79"/>
      <c r="K132" s="79"/>
      <c r="L132" s="79"/>
      <c r="M132" s="79"/>
      <c r="N132" s="79"/>
      <c r="O132" s="79"/>
      <c r="P132" s="79"/>
      <c r="Q132" s="79"/>
      <c r="R132" s="79"/>
      <c r="S132" s="79"/>
      <c r="T132" s="79"/>
      <c r="U132" s="79"/>
      <c r="V132" s="79"/>
      <c r="W132" s="75"/>
      <c r="X132" s="80" t="s">
        <v>356</v>
      </c>
      <c r="Y132" s="80" t="s">
        <v>356</v>
      </c>
      <c r="Z132" s="80" t="s">
        <v>356</v>
      </c>
      <c r="AA132" s="80" t="s">
        <v>95</v>
      </c>
      <c r="AB132" s="80" t="s">
        <v>356</v>
      </c>
      <c r="AC132" s="80" t="s">
        <v>356</v>
      </c>
      <c r="AD132" s="335"/>
      <c r="AE132" s="335"/>
      <c r="AF132" s="327">
        <v>14</v>
      </c>
      <c r="AG132" s="327">
        <v>16</v>
      </c>
    </row>
    <row r="133" spans="1:33" ht="45" customHeight="1">
      <c r="A133" s="326">
        <v>43498</v>
      </c>
      <c r="B133" s="327" t="s">
        <v>400</v>
      </c>
      <c r="C133" s="339">
        <v>43512</v>
      </c>
      <c r="D133" s="339">
        <v>43514</v>
      </c>
      <c r="E133" s="79"/>
      <c r="F133" s="79"/>
      <c r="G133" s="79"/>
      <c r="H133" s="79"/>
      <c r="I133" s="79"/>
      <c r="J133" s="79"/>
      <c r="K133" s="79"/>
      <c r="L133" s="79"/>
      <c r="M133" s="79"/>
      <c r="N133" s="79"/>
      <c r="O133" s="79"/>
      <c r="P133" s="79"/>
      <c r="Q133" s="79"/>
      <c r="R133" s="79"/>
      <c r="S133" s="79"/>
      <c r="T133" s="79"/>
      <c r="U133" s="79"/>
      <c r="V133" s="79"/>
      <c r="W133" s="75"/>
      <c r="X133" s="80" t="s">
        <v>356</v>
      </c>
      <c r="Y133" s="80" t="s">
        <v>356</v>
      </c>
      <c r="Z133" s="80" t="s">
        <v>356</v>
      </c>
      <c r="AA133" s="80" t="s">
        <v>95</v>
      </c>
      <c r="AB133" s="80" t="s">
        <v>356</v>
      </c>
      <c r="AC133" s="80" t="s">
        <v>356</v>
      </c>
      <c r="AD133" s="335"/>
      <c r="AE133" s="335"/>
      <c r="AF133" s="327">
        <v>14</v>
      </c>
      <c r="AG133" s="327">
        <v>16</v>
      </c>
    </row>
    <row r="134" spans="1:33" ht="45" customHeight="1">
      <c r="A134" s="326">
        <v>43499</v>
      </c>
      <c r="B134" s="327" t="s">
        <v>401</v>
      </c>
      <c r="C134" s="339"/>
      <c r="D134" s="339"/>
      <c r="E134" s="79"/>
      <c r="F134" s="79"/>
      <c r="G134" s="79"/>
      <c r="H134" s="79"/>
      <c r="I134" s="79"/>
      <c r="J134" s="79"/>
      <c r="K134" s="79"/>
      <c r="L134" s="79"/>
      <c r="M134" s="79"/>
      <c r="N134" s="79"/>
      <c r="O134" s="79"/>
      <c r="P134" s="79"/>
      <c r="Q134" s="79"/>
      <c r="R134" s="79"/>
      <c r="S134" s="79"/>
      <c r="T134" s="79"/>
      <c r="U134" s="79"/>
      <c r="V134" s="79"/>
      <c r="W134" s="75"/>
      <c r="X134" s="80" t="s">
        <v>356</v>
      </c>
      <c r="Y134" s="80" t="s">
        <v>356</v>
      </c>
      <c r="Z134" s="80" t="s">
        <v>356</v>
      </c>
      <c r="AA134" s="80" t="s">
        <v>356</v>
      </c>
      <c r="AB134" s="80" t="s">
        <v>356</v>
      </c>
      <c r="AC134" s="80" t="s">
        <v>356</v>
      </c>
      <c r="AD134" s="335"/>
      <c r="AE134" s="335"/>
      <c r="AF134" s="327" t="s">
        <v>356</v>
      </c>
      <c r="AG134" s="327" t="s">
        <v>356</v>
      </c>
    </row>
    <row r="135" spans="1:33" ht="45" customHeight="1">
      <c r="A135" s="326">
        <v>43500</v>
      </c>
      <c r="B135" s="327" t="s">
        <v>395</v>
      </c>
      <c r="C135" s="339">
        <v>43514</v>
      </c>
      <c r="D135" s="339">
        <v>43516</v>
      </c>
      <c r="E135" s="79"/>
      <c r="F135" s="79"/>
      <c r="G135" s="79"/>
      <c r="H135" s="79"/>
      <c r="I135" s="79"/>
      <c r="J135" s="79"/>
      <c r="K135" s="79"/>
      <c r="L135" s="79"/>
      <c r="M135" s="79"/>
      <c r="N135" s="79"/>
      <c r="O135" s="79"/>
      <c r="P135" s="79"/>
      <c r="Q135" s="79"/>
      <c r="R135" s="79"/>
      <c r="S135" s="79"/>
      <c r="T135" s="79"/>
      <c r="U135" s="79"/>
      <c r="V135" s="79"/>
      <c r="W135" s="75"/>
      <c r="X135" s="80" t="s">
        <v>356</v>
      </c>
      <c r="Y135" s="80" t="s">
        <v>356</v>
      </c>
      <c r="Z135" s="80" t="s">
        <v>356</v>
      </c>
      <c r="AA135" s="80" t="s">
        <v>356</v>
      </c>
      <c r="AB135" s="80" t="s">
        <v>95</v>
      </c>
      <c r="AC135" s="80" t="s">
        <v>356</v>
      </c>
      <c r="AD135" s="335"/>
      <c r="AE135" s="335"/>
      <c r="AF135" s="327">
        <v>14</v>
      </c>
      <c r="AG135" s="327">
        <v>16</v>
      </c>
    </row>
    <row r="136" spans="1:33" ht="45" customHeight="1">
      <c r="A136" s="326">
        <v>43501</v>
      </c>
      <c r="B136" s="327" t="s">
        <v>396</v>
      </c>
      <c r="C136" s="339">
        <v>43515</v>
      </c>
      <c r="D136" s="339">
        <v>43517</v>
      </c>
      <c r="E136" s="79"/>
      <c r="F136" s="79"/>
      <c r="G136" s="79"/>
      <c r="H136" s="79"/>
      <c r="I136" s="79"/>
      <c r="J136" s="79"/>
      <c r="K136" s="79"/>
      <c r="L136" s="79"/>
      <c r="M136" s="79"/>
      <c r="N136" s="79"/>
      <c r="O136" s="79"/>
      <c r="P136" s="79"/>
      <c r="Q136" s="79"/>
      <c r="R136" s="79"/>
      <c r="S136" s="79"/>
      <c r="T136" s="79"/>
      <c r="U136" s="79"/>
      <c r="V136" s="79"/>
      <c r="W136" s="75"/>
      <c r="X136" s="80" t="s">
        <v>356</v>
      </c>
      <c r="Y136" s="80" t="s">
        <v>356</v>
      </c>
      <c r="Z136" s="80" t="s">
        <v>356</v>
      </c>
      <c r="AA136" s="80" t="s">
        <v>356</v>
      </c>
      <c r="AB136" s="80" t="s">
        <v>95</v>
      </c>
      <c r="AC136" s="80" t="s">
        <v>356</v>
      </c>
      <c r="AD136" s="335"/>
      <c r="AE136" s="335"/>
      <c r="AF136" s="327">
        <v>14</v>
      </c>
      <c r="AG136" s="327">
        <v>16</v>
      </c>
    </row>
    <row r="137" spans="1:33" ht="45" customHeight="1">
      <c r="A137" s="326">
        <v>43502</v>
      </c>
      <c r="B137" s="327" t="s">
        <v>397</v>
      </c>
      <c r="C137" s="339">
        <v>43516</v>
      </c>
      <c r="D137" s="339">
        <v>43518</v>
      </c>
      <c r="E137" s="79"/>
      <c r="F137" s="79"/>
      <c r="G137" s="79"/>
      <c r="H137" s="79"/>
      <c r="I137" s="79"/>
      <c r="J137" s="79"/>
      <c r="K137" s="79"/>
      <c r="L137" s="79"/>
      <c r="M137" s="79"/>
      <c r="N137" s="79"/>
      <c r="O137" s="79"/>
      <c r="P137" s="79"/>
      <c r="Q137" s="79"/>
      <c r="R137" s="79"/>
      <c r="S137" s="79"/>
      <c r="T137" s="79"/>
      <c r="U137" s="79"/>
      <c r="V137" s="79"/>
      <c r="W137" s="75"/>
      <c r="X137" s="80" t="s">
        <v>356</v>
      </c>
      <c r="Y137" s="80" t="s">
        <v>356</v>
      </c>
      <c r="Z137" s="80" t="s">
        <v>356</v>
      </c>
      <c r="AA137" s="80" t="s">
        <v>356</v>
      </c>
      <c r="AB137" s="80" t="s">
        <v>95</v>
      </c>
      <c r="AC137" s="80" t="s">
        <v>356</v>
      </c>
      <c r="AD137" s="335"/>
      <c r="AE137" s="335"/>
      <c r="AF137" s="327">
        <v>14</v>
      </c>
      <c r="AG137" s="327">
        <v>16</v>
      </c>
    </row>
    <row r="138" spans="1:33" ht="45" customHeight="1">
      <c r="A138" s="326">
        <v>43503</v>
      </c>
      <c r="B138" s="327" t="s">
        <v>398</v>
      </c>
      <c r="C138" s="339">
        <v>43517</v>
      </c>
      <c r="D138" s="339">
        <v>43519</v>
      </c>
      <c r="E138" s="79"/>
      <c r="F138" s="79"/>
      <c r="G138" s="79"/>
      <c r="H138" s="79"/>
      <c r="I138" s="79"/>
      <c r="J138" s="79"/>
      <c r="K138" s="79"/>
      <c r="L138" s="79"/>
      <c r="M138" s="79"/>
      <c r="N138" s="79"/>
      <c r="O138" s="79"/>
      <c r="P138" s="79"/>
      <c r="Q138" s="79"/>
      <c r="R138" s="79"/>
      <c r="S138" s="79"/>
      <c r="T138" s="79"/>
      <c r="U138" s="79"/>
      <c r="V138" s="79"/>
      <c r="W138" s="75"/>
      <c r="X138" s="80" t="s">
        <v>356</v>
      </c>
      <c r="Y138" s="80" t="s">
        <v>356</v>
      </c>
      <c r="Z138" s="80" t="s">
        <v>356</v>
      </c>
      <c r="AA138" s="80" t="s">
        <v>356</v>
      </c>
      <c r="AB138" s="80" t="s">
        <v>95</v>
      </c>
      <c r="AC138" s="80" t="s">
        <v>356</v>
      </c>
      <c r="AD138" s="335"/>
      <c r="AE138" s="335"/>
      <c r="AF138" s="327">
        <v>14</v>
      </c>
      <c r="AG138" s="327">
        <v>16</v>
      </c>
    </row>
    <row r="139" spans="1:33" ht="45" customHeight="1">
      <c r="A139" s="326">
        <v>43504</v>
      </c>
      <c r="B139" s="327" t="s">
        <v>399</v>
      </c>
      <c r="C139" s="339">
        <v>43518</v>
      </c>
      <c r="D139" s="339">
        <v>43520</v>
      </c>
      <c r="E139" s="79"/>
      <c r="F139" s="79"/>
      <c r="G139" s="79"/>
      <c r="H139" s="79"/>
      <c r="I139" s="79"/>
      <c r="J139" s="79"/>
      <c r="K139" s="79"/>
      <c r="L139" s="79"/>
      <c r="M139" s="79"/>
      <c r="N139" s="79"/>
      <c r="O139" s="79"/>
      <c r="P139" s="79"/>
      <c r="Q139" s="79"/>
      <c r="R139" s="79"/>
      <c r="S139" s="79"/>
      <c r="T139" s="79"/>
      <c r="U139" s="79"/>
      <c r="V139" s="79"/>
      <c r="W139" s="75"/>
      <c r="X139" s="80" t="s">
        <v>356</v>
      </c>
      <c r="Y139" s="80" t="s">
        <v>356</v>
      </c>
      <c r="Z139" s="80" t="s">
        <v>356</v>
      </c>
      <c r="AA139" s="80" t="s">
        <v>356</v>
      </c>
      <c r="AB139" s="80" t="s">
        <v>95</v>
      </c>
      <c r="AC139" s="80" t="s">
        <v>356</v>
      </c>
      <c r="AD139" s="335"/>
      <c r="AE139" s="335"/>
      <c r="AF139" s="327">
        <v>14</v>
      </c>
      <c r="AG139" s="327">
        <v>16</v>
      </c>
    </row>
    <row r="140" spans="1:33" ht="45" customHeight="1">
      <c r="A140" s="326">
        <v>43505</v>
      </c>
      <c r="B140" s="327" t="s">
        <v>400</v>
      </c>
      <c r="C140" s="339">
        <v>43519</v>
      </c>
      <c r="D140" s="339">
        <v>43521</v>
      </c>
      <c r="E140" s="79"/>
      <c r="F140" s="79"/>
      <c r="G140" s="79"/>
      <c r="H140" s="79"/>
      <c r="I140" s="79"/>
      <c r="J140" s="79"/>
      <c r="K140" s="79"/>
      <c r="L140" s="79"/>
      <c r="M140" s="79"/>
      <c r="N140" s="79"/>
      <c r="O140" s="79"/>
      <c r="P140" s="79"/>
      <c r="Q140" s="79"/>
      <c r="R140" s="79"/>
      <c r="S140" s="79"/>
      <c r="T140" s="79"/>
      <c r="U140" s="79"/>
      <c r="V140" s="79"/>
      <c r="W140" s="75"/>
      <c r="X140" s="80" t="s">
        <v>356</v>
      </c>
      <c r="Y140" s="80" t="s">
        <v>356</v>
      </c>
      <c r="Z140" s="80" t="s">
        <v>356</v>
      </c>
      <c r="AA140" s="80" t="s">
        <v>356</v>
      </c>
      <c r="AB140" s="80" t="s">
        <v>95</v>
      </c>
      <c r="AC140" s="80" t="s">
        <v>356</v>
      </c>
      <c r="AD140" s="335"/>
      <c r="AE140" s="335"/>
      <c r="AF140" s="327">
        <v>14</v>
      </c>
      <c r="AG140" s="327">
        <v>16</v>
      </c>
    </row>
    <row r="141" spans="1:33" ht="45" customHeight="1">
      <c r="A141" s="326">
        <v>43506</v>
      </c>
      <c r="B141" s="327" t="s">
        <v>401</v>
      </c>
      <c r="C141" s="339"/>
      <c r="D141" s="339"/>
      <c r="E141" s="79"/>
      <c r="F141" s="79"/>
      <c r="G141" s="79"/>
      <c r="H141" s="79"/>
      <c r="I141" s="79"/>
      <c r="J141" s="79"/>
      <c r="K141" s="79"/>
      <c r="L141" s="79"/>
      <c r="M141" s="79"/>
      <c r="N141" s="79"/>
      <c r="O141" s="79"/>
      <c r="P141" s="79"/>
      <c r="Q141" s="79"/>
      <c r="R141" s="79"/>
      <c r="S141" s="79"/>
      <c r="T141" s="79"/>
      <c r="U141" s="79"/>
      <c r="V141" s="79"/>
      <c r="W141" s="75"/>
      <c r="X141" s="80" t="s">
        <v>356</v>
      </c>
      <c r="Y141" s="80" t="s">
        <v>356</v>
      </c>
      <c r="Z141" s="80" t="s">
        <v>356</v>
      </c>
      <c r="AA141" s="80" t="s">
        <v>356</v>
      </c>
      <c r="AB141" s="80" t="s">
        <v>356</v>
      </c>
      <c r="AC141" s="80" t="s">
        <v>356</v>
      </c>
      <c r="AD141" s="335"/>
      <c r="AE141" s="335"/>
      <c r="AF141" s="327" t="s">
        <v>356</v>
      </c>
      <c r="AG141" s="327" t="s">
        <v>356</v>
      </c>
    </row>
    <row r="142" spans="1:33" ht="45" customHeight="1">
      <c r="A142" s="326">
        <v>43507</v>
      </c>
      <c r="B142" s="327" t="s">
        <v>395</v>
      </c>
      <c r="C142" s="339">
        <v>43521</v>
      </c>
      <c r="D142" s="339">
        <v>43523</v>
      </c>
      <c r="E142" s="79"/>
      <c r="F142" s="79"/>
      <c r="G142" s="79"/>
      <c r="H142" s="79"/>
      <c r="I142" s="79"/>
      <c r="J142" s="79"/>
      <c r="K142" s="79"/>
      <c r="L142" s="79"/>
      <c r="M142" s="79"/>
      <c r="N142" s="79"/>
      <c r="O142" s="79"/>
      <c r="P142" s="79"/>
      <c r="Q142" s="79"/>
      <c r="R142" s="79"/>
      <c r="S142" s="79"/>
      <c r="T142" s="79"/>
      <c r="U142" s="79"/>
      <c r="V142" s="79"/>
      <c r="W142" s="75"/>
      <c r="X142" s="80" t="s">
        <v>356</v>
      </c>
      <c r="Y142" s="80" t="s">
        <v>356</v>
      </c>
      <c r="Z142" s="80" t="s">
        <v>356</v>
      </c>
      <c r="AA142" s="80" t="s">
        <v>356</v>
      </c>
      <c r="AB142" s="80" t="s">
        <v>95</v>
      </c>
      <c r="AC142" s="80" t="s">
        <v>356</v>
      </c>
      <c r="AD142" s="335"/>
      <c r="AE142" s="335"/>
      <c r="AF142" s="327">
        <v>14</v>
      </c>
      <c r="AG142" s="327">
        <v>16</v>
      </c>
    </row>
    <row r="143" spans="1:33" ht="45" customHeight="1">
      <c r="A143" s="326">
        <v>43508</v>
      </c>
      <c r="B143" s="327" t="s">
        <v>396</v>
      </c>
      <c r="C143" s="339">
        <v>43522</v>
      </c>
      <c r="D143" s="339">
        <v>43524</v>
      </c>
      <c r="E143" s="79"/>
      <c r="F143" s="79"/>
      <c r="G143" s="79"/>
      <c r="H143" s="79"/>
      <c r="I143" s="79"/>
      <c r="J143" s="79"/>
      <c r="K143" s="79"/>
      <c r="L143" s="79"/>
      <c r="M143" s="79"/>
      <c r="N143" s="79"/>
      <c r="O143" s="79"/>
      <c r="P143" s="79"/>
      <c r="Q143" s="79"/>
      <c r="R143" s="79"/>
      <c r="S143" s="79"/>
      <c r="T143" s="79"/>
      <c r="U143" s="79"/>
      <c r="V143" s="79"/>
      <c r="W143" s="75"/>
      <c r="X143" s="80" t="s">
        <v>356</v>
      </c>
      <c r="Y143" s="80" t="s">
        <v>356</v>
      </c>
      <c r="Z143" s="80" t="s">
        <v>356</v>
      </c>
      <c r="AA143" s="80" t="s">
        <v>356</v>
      </c>
      <c r="AB143" s="80" t="s">
        <v>95</v>
      </c>
      <c r="AC143" s="80" t="s">
        <v>356</v>
      </c>
      <c r="AD143" s="335"/>
      <c r="AE143" s="335"/>
      <c r="AF143" s="327">
        <v>14</v>
      </c>
      <c r="AG143" s="327">
        <v>16</v>
      </c>
    </row>
    <row r="144" spans="1:33" ht="45" customHeight="1">
      <c r="A144" s="326">
        <v>43509</v>
      </c>
      <c r="B144" s="327" t="s">
        <v>397</v>
      </c>
      <c r="C144" s="339">
        <v>43523</v>
      </c>
      <c r="D144" s="339">
        <v>43525</v>
      </c>
      <c r="E144" s="79"/>
      <c r="F144" s="79"/>
      <c r="G144" s="79"/>
      <c r="H144" s="79"/>
      <c r="I144" s="79"/>
      <c r="J144" s="79"/>
      <c r="K144" s="79"/>
      <c r="L144" s="79"/>
      <c r="M144" s="79"/>
      <c r="N144" s="79"/>
      <c r="O144" s="79"/>
      <c r="P144" s="79"/>
      <c r="Q144" s="79"/>
      <c r="R144" s="79"/>
      <c r="S144" s="79"/>
      <c r="T144" s="79"/>
      <c r="U144" s="79"/>
      <c r="V144" s="79"/>
      <c r="W144" s="75"/>
      <c r="X144" s="80" t="s">
        <v>356</v>
      </c>
      <c r="Y144" s="80" t="s">
        <v>356</v>
      </c>
      <c r="Z144" s="80" t="s">
        <v>356</v>
      </c>
      <c r="AA144" s="80" t="s">
        <v>356</v>
      </c>
      <c r="AB144" s="80" t="s">
        <v>95</v>
      </c>
      <c r="AC144" s="80" t="s">
        <v>356</v>
      </c>
      <c r="AD144" s="335"/>
      <c r="AE144" s="335"/>
      <c r="AF144" s="327">
        <v>14</v>
      </c>
      <c r="AG144" s="327">
        <v>16</v>
      </c>
    </row>
    <row r="145" spans="1:33" ht="45" customHeight="1">
      <c r="A145" s="326">
        <v>43510</v>
      </c>
      <c r="B145" s="327" t="s">
        <v>398</v>
      </c>
      <c r="C145" s="339">
        <v>43524</v>
      </c>
      <c r="D145" s="339">
        <v>43526</v>
      </c>
      <c r="E145" s="79"/>
      <c r="F145" s="79"/>
      <c r="G145" s="79"/>
      <c r="H145" s="79"/>
      <c r="I145" s="79"/>
      <c r="J145" s="79"/>
      <c r="K145" s="79"/>
      <c r="L145" s="79"/>
      <c r="M145" s="79"/>
      <c r="N145" s="79"/>
      <c r="O145" s="79"/>
      <c r="P145" s="79"/>
      <c r="Q145" s="79"/>
      <c r="R145" s="79"/>
      <c r="S145" s="79"/>
      <c r="T145" s="79"/>
      <c r="U145" s="79"/>
      <c r="V145" s="79"/>
      <c r="W145" s="75"/>
      <c r="X145" s="80" t="s">
        <v>356</v>
      </c>
      <c r="Y145" s="80" t="s">
        <v>356</v>
      </c>
      <c r="Z145" s="80" t="s">
        <v>356</v>
      </c>
      <c r="AA145" s="80" t="s">
        <v>356</v>
      </c>
      <c r="AB145" s="80" t="s">
        <v>95</v>
      </c>
      <c r="AC145" s="80" t="s">
        <v>356</v>
      </c>
      <c r="AD145" s="335"/>
      <c r="AE145" s="335"/>
      <c r="AF145" s="327">
        <v>14</v>
      </c>
      <c r="AG145" s="327">
        <v>16</v>
      </c>
    </row>
    <row r="146" spans="1:33" ht="45" customHeight="1">
      <c r="A146" s="326">
        <v>43511</v>
      </c>
      <c r="B146" s="327" t="s">
        <v>399</v>
      </c>
      <c r="C146" s="339">
        <v>43525</v>
      </c>
      <c r="D146" s="339">
        <v>43527</v>
      </c>
      <c r="E146" s="79"/>
      <c r="F146" s="79"/>
      <c r="G146" s="79"/>
      <c r="H146" s="79"/>
      <c r="I146" s="79"/>
      <c r="J146" s="79"/>
      <c r="K146" s="79"/>
      <c r="L146" s="79"/>
      <c r="M146" s="79"/>
      <c r="N146" s="79"/>
      <c r="O146" s="79"/>
      <c r="P146" s="79"/>
      <c r="Q146" s="79"/>
      <c r="R146" s="79"/>
      <c r="S146" s="79"/>
      <c r="T146" s="79"/>
      <c r="U146" s="79"/>
      <c r="V146" s="79"/>
      <c r="W146" s="75"/>
      <c r="X146" s="80" t="s">
        <v>356</v>
      </c>
      <c r="Y146" s="80" t="s">
        <v>356</v>
      </c>
      <c r="Z146" s="80" t="s">
        <v>356</v>
      </c>
      <c r="AA146" s="80" t="s">
        <v>356</v>
      </c>
      <c r="AB146" s="80" t="s">
        <v>95</v>
      </c>
      <c r="AC146" s="80" t="s">
        <v>356</v>
      </c>
      <c r="AD146" s="335"/>
      <c r="AE146" s="335"/>
      <c r="AF146" s="327">
        <v>14</v>
      </c>
      <c r="AG146" s="327">
        <v>16</v>
      </c>
    </row>
    <row r="147" spans="1:33" ht="45" customHeight="1">
      <c r="A147" s="326">
        <v>43512</v>
      </c>
      <c r="B147" s="327" t="s">
        <v>400</v>
      </c>
      <c r="C147" s="339">
        <v>43526</v>
      </c>
      <c r="D147" s="339">
        <v>43528</v>
      </c>
      <c r="E147" s="79"/>
      <c r="F147" s="79"/>
      <c r="G147" s="79"/>
      <c r="H147" s="79"/>
      <c r="I147" s="79"/>
      <c r="J147" s="79"/>
      <c r="K147" s="79"/>
      <c r="L147" s="79"/>
      <c r="M147" s="79"/>
      <c r="N147" s="79"/>
      <c r="O147" s="79"/>
      <c r="P147" s="79"/>
      <c r="Q147" s="79"/>
      <c r="R147" s="79"/>
      <c r="S147" s="79"/>
      <c r="T147" s="79"/>
      <c r="U147" s="79"/>
      <c r="V147" s="79"/>
      <c r="W147" s="75"/>
      <c r="X147" s="80" t="s">
        <v>356</v>
      </c>
      <c r="Y147" s="80" t="s">
        <v>356</v>
      </c>
      <c r="Z147" s="80" t="s">
        <v>356</v>
      </c>
      <c r="AA147" s="80" t="s">
        <v>356</v>
      </c>
      <c r="AB147" s="80" t="s">
        <v>356</v>
      </c>
      <c r="AC147" s="80" t="s">
        <v>95</v>
      </c>
      <c r="AD147" s="335"/>
      <c r="AE147" s="335"/>
      <c r="AF147" s="327">
        <v>14</v>
      </c>
      <c r="AG147" s="327">
        <v>16</v>
      </c>
    </row>
    <row r="148" spans="1:33" ht="45" customHeight="1">
      <c r="A148" s="326">
        <v>43513</v>
      </c>
      <c r="B148" s="327" t="s">
        <v>401</v>
      </c>
      <c r="C148" s="339"/>
      <c r="D148" s="339"/>
      <c r="E148" s="79"/>
      <c r="F148" s="79"/>
      <c r="G148" s="79"/>
      <c r="H148" s="79"/>
      <c r="I148" s="79"/>
      <c r="J148" s="79"/>
      <c r="K148" s="79"/>
      <c r="L148" s="79"/>
      <c r="M148" s="79"/>
      <c r="N148" s="79"/>
      <c r="O148" s="79"/>
      <c r="P148" s="79"/>
      <c r="Q148" s="79"/>
      <c r="R148" s="79"/>
      <c r="S148" s="79"/>
      <c r="T148" s="79"/>
      <c r="U148" s="79"/>
      <c r="V148" s="79"/>
      <c r="W148" s="75"/>
      <c r="X148" s="80" t="s">
        <v>356</v>
      </c>
      <c r="Y148" s="80" t="s">
        <v>356</v>
      </c>
      <c r="Z148" s="80" t="s">
        <v>356</v>
      </c>
      <c r="AA148" s="80" t="s">
        <v>356</v>
      </c>
      <c r="AB148" s="80" t="s">
        <v>356</v>
      </c>
      <c r="AC148" s="80" t="s">
        <v>356</v>
      </c>
      <c r="AD148" s="335"/>
      <c r="AE148" s="335"/>
      <c r="AF148" s="327" t="s">
        <v>356</v>
      </c>
      <c r="AG148" s="327" t="s">
        <v>356</v>
      </c>
    </row>
    <row r="149" spans="1:33" ht="45" customHeight="1">
      <c r="A149" s="326">
        <v>43514</v>
      </c>
      <c r="B149" s="327" t="s">
        <v>395</v>
      </c>
      <c r="C149" s="339">
        <v>43528</v>
      </c>
      <c r="D149" s="339">
        <v>43530</v>
      </c>
      <c r="E149" s="79"/>
      <c r="F149" s="79"/>
      <c r="G149" s="79"/>
      <c r="H149" s="79"/>
      <c r="I149" s="79"/>
      <c r="J149" s="79"/>
      <c r="K149" s="79"/>
      <c r="L149" s="79"/>
      <c r="M149" s="79"/>
      <c r="N149" s="79"/>
      <c r="O149" s="79"/>
      <c r="P149" s="79"/>
      <c r="Q149" s="79"/>
      <c r="R149" s="79"/>
      <c r="S149" s="79"/>
      <c r="T149" s="79"/>
      <c r="U149" s="79"/>
      <c r="V149" s="79"/>
      <c r="W149" s="75"/>
      <c r="X149" s="80" t="s">
        <v>356</v>
      </c>
      <c r="Y149" s="80" t="s">
        <v>356</v>
      </c>
      <c r="Z149" s="80" t="s">
        <v>356</v>
      </c>
      <c r="AA149" s="80" t="s">
        <v>356</v>
      </c>
      <c r="AB149" s="80" t="s">
        <v>356</v>
      </c>
      <c r="AC149" s="80" t="s">
        <v>95</v>
      </c>
      <c r="AD149" s="335"/>
      <c r="AE149" s="335"/>
      <c r="AF149" s="327">
        <v>14</v>
      </c>
      <c r="AG149" s="327">
        <v>16</v>
      </c>
    </row>
    <row r="150" spans="1:33" ht="45" customHeight="1">
      <c r="A150" s="326">
        <v>43515</v>
      </c>
      <c r="B150" s="327" t="s">
        <v>396</v>
      </c>
      <c r="C150" s="339">
        <v>43529</v>
      </c>
      <c r="D150" s="339">
        <v>43531</v>
      </c>
      <c r="E150" s="79"/>
      <c r="F150" s="79"/>
      <c r="G150" s="79"/>
      <c r="H150" s="79"/>
      <c r="I150" s="79"/>
      <c r="J150" s="79"/>
      <c r="K150" s="79"/>
      <c r="L150" s="79"/>
      <c r="M150" s="79"/>
      <c r="N150" s="79"/>
      <c r="O150" s="79"/>
      <c r="P150" s="79"/>
      <c r="Q150" s="79"/>
      <c r="R150" s="79"/>
      <c r="S150" s="79"/>
      <c r="T150" s="79"/>
      <c r="U150" s="79"/>
      <c r="V150" s="79"/>
      <c r="W150" s="75"/>
      <c r="X150" s="80" t="s">
        <v>356</v>
      </c>
      <c r="Y150" s="80" t="s">
        <v>356</v>
      </c>
      <c r="Z150" s="80" t="s">
        <v>356</v>
      </c>
      <c r="AA150" s="80" t="s">
        <v>356</v>
      </c>
      <c r="AB150" s="80" t="s">
        <v>356</v>
      </c>
      <c r="AC150" s="80" t="s">
        <v>95</v>
      </c>
      <c r="AD150" s="335"/>
      <c r="AE150" s="335"/>
      <c r="AF150" s="327">
        <v>14</v>
      </c>
      <c r="AG150" s="327">
        <v>16</v>
      </c>
    </row>
    <row r="151" spans="1:33" ht="45" customHeight="1">
      <c r="A151" s="326">
        <v>43516</v>
      </c>
      <c r="B151" s="327" t="s">
        <v>397</v>
      </c>
      <c r="C151" s="339">
        <v>43530</v>
      </c>
      <c r="D151" s="339">
        <v>43532</v>
      </c>
      <c r="E151" s="79"/>
      <c r="F151" s="79"/>
      <c r="G151" s="79"/>
      <c r="H151" s="79"/>
      <c r="I151" s="79"/>
      <c r="J151" s="79"/>
      <c r="K151" s="79"/>
      <c r="L151" s="79"/>
      <c r="M151" s="79"/>
      <c r="N151" s="79"/>
      <c r="O151" s="79"/>
      <c r="P151" s="79"/>
      <c r="Q151" s="79"/>
      <c r="R151" s="79"/>
      <c r="S151" s="79"/>
      <c r="T151" s="79"/>
      <c r="U151" s="79"/>
      <c r="V151" s="79"/>
      <c r="W151" s="75"/>
      <c r="X151" s="80" t="s">
        <v>356</v>
      </c>
      <c r="Y151" s="80" t="s">
        <v>356</v>
      </c>
      <c r="Z151" s="80" t="s">
        <v>356</v>
      </c>
      <c r="AA151" s="80" t="s">
        <v>356</v>
      </c>
      <c r="AB151" s="80" t="s">
        <v>356</v>
      </c>
      <c r="AC151" s="80" t="s">
        <v>95</v>
      </c>
      <c r="AD151" s="335"/>
      <c r="AE151" s="335"/>
      <c r="AF151" s="327">
        <v>14</v>
      </c>
      <c r="AG151" s="327">
        <v>16</v>
      </c>
    </row>
    <row r="152" spans="1:33" ht="45" customHeight="1">
      <c r="A152" s="326">
        <v>43517</v>
      </c>
      <c r="B152" s="327" t="s">
        <v>398</v>
      </c>
      <c r="C152" s="339">
        <v>43531</v>
      </c>
      <c r="D152" s="339">
        <v>43533</v>
      </c>
      <c r="E152" s="79"/>
      <c r="F152" s="79"/>
      <c r="G152" s="79"/>
      <c r="H152" s="79"/>
      <c r="I152" s="79"/>
      <c r="J152" s="79"/>
      <c r="K152" s="79"/>
      <c r="L152" s="79"/>
      <c r="M152" s="79"/>
      <c r="N152" s="79"/>
      <c r="O152" s="79"/>
      <c r="P152" s="79"/>
      <c r="Q152" s="79"/>
      <c r="R152" s="79"/>
      <c r="S152" s="79"/>
      <c r="T152" s="79"/>
      <c r="U152" s="79"/>
      <c r="V152" s="79"/>
      <c r="W152" s="75"/>
      <c r="X152" s="80" t="s">
        <v>356</v>
      </c>
      <c r="Y152" s="80" t="s">
        <v>356</v>
      </c>
      <c r="Z152" s="80" t="s">
        <v>356</v>
      </c>
      <c r="AA152" s="80" t="s">
        <v>356</v>
      </c>
      <c r="AB152" s="80" t="s">
        <v>356</v>
      </c>
      <c r="AC152" s="80" t="s">
        <v>95</v>
      </c>
      <c r="AD152" s="335"/>
      <c r="AE152" s="335"/>
      <c r="AF152" s="327">
        <v>14</v>
      </c>
      <c r="AG152" s="327">
        <v>16</v>
      </c>
    </row>
    <row r="153" spans="1:33" ht="45" customHeight="1">
      <c r="A153" s="326">
        <v>43518</v>
      </c>
      <c r="B153" s="327" t="s">
        <v>399</v>
      </c>
      <c r="C153" s="339">
        <v>43532</v>
      </c>
      <c r="D153" s="339">
        <v>43534</v>
      </c>
      <c r="E153" s="79"/>
      <c r="F153" s="79"/>
      <c r="G153" s="79"/>
      <c r="H153" s="79"/>
      <c r="I153" s="79"/>
      <c r="J153" s="79"/>
      <c r="K153" s="79"/>
      <c r="L153" s="79"/>
      <c r="M153" s="79"/>
      <c r="N153" s="79"/>
      <c r="O153" s="79"/>
      <c r="P153" s="79"/>
      <c r="Q153" s="79"/>
      <c r="R153" s="79"/>
      <c r="S153" s="79"/>
      <c r="T153" s="79"/>
      <c r="U153" s="79"/>
      <c r="V153" s="79"/>
      <c r="W153" s="75"/>
      <c r="X153" s="80" t="s">
        <v>356</v>
      </c>
      <c r="Y153" s="80" t="s">
        <v>356</v>
      </c>
      <c r="Z153" s="80" t="s">
        <v>356</v>
      </c>
      <c r="AA153" s="80" t="s">
        <v>356</v>
      </c>
      <c r="AB153" s="80" t="s">
        <v>356</v>
      </c>
      <c r="AC153" s="80" t="s">
        <v>95</v>
      </c>
      <c r="AD153" s="335"/>
      <c r="AE153" s="335"/>
      <c r="AF153" s="327">
        <v>14</v>
      </c>
      <c r="AG153" s="327">
        <v>16</v>
      </c>
    </row>
    <row r="154" spans="1:33" ht="45" customHeight="1">
      <c r="A154" s="326">
        <v>43519</v>
      </c>
      <c r="B154" s="327" t="s">
        <v>400</v>
      </c>
      <c r="C154" s="339">
        <v>43533</v>
      </c>
      <c r="D154" s="339">
        <v>43535</v>
      </c>
      <c r="E154" s="79"/>
      <c r="F154" s="79"/>
      <c r="G154" s="79"/>
      <c r="H154" s="79"/>
      <c r="I154" s="79"/>
      <c r="J154" s="79"/>
      <c r="K154" s="79"/>
      <c r="L154" s="79"/>
      <c r="M154" s="79"/>
      <c r="N154" s="79"/>
      <c r="O154" s="79"/>
      <c r="P154" s="79"/>
      <c r="Q154" s="79"/>
      <c r="R154" s="79"/>
      <c r="S154" s="79"/>
      <c r="T154" s="79"/>
      <c r="U154" s="79"/>
      <c r="V154" s="79"/>
      <c r="W154" s="75"/>
      <c r="X154" s="80" t="s">
        <v>356</v>
      </c>
      <c r="Y154" s="80" t="s">
        <v>356</v>
      </c>
      <c r="Z154" s="80" t="s">
        <v>356</v>
      </c>
      <c r="AA154" s="80" t="s">
        <v>356</v>
      </c>
      <c r="AB154" s="80" t="s">
        <v>356</v>
      </c>
      <c r="AC154" s="80" t="s">
        <v>95</v>
      </c>
      <c r="AD154" s="335"/>
      <c r="AE154" s="335"/>
      <c r="AF154" s="327">
        <v>14</v>
      </c>
      <c r="AG154" s="327">
        <v>16</v>
      </c>
    </row>
    <row r="155" spans="1:33" ht="45" customHeight="1">
      <c r="A155" s="326">
        <v>43520</v>
      </c>
      <c r="B155" s="327" t="s">
        <v>401</v>
      </c>
      <c r="C155" s="339"/>
      <c r="D155" s="339"/>
      <c r="E155" s="79"/>
      <c r="F155" s="79"/>
      <c r="G155" s="79"/>
      <c r="H155" s="79"/>
      <c r="I155" s="79"/>
      <c r="J155" s="79"/>
      <c r="K155" s="79"/>
      <c r="L155" s="79"/>
      <c r="M155" s="79"/>
      <c r="N155" s="79"/>
      <c r="O155" s="79"/>
      <c r="P155" s="79"/>
      <c r="Q155" s="79"/>
      <c r="R155" s="79"/>
      <c r="S155" s="79"/>
      <c r="T155" s="79"/>
      <c r="U155" s="79"/>
      <c r="V155" s="79"/>
      <c r="W155" s="75"/>
      <c r="X155" s="80" t="s">
        <v>356</v>
      </c>
      <c r="Y155" s="80" t="s">
        <v>356</v>
      </c>
      <c r="Z155" s="80" t="s">
        <v>356</v>
      </c>
      <c r="AA155" s="80" t="s">
        <v>356</v>
      </c>
      <c r="AB155" s="80" t="s">
        <v>356</v>
      </c>
      <c r="AC155" s="80" t="s">
        <v>356</v>
      </c>
      <c r="AD155" s="335"/>
      <c r="AE155" s="335"/>
      <c r="AF155" s="327" t="s">
        <v>356</v>
      </c>
      <c r="AG155" s="327" t="s">
        <v>356</v>
      </c>
    </row>
    <row r="156" spans="1:33" ht="45" customHeight="1">
      <c r="A156" s="326">
        <v>43521</v>
      </c>
      <c r="B156" s="327" t="s">
        <v>395</v>
      </c>
      <c r="C156" s="339">
        <v>43535</v>
      </c>
      <c r="D156" s="339">
        <v>43537</v>
      </c>
      <c r="E156" s="79"/>
      <c r="F156" s="79"/>
      <c r="G156" s="79"/>
      <c r="H156" s="79"/>
      <c r="I156" s="79"/>
      <c r="J156" s="79"/>
      <c r="K156" s="79"/>
      <c r="L156" s="79"/>
      <c r="M156" s="79"/>
      <c r="N156" s="79"/>
      <c r="O156" s="79"/>
      <c r="P156" s="79"/>
      <c r="Q156" s="79"/>
      <c r="R156" s="79"/>
      <c r="S156" s="79"/>
      <c r="T156" s="79"/>
      <c r="U156" s="79"/>
      <c r="V156" s="79"/>
      <c r="W156" s="75"/>
      <c r="X156" s="80" t="s">
        <v>356</v>
      </c>
      <c r="Y156" s="80" t="s">
        <v>356</v>
      </c>
      <c r="Z156" s="80" t="s">
        <v>356</v>
      </c>
      <c r="AA156" s="80" t="s">
        <v>356</v>
      </c>
      <c r="AB156" s="80" t="s">
        <v>356</v>
      </c>
      <c r="AC156" s="80" t="s">
        <v>95</v>
      </c>
      <c r="AD156" s="335"/>
      <c r="AE156" s="335"/>
      <c r="AF156" s="327">
        <v>14</v>
      </c>
      <c r="AG156" s="327">
        <v>16</v>
      </c>
    </row>
    <row r="157" spans="1:33" ht="45" customHeight="1">
      <c r="A157" s="326">
        <v>43522</v>
      </c>
      <c r="B157" s="327" t="s">
        <v>396</v>
      </c>
      <c r="C157" s="339">
        <v>43536</v>
      </c>
      <c r="D157" s="339">
        <v>43538</v>
      </c>
      <c r="E157" s="79"/>
      <c r="F157" s="79"/>
      <c r="G157" s="79"/>
      <c r="H157" s="79"/>
      <c r="I157" s="79"/>
      <c r="J157" s="79"/>
      <c r="K157" s="79"/>
      <c r="L157" s="79"/>
      <c r="M157" s="79"/>
      <c r="N157" s="79"/>
      <c r="O157" s="79"/>
      <c r="P157" s="79"/>
      <c r="Q157" s="79"/>
      <c r="R157" s="79"/>
      <c r="S157" s="79"/>
      <c r="T157" s="79"/>
      <c r="U157" s="79"/>
      <c r="V157" s="79"/>
      <c r="W157" s="75"/>
      <c r="X157" s="80" t="s">
        <v>356</v>
      </c>
      <c r="Y157" s="80" t="s">
        <v>356</v>
      </c>
      <c r="Z157" s="80" t="s">
        <v>356</v>
      </c>
      <c r="AA157" s="80" t="s">
        <v>356</v>
      </c>
      <c r="AB157" s="80" t="s">
        <v>356</v>
      </c>
      <c r="AC157" s="80" t="s">
        <v>95</v>
      </c>
      <c r="AD157" s="335"/>
      <c r="AE157" s="335"/>
      <c r="AF157" s="327">
        <v>14</v>
      </c>
      <c r="AG157" s="327">
        <v>16</v>
      </c>
    </row>
    <row r="158" spans="1:33" ht="45" customHeight="1">
      <c r="A158" s="326">
        <v>43523</v>
      </c>
      <c r="B158" s="327" t="s">
        <v>397</v>
      </c>
      <c r="C158" s="339">
        <v>43537</v>
      </c>
      <c r="D158" s="339">
        <v>43539</v>
      </c>
      <c r="E158" s="79"/>
      <c r="F158" s="79"/>
      <c r="G158" s="79"/>
      <c r="H158" s="79"/>
      <c r="I158" s="79"/>
      <c r="J158" s="79"/>
      <c r="K158" s="79"/>
      <c r="L158" s="79"/>
      <c r="M158" s="79"/>
      <c r="N158" s="79"/>
      <c r="O158" s="79"/>
      <c r="P158" s="79"/>
      <c r="Q158" s="79"/>
      <c r="R158" s="79"/>
      <c r="S158" s="79"/>
      <c r="T158" s="79"/>
      <c r="U158" s="79"/>
      <c r="V158" s="79"/>
      <c r="W158" s="75"/>
      <c r="X158" s="80" t="s">
        <v>356</v>
      </c>
      <c r="Y158" s="80" t="s">
        <v>356</v>
      </c>
      <c r="Z158" s="80" t="s">
        <v>356</v>
      </c>
      <c r="AA158" s="80" t="s">
        <v>356</v>
      </c>
      <c r="AB158" s="80" t="s">
        <v>356</v>
      </c>
      <c r="AC158" s="80" t="s">
        <v>95</v>
      </c>
      <c r="AD158" s="335"/>
      <c r="AE158" s="335"/>
      <c r="AF158" s="327">
        <v>14</v>
      </c>
      <c r="AG158" s="327">
        <v>16</v>
      </c>
    </row>
    <row r="159" spans="1:33" ht="45" customHeight="1">
      <c r="A159" s="326">
        <v>43524</v>
      </c>
      <c r="B159" s="327" t="s">
        <v>398</v>
      </c>
      <c r="C159" s="339">
        <v>43538</v>
      </c>
      <c r="D159" s="339">
        <v>43540</v>
      </c>
      <c r="E159" s="79"/>
      <c r="F159" s="79"/>
      <c r="G159" s="79"/>
      <c r="H159" s="79"/>
      <c r="I159" s="79"/>
      <c r="J159" s="79"/>
      <c r="K159" s="79"/>
      <c r="L159" s="79"/>
      <c r="M159" s="79"/>
      <c r="N159" s="79"/>
      <c r="O159" s="79"/>
      <c r="P159" s="79"/>
      <c r="Q159" s="79"/>
      <c r="R159" s="79"/>
      <c r="S159" s="79"/>
      <c r="T159" s="79"/>
      <c r="U159" s="79"/>
      <c r="V159" s="79"/>
      <c r="W159" s="75"/>
      <c r="X159" s="80" t="s">
        <v>356</v>
      </c>
      <c r="Y159" s="80" t="s">
        <v>356</v>
      </c>
      <c r="Z159" s="80" t="s">
        <v>356</v>
      </c>
      <c r="AA159" s="80" t="s">
        <v>356</v>
      </c>
      <c r="AB159" s="80" t="s">
        <v>356</v>
      </c>
      <c r="AC159" s="80" t="s">
        <v>95</v>
      </c>
      <c r="AD159" s="335"/>
      <c r="AE159" s="335"/>
      <c r="AF159" s="327">
        <v>14</v>
      </c>
      <c r="AG159" s="327">
        <v>16</v>
      </c>
    </row>
    <row r="160" spans="1:33" ht="45" customHeight="1">
      <c r="A160" s="326">
        <v>43525</v>
      </c>
      <c r="B160" s="327" t="s">
        <v>399</v>
      </c>
      <c r="C160" s="339">
        <v>43539</v>
      </c>
      <c r="D160" s="339">
        <v>43541</v>
      </c>
      <c r="E160" s="79"/>
      <c r="F160" s="79"/>
      <c r="G160" s="79"/>
      <c r="H160" s="79"/>
      <c r="I160" s="79"/>
      <c r="J160" s="79"/>
      <c r="K160" s="79"/>
      <c r="L160" s="79"/>
      <c r="M160" s="79"/>
      <c r="N160" s="79"/>
      <c r="O160" s="79"/>
      <c r="P160" s="79"/>
      <c r="Q160" s="79"/>
      <c r="R160" s="79"/>
      <c r="S160" s="79"/>
      <c r="T160" s="79"/>
      <c r="U160" s="79"/>
      <c r="V160" s="79"/>
      <c r="W160" s="75"/>
      <c r="X160" s="80" t="s">
        <v>356</v>
      </c>
      <c r="Y160" s="80" t="s">
        <v>356</v>
      </c>
      <c r="Z160" s="80" t="s">
        <v>356</v>
      </c>
      <c r="AA160" s="80" t="s">
        <v>356</v>
      </c>
      <c r="AB160" s="80" t="s">
        <v>95</v>
      </c>
      <c r="AC160" s="80" t="s">
        <v>356</v>
      </c>
      <c r="AD160" s="335"/>
      <c r="AE160" s="335"/>
      <c r="AF160" s="327">
        <v>14</v>
      </c>
      <c r="AG160" s="327">
        <v>16</v>
      </c>
    </row>
    <row r="161" spans="1:33" ht="45" customHeight="1">
      <c r="A161" s="326">
        <v>43526</v>
      </c>
      <c r="B161" s="327" t="s">
        <v>400</v>
      </c>
      <c r="C161" s="339">
        <v>43540</v>
      </c>
      <c r="D161" s="339">
        <v>43542</v>
      </c>
      <c r="E161" s="79"/>
      <c r="F161" s="79"/>
      <c r="G161" s="79"/>
      <c r="H161" s="79"/>
      <c r="I161" s="79"/>
      <c r="J161" s="79"/>
      <c r="K161" s="79"/>
      <c r="L161" s="79"/>
      <c r="M161" s="79"/>
      <c r="N161" s="79"/>
      <c r="O161" s="79"/>
      <c r="P161" s="79"/>
      <c r="Q161" s="79"/>
      <c r="R161" s="79"/>
      <c r="S161" s="79"/>
      <c r="T161" s="79"/>
      <c r="U161" s="79"/>
      <c r="V161" s="79"/>
      <c r="W161" s="75"/>
      <c r="X161" s="80" t="s">
        <v>356</v>
      </c>
      <c r="Y161" s="80" t="s">
        <v>356</v>
      </c>
      <c r="Z161" s="80" t="s">
        <v>356</v>
      </c>
      <c r="AA161" s="80" t="s">
        <v>356</v>
      </c>
      <c r="AB161" s="80" t="s">
        <v>95</v>
      </c>
      <c r="AC161" s="80" t="s">
        <v>356</v>
      </c>
      <c r="AD161" s="335"/>
      <c r="AE161" s="335"/>
      <c r="AF161" s="327">
        <v>14</v>
      </c>
      <c r="AG161" s="327">
        <v>16</v>
      </c>
    </row>
    <row r="162" spans="1:33" ht="45" customHeight="1">
      <c r="A162" s="326">
        <v>43527</v>
      </c>
      <c r="B162" s="327" t="s">
        <v>401</v>
      </c>
      <c r="C162" s="339"/>
      <c r="D162" s="339"/>
      <c r="E162" s="79"/>
      <c r="F162" s="79"/>
      <c r="G162" s="79"/>
      <c r="H162" s="79"/>
      <c r="I162" s="79"/>
      <c r="J162" s="79"/>
      <c r="K162" s="79"/>
      <c r="L162" s="79"/>
      <c r="M162" s="79"/>
      <c r="N162" s="79"/>
      <c r="O162" s="79"/>
      <c r="P162" s="79"/>
      <c r="Q162" s="79"/>
      <c r="R162" s="79"/>
      <c r="S162" s="79"/>
      <c r="T162" s="79"/>
      <c r="U162" s="79"/>
      <c r="V162" s="79"/>
      <c r="W162" s="75"/>
      <c r="X162" s="80" t="s">
        <v>356</v>
      </c>
      <c r="Y162" s="80" t="s">
        <v>356</v>
      </c>
      <c r="Z162" s="80" t="s">
        <v>356</v>
      </c>
      <c r="AA162" s="80" t="s">
        <v>356</v>
      </c>
      <c r="AB162" s="80" t="s">
        <v>356</v>
      </c>
      <c r="AC162" s="80" t="s">
        <v>356</v>
      </c>
      <c r="AD162" s="335"/>
      <c r="AE162" s="335"/>
      <c r="AF162" s="327" t="s">
        <v>356</v>
      </c>
      <c r="AG162" s="327" t="s">
        <v>356</v>
      </c>
    </row>
    <row r="163" spans="1:33" ht="45" customHeight="1">
      <c r="A163" s="326">
        <v>43528</v>
      </c>
      <c r="B163" s="327" t="s">
        <v>395</v>
      </c>
      <c r="C163" s="339">
        <v>43542</v>
      </c>
      <c r="D163" s="339">
        <v>43544</v>
      </c>
      <c r="E163" s="79"/>
      <c r="F163" s="79"/>
      <c r="G163" s="79"/>
      <c r="H163" s="79"/>
      <c r="I163" s="79"/>
      <c r="J163" s="79"/>
      <c r="K163" s="79"/>
      <c r="L163" s="79"/>
      <c r="M163" s="79"/>
      <c r="N163" s="79"/>
      <c r="O163" s="79"/>
      <c r="P163" s="79"/>
      <c r="Q163" s="79"/>
      <c r="R163" s="79"/>
      <c r="S163" s="79"/>
      <c r="T163" s="79"/>
      <c r="U163" s="79"/>
      <c r="V163" s="79"/>
      <c r="W163" s="75"/>
      <c r="X163" s="80" t="s">
        <v>356</v>
      </c>
      <c r="Y163" s="80" t="s">
        <v>356</v>
      </c>
      <c r="Z163" s="80" t="s">
        <v>356</v>
      </c>
      <c r="AA163" s="80" t="s">
        <v>356</v>
      </c>
      <c r="AB163" s="80" t="s">
        <v>95</v>
      </c>
      <c r="AC163" s="80" t="s">
        <v>356</v>
      </c>
      <c r="AD163" s="335"/>
      <c r="AE163" s="335"/>
      <c r="AF163" s="327">
        <v>14</v>
      </c>
      <c r="AG163" s="327">
        <v>16</v>
      </c>
    </row>
    <row r="164" spans="1:33" ht="45" customHeight="1">
      <c r="A164" s="326">
        <v>43529</v>
      </c>
      <c r="B164" s="327" t="s">
        <v>396</v>
      </c>
      <c r="C164" s="339">
        <v>43543</v>
      </c>
      <c r="D164" s="339">
        <v>43545</v>
      </c>
      <c r="E164" s="79"/>
      <c r="F164" s="79"/>
      <c r="G164" s="79"/>
      <c r="H164" s="79"/>
      <c r="I164" s="79"/>
      <c r="J164" s="79"/>
      <c r="K164" s="79"/>
      <c r="L164" s="79"/>
      <c r="M164" s="79"/>
      <c r="N164" s="79"/>
      <c r="O164" s="79"/>
      <c r="P164" s="79"/>
      <c r="Q164" s="79"/>
      <c r="R164" s="79"/>
      <c r="S164" s="79"/>
      <c r="T164" s="79"/>
      <c r="U164" s="79"/>
      <c r="V164" s="79"/>
      <c r="W164" s="75"/>
      <c r="X164" s="80" t="s">
        <v>356</v>
      </c>
      <c r="Y164" s="80" t="s">
        <v>356</v>
      </c>
      <c r="Z164" s="80" t="s">
        <v>356</v>
      </c>
      <c r="AA164" s="80" t="s">
        <v>356</v>
      </c>
      <c r="AB164" s="80" t="s">
        <v>95</v>
      </c>
      <c r="AC164" s="80" t="s">
        <v>356</v>
      </c>
      <c r="AD164" s="335"/>
      <c r="AE164" s="335"/>
      <c r="AF164" s="327">
        <v>14</v>
      </c>
      <c r="AG164" s="327">
        <v>16</v>
      </c>
    </row>
    <row r="165" spans="1:33" ht="45" customHeight="1">
      <c r="A165" s="326">
        <v>43530</v>
      </c>
      <c r="B165" s="327" t="s">
        <v>397</v>
      </c>
      <c r="C165" s="339">
        <v>43544</v>
      </c>
      <c r="D165" s="339">
        <v>43546</v>
      </c>
      <c r="E165" s="79"/>
      <c r="F165" s="79"/>
      <c r="G165" s="79"/>
      <c r="H165" s="79"/>
      <c r="I165" s="79"/>
      <c r="J165" s="79"/>
      <c r="K165" s="79"/>
      <c r="L165" s="79"/>
      <c r="M165" s="79"/>
      <c r="N165" s="79"/>
      <c r="O165" s="79"/>
      <c r="P165" s="79"/>
      <c r="Q165" s="79"/>
      <c r="R165" s="79"/>
      <c r="S165" s="79"/>
      <c r="T165" s="79"/>
      <c r="U165" s="79"/>
      <c r="V165" s="79"/>
      <c r="W165" s="75"/>
      <c r="X165" s="80" t="s">
        <v>356</v>
      </c>
      <c r="Y165" s="80" t="s">
        <v>356</v>
      </c>
      <c r="Z165" s="80" t="s">
        <v>356</v>
      </c>
      <c r="AA165" s="80" t="s">
        <v>356</v>
      </c>
      <c r="AB165" s="80" t="s">
        <v>95</v>
      </c>
      <c r="AC165" s="80" t="s">
        <v>356</v>
      </c>
      <c r="AD165" s="335"/>
      <c r="AE165" s="335"/>
      <c r="AF165" s="327">
        <v>14</v>
      </c>
      <c r="AG165" s="327">
        <v>16</v>
      </c>
    </row>
    <row r="166" spans="1:33" ht="45" customHeight="1">
      <c r="A166" s="326">
        <v>43531</v>
      </c>
      <c r="B166" s="327" t="s">
        <v>398</v>
      </c>
      <c r="C166" s="339">
        <v>43545</v>
      </c>
      <c r="D166" s="339">
        <v>43547</v>
      </c>
      <c r="E166" s="79"/>
      <c r="F166" s="79"/>
      <c r="G166" s="79"/>
      <c r="H166" s="79"/>
      <c r="I166" s="79"/>
      <c r="J166" s="79"/>
      <c r="K166" s="79"/>
      <c r="L166" s="79"/>
      <c r="M166" s="79"/>
      <c r="N166" s="79"/>
      <c r="O166" s="79"/>
      <c r="P166" s="79"/>
      <c r="Q166" s="79"/>
      <c r="R166" s="79"/>
      <c r="S166" s="79"/>
      <c r="T166" s="79"/>
      <c r="U166" s="79"/>
      <c r="V166" s="79"/>
      <c r="W166" s="75"/>
      <c r="X166" s="80" t="s">
        <v>356</v>
      </c>
      <c r="Y166" s="80" t="s">
        <v>356</v>
      </c>
      <c r="Z166" s="80" t="s">
        <v>356</v>
      </c>
      <c r="AA166" s="80" t="s">
        <v>356</v>
      </c>
      <c r="AB166" s="80" t="s">
        <v>95</v>
      </c>
      <c r="AC166" s="80" t="s">
        <v>356</v>
      </c>
      <c r="AD166" s="335"/>
      <c r="AE166" s="335"/>
      <c r="AF166" s="327">
        <v>14</v>
      </c>
      <c r="AG166" s="327">
        <v>16</v>
      </c>
    </row>
    <row r="167" spans="1:33" ht="45" customHeight="1">
      <c r="A167" s="326">
        <v>43532</v>
      </c>
      <c r="B167" s="327" t="s">
        <v>399</v>
      </c>
      <c r="C167" s="339">
        <v>43546</v>
      </c>
      <c r="D167" s="339">
        <v>43548</v>
      </c>
      <c r="E167" s="79"/>
      <c r="F167" s="79"/>
      <c r="G167" s="79"/>
      <c r="H167" s="79"/>
      <c r="I167" s="79"/>
      <c r="J167" s="79"/>
      <c r="K167" s="79"/>
      <c r="L167" s="79"/>
      <c r="M167" s="79"/>
      <c r="N167" s="79"/>
      <c r="O167" s="79"/>
      <c r="P167" s="79"/>
      <c r="Q167" s="79"/>
      <c r="R167" s="79"/>
      <c r="S167" s="79"/>
      <c r="T167" s="79"/>
      <c r="U167" s="79"/>
      <c r="V167" s="79"/>
      <c r="W167" s="75"/>
      <c r="X167" s="80" t="s">
        <v>356</v>
      </c>
      <c r="Y167" s="80" t="s">
        <v>356</v>
      </c>
      <c r="Z167" s="80" t="s">
        <v>356</v>
      </c>
      <c r="AA167" s="80" t="s">
        <v>356</v>
      </c>
      <c r="AB167" s="80" t="s">
        <v>95</v>
      </c>
      <c r="AC167" s="80" t="s">
        <v>356</v>
      </c>
      <c r="AD167" s="335"/>
      <c r="AE167" s="335"/>
      <c r="AF167" s="327">
        <v>14</v>
      </c>
      <c r="AG167" s="327">
        <v>16</v>
      </c>
    </row>
    <row r="168" spans="1:33" ht="45" customHeight="1">
      <c r="A168" s="326">
        <v>43533</v>
      </c>
      <c r="B168" s="327" t="s">
        <v>400</v>
      </c>
      <c r="C168" s="339">
        <v>43547</v>
      </c>
      <c r="D168" s="339">
        <v>43549</v>
      </c>
      <c r="E168" s="79"/>
      <c r="F168" s="79"/>
      <c r="G168" s="79"/>
      <c r="H168" s="79"/>
      <c r="I168" s="79"/>
      <c r="J168" s="79"/>
      <c r="K168" s="79"/>
      <c r="L168" s="79"/>
      <c r="M168" s="79"/>
      <c r="N168" s="79"/>
      <c r="O168" s="79"/>
      <c r="P168" s="79"/>
      <c r="Q168" s="79"/>
      <c r="R168" s="79"/>
      <c r="S168" s="79"/>
      <c r="T168" s="79"/>
      <c r="U168" s="79"/>
      <c r="V168" s="79"/>
      <c r="W168" s="75"/>
      <c r="X168" s="80" t="s">
        <v>356</v>
      </c>
      <c r="Y168" s="80" t="s">
        <v>356</v>
      </c>
      <c r="Z168" s="80" t="s">
        <v>356</v>
      </c>
      <c r="AA168" s="80" t="s">
        <v>356</v>
      </c>
      <c r="AB168" s="80" t="s">
        <v>95</v>
      </c>
      <c r="AC168" s="80" t="s">
        <v>356</v>
      </c>
      <c r="AD168" s="335"/>
      <c r="AE168" s="335"/>
      <c r="AF168" s="327">
        <v>14</v>
      </c>
      <c r="AG168" s="327">
        <v>16</v>
      </c>
    </row>
    <row r="169" spans="1:33" ht="45" customHeight="1">
      <c r="A169" s="326">
        <v>43534</v>
      </c>
      <c r="B169" s="327" t="s">
        <v>401</v>
      </c>
      <c r="C169" s="339"/>
      <c r="D169" s="339"/>
      <c r="E169" s="79"/>
      <c r="F169" s="79"/>
      <c r="G169" s="79"/>
      <c r="H169" s="79"/>
      <c r="I169" s="79"/>
      <c r="J169" s="79"/>
      <c r="K169" s="79"/>
      <c r="L169" s="79"/>
      <c r="M169" s="79"/>
      <c r="N169" s="79"/>
      <c r="O169" s="79"/>
      <c r="P169" s="79"/>
      <c r="Q169" s="79"/>
      <c r="R169" s="79"/>
      <c r="S169" s="79"/>
      <c r="T169" s="79"/>
      <c r="U169" s="79"/>
      <c r="V169" s="79"/>
      <c r="W169" s="75"/>
      <c r="X169" s="80" t="s">
        <v>356</v>
      </c>
      <c r="Y169" s="80" t="s">
        <v>356</v>
      </c>
      <c r="Z169" s="80" t="s">
        <v>356</v>
      </c>
      <c r="AA169" s="80" t="s">
        <v>356</v>
      </c>
      <c r="AB169" s="80" t="s">
        <v>356</v>
      </c>
      <c r="AC169" s="80" t="s">
        <v>356</v>
      </c>
      <c r="AD169" s="335"/>
      <c r="AE169" s="335"/>
      <c r="AF169" s="327" t="s">
        <v>356</v>
      </c>
      <c r="AG169" s="327" t="s">
        <v>356</v>
      </c>
    </row>
    <row r="170" spans="1:33" ht="45" customHeight="1">
      <c r="A170" s="326">
        <v>43535</v>
      </c>
      <c r="B170" s="327" t="s">
        <v>395</v>
      </c>
      <c r="C170" s="339">
        <v>43549</v>
      </c>
      <c r="D170" s="339">
        <v>43551</v>
      </c>
      <c r="E170" s="79"/>
      <c r="F170" s="79"/>
      <c r="G170" s="79"/>
      <c r="H170" s="79"/>
      <c r="I170" s="79"/>
      <c r="J170" s="79"/>
      <c r="K170" s="79"/>
      <c r="L170" s="79"/>
      <c r="M170" s="79"/>
      <c r="N170" s="79"/>
      <c r="O170" s="79"/>
      <c r="P170" s="79"/>
      <c r="Q170" s="79"/>
      <c r="R170" s="79"/>
      <c r="S170" s="79"/>
      <c r="T170" s="79"/>
      <c r="U170" s="79"/>
      <c r="V170" s="79"/>
      <c r="W170" s="75"/>
      <c r="X170" s="80" t="s">
        <v>356</v>
      </c>
      <c r="Y170" s="80" t="s">
        <v>356</v>
      </c>
      <c r="Z170" s="80" t="s">
        <v>356</v>
      </c>
      <c r="AA170" s="80" t="s">
        <v>356</v>
      </c>
      <c r="AB170" s="80" t="s">
        <v>95</v>
      </c>
      <c r="AC170" s="80" t="s">
        <v>356</v>
      </c>
      <c r="AD170" s="335"/>
      <c r="AE170" s="335"/>
      <c r="AF170" s="327">
        <v>14</v>
      </c>
      <c r="AG170" s="327">
        <v>16</v>
      </c>
    </row>
    <row r="171" spans="1:33" ht="45" customHeight="1">
      <c r="A171" s="326">
        <v>43536</v>
      </c>
      <c r="B171" s="327" t="s">
        <v>396</v>
      </c>
      <c r="C171" s="339">
        <v>43550</v>
      </c>
      <c r="D171" s="339">
        <v>43552</v>
      </c>
      <c r="E171" s="79"/>
      <c r="F171" s="79"/>
      <c r="G171" s="79"/>
      <c r="H171" s="79"/>
      <c r="I171" s="79"/>
      <c r="J171" s="79"/>
      <c r="K171" s="79"/>
      <c r="L171" s="79"/>
      <c r="M171" s="79"/>
      <c r="N171" s="79"/>
      <c r="O171" s="79"/>
      <c r="P171" s="79"/>
      <c r="Q171" s="79"/>
      <c r="R171" s="79"/>
      <c r="S171" s="79"/>
      <c r="T171" s="79"/>
      <c r="U171" s="79"/>
      <c r="V171" s="79"/>
      <c r="W171" s="75"/>
      <c r="X171" s="80" t="s">
        <v>356</v>
      </c>
      <c r="Y171" s="80" t="s">
        <v>356</v>
      </c>
      <c r="Z171" s="80" t="s">
        <v>356</v>
      </c>
      <c r="AA171" s="80" t="s">
        <v>356</v>
      </c>
      <c r="AB171" s="80" t="s">
        <v>95</v>
      </c>
      <c r="AC171" s="80" t="s">
        <v>356</v>
      </c>
      <c r="AD171" s="335"/>
      <c r="AE171" s="335"/>
      <c r="AF171" s="327">
        <v>14</v>
      </c>
      <c r="AG171" s="327">
        <v>16</v>
      </c>
    </row>
    <row r="172" spans="1:33" ht="45" customHeight="1">
      <c r="A172" s="326">
        <v>43537</v>
      </c>
      <c r="B172" s="327" t="s">
        <v>397</v>
      </c>
      <c r="C172" s="339">
        <v>43551</v>
      </c>
      <c r="D172" s="339">
        <v>43553</v>
      </c>
      <c r="E172" s="79"/>
      <c r="F172" s="79"/>
      <c r="G172" s="79"/>
      <c r="H172" s="79"/>
      <c r="I172" s="79"/>
      <c r="J172" s="79"/>
      <c r="K172" s="79"/>
      <c r="L172" s="79"/>
      <c r="M172" s="79"/>
      <c r="N172" s="79"/>
      <c r="O172" s="79"/>
      <c r="P172" s="79"/>
      <c r="Q172" s="79"/>
      <c r="R172" s="79"/>
      <c r="S172" s="79"/>
      <c r="T172" s="79"/>
      <c r="U172" s="79"/>
      <c r="V172" s="79"/>
      <c r="W172" s="75"/>
      <c r="X172" s="80" t="s">
        <v>356</v>
      </c>
      <c r="Y172" s="80" t="s">
        <v>356</v>
      </c>
      <c r="Z172" s="80" t="s">
        <v>356</v>
      </c>
      <c r="AA172" s="80" t="s">
        <v>356</v>
      </c>
      <c r="AB172" s="80" t="s">
        <v>95</v>
      </c>
      <c r="AC172" s="80" t="s">
        <v>356</v>
      </c>
      <c r="AD172" s="335"/>
      <c r="AE172" s="335"/>
      <c r="AF172" s="327">
        <v>14</v>
      </c>
      <c r="AG172" s="327">
        <v>16</v>
      </c>
    </row>
    <row r="173" spans="1:33" ht="45" customHeight="1">
      <c r="A173" s="326">
        <v>43538</v>
      </c>
      <c r="B173" s="327" t="s">
        <v>398</v>
      </c>
      <c r="C173" s="339">
        <v>43552</v>
      </c>
      <c r="D173" s="339">
        <v>43554</v>
      </c>
      <c r="E173" s="79"/>
      <c r="F173" s="79"/>
      <c r="G173" s="79"/>
      <c r="H173" s="79"/>
      <c r="I173" s="79"/>
      <c r="J173" s="79"/>
      <c r="K173" s="79"/>
      <c r="L173" s="79"/>
      <c r="M173" s="79"/>
      <c r="N173" s="79"/>
      <c r="O173" s="79"/>
      <c r="P173" s="79"/>
      <c r="Q173" s="79"/>
      <c r="R173" s="79"/>
      <c r="S173" s="79"/>
      <c r="T173" s="79"/>
      <c r="U173" s="79"/>
      <c r="V173" s="79"/>
      <c r="W173" s="75"/>
      <c r="X173" s="80" t="s">
        <v>356</v>
      </c>
      <c r="Y173" s="80" t="s">
        <v>356</v>
      </c>
      <c r="Z173" s="80" t="s">
        <v>356</v>
      </c>
      <c r="AA173" s="80" t="s">
        <v>95</v>
      </c>
      <c r="AB173" s="80" t="s">
        <v>356</v>
      </c>
      <c r="AC173" s="80" t="s">
        <v>356</v>
      </c>
      <c r="AD173" s="335"/>
      <c r="AE173" s="335"/>
      <c r="AF173" s="327">
        <v>14</v>
      </c>
      <c r="AG173" s="327">
        <v>16</v>
      </c>
    </row>
    <row r="174" spans="1:33" ht="45" customHeight="1">
      <c r="A174" s="326">
        <v>43539</v>
      </c>
      <c r="B174" s="327" t="s">
        <v>399</v>
      </c>
      <c r="C174" s="339">
        <v>43553</v>
      </c>
      <c r="D174" s="339">
        <v>43555</v>
      </c>
      <c r="E174" s="79"/>
      <c r="F174" s="79"/>
      <c r="G174" s="79"/>
      <c r="H174" s="79"/>
      <c r="I174" s="79"/>
      <c r="J174" s="79"/>
      <c r="K174" s="79"/>
      <c r="L174" s="79"/>
      <c r="M174" s="79"/>
      <c r="N174" s="79"/>
      <c r="O174" s="79"/>
      <c r="P174" s="79"/>
      <c r="Q174" s="79"/>
      <c r="R174" s="79"/>
      <c r="S174" s="79"/>
      <c r="T174" s="79"/>
      <c r="U174" s="79"/>
      <c r="V174" s="79"/>
      <c r="W174" s="75"/>
      <c r="X174" s="80" t="s">
        <v>356</v>
      </c>
      <c r="Y174" s="80" t="s">
        <v>356</v>
      </c>
      <c r="Z174" s="80" t="s">
        <v>356</v>
      </c>
      <c r="AA174" s="80" t="s">
        <v>95</v>
      </c>
      <c r="AB174" s="80" t="s">
        <v>356</v>
      </c>
      <c r="AC174" s="80" t="s">
        <v>356</v>
      </c>
      <c r="AD174" s="335"/>
      <c r="AE174" s="335"/>
      <c r="AF174" s="327">
        <v>14</v>
      </c>
      <c r="AG174" s="327">
        <v>16</v>
      </c>
    </row>
    <row r="175" spans="1:33" ht="45" customHeight="1">
      <c r="A175" s="326">
        <v>43540</v>
      </c>
      <c r="B175" s="327" t="s">
        <v>400</v>
      </c>
      <c r="C175" s="339">
        <v>43554</v>
      </c>
      <c r="D175" s="339">
        <v>43556</v>
      </c>
      <c r="E175" s="79"/>
      <c r="F175" s="79"/>
      <c r="G175" s="79"/>
      <c r="H175" s="79"/>
      <c r="I175" s="79"/>
      <c r="J175" s="79"/>
      <c r="K175" s="79"/>
      <c r="L175" s="79"/>
      <c r="M175" s="79"/>
      <c r="N175" s="79"/>
      <c r="O175" s="79"/>
      <c r="P175" s="79"/>
      <c r="Q175" s="79"/>
      <c r="R175" s="79"/>
      <c r="S175" s="79"/>
      <c r="T175" s="79"/>
      <c r="U175" s="79"/>
      <c r="V175" s="79"/>
      <c r="W175" s="75"/>
      <c r="X175" s="80" t="s">
        <v>356</v>
      </c>
      <c r="Y175" s="80" t="s">
        <v>356</v>
      </c>
      <c r="Z175" s="80" t="s">
        <v>356</v>
      </c>
      <c r="AA175" s="80" t="s">
        <v>95</v>
      </c>
      <c r="AB175" s="80" t="s">
        <v>356</v>
      </c>
      <c r="AC175" s="80" t="s">
        <v>356</v>
      </c>
      <c r="AD175" s="335"/>
      <c r="AE175" s="335"/>
      <c r="AF175" s="327">
        <v>14</v>
      </c>
      <c r="AG175" s="327">
        <v>16</v>
      </c>
    </row>
    <row r="176" spans="1:33" ht="45" customHeight="1">
      <c r="A176" s="326">
        <v>43541</v>
      </c>
      <c r="B176" s="327" t="s">
        <v>401</v>
      </c>
      <c r="C176" s="339"/>
      <c r="D176" s="339"/>
      <c r="E176" s="79"/>
      <c r="F176" s="79"/>
      <c r="G176" s="79"/>
      <c r="H176" s="79"/>
      <c r="I176" s="79"/>
      <c r="J176" s="79"/>
      <c r="K176" s="79"/>
      <c r="L176" s="79"/>
      <c r="M176" s="79"/>
      <c r="N176" s="79"/>
      <c r="O176" s="79"/>
      <c r="P176" s="79"/>
      <c r="Q176" s="79"/>
      <c r="R176" s="79"/>
      <c r="S176" s="79"/>
      <c r="T176" s="79"/>
      <c r="U176" s="79"/>
      <c r="V176" s="79"/>
      <c r="W176" s="75"/>
      <c r="X176" s="80" t="s">
        <v>356</v>
      </c>
      <c r="Y176" s="80" t="s">
        <v>356</v>
      </c>
      <c r="Z176" s="80" t="s">
        <v>356</v>
      </c>
      <c r="AA176" s="80" t="s">
        <v>356</v>
      </c>
      <c r="AB176" s="80" t="s">
        <v>356</v>
      </c>
      <c r="AC176" s="80" t="s">
        <v>356</v>
      </c>
      <c r="AD176" s="335"/>
      <c r="AE176" s="335"/>
      <c r="AF176" s="327" t="s">
        <v>356</v>
      </c>
      <c r="AG176" s="327" t="s">
        <v>356</v>
      </c>
    </row>
    <row r="177" spans="1:33" ht="45" customHeight="1">
      <c r="A177" s="326">
        <v>43542</v>
      </c>
      <c r="B177" s="327" t="s">
        <v>395</v>
      </c>
      <c r="C177" s="339">
        <v>43556</v>
      </c>
      <c r="D177" s="339">
        <v>43558</v>
      </c>
      <c r="E177" s="79"/>
      <c r="F177" s="79"/>
      <c r="G177" s="79"/>
      <c r="H177" s="79"/>
      <c r="I177" s="79"/>
      <c r="J177" s="79"/>
      <c r="K177" s="79"/>
      <c r="L177" s="79"/>
      <c r="M177" s="79"/>
      <c r="N177" s="79"/>
      <c r="O177" s="79"/>
      <c r="P177" s="79"/>
      <c r="Q177" s="79"/>
      <c r="R177" s="79"/>
      <c r="S177" s="79"/>
      <c r="T177" s="79"/>
      <c r="U177" s="79"/>
      <c r="V177" s="79"/>
      <c r="W177" s="75"/>
      <c r="X177" s="80" t="s">
        <v>356</v>
      </c>
      <c r="Y177" s="80" t="s">
        <v>356</v>
      </c>
      <c r="Z177" s="80" t="s">
        <v>95</v>
      </c>
      <c r="AA177" s="80" t="s">
        <v>356</v>
      </c>
      <c r="AB177" s="80" t="s">
        <v>356</v>
      </c>
      <c r="AC177" s="80" t="s">
        <v>356</v>
      </c>
      <c r="AD177" s="335"/>
      <c r="AE177" s="335"/>
      <c r="AF177" s="327">
        <v>14</v>
      </c>
      <c r="AG177" s="327">
        <v>16</v>
      </c>
    </row>
    <row r="178" spans="1:33" ht="45" customHeight="1">
      <c r="A178" s="326">
        <v>43543</v>
      </c>
      <c r="B178" s="327" t="s">
        <v>396</v>
      </c>
      <c r="C178" s="339">
        <v>43557</v>
      </c>
      <c r="D178" s="339">
        <v>43559</v>
      </c>
      <c r="E178" s="79"/>
      <c r="F178" s="79"/>
      <c r="G178" s="79"/>
      <c r="H178" s="79"/>
      <c r="I178" s="79"/>
      <c r="J178" s="79"/>
      <c r="K178" s="79"/>
      <c r="L178" s="79"/>
      <c r="M178" s="79"/>
      <c r="N178" s="79"/>
      <c r="O178" s="79"/>
      <c r="P178" s="79"/>
      <c r="Q178" s="79"/>
      <c r="R178" s="79"/>
      <c r="S178" s="79"/>
      <c r="T178" s="79"/>
      <c r="U178" s="79"/>
      <c r="V178" s="79"/>
      <c r="W178" s="75"/>
      <c r="X178" s="80" t="s">
        <v>356</v>
      </c>
      <c r="Y178" s="80" t="s">
        <v>356</v>
      </c>
      <c r="Z178" s="80" t="s">
        <v>95</v>
      </c>
      <c r="AA178" s="80" t="s">
        <v>356</v>
      </c>
      <c r="AB178" s="80" t="s">
        <v>356</v>
      </c>
      <c r="AC178" s="80" t="s">
        <v>356</v>
      </c>
      <c r="AD178" s="335"/>
      <c r="AE178" s="335"/>
      <c r="AF178" s="327">
        <v>14</v>
      </c>
      <c r="AG178" s="327">
        <v>16</v>
      </c>
    </row>
    <row r="179" spans="1:33" ht="45" customHeight="1">
      <c r="A179" s="326">
        <v>43544</v>
      </c>
      <c r="B179" s="327" t="s">
        <v>397</v>
      </c>
      <c r="C179" s="339">
        <v>43558</v>
      </c>
      <c r="D179" s="339">
        <v>43560</v>
      </c>
      <c r="E179" s="79"/>
      <c r="F179" s="79"/>
      <c r="G179" s="79"/>
      <c r="H179" s="79"/>
      <c r="I179" s="79"/>
      <c r="J179" s="79"/>
      <c r="K179" s="79"/>
      <c r="L179" s="79"/>
      <c r="M179" s="79"/>
      <c r="N179" s="79"/>
      <c r="O179" s="79"/>
      <c r="P179" s="79"/>
      <c r="Q179" s="79"/>
      <c r="R179" s="79"/>
      <c r="S179" s="79"/>
      <c r="T179" s="79"/>
      <c r="U179" s="79"/>
      <c r="V179" s="79"/>
      <c r="W179" s="75"/>
      <c r="X179" s="80" t="s">
        <v>356</v>
      </c>
      <c r="Y179" s="80" t="s">
        <v>356</v>
      </c>
      <c r="Z179" s="80" t="s">
        <v>95</v>
      </c>
      <c r="AA179" s="80" t="s">
        <v>356</v>
      </c>
      <c r="AB179" s="80" t="s">
        <v>356</v>
      </c>
      <c r="AC179" s="80" t="s">
        <v>356</v>
      </c>
      <c r="AD179" s="335"/>
      <c r="AE179" s="335"/>
      <c r="AF179" s="327">
        <v>14</v>
      </c>
      <c r="AG179" s="327">
        <v>16</v>
      </c>
    </row>
    <row r="180" spans="1:33" ht="45" customHeight="1">
      <c r="A180" s="326">
        <v>43545</v>
      </c>
      <c r="B180" s="327" t="s">
        <v>398</v>
      </c>
      <c r="C180" s="339">
        <v>43559</v>
      </c>
      <c r="D180" s="339">
        <v>43561</v>
      </c>
      <c r="E180" s="79"/>
      <c r="F180" s="79"/>
      <c r="G180" s="79"/>
      <c r="H180" s="79"/>
      <c r="I180" s="79"/>
      <c r="J180" s="79"/>
      <c r="K180" s="79"/>
      <c r="L180" s="79"/>
      <c r="M180" s="79"/>
      <c r="N180" s="79"/>
      <c r="O180" s="79"/>
      <c r="P180" s="79"/>
      <c r="Q180" s="79"/>
      <c r="R180" s="79"/>
      <c r="S180" s="79"/>
      <c r="T180" s="79"/>
      <c r="U180" s="79"/>
      <c r="V180" s="79"/>
      <c r="W180" s="75"/>
      <c r="X180" s="80" t="s">
        <v>356</v>
      </c>
      <c r="Y180" s="80" t="s">
        <v>356</v>
      </c>
      <c r="Z180" s="80" t="s">
        <v>95</v>
      </c>
      <c r="AA180" s="80" t="s">
        <v>356</v>
      </c>
      <c r="AB180" s="80" t="s">
        <v>356</v>
      </c>
      <c r="AC180" s="80" t="s">
        <v>356</v>
      </c>
      <c r="AD180" s="335"/>
      <c r="AE180" s="335"/>
      <c r="AF180" s="327">
        <v>14</v>
      </c>
      <c r="AG180" s="327">
        <v>16</v>
      </c>
    </row>
    <row r="181" spans="1:33" ht="45" customHeight="1">
      <c r="A181" s="326">
        <v>43546</v>
      </c>
      <c r="B181" s="327" t="s">
        <v>399</v>
      </c>
      <c r="C181" s="339">
        <v>43560</v>
      </c>
      <c r="D181" s="339">
        <v>43562</v>
      </c>
      <c r="E181" s="79"/>
      <c r="F181" s="79"/>
      <c r="G181" s="79"/>
      <c r="H181" s="79" t="s">
        <v>93</v>
      </c>
      <c r="I181" s="79"/>
      <c r="J181" s="79"/>
      <c r="K181" s="79"/>
      <c r="L181" s="79"/>
      <c r="M181" s="79"/>
      <c r="N181" s="79"/>
      <c r="O181" s="79"/>
      <c r="P181" s="79"/>
      <c r="Q181" s="79"/>
      <c r="R181" s="79"/>
      <c r="S181" s="79"/>
      <c r="T181" s="79"/>
      <c r="U181" s="79"/>
      <c r="V181" s="79"/>
      <c r="W181" s="75"/>
      <c r="X181" s="80" t="s">
        <v>356</v>
      </c>
      <c r="Y181" s="80" t="s">
        <v>356</v>
      </c>
      <c r="Z181" s="80" t="s">
        <v>95</v>
      </c>
      <c r="AA181" s="80" t="s">
        <v>356</v>
      </c>
      <c r="AB181" s="80" t="s">
        <v>356</v>
      </c>
      <c r="AC181" s="80" t="s">
        <v>356</v>
      </c>
      <c r="AD181" s="335"/>
      <c r="AE181" s="335"/>
      <c r="AF181" s="327">
        <v>14</v>
      </c>
      <c r="AG181" s="327">
        <v>16</v>
      </c>
    </row>
    <row r="182" spans="1:33" ht="45" customHeight="1">
      <c r="A182" s="326">
        <v>43547</v>
      </c>
      <c r="B182" s="327" t="s">
        <v>400</v>
      </c>
      <c r="C182" s="339">
        <v>43561</v>
      </c>
      <c r="D182" s="339">
        <v>43563</v>
      </c>
      <c r="E182" s="79"/>
      <c r="F182" s="79"/>
      <c r="G182" s="79"/>
      <c r="H182" s="79"/>
      <c r="I182" s="79"/>
      <c r="J182" s="79"/>
      <c r="K182" s="79"/>
      <c r="L182" s="79"/>
      <c r="M182" s="79"/>
      <c r="N182" s="79"/>
      <c r="O182" s="79"/>
      <c r="P182" s="79"/>
      <c r="Q182" s="79"/>
      <c r="R182" s="79"/>
      <c r="S182" s="79"/>
      <c r="T182" s="79"/>
      <c r="U182" s="79"/>
      <c r="V182" s="79"/>
      <c r="W182" s="75"/>
      <c r="X182" s="80" t="s">
        <v>356</v>
      </c>
      <c r="Y182" s="80" t="s">
        <v>356</v>
      </c>
      <c r="Z182" s="80" t="s">
        <v>95</v>
      </c>
      <c r="AA182" s="80" t="s">
        <v>356</v>
      </c>
      <c r="AB182" s="80" t="s">
        <v>356</v>
      </c>
      <c r="AC182" s="80" t="s">
        <v>356</v>
      </c>
      <c r="AD182" s="335"/>
      <c r="AE182" s="335"/>
      <c r="AF182" s="327">
        <v>14</v>
      </c>
      <c r="AG182" s="327">
        <v>16</v>
      </c>
    </row>
    <row r="183" spans="1:33" ht="45" customHeight="1">
      <c r="A183" s="326">
        <v>43548</v>
      </c>
      <c r="B183" s="327" t="s">
        <v>401</v>
      </c>
      <c r="C183" s="339"/>
      <c r="D183" s="339"/>
      <c r="E183" s="79"/>
      <c r="F183" s="79"/>
      <c r="G183" s="79"/>
      <c r="H183" s="79"/>
      <c r="I183" s="79"/>
      <c r="J183" s="79"/>
      <c r="K183" s="79"/>
      <c r="L183" s="79"/>
      <c r="M183" s="79"/>
      <c r="N183" s="79"/>
      <c r="O183" s="79"/>
      <c r="P183" s="79"/>
      <c r="Q183" s="79"/>
      <c r="R183" s="79"/>
      <c r="S183" s="79"/>
      <c r="T183" s="79"/>
      <c r="U183" s="79"/>
      <c r="V183" s="79"/>
      <c r="W183" s="75"/>
      <c r="X183" s="80" t="s">
        <v>356</v>
      </c>
      <c r="Y183" s="80" t="s">
        <v>356</v>
      </c>
      <c r="Z183" s="80" t="s">
        <v>356</v>
      </c>
      <c r="AA183" s="80" t="s">
        <v>356</v>
      </c>
      <c r="AB183" s="80" t="s">
        <v>356</v>
      </c>
      <c r="AC183" s="80" t="s">
        <v>356</v>
      </c>
      <c r="AD183" s="335"/>
      <c r="AE183" s="335"/>
      <c r="AF183" s="327" t="s">
        <v>356</v>
      </c>
      <c r="AG183" s="327" t="s">
        <v>356</v>
      </c>
    </row>
    <row r="184" spans="1:33" ht="45" customHeight="1">
      <c r="A184" s="326">
        <v>43549</v>
      </c>
      <c r="B184" s="327" t="s">
        <v>395</v>
      </c>
      <c r="C184" s="339">
        <v>43563</v>
      </c>
      <c r="D184" s="339">
        <v>43565</v>
      </c>
      <c r="E184" s="79"/>
      <c r="F184" s="79"/>
      <c r="G184" s="79"/>
      <c r="H184" s="79"/>
      <c r="I184" s="79"/>
      <c r="J184" s="79"/>
      <c r="K184" s="79"/>
      <c r="L184" s="79"/>
      <c r="M184" s="79"/>
      <c r="N184" s="79"/>
      <c r="O184" s="79"/>
      <c r="P184" s="79"/>
      <c r="Q184" s="79"/>
      <c r="R184" s="79"/>
      <c r="S184" s="79"/>
      <c r="T184" s="79"/>
      <c r="U184" s="79"/>
      <c r="V184" s="79"/>
      <c r="W184" s="75"/>
      <c r="X184" s="80" t="s">
        <v>356</v>
      </c>
      <c r="Y184" s="80" t="s">
        <v>356</v>
      </c>
      <c r="Z184" s="80" t="s">
        <v>95</v>
      </c>
      <c r="AA184" s="80" t="s">
        <v>356</v>
      </c>
      <c r="AB184" s="80" t="s">
        <v>356</v>
      </c>
      <c r="AC184" s="80" t="s">
        <v>356</v>
      </c>
      <c r="AD184" s="335"/>
      <c r="AE184" s="335"/>
      <c r="AF184" s="327">
        <v>14</v>
      </c>
      <c r="AG184" s="327">
        <v>16</v>
      </c>
    </row>
    <row r="185" spans="1:33" ht="45" customHeight="1">
      <c r="A185" s="326">
        <v>43550</v>
      </c>
      <c r="B185" s="327" t="s">
        <v>396</v>
      </c>
      <c r="C185" s="339">
        <v>43564</v>
      </c>
      <c r="D185" s="339">
        <v>43566</v>
      </c>
      <c r="E185" s="79"/>
      <c r="F185" s="79"/>
      <c r="G185" s="79"/>
      <c r="H185" s="79"/>
      <c r="I185" s="79"/>
      <c r="J185" s="79"/>
      <c r="K185" s="79"/>
      <c r="L185" s="79"/>
      <c r="M185" s="79"/>
      <c r="N185" s="79"/>
      <c r="O185" s="79"/>
      <c r="P185" s="79"/>
      <c r="Q185" s="79"/>
      <c r="R185" s="79"/>
      <c r="S185" s="79"/>
      <c r="T185" s="79"/>
      <c r="U185" s="79"/>
      <c r="V185" s="79"/>
      <c r="W185" s="75"/>
      <c r="X185" s="80" t="s">
        <v>356</v>
      </c>
      <c r="Y185" s="80" t="s">
        <v>356</v>
      </c>
      <c r="Z185" s="80" t="s">
        <v>95</v>
      </c>
      <c r="AA185" s="80" t="s">
        <v>356</v>
      </c>
      <c r="AB185" s="80" t="s">
        <v>356</v>
      </c>
      <c r="AC185" s="80" t="s">
        <v>356</v>
      </c>
      <c r="AD185" s="335"/>
      <c r="AE185" s="335"/>
      <c r="AF185" s="327">
        <v>14</v>
      </c>
      <c r="AG185" s="327">
        <v>16</v>
      </c>
    </row>
    <row r="186" spans="1:33" ht="45" customHeight="1">
      <c r="A186" s="326">
        <v>43551</v>
      </c>
      <c r="B186" s="327" t="s">
        <v>397</v>
      </c>
      <c r="C186" s="339">
        <v>43565</v>
      </c>
      <c r="D186" s="339">
        <v>43567</v>
      </c>
      <c r="E186" s="79"/>
      <c r="F186" s="79"/>
      <c r="G186" s="79"/>
      <c r="H186" s="79"/>
      <c r="I186" s="79"/>
      <c r="J186" s="79"/>
      <c r="K186" s="79"/>
      <c r="L186" s="79"/>
      <c r="M186" s="79"/>
      <c r="N186" s="79"/>
      <c r="O186" s="79"/>
      <c r="P186" s="79"/>
      <c r="Q186" s="79"/>
      <c r="R186" s="79"/>
      <c r="S186" s="79"/>
      <c r="T186" s="79"/>
      <c r="U186" s="79"/>
      <c r="V186" s="79"/>
      <c r="W186" s="75"/>
      <c r="X186" s="80" t="s">
        <v>95</v>
      </c>
      <c r="Y186" s="80" t="s">
        <v>356</v>
      </c>
      <c r="Z186" s="80" t="s">
        <v>356</v>
      </c>
      <c r="AA186" s="80" t="s">
        <v>356</v>
      </c>
      <c r="AB186" s="80" t="s">
        <v>356</v>
      </c>
      <c r="AC186" s="80" t="s">
        <v>356</v>
      </c>
      <c r="AD186" s="335"/>
      <c r="AE186" s="335"/>
      <c r="AF186" s="327">
        <v>14</v>
      </c>
      <c r="AG186" s="327">
        <v>16</v>
      </c>
    </row>
    <row r="187" spans="1:33" ht="45" customHeight="1">
      <c r="A187" s="326">
        <v>43552</v>
      </c>
      <c r="B187" s="327" t="s">
        <v>398</v>
      </c>
      <c r="C187" s="339">
        <v>43566</v>
      </c>
      <c r="D187" s="339">
        <v>43568</v>
      </c>
      <c r="E187" s="79"/>
      <c r="F187" s="79"/>
      <c r="G187" s="79"/>
      <c r="H187" s="79"/>
      <c r="I187" s="79"/>
      <c r="J187" s="79"/>
      <c r="K187" s="79"/>
      <c r="L187" s="79"/>
      <c r="M187" s="79"/>
      <c r="N187" s="79"/>
      <c r="O187" s="79"/>
      <c r="P187" s="79"/>
      <c r="Q187" s="79"/>
      <c r="R187" s="79"/>
      <c r="S187" s="79"/>
      <c r="T187" s="79"/>
      <c r="U187" s="79"/>
      <c r="V187" s="79"/>
      <c r="W187" s="75"/>
      <c r="X187" s="80" t="s">
        <v>95</v>
      </c>
      <c r="Y187" s="80" t="s">
        <v>356</v>
      </c>
      <c r="Z187" s="80" t="s">
        <v>356</v>
      </c>
      <c r="AA187" s="80" t="s">
        <v>356</v>
      </c>
      <c r="AB187" s="80" t="s">
        <v>356</v>
      </c>
      <c r="AC187" s="80" t="s">
        <v>356</v>
      </c>
      <c r="AD187" s="335"/>
      <c r="AE187" s="335"/>
      <c r="AF187" s="327">
        <v>14</v>
      </c>
      <c r="AG187" s="327">
        <v>16</v>
      </c>
    </row>
    <row r="188" spans="1:33" ht="45" customHeight="1">
      <c r="A188" s="326">
        <v>43553</v>
      </c>
      <c r="B188" s="327" t="s">
        <v>399</v>
      </c>
      <c r="C188" s="339">
        <v>43567</v>
      </c>
      <c r="D188" s="339">
        <v>43569</v>
      </c>
      <c r="E188" s="79"/>
      <c r="F188" s="79"/>
      <c r="G188" s="79"/>
      <c r="H188" s="79"/>
      <c r="I188" s="79"/>
      <c r="J188" s="79"/>
      <c r="K188" s="79"/>
      <c r="L188" s="79"/>
      <c r="M188" s="79"/>
      <c r="N188" s="79"/>
      <c r="O188" s="79"/>
      <c r="P188" s="79"/>
      <c r="Q188" s="79"/>
      <c r="R188" s="79"/>
      <c r="S188" s="79"/>
      <c r="T188" s="79"/>
      <c r="U188" s="79"/>
      <c r="V188" s="79"/>
      <c r="W188" s="75"/>
      <c r="X188" s="80" t="s">
        <v>95</v>
      </c>
      <c r="Y188" s="80" t="s">
        <v>356</v>
      </c>
      <c r="Z188" s="80" t="s">
        <v>356</v>
      </c>
      <c r="AA188" s="80" t="s">
        <v>356</v>
      </c>
      <c r="AB188" s="80" t="s">
        <v>356</v>
      </c>
      <c r="AC188" s="80" t="s">
        <v>356</v>
      </c>
      <c r="AD188" s="335"/>
      <c r="AE188" s="335"/>
      <c r="AF188" s="327">
        <v>14</v>
      </c>
      <c r="AG188" s="327">
        <v>16</v>
      </c>
    </row>
    <row r="189" spans="1:33" ht="45" customHeight="1">
      <c r="A189" s="326">
        <v>43554</v>
      </c>
      <c r="B189" s="327" t="s">
        <v>400</v>
      </c>
      <c r="C189" s="339">
        <v>43568</v>
      </c>
      <c r="D189" s="339">
        <v>43570</v>
      </c>
      <c r="E189" s="79"/>
      <c r="F189" s="79"/>
      <c r="G189" s="79"/>
      <c r="H189" s="79"/>
      <c r="I189" s="79"/>
      <c r="J189" s="79"/>
      <c r="K189" s="79"/>
      <c r="L189" s="79"/>
      <c r="M189" s="79"/>
      <c r="N189" s="79"/>
      <c r="O189" s="79"/>
      <c r="P189" s="79"/>
      <c r="Q189" s="79"/>
      <c r="R189" s="79"/>
      <c r="S189" s="79"/>
      <c r="T189" s="79"/>
      <c r="U189" s="79"/>
      <c r="V189" s="79"/>
      <c r="W189" s="75"/>
      <c r="X189" s="80" t="s">
        <v>95</v>
      </c>
      <c r="Y189" s="80" t="s">
        <v>356</v>
      </c>
      <c r="Z189" s="80" t="s">
        <v>356</v>
      </c>
      <c r="AA189" s="80" t="s">
        <v>356</v>
      </c>
      <c r="AB189" s="80" t="s">
        <v>356</v>
      </c>
      <c r="AC189" s="80" t="s">
        <v>356</v>
      </c>
      <c r="AD189" s="335"/>
      <c r="AE189" s="335"/>
      <c r="AF189" s="327">
        <v>14</v>
      </c>
      <c r="AG189" s="327">
        <v>16</v>
      </c>
    </row>
    <row r="190" spans="1:33" ht="45" customHeight="1">
      <c r="A190" s="326">
        <v>43555</v>
      </c>
      <c r="B190" s="327" t="s">
        <v>401</v>
      </c>
      <c r="C190" s="339"/>
      <c r="D190" s="339"/>
      <c r="E190" s="79"/>
      <c r="F190" s="79"/>
      <c r="G190" s="79"/>
      <c r="H190" s="79"/>
      <c r="I190" s="79"/>
      <c r="J190" s="79"/>
      <c r="K190" s="79"/>
      <c r="L190" s="79"/>
      <c r="M190" s="79"/>
      <c r="N190" s="79"/>
      <c r="O190" s="79"/>
      <c r="P190" s="79"/>
      <c r="Q190" s="79"/>
      <c r="R190" s="79"/>
      <c r="S190" s="79"/>
      <c r="T190" s="79"/>
      <c r="U190" s="79"/>
      <c r="V190" s="79"/>
      <c r="W190" s="75"/>
      <c r="X190" s="80" t="s">
        <v>356</v>
      </c>
      <c r="Y190" s="80" t="s">
        <v>356</v>
      </c>
      <c r="Z190" s="80" t="s">
        <v>356</v>
      </c>
      <c r="AA190" s="80" t="s">
        <v>356</v>
      </c>
      <c r="AB190" s="80" t="s">
        <v>356</v>
      </c>
      <c r="AC190" s="80" t="s">
        <v>356</v>
      </c>
      <c r="AD190" s="335"/>
      <c r="AE190" s="335"/>
      <c r="AF190" s="327" t="s">
        <v>356</v>
      </c>
      <c r="AG190" s="327" t="s">
        <v>356</v>
      </c>
    </row>
    <row r="191" spans="1:33" ht="45" customHeight="1">
      <c r="A191" s="326">
        <v>43556</v>
      </c>
      <c r="B191" s="327" t="s">
        <v>395</v>
      </c>
      <c r="C191" s="339">
        <v>43570</v>
      </c>
      <c r="D191" s="339">
        <v>43572</v>
      </c>
      <c r="E191" s="79"/>
      <c r="F191" s="79"/>
      <c r="G191" s="79"/>
      <c r="H191" s="79"/>
      <c r="I191" s="79"/>
      <c r="J191" s="79"/>
      <c r="K191" s="79"/>
      <c r="L191" s="79"/>
      <c r="M191" s="79"/>
      <c r="N191" s="79"/>
      <c r="O191" s="79"/>
      <c r="P191" s="79"/>
      <c r="Q191" s="79"/>
      <c r="R191" s="79"/>
      <c r="S191" s="79"/>
      <c r="T191" s="79"/>
      <c r="U191" s="79"/>
      <c r="V191" s="79"/>
      <c r="W191" s="75"/>
      <c r="X191" s="80" t="s">
        <v>95</v>
      </c>
      <c r="Y191" s="80" t="s">
        <v>356</v>
      </c>
      <c r="Z191" s="80" t="s">
        <v>356</v>
      </c>
      <c r="AA191" s="80" t="s">
        <v>356</v>
      </c>
      <c r="AB191" s="80" t="s">
        <v>356</v>
      </c>
      <c r="AC191" s="80" t="s">
        <v>356</v>
      </c>
      <c r="AD191" s="335"/>
      <c r="AE191" s="335"/>
      <c r="AF191" s="327">
        <v>14</v>
      </c>
      <c r="AG191" s="327">
        <v>16</v>
      </c>
    </row>
    <row r="192" spans="1:33" ht="45" customHeight="1">
      <c r="A192" s="326">
        <v>43557</v>
      </c>
      <c r="B192" s="327" t="s">
        <v>396</v>
      </c>
      <c r="C192" s="339">
        <v>43571</v>
      </c>
      <c r="D192" s="339">
        <v>43573</v>
      </c>
      <c r="E192" s="79"/>
      <c r="F192" s="79"/>
      <c r="G192" s="79"/>
      <c r="H192" s="79"/>
      <c r="I192" s="79"/>
      <c r="J192" s="79"/>
      <c r="K192" s="79"/>
      <c r="L192" s="79"/>
      <c r="M192" s="79"/>
      <c r="N192" s="79"/>
      <c r="O192" s="79"/>
      <c r="P192" s="79"/>
      <c r="Q192" s="79"/>
      <c r="R192" s="79"/>
      <c r="S192" s="79"/>
      <c r="T192" s="79"/>
      <c r="U192" s="79"/>
      <c r="V192" s="79"/>
      <c r="W192" s="75"/>
      <c r="X192" s="80" t="s">
        <v>95</v>
      </c>
      <c r="Y192" s="80" t="s">
        <v>356</v>
      </c>
      <c r="Z192" s="80" t="s">
        <v>356</v>
      </c>
      <c r="AA192" s="80" t="s">
        <v>356</v>
      </c>
      <c r="AB192" s="80" t="s">
        <v>356</v>
      </c>
      <c r="AC192" s="80" t="s">
        <v>356</v>
      </c>
      <c r="AD192" s="335"/>
      <c r="AE192" s="335"/>
      <c r="AF192" s="327">
        <v>14</v>
      </c>
      <c r="AG192" s="327">
        <v>16</v>
      </c>
    </row>
    <row r="193" spans="1:33" ht="45" customHeight="1">
      <c r="A193" s="326">
        <v>43558</v>
      </c>
      <c r="B193" s="327" t="s">
        <v>397</v>
      </c>
      <c r="C193" s="339">
        <v>43572</v>
      </c>
      <c r="D193" s="339">
        <v>43574</v>
      </c>
      <c r="E193" s="79"/>
      <c r="F193" s="79"/>
      <c r="G193" s="79"/>
      <c r="H193" s="79"/>
      <c r="I193" s="79"/>
      <c r="J193" s="79"/>
      <c r="K193" s="79"/>
      <c r="L193" s="79"/>
      <c r="M193" s="79"/>
      <c r="N193" s="79"/>
      <c r="O193" s="79"/>
      <c r="P193" s="79"/>
      <c r="Q193" s="79"/>
      <c r="R193" s="79"/>
      <c r="S193" s="79"/>
      <c r="T193" s="79"/>
      <c r="U193" s="79"/>
      <c r="V193" s="79"/>
      <c r="W193" s="75"/>
      <c r="X193" s="80" t="s">
        <v>95</v>
      </c>
      <c r="Y193" s="80" t="s">
        <v>356</v>
      </c>
      <c r="Z193" s="80" t="s">
        <v>356</v>
      </c>
      <c r="AA193" s="80" t="s">
        <v>356</v>
      </c>
      <c r="AB193" s="80" t="s">
        <v>356</v>
      </c>
      <c r="AC193" s="80" t="s">
        <v>356</v>
      </c>
      <c r="AD193" s="335"/>
      <c r="AE193" s="335"/>
      <c r="AF193" s="327">
        <v>14</v>
      </c>
      <c r="AG193" s="327">
        <v>16</v>
      </c>
    </row>
    <row r="194" spans="1:33" ht="45" customHeight="1">
      <c r="A194" s="326">
        <v>43559</v>
      </c>
      <c r="B194" s="327" t="s">
        <v>398</v>
      </c>
      <c r="C194" s="339">
        <v>43573</v>
      </c>
      <c r="D194" s="339">
        <v>43575</v>
      </c>
      <c r="E194" s="79"/>
      <c r="F194" s="79"/>
      <c r="G194" s="79"/>
      <c r="H194" s="79"/>
      <c r="I194" s="79"/>
      <c r="J194" s="79"/>
      <c r="K194" s="79"/>
      <c r="L194" s="79"/>
      <c r="M194" s="79"/>
      <c r="N194" s="79"/>
      <c r="O194" s="79"/>
      <c r="P194" s="79"/>
      <c r="Q194" s="79"/>
      <c r="R194" s="79"/>
      <c r="S194" s="79"/>
      <c r="T194" s="79"/>
      <c r="U194" s="79"/>
      <c r="V194" s="79"/>
      <c r="W194" s="75"/>
      <c r="X194" s="80" t="s">
        <v>95</v>
      </c>
      <c r="Y194" s="80" t="s">
        <v>356</v>
      </c>
      <c r="Z194" s="80" t="s">
        <v>356</v>
      </c>
      <c r="AA194" s="80" t="s">
        <v>356</v>
      </c>
      <c r="AB194" s="80" t="s">
        <v>356</v>
      </c>
      <c r="AC194" s="80" t="s">
        <v>356</v>
      </c>
      <c r="AD194" s="335"/>
      <c r="AE194" s="335"/>
      <c r="AF194" s="327">
        <v>14</v>
      </c>
      <c r="AG194" s="327">
        <v>16</v>
      </c>
    </row>
    <row r="195" spans="1:33" ht="45" customHeight="1">
      <c r="A195" s="326">
        <v>43560</v>
      </c>
      <c r="B195" s="327" t="s">
        <v>399</v>
      </c>
      <c r="C195" s="339">
        <v>43574</v>
      </c>
      <c r="D195" s="339">
        <v>43576</v>
      </c>
      <c r="E195" s="79"/>
      <c r="F195" s="79"/>
      <c r="G195" s="79"/>
      <c r="H195" s="79"/>
      <c r="I195" s="79"/>
      <c r="J195" s="79"/>
      <c r="K195" s="79"/>
      <c r="L195" s="79"/>
      <c r="M195" s="79"/>
      <c r="N195" s="79"/>
      <c r="O195" s="79"/>
      <c r="P195" s="79"/>
      <c r="Q195" s="79" t="s">
        <v>93</v>
      </c>
      <c r="R195" s="79"/>
      <c r="S195" s="79"/>
      <c r="T195" s="79"/>
      <c r="U195" s="79"/>
      <c r="V195" s="79"/>
      <c r="W195" s="75"/>
      <c r="X195" s="80" t="s">
        <v>95</v>
      </c>
      <c r="Y195" s="80" t="s">
        <v>356</v>
      </c>
      <c r="Z195" s="80" t="s">
        <v>356</v>
      </c>
      <c r="AA195" s="80" t="s">
        <v>356</v>
      </c>
      <c r="AB195" s="80" t="s">
        <v>356</v>
      </c>
      <c r="AC195" s="80" t="s">
        <v>356</v>
      </c>
      <c r="AD195" s="335"/>
      <c r="AE195" s="335"/>
      <c r="AF195" s="327">
        <v>14</v>
      </c>
      <c r="AG195" s="327">
        <v>16</v>
      </c>
    </row>
    <row r="196" spans="1:33" ht="45" customHeight="1">
      <c r="A196" s="326">
        <v>43561</v>
      </c>
      <c r="B196" s="327" t="s">
        <v>400</v>
      </c>
      <c r="C196" s="339">
        <v>43575</v>
      </c>
      <c r="D196" s="339">
        <v>43577</v>
      </c>
      <c r="E196" s="79"/>
      <c r="F196" s="79"/>
      <c r="G196" s="79"/>
      <c r="H196" s="79"/>
      <c r="I196" s="79"/>
      <c r="J196" s="79"/>
      <c r="K196" s="79"/>
      <c r="L196" s="79"/>
      <c r="M196" s="79"/>
      <c r="N196" s="79"/>
      <c r="O196" s="79"/>
      <c r="P196" s="79"/>
      <c r="Q196" s="79"/>
      <c r="R196" s="79"/>
      <c r="S196" s="79"/>
      <c r="T196" s="79"/>
      <c r="U196" s="79"/>
      <c r="V196" s="79"/>
      <c r="W196" s="75"/>
      <c r="X196" s="80" t="s">
        <v>95</v>
      </c>
      <c r="Y196" s="80" t="s">
        <v>356</v>
      </c>
      <c r="Z196" s="80" t="s">
        <v>356</v>
      </c>
      <c r="AA196" s="80" t="s">
        <v>356</v>
      </c>
      <c r="AB196" s="80" t="s">
        <v>356</v>
      </c>
      <c r="AC196" s="80" t="s">
        <v>356</v>
      </c>
      <c r="AD196" s="335"/>
      <c r="AE196" s="335"/>
      <c r="AF196" s="327">
        <v>14</v>
      </c>
      <c r="AG196" s="327">
        <v>16</v>
      </c>
    </row>
    <row r="197" spans="1:33" ht="45" customHeight="1">
      <c r="A197" s="326">
        <v>43562</v>
      </c>
      <c r="B197" s="327" t="s">
        <v>401</v>
      </c>
      <c r="C197" s="339"/>
      <c r="D197" s="339"/>
      <c r="E197" s="79"/>
      <c r="F197" s="79"/>
      <c r="G197" s="79"/>
      <c r="H197" s="79"/>
      <c r="I197" s="79"/>
      <c r="J197" s="79"/>
      <c r="K197" s="79"/>
      <c r="L197" s="79"/>
      <c r="M197" s="79"/>
      <c r="N197" s="79"/>
      <c r="O197" s="79"/>
      <c r="P197" s="79"/>
      <c r="Q197" s="79"/>
      <c r="R197" s="79"/>
      <c r="S197" s="79"/>
      <c r="T197" s="79"/>
      <c r="U197" s="79"/>
      <c r="V197" s="79"/>
      <c r="W197" s="75"/>
      <c r="X197" s="80" t="s">
        <v>356</v>
      </c>
      <c r="Y197" s="80" t="s">
        <v>356</v>
      </c>
      <c r="Z197" s="80" t="s">
        <v>356</v>
      </c>
      <c r="AA197" s="80" t="s">
        <v>356</v>
      </c>
      <c r="AB197" s="80" t="s">
        <v>356</v>
      </c>
      <c r="AC197" s="80" t="s">
        <v>356</v>
      </c>
      <c r="AD197" s="335"/>
      <c r="AE197" s="335"/>
      <c r="AF197" s="327" t="s">
        <v>356</v>
      </c>
      <c r="AG197" s="327" t="s">
        <v>356</v>
      </c>
    </row>
    <row r="198" spans="1:33" ht="45" customHeight="1">
      <c r="A198" s="326">
        <v>43563</v>
      </c>
      <c r="B198" s="327" t="s">
        <v>395</v>
      </c>
      <c r="C198" s="339">
        <v>43577</v>
      </c>
      <c r="D198" s="339">
        <v>43579</v>
      </c>
      <c r="E198" s="79"/>
      <c r="F198" s="79"/>
      <c r="G198" s="79"/>
      <c r="H198" s="79"/>
      <c r="I198" s="79"/>
      <c r="J198" s="79"/>
      <c r="K198" s="79"/>
      <c r="L198" s="79"/>
      <c r="M198" s="79"/>
      <c r="N198" s="79"/>
      <c r="O198" s="79"/>
      <c r="P198" s="79"/>
      <c r="Q198" s="79"/>
      <c r="R198" s="79"/>
      <c r="S198" s="79"/>
      <c r="T198" s="79"/>
      <c r="U198" s="79"/>
      <c r="V198" s="79"/>
      <c r="W198" s="75"/>
      <c r="X198" s="80" t="s">
        <v>95</v>
      </c>
      <c r="Y198" s="80" t="s">
        <v>356</v>
      </c>
      <c r="Z198" s="80" t="s">
        <v>356</v>
      </c>
      <c r="AA198" s="80" t="s">
        <v>356</v>
      </c>
      <c r="AB198" s="80" t="s">
        <v>356</v>
      </c>
      <c r="AC198" s="80" t="s">
        <v>356</v>
      </c>
      <c r="AD198" s="335"/>
      <c r="AE198" s="335"/>
      <c r="AF198" s="327">
        <v>14</v>
      </c>
      <c r="AG198" s="327">
        <v>16</v>
      </c>
    </row>
    <row r="199" spans="1:33" ht="45" customHeight="1">
      <c r="A199" s="326">
        <v>43564</v>
      </c>
      <c r="B199" s="327" t="s">
        <v>396</v>
      </c>
      <c r="C199" s="339">
        <v>43578</v>
      </c>
      <c r="D199" s="339">
        <v>43580</v>
      </c>
      <c r="E199" s="79"/>
      <c r="F199" s="79"/>
      <c r="G199" s="79"/>
      <c r="H199" s="79"/>
      <c r="I199" s="79"/>
      <c r="J199" s="79"/>
      <c r="K199" s="79"/>
      <c r="L199" s="79"/>
      <c r="M199" s="79"/>
      <c r="N199" s="79"/>
      <c r="O199" s="79"/>
      <c r="P199" s="79"/>
      <c r="Q199" s="79" t="s">
        <v>93</v>
      </c>
      <c r="R199" s="79"/>
      <c r="S199" s="79"/>
      <c r="T199" s="79"/>
      <c r="U199" s="79"/>
      <c r="V199" s="79"/>
      <c r="W199" s="75"/>
      <c r="X199" s="80" t="s">
        <v>95</v>
      </c>
      <c r="Y199" s="80" t="s">
        <v>356</v>
      </c>
      <c r="Z199" s="80" t="s">
        <v>356</v>
      </c>
      <c r="AA199" s="80" t="s">
        <v>356</v>
      </c>
      <c r="AB199" s="80" t="s">
        <v>356</v>
      </c>
      <c r="AC199" s="80" t="s">
        <v>356</v>
      </c>
      <c r="AD199" s="335"/>
      <c r="AE199" s="335"/>
      <c r="AF199" s="327">
        <v>14</v>
      </c>
      <c r="AG199" s="327">
        <v>16</v>
      </c>
    </row>
    <row r="200" spans="1:33" ht="45" customHeight="1">
      <c r="A200" s="326">
        <v>43565</v>
      </c>
      <c r="B200" s="327" t="s">
        <v>397</v>
      </c>
      <c r="C200" s="339">
        <v>43579</v>
      </c>
      <c r="D200" s="339">
        <v>43581</v>
      </c>
      <c r="E200" s="79"/>
      <c r="F200" s="79"/>
      <c r="G200" s="79"/>
      <c r="H200" s="79"/>
      <c r="I200" s="79"/>
      <c r="J200" s="79"/>
      <c r="K200" s="79"/>
      <c r="L200" s="79"/>
      <c r="M200" s="79"/>
      <c r="N200" s="79"/>
      <c r="O200" s="79"/>
      <c r="P200" s="79"/>
      <c r="Q200" s="79"/>
      <c r="R200" s="79"/>
      <c r="S200" s="79"/>
      <c r="T200" s="79"/>
      <c r="U200" s="79"/>
      <c r="V200" s="79"/>
      <c r="W200" s="75"/>
      <c r="X200" s="80" t="s">
        <v>95</v>
      </c>
      <c r="Y200" s="80" t="s">
        <v>356</v>
      </c>
      <c r="Z200" s="80" t="s">
        <v>356</v>
      </c>
      <c r="AA200" s="80" t="s">
        <v>356</v>
      </c>
      <c r="AB200" s="80" t="s">
        <v>356</v>
      </c>
      <c r="AC200" s="80" t="s">
        <v>356</v>
      </c>
      <c r="AD200" s="335"/>
      <c r="AE200" s="335"/>
      <c r="AF200" s="327">
        <v>14</v>
      </c>
      <c r="AG200" s="327">
        <v>16</v>
      </c>
    </row>
    <row r="201" spans="1:33" ht="45" customHeight="1">
      <c r="A201" s="326">
        <v>43566</v>
      </c>
      <c r="B201" s="327" t="s">
        <v>398</v>
      </c>
      <c r="C201" s="339">
        <v>43580</v>
      </c>
      <c r="D201" s="339">
        <v>43582</v>
      </c>
      <c r="E201" s="79"/>
      <c r="F201" s="79"/>
      <c r="G201" s="79"/>
      <c r="H201" s="79"/>
      <c r="I201" s="79"/>
      <c r="J201" s="79"/>
      <c r="K201" s="79"/>
      <c r="L201" s="79"/>
      <c r="M201" s="79"/>
      <c r="N201" s="79"/>
      <c r="O201" s="79"/>
      <c r="P201" s="79"/>
      <c r="Q201" s="79"/>
      <c r="R201" s="79"/>
      <c r="S201" s="79"/>
      <c r="T201" s="79"/>
      <c r="U201" s="79"/>
      <c r="V201" s="79"/>
      <c r="W201" s="75"/>
      <c r="X201" s="80" t="s">
        <v>95</v>
      </c>
      <c r="Y201" s="80" t="s">
        <v>356</v>
      </c>
      <c r="Z201" s="80" t="s">
        <v>356</v>
      </c>
      <c r="AA201" s="80" t="s">
        <v>356</v>
      </c>
      <c r="AB201" s="80" t="s">
        <v>356</v>
      </c>
      <c r="AC201" s="80" t="s">
        <v>356</v>
      </c>
      <c r="AD201" s="335"/>
      <c r="AE201" s="335"/>
      <c r="AF201" s="327">
        <v>14</v>
      </c>
      <c r="AG201" s="327">
        <v>16</v>
      </c>
    </row>
    <row r="202" spans="1:33" ht="45" customHeight="1">
      <c r="A202" s="326">
        <v>43567</v>
      </c>
      <c r="B202" s="327" t="s">
        <v>399</v>
      </c>
      <c r="C202" s="339">
        <v>43581</v>
      </c>
      <c r="D202" s="339">
        <v>43583</v>
      </c>
      <c r="E202" s="79"/>
      <c r="F202" s="79"/>
      <c r="G202" s="79"/>
      <c r="H202" s="79"/>
      <c r="I202" s="79"/>
      <c r="J202" s="79"/>
      <c r="K202" s="79"/>
      <c r="L202" s="79"/>
      <c r="M202" s="79"/>
      <c r="N202" s="79"/>
      <c r="O202" s="79"/>
      <c r="P202" s="79"/>
      <c r="Q202" s="79"/>
      <c r="R202" s="79"/>
      <c r="S202" s="79"/>
      <c r="T202" s="79"/>
      <c r="U202" s="79"/>
      <c r="V202" s="79"/>
      <c r="W202" s="75"/>
      <c r="X202" s="80" t="s">
        <v>95</v>
      </c>
      <c r="Y202" s="80" t="s">
        <v>356</v>
      </c>
      <c r="Z202" s="80" t="s">
        <v>356</v>
      </c>
      <c r="AA202" s="80" t="s">
        <v>356</v>
      </c>
      <c r="AB202" s="80" t="s">
        <v>356</v>
      </c>
      <c r="AC202" s="80" t="s">
        <v>356</v>
      </c>
      <c r="AD202" s="335"/>
      <c r="AE202" s="335"/>
      <c r="AF202" s="327">
        <v>14</v>
      </c>
      <c r="AG202" s="327">
        <v>16</v>
      </c>
    </row>
    <row r="203" spans="1:33" ht="45" customHeight="1">
      <c r="A203" s="326">
        <v>43568</v>
      </c>
      <c r="B203" s="327" t="s">
        <v>400</v>
      </c>
      <c r="C203" s="339">
        <v>43582</v>
      </c>
      <c r="D203" s="339">
        <v>43584</v>
      </c>
      <c r="E203" s="79"/>
      <c r="F203" s="79"/>
      <c r="G203" s="79"/>
      <c r="H203" s="79"/>
      <c r="I203" s="79"/>
      <c r="J203" s="79"/>
      <c r="K203" s="79"/>
      <c r="L203" s="79"/>
      <c r="M203" s="79"/>
      <c r="N203" s="79"/>
      <c r="O203" s="79"/>
      <c r="P203" s="79"/>
      <c r="Q203" s="79"/>
      <c r="R203" s="79"/>
      <c r="S203" s="79"/>
      <c r="T203" s="79"/>
      <c r="U203" s="79"/>
      <c r="V203" s="79"/>
      <c r="W203" s="75"/>
      <c r="X203" s="80" t="s">
        <v>95</v>
      </c>
      <c r="Y203" s="80" t="s">
        <v>356</v>
      </c>
      <c r="Z203" s="80" t="s">
        <v>356</v>
      </c>
      <c r="AA203" s="80" t="s">
        <v>356</v>
      </c>
      <c r="AB203" s="80" t="s">
        <v>356</v>
      </c>
      <c r="AC203" s="80" t="s">
        <v>356</v>
      </c>
      <c r="AD203" s="335"/>
      <c r="AE203" s="335"/>
      <c r="AF203" s="327">
        <v>14</v>
      </c>
      <c r="AG203" s="327">
        <v>16</v>
      </c>
    </row>
    <row r="204" spans="1:33" ht="45" customHeight="1">
      <c r="A204" s="326">
        <v>43569</v>
      </c>
      <c r="B204" s="327" t="s">
        <v>401</v>
      </c>
      <c r="C204" s="339"/>
      <c r="D204" s="339"/>
      <c r="E204" s="79"/>
      <c r="F204" s="79"/>
      <c r="G204" s="79"/>
      <c r="H204" s="79"/>
      <c r="I204" s="79"/>
      <c r="J204" s="79"/>
      <c r="K204" s="79"/>
      <c r="L204" s="79"/>
      <c r="M204" s="79"/>
      <c r="N204" s="79"/>
      <c r="O204" s="79"/>
      <c r="P204" s="79"/>
      <c r="Q204" s="79"/>
      <c r="R204" s="79"/>
      <c r="S204" s="79"/>
      <c r="T204" s="79"/>
      <c r="U204" s="79"/>
      <c r="V204" s="79"/>
      <c r="W204" s="75"/>
      <c r="X204" s="80" t="s">
        <v>356</v>
      </c>
      <c r="Y204" s="80" t="s">
        <v>356</v>
      </c>
      <c r="Z204" s="80" t="s">
        <v>356</v>
      </c>
      <c r="AA204" s="80" t="s">
        <v>356</v>
      </c>
      <c r="AB204" s="80" t="s">
        <v>356</v>
      </c>
      <c r="AC204" s="80" t="s">
        <v>356</v>
      </c>
      <c r="AD204" s="335"/>
      <c r="AE204" s="335"/>
      <c r="AF204" s="327" t="s">
        <v>356</v>
      </c>
      <c r="AG204" s="327" t="s">
        <v>356</v>
      </c>
    </row>
    <row r="205" spans="1:33" ht="45" customHeight="1">
      <c r="A205" s="326">
        <v>43570</v>
      </c>
      <c r="B205" s="327" t="s">
        <v>395</v>
      </c>
      <c r="C205" s="339">
        <v>43584</v>
      </c>
      <c r="D205" s="339">
        <v>43586</v>
      </c>
      <c r="E205" s="79"/>
      <c r="F205" s="79"/>
      <c r="G205" s="79"/>
      <c r="H205" s="79"/>
      <c r="I205" s="79"/>
      <c r="J205" s="79"/>
      <c r="K205" s="79"/>
      <c r="L205" s="79"/>
      <c r="M205" s="79"/>
      <c r="N205" s="79"/>
      <c r="O205" s="79"/>
      <c r="P205" s="79"/>
      <c r="Q205" s="79"/>
      <c r="R205" s="79"/>
      <c r="S205" s="79"/>
      <c r="T205" s="79"/>
      <c r="U205" s="79"/>
      <c r="V205" s="79"/>
      <c r="W205" s="75"/>
      <c r="X205" s="80" t="s">
        <v>95</v>
      </c>
      <c r="Y205" s="80" t="s">
        <v>356</v>
      </c>
      <c r="Z205" s="80" t="s">
        <v>356</v>
      </c>
      <c r="AA205" s="80" t="s">
        <v>356</v>
      </c>
      <c r="AB205" s="80" t="s">
        <v>356</v>
      </c>
      <c r="AC205" s="80" t="s">
        <v>356</v>
      </c>
      <c r="AD205" s="335"/>
      <c r="AE205" s="335"/>
      <c r="AF205" s="327">
        <v>14</v>
      </c>
      <c r="AG205" s="327">
        <v>16</v>
      </c>
    </row>
    <row r="206" spans="1:33" ht="45" customHeight="1">
      <c r="A206" s="326">
        <v>43571</v>
      </c>
      <c r="B206" s="327" t="s">
        <v>396</v>
      </c>
      <c r="C206" s="339">
        <v>43585</v>
      </c>
      <c r="D206" s="339">
        <v>43587</v>
      </c>
      <c r="E206" s="79"/>
      <c r="F206" s="79"/>
      <c r="G206" s="79"/>
      <c r="H206" s="79"/>
      <c r="I206" s="79"/>
      <c r="J206" s="79"/>
      <c r="K206" s="79"/>
      <c r="L206" s="79"/>
      <c r="M206" s="79"/>
      <c r="N206" s="79"/>
      <c r="O206" s="79"/>
      <c r="P206" s="79"/>
      <c r="Q206" s="79" t="s">
        <v>93</v>
      </c>
      <c r="R206" s="79"/>
      <c r="S206" s="79"/>
      <c r="T206" s="79"/>
      <c r="U206" s="79"/>
      <c r="V206" s="79"/>
      <c r="W206" s="75"/>
      <c r="X206" s="80" t="s">
        <v>95</v>
      </c>
      <c r="Y206" s="80" t="s">
        <v>356</v>
      </c>
      <c r="Z206" s="80" t="s">
        <v>356</v>
      </c>
      <c r="AA206" s="80" t="s">
        <v>356</v>
      </c>
      <c r="AB206" s="80" t="s">
        <v>356</v>
      </c>
      <c r="AC206" s="80" t="s">
        <v>356</v>
      </c>
      <c r="AD206" s="335"/>
      <c r="AE206" s="335"/>
      <c r="AF206" s="327">
        <v>14</v>
      </c>
      <c r="AG206" s="327">
        <v>16</v>
      </c>
    </row>
    <row r="207" spans="1:33" ht="45" customHeight="1">
      <c r="A207" s="326">
        <v>43572</v>
      </c>
      <c r="B207" s="327" t="s">
        <v>397</v>
      </c>
      <c r="C207" s="339">
        <v>43586</v>
      </c>
      <c r="D207" s="339">
        <v>43588</v>
      </c>
      <c r="E207" s="79"/>
      <c r="F207" s="79"/>
      <c r="G207" s="79"/>
      <c r="H207" s="79"/>
      <c r="I207" s="79"/>
      <c r="J207" s="79"/>
      <c r="K207" s="79"/>
      <c r="L207" s="79"/>
      <c r="M207" s="79"/>
      <c r="N207" s="79"/>
      <c r="O207" s="79"/>
      <c r="P207" s="79"/>
      <c r="Q207" s="79"/>
      <c r="R207" s="79"/>
      <c r="S207" s="79"/>
      <c r="T207" s="79"/>
      <c r="U207" s="79"/>
      <c r="V207" s="79"/>
      <c r="W207" s="75"/>
      <c r="X207" s="80" t="s">
        <v>95</v>
      </c>
      <c r="Y207" s="80" t="s">
        <v>356</v>
      </c>
      <c r="Z207" s="80" t="s">
        <v>356</v>
      </c>
      <c r="AA207" s="80" t="s">
        <v>356</v>
      </c>
      <c r="AB207" s="80" t="s">
        <v>356</v>
      </c>
      <c r="AC207" s="80" t="s">
        <v>356</v>
      </c>
      <c r="AD207" s="335"/>
      <c r="AE207" s="335"/>
      <c r="AF207" s="327">
        <v>14</v>
      </c>
      <c r="AG207" s="327">
        <v>16</v>
      </c>
    </row>
    <row r="208" spans="1:33" ht="45" customHeight="1">
      <c r="A208" s="326">
        <v>43573</v>
      </c>
      <c r="B208" s="327" t="s">
        <v>398</v>
      </c>
      <c r="C208" s="339">
        <v>43587</v>
      </c>
      <c r="D208" s="339">
        <v>43589</v>
      </c>
      <c r="E208" s="79"/>
      <c r="F208" s="79"/>
      <c r="G208" s="79"/>
      <c r="H208" s="79"/>
      <c r="I208" s="79"/>
      <c r="J208" s="79"/>
      <c r="K208" s="79"/>
      <c r="L208" s="79"/>
      <c r="M208" s="79"/>
      <c r="N208" s="79"/>
      <c r="O208" s="79"/>
      <c r="P208" s="79"/>
      <c r="Q208" s="79"/>
      <c r="R208" s="79"/>
      <c r="S208" s="79"/>
      <c r="T208" s="79"/>
      <c r="U208" s="79"/>
      <c r="V208" s="79"/>
      <c r="W208" s="75"/>
      <c r="X208" s="80" t="s">
        <v>95</v>
      </c>
      <c r="Y208" s="80" t="s">
        <v>356</v>
      </c>
      <c r="Z208" s="80" t="s">
        <v>356</v>
      </c>
      <c r="AA208" s="80" t="s">
        <v>356</v>
      </c>
      <c r="AB208" s="80" t="s">
        <v>356</v>
      </c>
      <c r="AC208" s="80" t="s">
        <v>356</v>
      </c>
      <c r="AD208" s="335"/>
      <c r="AE208" s="335"/>
      <c r="AF208" s="327">
        <v>14</v>
      </c>
      <c r="AG208" s="327">
        <v>16</v>
      </c>
    </row>
    <row r="209" spans="1:33" ht="45" customHeight="1">
      <c r="A209" s="326">
        <v>43574</v>
      </c>
      <c r="B209" s="327" t="s">
        <v>399</v>
      </c>
      <c r="C209" s="339">
        <v>43588</v>
      </c>
      <c r="D209" s="339">
        <v>43590</v>
      </c>
      <c r="E209" s="79"/>
      <c r="F209" s="79"/>
      <c r="G209" s="79"/>
      <c r="H209" s="79"/>
      <c r="I209" s="79"/>
      <c r="J209" s="79"/>
      <c r="K209" s="79"/>
      <c r="L209" s="79"/>
      <c r="M209" s="79"/>
      <c r="N209" s="79"/>
      <c r="O209" s="79"/>
      <c r="P209" s="79"/>
      <c r="Q209" s="79"/>
      <c r="R209" s="79"/>
      <c r="S209" s="79"/>
      <c r="T209" s="79"/>
      <c r="U209" s="79"/>
      <c r="V209" s="79"/>
      <c r="W209" s="75"/>
      <c r="X209" s="80" t="s">
        <v>95</v>
      </c>
      <c r="Y209" s="80" t="s">
        <v>356</v>
      </c>
      <c r="Z209" s="80" t="s">
        <v>356</v>
      </c>
      <c r="AA209" s="80" t="s">
        <v>356</v>
      </c>
      <c r="AB209" s="80" t="s">
        <v>356</v>
      </c>
      <c r="AC209" s="80" t="s">
        <v>356</v>
      </c>
      <c r="AD209" s="335"/>
      <c r="AE209" s="335"/>
      <c r="AF209" s="327">
        <v>14</v>
      </c>
      <c r="AG209" s="327">
        <v>16</v>
      </c>
    </row>
    <row r="210" spans="1:33" ht="45" customHeight="1">
      <c r="A210" s="326">
        <v>43575</v>
      </c>
      <c r="B210" s="327" t="s">
        <v>400</v>
      </c>
      <c r="C210" s="339">
        <v>43589</v>
      </c>
      <c r="D210" s="339">
        <v>43591</v>
      </c>
      <c r="E210" s="79"/>
      <c r="F210" s="79"/>
      <c r="G210" s="79"/>
      <c r="H210" s="79"/>
      <c r="I210" s="79"/>
      <c r="J210" s="79"/>
      <c r="K210" s="79"/>
      <c r="L210" s="79"/>
      <c r="M210" s="79"/>
      <c r="N210" s="79"/>
      <c r="O210" s="79"/>
      <c r="P210" s="79"/>
      <c r="Q210" s="79"/>
      <c r="R210" s="79"/>
      <c r="S210" s="79"/>
      <c r="T210" s="79"/>
      <c r="U210" s="79"/>
      <c r="V210" s="79"/>
      <c r="W210" s="75"/>
      <c r="X210" s="80" t="s">
        <v>95</v>
      </c>
      <c r="Y210" s="80" t="s">
        <v>356</v>
      </c>
      <c r="Z210" s="80" t="s">
        <v>356</v>
      </c>
      <c r="AA210" s="80" t="s">
        <v>356</v>
      </c>
      <c r="AB210" s="80" t="s">
        <v>356</v>
      </c>
      <c r="AC210" s="80" t="s">
        <v>356</v>
      </c>
      <c r="AD210" s="335"/>
      <c r="AE210" s="335"/>
      <c r="AF210" s="327">
        <v>14</v>
      </c>
      <c r="AG210" s="327">
        <v>16</v>
      </c>
    </row>
    <row r="211" spans="1:33" ht="45" customHeight="1">
      <c r="A211" s="326">
        <v>43576</v>
      </c>
      <c r="B211" s="327" t="s">
        <v>401</v>
      </c>
      <c r="C211" s="339">
        <v>43590</v>
      </c>
      <c r="D211" s="339">
        <v>43592</v>
      </c>
      <c r="E211" s="79"/>
      <c r="F211" s="79"/>
      <c r="G211" s="79"/>
      <c r="H211" s="79"/>
      <c r="I211" s="79"/>
      <c r="J211" s="79"/>
      <c r="K211" s="79"/>
      <c r="L211" s="79"/>
      <c r="M211" s="79"/>
      <c r="N211" s="79"/>
      <c r="O211" s="79"/>
      <c r="P211" s="79"/>
      <c r="Q211" s="79"/>
      <c r="R211" s="79"/>
      <c r="S211" s="79"/>
      <c r="T211" s="79"/>
      <c r="U211" s="79"/>
      <c r="V211" s="79"/>
      <c r="W211" s="75"/>
      <c r="X211" s="80" t="s">
        <v>95</v>
      </c>
      <c r="Y211" s="80" t="s">
        <v>356</v>
      </c>
      <c r="Z211" s="80" t="s">
        <v>356</v>
      </c>
      <c r="AA211" s="80" t="s">
        <v>356</v>
      </c>
      <c r="AB211" s="80" t="s">
        <v>356</v>
      </c>
      <c r="AC211" s="80" t="s">
        <v>356</v>
      </c>
      <c r="AD211" s="335"/>
      <c r="AE211" s="335"/>
      <c r="AF211" s="327">
        <v>14</v>
      </c>
      <c r="AG211" s="327">
        <v>16</v>
      </c>
    </row>
    <row r="212" spans="1:33" ht="45" customHeight="1">
      <c r="A212" s="326">
        <v>43577</v>
      </c>
      <c r="B212" s="327" t="s">
        <v>395</v>
      </c>
      <c r="C212" s="339">
        <v>43591</v>
      </c>
      <c r="D212" s="339">
        <v>43593</v>
      </c>
      <c r="E212" s="79"/>
      <c r="F212" s="79"/>
      <c r="G212" s="79"/>
      <c r="H212" s="79"/>
      <c r="I212" s="79"/>
      <c r="J212" s="79"/>
      <c r="K212" s="79"/>
      <c r="L212" s="79"/>
      <c r="M212" s="79"/>
      <c r="N212" s="79"/>
      <c r="O212" s="79"/>
      <c r="P212" s="79"/>
      <c r="Q212" s="79"/>
      <c r="R212" s="79"/>
      <c r="S212" s="79"/>
      <c r="T212" s="79"/>
      <c r="U212" s="79"/>
      <c r="V212" s="79"/>
      <c r="W212" s="75"/>
      <c r="X212" s="80" t="s">
        <v>95</v>
      </c>
      <c r="Y212" s="80" t="s">
        <v>356</v>
      </c>
      <c r="Z212" s="80" t="s">
        <v>356</v>
      </c>
      <c r="AA212" s="80" t="s">
        <v>356</v>
      </c>
      <c r="AB212" s="80" t="s">
        <v>356</v>
      </c>
      <c r="AC212" s="80" t="s">
        <v>356</v>
      </c>
      <c r="AD212" s="335"/>
      <c r="AE212" s="335"/>
      <c r="AF212" s="327">
        <v>14</v>
      </c>
      <c r="AG212" s="327">
        <v>16</v>
      </c>
    </row>
    <row r="213" spans="1:33" ht="45" customHeight="1">
      <c r="A213" s="326">
        <v>43578</v>
      </c>
      <c r="B213" s="327" t="s">
        <v>396</v>
      </c>
      <c r="C213" s="339">
        <v>43592</v>
      </c>
      <c r="D213" s="339">
        <v>43594</v>
      </c>
      <c r="E213" s="79"/>
      <c r="F213" s="79"/>
      <c r="G213" s="79"/>
      <c r="H213" s="79"/>
      <c r="I213" s="79"/>
      <c r="J213" s="79"/>
      <c r="K213" s="79"/>
      <c r="L213" s="79"/>
      <c r="M213" s="79"/>
      <c r="N213" s="79"/>
      <c r="O213" s="79"/>
      <c r="P213" s="79"/>
      <c r="Q213" s="79"/>
      <c r="R213" s="79"/>
      <c r="S213" s="79"/>
      <c r="T213" s="79"/>
      <c r="U213" s="79"/>
      <c r="V213" s="79"/>
      <c r="W213" s="75"/>
      <c r="X213" s="80" t="s">
        <v>95</v>
      </c>
      <c r="Y213" s="80" t="s">
        <v>356</v>
      </c>
      <c r="Z213" s="80" t="s">
        <v>356</v>
      </c>
      <c r="AA213" s="80" t="s">
        <v>356</v>
      </c>
      <c r="AB213" s="80" t="s">
        <v>356</v>
      </c>
      <c r="AC213" s="80" t="s">
        <v>356</v>
      </c>
      <c r="AD213" s="335"/>
      <c r="AE213" s="335"/>
      <c r="AF213" s="327">
        <v>14</v>
      </c>
      <c r="AG213" s="327">
        <v>16</v>
      </c>
    </row>
    <row r="214" spans="1:33" ht="45" customHeight="1">
      <c r="A214" s="326">
        <v>43579</v>
      </c>
      <c r="B214" s="327" t="s">
        <v>397</v>
      </c>
      <c r="C214" s="339">
        <v>43593</v>
      </c>
      <c r="D214" s="339">
        <v>43595</v>
      </c>
      <c r="E214" s="79"/>
      <c r="F214" s="79"/>
      <c r="G214" s="79"/>
      <c r="H214" s="79"/>
      <c r="I214" s="79"/>
      <c r="J214" s="79"/>
      <c r="K214" s="79"/>
      <c r="L214" s="79"/>
      <c r="M214" s="79"/>
      <c r="N214" s="79"/>
      <c r="O214" s="79"/>
      <c r="P214" s="79"/>
      <c r="Q214" s="79"/>
      <c r="R214" s="79"/>
      <c r="S214" s="79"/>
      <c r="T214" s="79"/>
      <c r="U214" s="79"/>
      <c r="V214" s="79"/>
      <c r="W214" s="75"/>
      <c r="X214" s="80" t="s">
        <v>95</v>
      </c>
      <c r="Y214" s="80" t="s">
        <v>356</v>
      </c>
      <c r="Z214" s="80" t="s">
        <v>356</v>
      </c>
      <c r="AA214" s="80" t="s">
        <v>356</v>
      </c>
      <c r="AB214" s="80" t="s">
        <v>356</v>
      </c>
      <c r="AC214" s="80" t="s">
        <v>356</v>
      </c>
      <c r="AD214" s="335"/>
      <c r="AE214" s="335"/>
      <c r="AF214" s="327">
        <v>14</v>
      </c>
      <c r="AG214" s="327">
        <v>16</v>
      </c>
    </row>
    <row r="215" spans="1:33" ht="45" customHeight="1">
      <c r="A215" s="326">
        <v>43580</v>
      </c>
      <c r="B215" s="327" t="s">
        <v>398</v>
      </c>
      <c r="C215" s="339">
        <v>43594</v>
      </c>
      <c r="D215" s="339">
        <v>43596</v>
      </c>
      <c r="E215" s="79"/>
      <c r="F215" s="79"/>
      <c r="G215" s="79"/>
      <c r="H215" s="79"/>
      <c r="I215" s="79"/>
      <c r="J215" s="79"/>
      <c r="K215" s="79"/>
      <c r="L215" s="79"/>
      <c r="M215" s="79"/>
      <c r="N215" s="79"/>
      <c r="O215" s="79"/>
      <c r="P215" s="79"/>
      <c r="Q215" s="79"/>
      <c r="R215" s="79"/>
      <c r="S215" s="79"/>
      <c r="T215" s="79"/>
      <c r="U215" s="79"/>
      <c r="V215" s="79"/>
      <c r="W215" s="75"/>
      <c r="X215" s="80" t="s">
        <v>95</v>
      </c>
      <c r="Y215" s="80" t="s">
        <v>356</v>
      </c>
      <c r="Z215" s="80" t="s">
        <v>356</v>
      </c>
      <c r="AA215" s="80" t="s">
        <v>356</v>
      </c>
      <c r="AB215" s="80" t="s">
        <v>356</v>
      </c>
      <c r="AC215" s="80" t="s">
        <v>356</v>
      </c>
      <c r="AD215" s="335"/>
      <c r="AE215" s="335"/>
      <c r="AF215" s="327">
        <v>14</v>
      </c>
      <c r="AG215" s="327">
        <v>16</v>
      </c>
    </row>
    <row r="216" spans="1:33" ht="45" customHeight="1">
      <c r="A216" s="326">
        <v>43581</v>
      </c>
      <c r="B216" s="327" t="s">
        <v>399</v>
      </c>
      <c r="C216" s="339">
        <v>43595</v>
      </c>
      <c r="D216" s="339">
        <v>43597</v>
      </c>
      <c r="E216" s="79"/>
      <c r="F216" s="79"/>
      <c r="G216" s="79"/>
      <c r="H216" s="79"/>
      <c r="I216" s="79"/>
      <c r="J216" s="79"/>
      <c r="K216" s="79"/>
      <c r="L216" s="79"/>
      <c r="M216" s="79"/>
      <c r="N216" s="79"/>
      <c r="O216" s="79"/>
      <c r="P216" s="79"/>
      <c r="Q216" s="79"/>
      <c r="R216" s="79"/>
      <c r="S216" s="79"/>
      <c r="T216" s="79"/>
      <c r="U216" s="79"/>
      <c r="V216" s="79"/>
      <c r="W216" s="75"/>
      <c r="X216" s="80" t="s">
        <v>95</v>
      </c>
      <c r="Y216" s="80" t="s">
        <v>356</v>
      </c>
      <c r="Z216" s="80" t="s">
        <v>356</v>
      </c>
      <c r="AA216" s="80" t="s">
        <v>356</v>
      </c>
      <c r="AB216" s="80" t="s">
        <v>356</v>
      </c>
      <c r="AC216" s="80" t="s">
        <v>356</v>
      </c>
      <c r="AD216" s="335"/>
      <c r="AE216" s="335"/>
      <c r="AF216" s="327">
        <v>14</v>
      </c>
      <c r="AG216" s="327">
        <v>16</v>
      </c>
    </row>
    <row r="217" spans="1:33" ht="45" customHeight="1">
      <c r="A217" s="326">
        <v>43582</v>
      </c>
      <c r="B217" s="327" t="s">
        <v>400</v>
      </c>
      <c r="C217" s="339">
        <v>43596</v>
      </c>
      <c r="D217" s="339">
        <v>43598</v>
      </c>
      <c r="E217" s="79"/>
      <c r="F217" s="79"/>
      <c r="G217" s="79"/>
      <c r="H217" s="79"/>
      <c r="I217" s="79"/>
      <c r="J217" s="79"/>
      <c r="K217" s="79"/>
      <c r="L217" s="79"/>
      <c r="M217" s="79"/>
      <c r="N217" s="79"/>
      <c r="O217" s="79"/>
      <c r="P217" s="79"/>
      <c r="Q217" s="79"/>
      <c r="R217" s="79"/>
      <c r="S217" s="79"/>
      <c r="T217" s="79"/>
      <c r="U217" s="79"/>
      <c r="V217" s="79"/>
      <c r="W217" s="75"/>
      <c r="X217" s="80" t="s">
        <v>95</v>
      </c>
      <c r="Y217" s="80" t="s">
        <v>356</v>
      </c>
      <c r="Z217" s="80" t="s">
        <v>356</v>
      </c>
      <c r="AA217" s="80" t="s">
        <v>356</v>
      </c>
      <c r="AB217" s="80" t="s">
        <v>356</v>
      </c>
      <c r="AC217" s="80" t="s">
        <v>356</v>
      </c>
      <c r="AD217" s="335"/>
      <c r="AE217" s="335"/>
      <c r="AF217" s="327">
        <v>14</v>
      </c>
      <c r="AG217" s="327">
        <v>16</v>
      </c>
    </row>
    <row r="218" spans="1:33" ht="45" customHeight="1">
      <c r="A218" s="326">
        <v>43583</v>
      </c>
      <c r="B218" s="327" t="s">
        <v>401</v>
      </c>
      <c r="C218" s="339"/>
      <c r="D218" s="339"/>
      <c r="E218" s="79"/>
      <c r="F218" s="79"/>
      <c r="G218" s="79"/>
      <c r="H218" s="79"/>
      <c r="I218" s="79"/>
      <c r="J218" s="79"/>
      <c r="K218" s="79"/>
      <c r="L218" s="79"/>
      <c r="M218" s="79"/>
      <c r="N218" s="79"/>
      <c r="O218" s="79"/>
      <c r="P218" s="79"/>
      <c r="Q218" s="79"/>
      <c r="R218" s="79"/>
      <c r="S218" s="79"/>
      <c r="T218" s="79"/>
      <c r="U218" s="79"/>
      <c r="V218" s="79"/>
      <c r="W218" s="75"/>
      <c r="X218" s="80" t="s">
        <v>356</v>
      </c>
      <c r="Y218" s="80" t="s">
        <v>356</v>
      </c>
      <c r="Z218" s="80" t="s">
        <v>356</v>
      </c>
      <c r="AA218" s="80" t="s">
        <v>356</v>
      </c>
      <c r="AB218" s="80" t="s">
        <v>356</v>
      </c>
      <c r="AC218" s="80" t="s">
        <v>356</v>
      </c>
      <c r="AD218" s="335"/>
      <c r="AE218" s="335"/>
      <c r="AF218" s="327" t="s">
        <v>356</v>
      </c>
      <c r="AG218" s="327" t="s">
        <v>356</v>
      </c>
    </row>
    <row r="219" spans="1:33" ht="45" customHeight="1">
      <c r="A219" s="326">
        <v>43584</v>
      </c>
      <c r="B219" s="327" t="s">
        <v>395</v>
      </c>
      <c r="C219" s="339">
        <v>43598</v>
      </c>
      <c r="D219" s="339">
        <v>43600</v>
      </c>
      <c r="E219" s="79"/>
      <c r="F219" s="79"/>
      <c r="G219" s="79"/>
      <c r="H219" s="79"/>
      <c r="I219" s="79"/>
      <c r="J219" s="79"/>
      <c r="K219" s="79"/>
      <c r="L219" s="79"/>
      <c r="M219" s="79"/>
      <c r="N219" s="79"/>
      <c r="O219" s="79"/>
      <c r="P219" s="79"/>
      <c r="Q219" s="79"/>
      <c r="R219" s="79"/>
      <c r="S219" s="79"/>
      <c r="T219" s="79"/>
      <c r="U219" s="79"/>
      <c r="V219" s="79"/>
      <c r="W219" s="75"/>
      <c r="X219" s="80" t="s">
        <v>95</v>
      </c>
      <c r="Y219" s="80" t="s">
        <v>356</v>
      </c>
      <c r="Z219" s="80" t="s">
        <v>356</v>
      </c>
      <c r="AA219" s="80" t="s">
        <v>356</v>
      </c>
      <c r="AB219" s="80" t="s">
        <v>356</v>
      </c>
      <c r="AC219" s="80" t="s">
        <v>356</v>
      </c>
      <c r="AD219" s="335"/>
      <c r="AE219" s="335"/>
      <c r="AF219" s="327">
        <v>14</v>
      </c>
      <c r="AG219" s="327">
        <v>16</v>
      </c>
    </row>
    <row r="220" spans="1:33" ht="45" customHeight="1">
      <c r="A220" s="326">
        <v>43585</v>
      </c>
      <c r="B220" s="327" t="s">
        <v>396</v>
      </c>
      <c r="C220" s="339">
        <v>43599</v>
      </c>
      <c r="D220" s="339">
        <v>43601</v>
      </c>
      <c r="E220" s="79"/>
      <c r="F220" s="79"/>
      <c r="G220" s="79"/>
      <c r="H220" s="79"/>
      <c r="I220" s="79"/>
      <c r="J220" s="79"/>
      <c r="K220" s="79"/>
      <c r="L220" s="79"/>
      <c r="M220" s="79"/>
      <c r="N220" s="79"/>
      <c r="O220" s="79"/>
      <c r="P220" s="79"/>
      <c r="Q220" s="79"/>
      <c r="R220" s="79"/>
      <c r="S220" s="79"/>
      <c r="T220" s="79"/>
      <c r="U220" s="79"/>
      <c r="V220" s="79"/>
      <c r="W220" s="75"/>
      <c r="X220" s="80" t="s">
        <v>95</v>
      </c>
      <c r="Y220" s="80" t="s">
        <v>356</v>
      </c>
      <c r="Z220" s="80" t="s">
        <v>356</v>
      </c>
      <c r="AA220" s="80" t="s">
        <v>356</v>
      </c>
      <c r="AB220" s="80" t="s">
        <v>356</v>
      </c>
      <c r="AC220" s="80" t="s">
        <v>356</v>
      </c>
      <c r="AD220" s="335"/>
      <c r="AE220" s="335"/>
      <c r="AF220" s="327">
        <v>14</v>
      </c>
      <c r="AG220" s="327">
        <v>16</v>
      </c>
    </row>
    <row r="221" spans="1:33" ht="45" customHeight="1">
      <c r="A221" s="326">
        <v>43586</v>
      </c>
      <c r="B221" s="327" t="s">
        <v>397</v>
      </c>
      <c r="C221" s="339">
        <v>43600</v>
      </c>
      <c r="D221" s="339">
        <v>43602</v>
      </c>
      <c r="E221" s="79"/>
      <c r="F221" s="79"/>
      <c r="G221" s="79"/>
      <c r="H221" s="79"/>
      <c r="I221" s="79"/>
      <c r="J221" s="79"/>
      <c r="K221" s="79"/>
      <c r="L221" s="79"/>
      <c r="M221" s="79"/>
      <c r="N221" s="79"/>
      <c r="O221" s="79"/>
      <c r="P221" s="79"/>
      <c r="Q221" s="79"/>
      <c r="R221" s="79"/>
      <c r="S221" s="79"/>
      <c r="T221" s="79"/>
      <c r="U221" s="79"/>
      <c r="V221" s="79"/>
      <c r="W221" s="75"/>
      <c r="X221" s="80" t="s">
        <v>95</v>
      </c>
      <c r="Y221" s="80" t="s">
        <v>356</v>
      </c>
      <c r="Z221" s="80" t="s">
        <v>356</v>
      </c>
      <c r="AA221" s="80" t="s">
        <v>356</v>
      </c>
      <c r="AB221" s="80" t="s">
        <v>356</v>
      </c>
      <c r="AC221" s="80" t="s">
        <v>356</v>
      </c>
      <c r="AD221" s="335"/>
      <c r="AE221" s="335"/>
      <c r="AF221" s="327">
        <v>14</v>
      </c>
      <c r="AG221" s="327">
        <v>16</v>
      </c>
    </row>
    <row r="222" spans="1:33" ht="45" customHeight="1">
      <c r="A222" s="326">
        <v>43587</v>
      </c>
      <c r="B222" s="327" t="s">
        <v>398</v>
      </c>
      <c r="C222" s="339">
        <v>43601</v>
      </c>
      <c r="D222" s="339">
        <v>43603</v>
      </c>
      <c r="E222" s="79"/>
      <c r="F222" s="79"/>
      <c r="G222" s="79"/>
      <c r="H222" s="79"/>
      <c r="I222" s="79"/>
      <c r="J222" s="79"/>
      <c r="K222" s="79"/>
      <c r="L222" s="79"/>
      <c r="M222" s="79"/>
      <c r="N222" s="79"/>
      <c r="O222" s="79"/>
      <c r="P222" s="79"/>
      <c r="Q222" s="79"/>
      <c r="R222" s="79"/>
      <c r="S222" s="79"/>
      <c r="T222" s="79"/>
      <c r="U222" s="79"/>
      <c r="V222" s="79"/>
      <c r="W222" s="75"/>
      <c r="X222" s="80" t="s">
        <v>95</v>
      </c>
      <c r="Y222" s="80" t="s">
        <v>356</v>
      </c>
      <c r="Z222" s="80" t="s">
        <v>356</v>
      </c>
      <c r="AA222" s="80" t="s">
        <v>356</v>
      </c>
      <c r="AB222" s="80" t="s">
        <v>356</v>
      </c>
      <c r="AC222" s="80" t="s">
        <v>356</v>
      </c>
      <c r="AD222" s="335"/>
      <c r="AE222" s="335"/>
      <c r="AF222" s="327">
        <v>14</v>
      </c>
      <c r="AG222" s="327">
        <v>16</v>
      </c>
    </row>
    <row r="223" spans="1:33" ht="45" customHeight="1">
      <c r="A223" s="326">
        <v>43588</v>
      </c>
      <c r="B223" s="327" t="s">
        <v>399</v>
      </c>
      <c r="C223" s="339">
        <v>43602</v>
      </c>
      <c r="D223" s="339">
        <v>43604</v>
      </c>
      <c r="E223" s="79"/>
      <c r="F223" s="79"/>
      <c r="G223" s="79"/>
      <c r="H223" s="79"/>
      <c r="I223" s="79"/>
      <c r="J223" s="79"/>
      <c r="K223" s="79"/>
      <c r="L223" s="79"/>
      <c r="M223" s="79"/>
      <c r="N223" s="79"/>
      <c r="O223" s="79"/>
      <c r="P223" s="79"/>
      <c r="Q223" s="79"/>
      <c r="R223" s="79"/>
      <c r="S223" s="79"/>
      <c r="T223" s="79"/>
      <c r="U223" s="79"/>
      <c r="V223" s="79"/>
      <c r="W223" s="75"/>
      <c r="X223" s="80" t="s">
        <v>95</v>
      </c>
      <c r="Y223" s="80" t="s">
        <v>356</v>
      </c>
      <c r="Z223" s="80" t="s">
        <v>356</v>
      </c>
      <c r="AA223" s="80" t="s">
        <v>356</v>
      </c>
      <c r="AB223" s="80" t="s">
        <v>356</v>
      </c>
      <c r="AC223" s="80" t="s">
        <v>356</v>
      </c>
      <c r="AD223" s="335"/>
      <c r="AE223" s="335"/>
      <c r="AF223" s="327">
        <v>14</v>
      </c>
      <c r="AG223" s="327">
        <v>16</v>
      </c>
    </row>
    <row r="224" spans="1:33" ht="45" customHeight="1">
      <c r="A224" s="326">
        <v>43589</v>
      </c>
      <c r="B224" s="327" t="s">
        <v>400</v>
      </c>
      <c r="C224" s="339">
        <v>43603</v>
      </c>
      <c r="D224" s="339">
        <v>43605</v>
      </c>
      <c r="E224" s="79"/>
      <c r="F224" s="79"/>
      <c r="G224" s="79"/>
      <c r="H224" s="79"/>
      <c r="I224" s="79"/>
      <c r="J224" s="79"/>
      <c r="K224" s="79"/>
      <c r="L224" s="79"/>
      <c r="M224" s="79"/>
      <c r="N224" s="79"/>
      <c r="O224" s="79"/>
      <c r="P224" s="79"/>
      <c r="Q224" s="79"/>
      <c r="R224" s="79"/>
      <c r="S224" s="79"/>
      <c r="T224" s="79"/>
      <c r="U224" s="79"/>
      <c r="V224" s="79"/>
      <c r="W224" s="75"/>
      <c r="X224" s="80" t="s">
        <v>95</v>
      </c>
      <c r="Y224" s="80" t="s">
        <v>356</v>
      </c>
      <c r="Z224" s="80" t="s">
        <v>356</v>
      </c>
      <c r="AA224" s="80" t="s">
        <v>356</v>
      </c>
      <c r="AB224" s="80" t="s">
        <v>356</v>
      </c>
      <c r="AC224" s="80" t="s">
        <v>356</v>
      </c>
      <c r="AD224" s="335"/>
      <c r="AE224" s="335"/>
      <c r="AF224" s="327">
        <v>14</v>
      </c>
      <c r="AG224" s="327">
        <v>16</v>
      </c>
    </row>
    <row r="225" spans="1:33" ht="45" customHeight="1">
      <c r="A225" s="326">
        <v>43590</v>
      </c>
      <c r="B225" s="327" t="s">
        <v>401</v>
      </c>
      <c r="C225" s="339"/>
      <c r="D225" s="339"/>
      <c r="E225" s="79"/>
      <c r="F225" s="79"/>
      <c r="G225" s="79"/>
      <c r="H225" s="79"/>
      <c r="I225" s="79"/>
      <c r="J225" s="79"/>
      <c r="K225" s="79"/>
      <c r="L225" s="79"/>
      <c r="M225" s="79"/>
      <c r="N225" s="79"/>
      <c r="O225" s="79"/>
      <c r="P225" s="79"/>
      <c r="Q225" s="79"/>
      <c r="R225" s="79"/>
      <c r="S225" s="79"/>
      <c r="T225" s="79"/>
      <c r="U225" s="79"/>
      <c r="V225" s="79"/>
      <c r="W225" s="75"/>
      <c r="X225" s="80" t="s">
        <v>356</v>
      </c>
      <c r="Y225" s="80" t="s">
        <v>356</v>
      </c>
      <c r="Z225" s="80" t="s">
        <v>356</v>
      </c>
      <c r="AA225" s="80" t="s">
        <v>356</v>
      </c>
      <c r="AB225" s="80" t="s">
        <v>356</v>
      </c>
      <c r="AC225" s="80" t="s">
        <v>356</v>
      </c>
      <c r="AD225" s="335"/>
      <c r="AE225" s="335"/>
      <c r="AF225" s="327" t="s">
        <v>356</v>
      </c>
      <c r="AG225" s="327" t="s">
        <v>356</v>
      </c>
    </row>
    <row r="226" spans="1:33" ht="45" customHeight="1">
      <c r="A226" s="326">
        <v>43591</v>
      </c>
      <c r="B226" s="327" t="s">
        <v>395</v>
      </c>
      <c r="C226" s="339">
        <v>43605</v>
      </c>
      <c r="D226" s="339">
        <v>43607</v>
      </c>
      <c r="E226" s="79"/>
      <c r="F226" s="79"/>
      <c r="G226" s="79"/>
      <c r="H226" s="79"/>
      <c r="I226" s="79"/>
      <c r="J226" s="79"/>
      <c r="K226" s="79"/>
      <c r="L226" s="79"/>
      <c r="M226" s="79"/>
      <c r="N226" s="79"/>
      <c r="O226" s="79"/>
      <c r="P226" s="79"/>
      <c r="Q226" s="79"/>
      <c r="R226" s="79"/>
      <c r="S226" s="79"/>
      <c r="T226" s="79"/>
      <c r="U226" s="79"/>
      <c r="V226" s="79"/>
      <c r="W226" s="75"/>
      <c r="X226" s="80" t="s">
        <v>95</v>
      </c>
      <c r="Y226" s="80" t="s">
        <v>356</v>
      </c>
      <c r="Z226" s="80" t="s">
        <v>356</v>
      </c>
      <c r="AA226" s="80" t="s">
        <v>356</v>
      </c>
      <c r="AB226" s="80" t="s">
        <v>356</v>
      </c>
      <c r="AC226" s="80" t="s">
        <v>356</v>
      </c>
      <c r="AD226" s="335"/>
      <c r="AE226" s="335"/>
      <c r="AF226" s="327">
        <v>14</v>
      </c>
      <c r="AG226" s="327">
        <v>16</v>
      </c>
    </row>
    <row r="227" spans="1:33" ht="45" customHeight="1">
      <c r="A227" s="326">
        <v>43592</v>
      </c>
      <c r="B227" s="327" t="s">
        <v>396</v>
      </c>
      <c r="C227" s="339">
        <v>43606</v>
      </c>
      <c r="D227" s="339">
        <v>43608</v>
      </c>
      <c r="E227" s="79"/>
      <c r="F227" s="79"/>
      <c r="G227" s="79"/>
      <c r="H227" s="79"/>
      <c r="I227" s="79"/>
      <c r="J227" s="79"/>
      <c r="K227" s="79"/>
      <c r="L227" s="79"/>
      <c r="M227" s="79"/>
      <c r="N227" s="79"/>
      <c r="O227" s="79"/>
      <c r="P227" s="79"/>
      <c r="Q227" s="79" t="s">
        <v>93</v>
      </c>
      <c r="R227" s="79"/>
      <c r="S227" s="79"/>
      <c r="T227" s="79"/>
      <c r="U227" s="79"/>
      <c r="V227" s="79"/>
      <c r="W227" s="75"/>
      <c r="X227" s="80" t="s">
        <v>95</v>
      </c>
      <c r="Y227" s="80" t="s">
        <v>356</v>
      </c>
      <c r="Z227" s="80" t="s">
        <v>356</v>
      </c>
      <c r="AA227" s="80" t="s">
        <v>356</v>
      </c>
      <c r="AB227" s="80" t="s">
        <v>356</v>
      </c>
      <c r="AC227" s="80" t="s">
        <v>356</v>
      </c>
      <c r="AD227" s="335"/>
      <c r="AE227" s="335"/>
      <c r="AF227" s="327">
        <v>14</v>
      </c>
      <c r="AG227" s="327">
        <v>16</v>
      </c>
    </row>
    <row r="228" spans="1:33" ht="45" customHeight="1">
      <c r="A228" s="326">
        <v>43593</v>
      </c>
      <c r="B228" s="327" t="s">
        <v>397</v>
      </c>
      <c r="C228" s="339">
        <v>43607</v>
      </c>
      <c r="D228" s="339">
        <v>43609</v>
      </c>
      <c r="E228" s="79"/>
      <c r="F228" s="79"/>
      <c r="G228" s="79"/>
      <c r="H228" s="79"/>
      <c r="I228" s="79"/>
      <c r="J228" s="79"/>
      <c r="K228" s="79"/>
      <c r="L228" s="79"/>
      <c r="M228" s="79"/>
      <c r="N228" s="79"/>
      <c r="O228" s="79"/>
      <c r="P228" s="79"/>
      <c r="Q228" s="79"/>
      <c r="R228" s="79"/>
      <c r="S228" s="79"/>
      <c r="T228" s="79"/>
      <c r="U228" s="79"/>
      <c r="V228" s="79"/>
      <c r="W228" s="75"/>
      <c r="X228" s="80" t="s">
        <v>95</v>
      </c>
      <c r="Y228" s="80" t="s">
        <v>356</v>
      </c>
      <c r="Z228" s="80" t="s">
        <v>356</v>
      </c>
      <c r="AA228" s="80" t="s">
        <v>356</v>
      </c>
      <c r="AB228" s="80" t="s">
        <v>356</v>
      </c>
      <c r="AC228" s="80" t="s">
        <v>356</v>
      </c>
      <c r="AD228" s="335"/>
      <c r="AE228" s="335"/>
      <c r="AF228" s="327">
        <v>14</v>
      </c>
      <c r="AG228" s="327">
        <v>16</v>
      </c>
    </row>
    <row r="229" spans="1:33" ht="45" customHeight="1">
      <c r="A229" s="326">
        <v>43594</v>
      </c>
      <c r="B229" s="327" t="s">
        <v>398</v>
      </c>
      <c r="C229" s="339">
        <v>43608</v>
      </c>
      <c r="D229" s="339">
        <v>43610</v>
      </c>
      <c r="E229" s="79"/>
      <c r="F229" s="79"/>
      <c r="G229" s="79"/>
      <c r="H229" s="79"/>
      <c r="I229" s="79"/>
      <c r="J229" s="79"/>
      <c r="K229" s="79"/>
      <c r="L229" s="79"/>
      <c r="M229" s="79"/>
      <c r="N229" s="79"/>
      <c r="O229" s="79"/>
      <c r="P229" s="79"/>
      <c r="Q229" s="79"/>
      <c r="R229" s="79"/>
      <c r="S229" s="79"/>
      <c r="T229" s="79"/>
      <c r="U229" s="79"/>
      <c r="V229" s="79"/>
      <c r="W229" s="75"/>
      <c r="X229" s="80" t="s">
        <v>95</v>
      </c>
      <c r="Y229" s="80" t="s">
        <v>356</v>
      </c>
      <c r="Z229" s="80" t="s">
        <v>356</v>
      </c>
      <c r="AA229" s="80" t="s">
        <v>356</v>
      </c>
      <c r="AB229" s="80" t="s">
        <v>356</v>
      </c>
      <c r="AC229" s="80" t="s">
        <v>356</v>
      </c>
      <c r="AD229" s="335"/>
      <c r="AE229" s="335"/>
      <c r="AF229" s="327">
        <v>14</v>
      </c>
      <c r="AG229" s="327">
        <v>16</v>
      </c>
    </row>
    <row r="230" spans="1:33" ht="45" customHeight="1">
      <c r="A230" s="326">
        <v>43595</v>
      </c>
      <c r="B230" s="327" t="s">
        <v>399</v>
      </c>
      <c r="C230" s="339">
        <v>43609</v>
      </c>
      <c r="D230" s="339">
        <v>43611</v>
      </c>
      <c r="E230" s="79"/>
      <c r="F230" s="79"/>
      <c r="G230" s="79"/>
      <c r="H230" s="79"/>
      <c r="I230" s="79"/>
      <c r="J230" s="79"/>
      <c r="K230" s="79"/>
      <c r="L230" s="79"/>
      <c r="M230" s="79"/>
      <c r="N230" s="79"/>
      <c r="O230" s="79"/>
      <c r="P230" s="79"/>
      <c r="Q230" s="79"/>
      <c r="R230" s="79"/>
      <c r="S230" s="79"/>
      <c r="T230" s="79"/>
      <c r="U230" s="79"/>
      <c r="V230" s="79"/>
      <c r="W230" s="75"/>
      <c r="X230" s="80" t="s">
        <v>95</v>
      </c>
      <c r="Y230" s="80" t="s">
        <v>356</v>
      </c>
      <c r="Z230" s="80" t="s">
        <v>356</v>
      </c>
      <c r="AA230" s="80" t="s">
        <v>356</v>
      </c>
      <c r="AB230" s="80" t="s">
        <v>356</v>
      </c>
      <c r="AC230" s="80" t="s">
        <v>356</v>
      </c>
      <c r="AD230" s="335"/>
      <c r="AE230" s="335"/>
      <c r="AF230" s="327">
        <v>14</v>
      </c>
      <c r="AG230" s="327">
        <v>16</v>
      </c>
    </row>
    <row r="231" spans="1:33" ht="45" customHeight="1">
      <c r="A231" s="326">
        <v>43596</v>
      </c>
      <c r="B231" s="327" t="s">
        <v>400</v>
      </c>
      <c r="C231" s="339">
        <v>43610</v>
      </c>
      <c r="D231" s="339">
        <v>43612</v>
      </c>
      <c r="E231" s="79"/>
      <c r="F231" s="79"/>
      <c r="G231" s="79"/>
      <c r="H231" s="79"/>
      <c r="I231" s="79"/>
      <c r="J231" s="79"/>
      <c r="K231" s="79"/>
      <c r="L231" s="79"/>
      <c r="M231" s="79"/>
      <c r="N231" s="79"/>
      <c r="O231" s="79"/>
      <c r="P231" s="79"/>
      <c r="Q231" s="79"/>
      <c r="R231" s="79"/>
      <c r="S231" s="79"/>
      <c r="T231" s="79"/>
      <c r="U231" s="79"/>
      <c r="V231" s="79"/>
      <c r="W231" s="75"/>
      <c r="X231" s="80" t="s">
        <v>95</v>
      </c>
      <c r="Y231" s="80" t="s">
        <v>356</v>
      </c>
      <c r="Z231" s="80" t="s">
        <v>356</v>
      </c>
      <c r="AA231" s="80" t="s">
        <v>356</v>
      </c>
      <c r="AB231" s="80" t="s">
        <v>356</v>
      </c>
      <c r="AC231" s="80" t="s">
        <v>356</v>
      </c>
      <c r="AD231" s="335"/>
      <c r="AE231" s="335"/>
      <c r="AF231" s="327">
        <v>14</v>
      </c>
      <c r="AG231" s="327">
        <v>16</v>
      </c>
    </row>
    <row r="232" spans="1:33" ht="45" customHeight="1">
      <c r="A232" s="326">
        <v>43597</v>
      </c>
      <c r="B232" s="327" t="s">
        <v>401</v>
      </c>
      <c r="C232" s="339"/>
      <c r="D232" s="339"/>
      <c r="E232" s="79"/>
      <c r="F232" s="79"/>
      <c r="G232" s="79"/>
      <c r="H232" s="79"/>
      <c r="I232" s="79"/>
      <c r="J232" s="79"/>
      <c r="K232" s="79"/>
      <c r="L232" s="79"/>
      <c r="M232" s="79"/>
      <c r="N232" s="79"/>
      <c r="O232" s="79"/>
      <c r="P232" s="79"/>
      <c r="Q232" s="79"/>
      <c r="R232" s="79"/>
      <c r="S232" s="79"/>
      <c r="T232" s="79"/>
      <c r="U232" s="79"/>
      <c r="V232" s="79"/>
      <c r="W232" s="75"/>
      <c r="X232" s="80" t="s">
        <v>356</v>
      </c>
      <c r="Y232" s="80" t="s">
        <v>356</v>
      </c>
      <c r="Z232" s="80" t="s">
        <v>356</v>
      </c>
      <c r="AA232" s="80" t="s">
        <v>356</v>
      </c>
      <c r="AB232" s="80" t="s">
        <v>356</v>
      </c>
      <c r="AC232" s="80" t="s">
        <v>356</v>
      </c>
      <c r="AD232" s="335"/>
      <c r="AE232" s="335"/>
      <c r="AF232" s="327" t="s">
        <v>356</v>
      </c>
      <c r="AG232" s="327" t="s">
        <v>356</v>
      </c>
    </row>
    <row r="233" spans="1:33" ht="45" customHeight="1">
      <c r="A233" s="326">
        <v>43598</v>
      </c>
      <c r="B233" s="327" t="s">
        <v>395</v>
      </c>
      <c r="C233" s="339">
        <v>43612</v>
      </c>
      <c r="D233" s="339">
        <v>43614</v>
      </c>
      <c r="E233" s="79"/>
      <c r="F233" s="79"/>
      <c r="G233" s="79"/>
      <c r="H233" s="79"/>
      <c r="I233" s="79"/>
      <c r="J233" s="79"/>
      <c r="K233" s="79"/>
      <c r="L233" s="79"/>
      <c r="M233" s="79"/>
      <c r="N233" s="79"/>
      <c r="O233" s="79"/>
      <c r="P233" s="79"/>
      <c r="Q233" s="79"/>
      <c r="R233" s="79"/>
      <c r="S233" s="79"/>
      <c r="T233" s="79"/>
      <c r="U233" s="79"/>
      <c r="V233" s="79"/>
      <c r="W233" s="75"/>
      <c r="X233" s="80" t="s">
        <v>95</v>
      </c>
      <c r="Y233" s="80" t="s">
        <v>356</v>
      </c>
      <c r="Z233" s="80" t="s">
        <v>356</v>
      </c>
      <c r="AA233" s="80" t="s">
        <v>356</v>
      </c>
      <c r="AB233" s="80" t="s">
        <v>356</v>
      </c>
      <c r="AC233" s="80" t="s">
        <v>356</v>
      </c>
      <c r="AD233" s="335"/>
      <c r="AE233" s="335"/>
      <c r="AF233" s="327">
        <v>14</v>
      </c>
      <c r="AG233" s="327">
        <v>16</v>
      </c>
    </row>
    <row r="234" spans="1:33" ht="45" customHeight="1">
      <c r="A234" s="326">
        <v>43599</v>
      </c>
      <c r="B234" s="327" t="s">
        <v>396</v>
      </c>
      <c r="C234" s="339">
        <v>43613</v>
      </c>
      <c r="D234" s="339">
        <v>43615</v>
      </c>
      <c r="E234" s="79"/>
      <c r="F234" s="79"/>
      <c r="G234" s="79"/>
      <c r="H234" s="79"/>
      <c r="I234" s="79"/>
      <c r="J234" s="79"/>
      <c r="K234" s="79"/>
      <c r="L234" s="79"/>
      <c r="M234" s="79"/>
      <c r="N234" s="79"/>
      <c r="O234" s="79"/>
      <c r="P234" s="79"/>
      <c r="Q234" s="79" t="s">
        <v>93</v>
      </c>
      <c r="R234" s="79"/>
      <c r="S234" s="79"/>
      <c r="T234" s="79"/>
      <c r="U234" s="79"/>
      <c r="V234" s="79"/>
      <c r="W234" s="75"/>
      <c r="X234" s="80" t="s">
        <v>95</v>
      </c>
      <c r="Y234" s="80" t="s">
        <v>356</v>
      </c>
      <c r="Z234" s="80" t="s">
        <v>356</v>
      </c>
      <c r="AA234" s="80" t="s">
        <v>356</v>
      </c>
      <c r="AB234" s="80" t="s">
        <v>356</v>
      </c>
      <c r="AC234" s="80" t="s">
        <v>356</v>
      </c>
      <c r="AD234" s="335"/>
      <c r="AE234" s="335"/>
      <c r="AF234" s="327">
        <v>14</v>
      </c>
      <c r="AG234" s="327">
        <v>16</v>
      </c>
    </row>
    <row r="235" spans="1:33" ht="45" customHeight="1">
      <c r="A235" s="326">
        <v>43600</v>
      </c>
      <c r="B235" s="327" t="s">
        <v>397</v>
      </c>
      <c r="C235" s="339">
        <v>43614</v>
      </c>
      <c r="D235" s="339">
        <v>43616</v>
      </c>
      <c r="E235" s="79"/>
      <c r="F235" s="79"/>
      <c r="G235" s="79"/>
      <c r="H235" s="79"/>
      <c r="I235" s="79"/>
      <c r="J235" s="79"/>
      <c r="K235" s="79"/>
      <c r="L235" s="79"/>
      <c r="M235" s="79"/>
      <c r="N235" s="79"/>
      <c r="O235" s="79"/>
      <c r="P235" s="79"/>
      <c r="Q235" s="79"/>
      <c r="R235" s="79"/>
      <c r="S235" s="79"/>
      <c r="T235" s="79"/>
      <c r="U235" s="79"/>
      <c r="V235" s="79"/>
      <c r="W235" s="75"/>
      <c r="X235" s="80" t="s">
        <v>95</v>
      </c>
      <c r="Y235" s="80" t="s">
        <v>356</v>
      </c>
      <c r="Z235" s="80" t="s">
        <v>356</v>
      </c>
      <c r="AA235" s="80" t="s">
        <v>356</v>
      </c>
      <c r="AB235" s="80" t="s">
        <v>356</v>
      </c>
      <c r="AC235" s="80" t="s">
        <v>356</v>
      </c>
      <c r="AD235" s="335"/>
      <c r="AE235" s="335"/>
      <c r="AF235" s="327">
        <v>14</v>
      </c>
      <c r="AG235" s="327">
        <v>16</v>
      </c>
    </row>
    <row r="236" spans="1:33" ht="45" customHeight="1">
      <c r="A236" s="326">
        <v>43601</v>
      </c>
      <c r="B236" s="327" t="s">
        <v>398</v>
      </c>
      <c r="C236" s="339">
        <v>43615</v>
      </c>
      <c r="D236" s="339">
        <v>43617</v>
      </c>
      <c r="E236" s="79"/>
      <c r="F236" s="79"/>
      <c r="G236" s="79"/>
      <c r="H236" s="79"/>
      <c r="I236" s="79"/>
      <c r="J236" s="79"/>
      <c r="K236" s="79"/>
      <c r="L236" s="79"/>
      <c r="M236" s="79"/>
      <c r="N236" s="79"/>
      <c r="O236" s="79"/>
      <c r="P236" s="79"/>
      <c r="Q236" s="79"/>
      <c r="R236" s="79"/>
      <c r="S236" s="79"/>
      <c r="T236" s="79"/>
      <c r="U236" s="79"/>
      <c r="V236" s="79"/>
      <c r="W236" s="75"/>
      <c r="X236" s="80" t="s">
        <v>95</v>
      </c>
      <c r="Y236" s="80" t="s">
        <v>356</v>
      </c>
      <c r="Z236" s="80" t="s">
        <v>356</v>
      </c>
      <c r="AA236" s="80" t="s">
        <v>356</v>
      </c>
      <c r="AB236" s="80" t="s">
        <v>356</v>
      </c>
      <c r="AC236" s="80" t="s">
        <v>356</v>
      </c>
      <c r="AD236" s="335"/>
      <c r="AE236" s="335"/>
      <c r="AF236" s="327">
        <v>14</v>
      </c>
      <c r="AG236" s="327">
        <v>16</v>
      </c>
    </row>
    <row r="237" spans="1:33" ht="45" customHeight="1">
      <c r="A237" s="326">
        <v>43602</v>
      </c>
      <c r="B237" s="327" t="s">
        <v>399</v>
      </c>
      <c r="C237" s="339">
        <v>43616</v>
      </c>
      <c r="D237" s="339">
        <v>43618</v>
      </c>
      <c r="E237" s="79"/>
      <c r="F237" s="79"/>
      <c r="G237" s="79"/>
      <c r="H237" s="79"/>
      <c r="I237" s="79"/>
      <c r="J237" s="79"/>
      <c r="K237" s="79"/>
      <c r="L237" s="79"/>
      <c r="M237" s="79"/>
      <c r="N237" s="79"/>
      <c r="O237" s="79"/>
      <c r="P237" s="79"/>
      <c r="Q237" s="79"/>
      <c r="R237" s="79"/>
      <c r="S237" s="79"/>
      <c r="T237" s="79"/>
      <c r="U237" s="79"/>
      <c r="V237" s="79"/>
      <c r="W237" s="75"/>
      <c r="X237" s="80" t="s">
        <v>95</v>
      </c>
      <c r="Y237" s="80" t="s">
        <v>356</v>
      </c>
      <c r="Z237" s="80" t="s">
        <v>356</v>
      </c>
      <c r="AA237" s="80" t="s">
        <v>356</v>
      </c>
      <c r="AB237" s="80" t="s">
        <v>356</v>
      </c>
      <c r="AC237" s="80" t="s">
        <v>356</v>
      </c>
      <c r="AD237" s="335"/>
      <c r="AE237" s="335"/>
      <c r="AF237" s="327">
        <v>14</v>
      </c>
      <c r="AG237" s="327">
        <v>16</v>
      </c>
    </row>
    <row r="238" spans="1:33" ht="45" customHeight="1">
      <c r="A238" s="326">
        <v>43603</v>
      </c>
      <c r="B238" s="327" t="s">
        <v>400</v>
      </c>
      <c r="C238" s="339">
        <v>43617</v>
      </c>
      <c r="D238" s="339">
        <v>43619</v>
      </c>
      <c r="E238" s="79"/>
      <c r="F238" s="79"/>
      <c r="G238" s="79"/>
      <c r="H238" s="79"/>
      <c r="I238" s="79"/>
      <c r="J238" s="79"/>
      <c r="K238" s="79"/>
      <c r="L238" s="79"/>
      <c r="M238" s="79"/>
      <c r="N238" s="79"/>
      <c r="O238" s="79"/>
      <c r="P238" s="79"/>
      <c r="Q238" s="79"/>
      <c r="R238" s="79"/>
      <c r="S238" s="79"/>
      <c r="T238" s="79"/>
      <c r="U238" s="79"/>
      <c r="V238" s="79"/>
      <c r="W238" s="75"/>
      <c r="X238" s="80" t="s">
        <v>95</v>
      </c>
      <c r="Y238" s="80" t="s">
        <v>356</v>
      </c>
      <c r="Z238" s="80" t="s">
        <v>356</v>
      </c>
      <c r="AA238" s="80" t="s">
        <v>356</v>
      </c>
      <c r="AB238" s="80" t="s">
        <v>356</v>
      </c>
      <c r="AC238" s="80" t="s">
        <v>356</v>
      </c>
      <c r="AD238" s="335"/>
      <c r="AE238" s="335"/>
      <c r="AF238" s="327">
        <v>14</v>
      </c>
      <c r="AG238" s="327">
        <v>16</v>
      </c>
    </row>
    <row r="239" spans="1:33" ht="45" customHeight="1">
      <c r="A239" s="326">
        <v>43604</v>
      </c>
      <c r="B239" s="327" t="s">
        <v>401</v>
      </c>
      <c r="C239" s="339"/>
      <c r="D239" s="339"/>
      <c r="E239" s="79"/>
      <c r="F239" s="79"/>
      <c r="G239" s="79"/>
      <c r="H239" s="79"/>
      <c r="I239" s="79"/>
      <c r="J239" s="79"/>
      <c r="K239" s="79"/>
      <c r="L239" s="79"/>
      <c r="M239" s="79"/>
      <c r="N239" s="79"/>
      <c r="O239" s="79"/>
      <c r="P239" s="79"/>
      <c r="Q239" s="79"/>
      <c r="R239" s="79"/>
      <c r="S239" s="79"/>
      <c r="T239" s="79"/>
      <c r="U239" s="79"/>
      <c r="V239" s="79"/>
      <c r="W239" s="75"/>
      <c r="X239" s="80" t="s">
        <v>356</v>
      </c>
      <c r="Y239" s="80" t="s">
        <v>356</v>
      </c>
      <c r="Z239" s="80" t="s">
        <v>356</v>
      </c>
      <c r="AA239" s="80" t="s">
        <v>356</v>
      </c>
      <c r="AB239" s="80" t="s">
        <v>356</v>
      </c>
      <c r="AC239" s="80" t="s">
        <v>356</v>
      </c>
      <c r="AD239" s="335"/>
      <c r="AE239" s="335"/>
      <c r="AF239" s="327" t="s">
        <v>356</v>
      </c>
      <c r="AG239" s="327" t="s">
        <v>356</v>
      </c>
    </row>
    <row r="240" spans="1:33" ht="45" customHeight="1">
      <c r="A240" s="326">
        <v>43605</v>
      </c>
      <c r="B240" s="327" t="s">
        <v>395</v>
      </c>
      <c r="C240" s="339">
        <v>43619</v>
      </c>
      <c r="D240" s="339">
        <v>43621</v>
      </c>
      <c r="E240" s="79"/>
      <c r="F240" s="79"/>
      <c r="G240" s="79"/>
      <c r="H240" s="79"/>
      <c r="I240" s="79"/>
      <c r="J240" s="79"/>
      <c r="K240" s="79"/>
      <c r="L240" s="79"/>
      <c r="M240" s="79"/>
      <c r="N240" s="79"/>
      <c r="O240" s="79"/>
      <c r="P240" s="79"/>
      <c r="Q240" s="79"/>
      <c r="R240" s="79"/>
      <c r="S240" s="79"/>
      <c r="T240" s="79"/>
      <c r="U240" s="79"/>
      <c r="V240" s="79"/>
      <c r="W240" s="75"/>
      <c r="X240" s="80" t="s">
        <v>95</v>
      </c>
      <c r="Y240" s="80" t="s">
        <v>356</v>
      </c>
      <c r="Z240" s="80" t="s">
        <v>356</v>
      </c>
      <c r="AA240" s="80" t="s">
        <v>356</v>
      </c>
      <c r="AB240" s="80" t="s">
        <v>356</v>
      </c>
      <c r="AC240" s="80" t="s">
        <v>356</v>
      </c>
      <c r="AD240" s="335"/>
      <c r="AE240" s="335"/>
      <c r="AF240" s="327">
        <v>14</v>
      </c>
      <c r="AG240" s="327">
        <v>16</v>
      </c>
    </row>
    <row r="241" spans="1:33" ht="45" customHeight="1">
      <c r="A241" s="326">
        <v>43606</v>
      </c>
      <c r="B241" s="327" t="s">
        <v>396</v>
      </c>
      <c r="C241" s="339">
        <v>43620</v>
      </c>
      <c r="D241" s="339">
        <v>43622</v>
      </c>
      <c r="E241" s="79"/>
      <c r="F241" s="79"/>
      <c r="G241" s="79"/>
      <c r="H241" s="79"/>
      <c r="I241" s="79"/>
      <c r="J241" s="79"/>
      <c r="K241" s="79"/>
      <c r="L241" s="79"/>
      <c r="M241" s="79"/>
      <c r="N241" s="79"/>
      <c r="O241" s="79"/>
      <c r="P241" s="79"/>
      <c r="Q241" s="79" t="s">
        <v>93</v>
      </c>
      <c r="R241" s="79"/>
      <c r="S241" s="79"/>
      <c r="T241" s="79"/>
      <c r="U241" s="79"/>
      <c r="V241" s="79"/>
      <c r="W241" s="75"/>
      <c r="X241" s="80" t="s">
        <v>95</v>
      </c>
      <c r="Y241" s="80" t="s">
        <v>356</v>
      </c>
      <c r="Z241" s="80" t="s">
        <v>356</v>
      </c>
      <c r="AA241" s="80" t="s">
        <v>356</v>
      </c>
      <c r="AB241" s="80" t="s">
        <v>356</v>
      </c>
      <c r="AC241" s="80" t="s">
        <v>356</v>
      </c>
      <c r="AD241" s="335"/>
      <c r="AE241" s="335"/>
      <c r="AF241" s="327">
        <v>14</v>
      </c>
      <c r="AG241" s="327">
        <v>16</v>
      </c>
    </row>
    <row r="242" spans="1:33" ht="45" customHeight="1">
      <c r="A242" s="326">
        <v>43607</v>
      </c>
      <c r="B242" s="327" t="s">
        <v>397</v>
      </c>
      <c r="C242" s="339">
        <v>43621</v>
      </c>
      <c r="D242" s="339">
        <v>43623</v>
      </c>
      <c r="E242" s="79"/>
      <c r="F242" s="79"/>
      <c r="G242" s="79"/>
      <c r="H242" s="79"/>
      <c r="I242" s="79"/>
      <c r="J242" s="79"/>
      <c r="K242" s="79"/>
      <c r="L242" s="79"/>
      <c r="M242" s="79"/>
      <c r="N242" s="79"/>
      <c r="O242" s="79"/>
      <c r="P242" s="79"/>
      <c r="Q242" s="79"/>
      <c r="R242" s="79"/>
      <c r="S242" s="79"/>
      <c r="T242" s="79"/>
      <c r="U242" s="79"/>
      <c r="V242" s="79"/>
      <c r="W242" s="75"/>
      <c r="X242" s="80" t="s">
        <v>95</v>
      </c>
      <c r="Y242" s="80" t="s">
        <v>356</v>
      </c>
      <c r="Z242" s="80" t="s">
        <v>356</v>
      </c>
      <c r="AA242" s="80" t="s">
        <v>356</v>
      </c>
      <c r="AB242" s="80" t="s">
        <v>356</v>
      </c>
      <c r="AC242" s="80" t="s">
        <v>356</v>
      </c>
      <c r="AD242" s="335"/>
      <c r="AE242" s="335"/>
      <c r="AF242" s="327">
        <v>14</v>
      </c>
      <c r="AG242" s="327">
        <v>16</v>
      </c>
    </row>
    <row r="243" spans="1:33" ht="45" customHeight="1">
      <c r="A243" s="326">
        <v>43608</v>
      </c>
      <c r="B243" s="327" t="s">
        <v>398</v>
      </c>
      <c r="C243" s="339">
        <v>43622</v>
      </c>
      <c r="D243" s="339">
        <v>43624</v>
      </c>
      <c r="E243" s="79"/>
      <c r="F243" s="79"/>
      <c r="G243" s="79"/>
      <c r="H243" s="79"/>
      <c r="I243" s="79"/>
      <c r="J243" s="79"/>
      <c r="K243" s="79"/>
      <c r="L243" s="79"/>
      <c r="M243" s="79"/>
      <c r="N243" s="79"/>
      <c r="O243" s="79"/>
      <c r="P243" s="79"/>
      <c r="Q243" s="79"/>
      <c r="R243" s="79"/>
      <c r="S243" s="79"/>
      <c r="T243" s="79"/>
      <c r="U243" s="79"/>
      <c r="V243" s="79"/>
      <c r="W243" s="75"/>
      <c r="X243" s="80" t="s">
        <v>95</v>
      </c>
      <c r="Y243" s="80" t="s">
        <v>356</v>
      </c>
      <c r="Z243" s="80" t="s">
        <v>356</v>
      </c>
      <c r="AA243" s="80" t="s">
        <v>356</v>
      </c>
      <c r="AB243" s="80" t="s">
        <v>356</v>
      </c>
      <c r="AC243" s="80" t="s">
        <v>356</v>
      </c>
      <c r="AD243" s="336"/>
      <c r="AE243" s="335"/>
      <c r="AF243" s="327">
        <v>14</v>
      </c>
      <c r="AG243" s="327">
        <v>16</v>
      </c>
    </row>
    <row r="244" spans="1:33" ht="45" customHeight="1">
      <c r="A244" s="326">
        <v>43609</v>
      </c>
      <c r="B244" s="327" t="s">
        <v>399</v>
      </c>
      <c r="C244" s="339">
        <v>43623</v>
      </c>
      <c r="D244" s="339">
        <v>43625</v>
      </c>
      <c r="E244" s="79"/>
      <c r="F244" s="79"/>
      <c r="G244" s="79"/>
      <c r="H244" s="79"/>
      <c r="I244" s="79"/>
      <c r="J244" s="79"/>
      <c r="K244" s="79"/>
      <c r="L244" s="79"/>
      <c r="M244" s="79"/>
      <c r="N244" s="79"/>
      <c r="O244" s="79"/>
      <c r="P244" s="79"/>
      <c r="Q244" s="79"/>
      <c r="R244" s="79"/>
      <c r="S244" s="79"/>
      <c r="T244" s="79"/>
      <c r="U244" s="79"/>
      <c r="V244" s="79"/>
      <c r="W244" s="75"/>
      <c r="X244" s="80" t="s">
        <v>95</v>
      </c>
      <c r="Y244" s="80" t="s">
        <v>356</v>
      </c>
      <c r="Z244" s="80" t="s">
        <v>356</v>
      </c>
      <c r="AA244" s="80" t="s">
        <v>356</v>
      </c>
      <c r="AB244" s="80" t="s">
        <v>356</v>
      </c>
      <c r="AC244" s="80" t="s">
        <v>356</v>
      </c>
      <c r="AD244" s="335"/>
      <c r="AE244" s="335"/>
      <c r="AF244" s="327">
        <v>14</v>
      </c>
      <c r="AG244" s="327">
        <v>16</v>
      </c>
    </row>
    <row r="245" spans="1:33" ht="45" customHeight="1">
      <c r="A245" s="326">
        <v>43610</v>
      </c>
      <c r="B245" s="327" t="s">
        <v>400</v>
      </c>
      <c r="C245" s="339">
        <v>43624</v>
      </c>
      <c r="D245" s="339">
        <v>43626</v>
      </c>
      <c r="E245" s="79"/>
      <c r="F245" s="79"/>
      <c r="G245" s="79"/>
      <c r="H245" s="79"/>
      <c r="I245" s="79"/>
      <c r="J245" s="79"/>
      <c r="K245" s="79"/>
      <c r="L245" s="79"/>
      <c r="M245" s="79"/>
      <c r="N245" s="79"/>
      <c r="O245" s="79"/>
      <c r="P245" s="79"/>
      <c r="Q245" s="79"/>
      <c r="R245" s="79"/>
      <c r="S245" s="79"/>
      <c r="T245" s="79"/>
      <c r="U245" s="79"/>
      <c r="V245" s="79"/>
      <c r="W245" s="75"/>
      <c r="X245" s="80" t="s">
        <v>95</v>
      </c>
      <c r="Y245" s="80" t="s">
        <v>356</v>
      </c>
      <c r="Z245" s="80" t="s">
        <v>356</v>
      </c>
      <c r="AA245" s="80" t="s">
        <v>356</v>
      </c>
      <c r="AB245" s="80" t="s">
        <v>356</v>
      </c>
      <c r="AC245" s="80" t="s">
        <v>356</v>
      </c>
      <c r="AD245" s="335"/>
      <c r="AE245" s="335"/>
      <c r="AF245" s="327">
        <v>14</v>
      </c>
      <c r="AG245" s="327">
        <v>16</v>
      </c>
    </row>
    <row r="246" spans="1:33" ht="45" customHeight="1">
      <c r="A246" s="326">
        <v>43611</v>
      </c>
      <c r="B246" s="327" t="s">
        <v>401</v>
      </c>
      <c r="C246" s="339"/>
      <c r="D246" s="339"/>
      <c r="E246" s="79"/>
      <c r="F246" s="79"/>
      <c r="G246" s="79"/>
      <c r="H246" s="79"/>
      <c r="I246" s="79"/>
      <c r="J246" s="79"/>
      <c r="K246" s="79"/>
      <c r="L246" s="79"/>
      <c r="M246" s="79"/>
      <c r="N246" s="79"/>
      <c r="O246" s="79"/>
      <c r="P246" s="79"/>
      <c r="Q246" s="79"/>
      <c r="R246" s="79"/>
      <c r="S246" s="79"/>
      <c r="T246" s="79"/>
      <c r="U246" s="79"/>
      <c r="V246" s="79"/>
      <c r="W246" s="75"/>
      <c r="X246" s="80" t="s">
        <v>356</v>
      </c>
      <c r="Y246" s="80" t="s">
        <v>356</v>
      </c>
      <c r="Z246" s="80" t="s">
        <v>356</v>
      </c>
      <c r="AA246" s="80" t="s">
        <v>356</v>
      </c>
      <c r="AB246" s="80" t="s">
        <v>356</v>
      </c>
      <c r="AC246" s="80" t="s">
        <v>356</v>
      </c>
      <c r="AD246" s="335"/>
      <c r="AE246" s="335"/>
      <c r="AF246" s="327" t="s">
        <v>356</v>
      </c>
      <c r="AG246" s="327" t="s">
        <v>356</v>
      </c>
    </row>
    <row r="247" spans="1:33" ht="45" customHeight="1">
      <c r="A247" s="326">
        <v>43612</v>
      </c>
      <c r="B247" s="327" t="s">
        <v>395</v>
      </c>
      <c r="C247" s="339">
        <v>43626</v>
      </c>
      <c r="D247" s="339">
        <v>43628</v>
      </c>
      <c r="E247" s="79"/>
      <c r="F247" s="79"/>
      <c r="G247" s="79"/>
      <c r="H247" s="79"/>
      <c r="I247" s="79"/>
      <c r="J247" s="79"/>
      <c r="K247" s="79"/>
      <c r="L247" s="79"/>
      <c r="M247" s="79"/>
      <c r="N247" s="79"/>
      <c r="O247" s="79"/>
      <c r="P247" s="79"/>
      <c r="Q247" s="79"/>
      <c r="R247" s="79"/>
      <c r="S247" s="79"/>
      <c r="T247" s="79"/>
      <c r="U247" s="79"/>
      <c r="V247" s="79"/>
      <c r="W247" s="75"/>
      <c r="X247" s="80" t="s">
        <v>95</v>
      </c>
      <c r="Y247" s="80" t="s">
        <v>356</v>
      </c>
      <c r="Z247" s="80" t="s">
        <v>356</v>
      </c>
      <c r="AA247" s="80" t="s">
        <v>356</v>
      </c>
      <c r="AB247" s="80" t="s">
        <v>356</v>
      </c>
      <c r="AC247" s="80" t="s">
        <v>356</v>
      </c>
      <c r="AD247" s="335"/>
      <c r="AE247" s="335"/>
      <c r="AF247" s="327">
        <v>14</v>
      </c>
      <c r="AG247" s="327">
        <v>16</v>
      </c>
    </row>
    <row r="248" spans="1:33" ht="45" customHeight="1">
      <c r="A248" s="326">
        <v>43613</v>
      </c>
      <c r="B248" s="327" t="s">
        <v>396</v>
      </c>
      <c r="C248" s="339">
        <v>43627</v>
      </c>
      <c r="D248" s="339">
        <v>43629</v>
      </c>
      <c r="E248" s="79"/>
      <c r="F248" s="79"/>
      <c r="G248" s="79"/>
      <c r="H248" s="79"/>
      <c r="I248" s="79"/>
      <c r="J248" s="79"/>
      <c r="K248" s="79"/>
      <c r="L248" s="79"/>
      <c r="M248" s="79"/>
      <c r="N248" s="79"/>
      <c r="O248" s="79"/>
      <c r="P248" s="79"/>
      <c r="Q248" s="79" t="s">
        <v>93</v>
      </c>
      <c r="R248" s="79"/>
      <c r="S248" s="79"/>
      <c r="T248" s="79"/>
      <c r="U248" s="79"/>
      <c r="V248" s="79"/>
      <c r="W248" s="75"/>
      <c r="X248" s="80" t="s">
        <v>95</v>
      </c>
      <c r="Y248" s="80" t="s">
        <v>356</v>
      </c>
      <c r="Z248" s="80" t="s">
        <v>356</v>
      </c>
      <c r="AA248" s="80" t="s">
        <v>356</v>
      </c>
      <c r="AB248" s="80" t="s">
        <v>356</v>
      </c>
      <c r="AC248" s="80" t="s">
        <v>356</v>
      </c>
      <c r="AD248" s="335"/>
      <c r="AE248" s="335"/>
      <c r="AF248" s="327">
        <v>14</v>
      </c>
      <c r="AG248" s="327">
        <v>16</v>
      </c>
    </row>
    <row r="249" spans="1:33" ht="45" customHeight="1">
      <c r="A249" s="326">
        <v>43614</v>
      </c>
      <c r="B249" s="327" t="s">
        <v>397</v>
      </c>
      <c r="C249" s="339">
        <v>43628</v>
      </c>
      <c r="D249" s="339">
        <v>43630</v>
      </c>
      <c r="E249" s="79"/>
      <c r="F249" s="79"/>
      <c r="G249" s="79"/>
      <c r="H249" s="79"/>
      <c r="I249" s="79"/>
      <c r="J249" s="79"/>
      <c r="K249" s="79"/>
      <c r="L249" s="79"/>
      <c r="M249" s="79"/>
      <c r="N249" s="79"/>
      <c r="O249" s="79"/>
      <c r="P249" s="79"/>
      <c r="Q249" s="79"/>
      <c r="R249" s="79"/>
      <c r="S249" s="79"/>
      <c r="T249" s="79"/>
      <c r="U249" s="79"/>
      <c r="V249" s="79"/>
      <c r="W249" s="75"/>
      <c r="X249" s="80" t="s">
        <v>95</v>
      </c>
      <c r="Y249" s="80" t="s">
        <v>356</v>
      </c>
      <c r="Z249" s="80" t="s">
        <v>356</v>
      </c>
      <c r="AA249" s="80" t="s">
        <v>356</v>
      </c>
      <c r="AB249" s="80" t="s">
        <v>356</v>
      </c>
      <c r="AC249" s="80" t="s">
        <v>356</v>
      </c>
      <c r="AD249" s="335"/>
      <c r="AE249" s="335"/>
      <c r="AF249" s="327">
        <v>14</v>
      </c>
      <c r="AG249" s="327">
        <v>16</v>
      </c>
    </row>
    <row r="250" spans="1:33" ht="45" customHeight="1">
      <c r="A250" s="326">
        <v>43615</v>
      </c>
      <c r="B250" s="327" t="s">
        <v>398</v>
      </c>
      <c r="C250" s="339">
        <v>43629</v>
      </c>
      <c r="D250" s="339">
        <v>43631</v>
      </c>
      <c r="E250" s="79"/>
      <c r="F250" s="79"/>
      <c r="G250" s="79"/>
      <c r="H250" s="79"/>
      <c r="I250" s="79"/>
      <c r="J250" s="79"/>
      <c r="K250" s="79"/>
      <c r="L250" s="79"/>
      <c r="M250" s="79"/>
      <c r="N250" s="79"/>
      <c r="O250" s="79"/>
      <c r="P250" s="79"/>
      <c r="Q250" s="79"/>
      <c r="R250" s="79"/>
      <c r="S250" s="79"/>
      <c r="T250" s="79"/>
      <c r="U250" s="79"/>
      <c r="V250" s="79"/>
      <c r="W250" s="75"/>
      <c r="X250" s="80" t="s">
        <v>95</v>
      </c>
      <c r="Y250" s="80" t="s">
        <v>356</v>
      </c>
      <c r="Z250" s="80" t="s">
        <v>356</v>
      </c>
      <c r="AA250" s="80" t="s">
        <v>356</v>
      </c>
      <c r="AB250" s="80" t="s">
        <v>356</v>
      </c>
      <c r="AC250" s="80" t="s">
        <v>356</v>
      </c>
      <c r="AD250" s="335"/>
      <c r="AE250" s="335"/>
      <c r="AF250" s="327">
        <v>14</v>
      </c>
      <c r="AG250" s="327">
        <v>16</v>
      </c>
    </row>
    <row r="251" spans="1:33" ht="45" customHeight="1">
      <c r="A251" s="326">
        <v>43616</v>
      </c>
      <c r="B251" s="327" t="s">
        <v>399</v>
      </c>
      <c r="C251" s="339">
        <v>43630</v>
      </c>
      <c r="D251" s="339">
        <v>43632</v>
      </c>
      <c r="E251" s="79"/>
      <c r="F251" s="79"/>
      <c r="G251" s="79"/>
      <c r="H251" s="79"/>
      <c r="I251" s="79"/>
      <c r="J251" s="79"/>
      <c r="K251" s="79"/>
      <c r="L251" s="79"/>
      <c r="M251" s="79"/>
      <c r="N251" s="79"/>
      <c r="O251" s="79"/>
      <c r="P251" s="79"/>
      <c r="Q251" s="79"/>
      <c r="R251" s="79"/>
      <c r="S251" s="79"/>
      <c r="T251" s="79"/>
      <c r="U251" s="79"/>
      <c r="V251" s="79"/>
      <c r="W251" s="75"/>
      <c r="X251" s="80" t="s">
        <v>95</v>
      </c>
      <c r="Y251" s="80" t="s">
        <v>356</v>
      </c>
      <c r="Z251" s="80" t="s">
        <v>356</v>
      </c>
      <c r="AA251" s="80" t="s">
        <v>356</v>
      </c>
      <c r="AB251" s="80" t="s">
        <v>356</v>
      </c>
      <c r="AC251" s="80" t="s">
        <v>356</v>
      </c>
      <c r="AD251" s="335"/>
      <c r="AE251" s="335"/>
      <c r="AF251" s="327">
        <v>14</v>
      </c>
      <c r="AG251" s="327">
        <v>16</v>
      </c>
    </row>
    <row r="252" spans="1:33" s="81" customFormat="1" ht="45" customHeight="1">
      <c r="A252" s="321" t="s">
        <v>356</v>
      </c>
      <c r="B252" s="325" t="s">
        <v>356</v>
      </c>
      <c r="C252" s="340"/>
      <c r="D252" s="340"/>
      <c r="E252" s="315"/>
      <c r="F252" s="315"/>
      <c r="G252" s="315"/>
      <c r="H252" s="315"/>
      <c r="I252" s="315"/>
      <c r="J252" s="315"/>
      <c r="K252" s="315"/>
      <c r="L252" s="315"/>
      <c r="M252" s="315"/>
      <c r="N252" s="315"/>
      <c r="O252" s="315"/>
      <c r="P252" s="315"/>
      <c r="Q252" s="315"/>
      <c r="R252" s="315"/>
      <c r="S252" s="315"/>
      <c r="T252" s="315"/>
      <c r="U252" s="315"/>
      <c r="V252" s="315"/>
      <c r="X252" s="316"/>
      <c r="Y252" s="316"/>
      <c r="Z252" s="316"/>
      <c r="AA252" s="316"/>
      <c r="AB252" s="316"/>
      <c r="AC252" s="316"/>
      <c r="AD252" s="277"/>
      <c r="AE252" s="277"/>
      <c r="AF252" s="325"/>
      <c r="AG252" s="325"/>
    </row>
    <row r="253" spans="1:33" ht="45" customHeight="1">
      <c r="A253" s="328" t="s">
        <v>356</v>
      </c>
      <c r="B253" s="329" t="s">
        <v>356</v>
      </c>
      <c r="C253" s="341"/>
      <c r="D253" s="341"/>
      <c r="E253" s="73"/>
      <c r="F253" s="73"/>
      <c r="G253" s="73"/>
      <c r="H253" s="73"/>
      <c r="I253" s="73"/>
      <c r="J253" s="73"/>
      <c r="K253" s="73"/>
      <c r="L253" s="73"/>
      <c r="M253" s="73"/>
      <c r="N253" s="73"/>
      <c r="O253" s="73"/>
      <c r="P253" s="73"/>
      <c r="Q253" s="73"/>
      <c r="R253" s="73"/>
      <c r="S253" s="73"/>
      <c r="T253" s="73"/>
      <c r="U253" s="73"/>
      <c r="V253" s="73"/>
    </row>
    <row r="254" spans="1:33" ht="45" customHeight="1">
      <c r="A254" s="328" t="s">
        <v>356</v>
      </c>
      <c r="B254" s="329" t="s">
        <v>356</v>
      </c>
      <c r="C254" s="341"/>
      <c r="D254" s="341"/>
      <c r="E254" s="73"/>
      <c r="F254" s="73"/>
      <c r="G254" s="73"/>
      <c r="H254" s="73"/>
      <c r="I254" s="73"/>
      <c r="J254" s="73"/>
      <c r="K254" s="73"/>
      <c r="L254" s="73"/>
      <c r="M254" s="73"/>
      <c r="N254" s="73"/>
      <c r="O254" s="73"/>
      <c r="P254" s="73"/>
      <c r="Q254" s="73"/>
      <c r="R254" s="73"/>
      <c r="S254" s="73"/>
      <c r="T254" s="73"/>
      <c r="U254" s="73"/>
      <c r="V254" s="73"/>
    </row>
    <row r="255" spans="1:33" ht="45" customHeight="1">
      <c r="A255" s="328" t="s">
        <v>356</v>
      </c>
      <c r="B255" s="329" t="s">
        <v>356</v>
      </c>
      <c r="C255" s="341"/>
      <c r="D255" s="341"/>
      <c r="E255" s="73"/>
      <c r="F255" s="73"/>
      <c r="G255" s="73"/>
      <c r="H255" s="73"/>
      <c r="I255" s="73"/>
      <c r="J255" s="73"/>
      <c r="K255" s="73"/>
      <c r="L255" s="73"/>
      <c r="M255" s="73"/>
      <c r="N255" s="73"/>
      <c r="O255" s="73"/>
      <c r="P255" s="73"/>
      <c r="Q255" s="73"/>
      <c r="R255" s="73"/>
      <c r="S255" s="73"/>
      <c r="T255" s="73"/>
      <c r="U255" s="73"/>
      <c r="V255" s="73"/>
    </row>
    <row r="256" spans="1:33" ht="45" customHeight="1">
      <c r="A256" s="328" t="s">
        <v>356</v>
      </c>
      <c r="B256" s="329" t="s">
        <v>356</v>
      </c>
      <c r="C256" s="341"/>
      <c r="D256" s="341"/>
      <c r="E256" s="73"/>
      <c r="F256" s="73"/>
      <c r="G256" s="73"/>
      <c r="H256" s="73"/>
      <c r="I256" s="73"/>
      <c r="J256" s="73"/>
      <c r="K256" s="73"/>
      <c r="L256" s="73"/>
      <c r="M256" s="73"/>
      <c r="N256" s="73"/>
      <c r="O256" s="73"/>
      <c r="P256" s="73"/>
      <c r="Q256" s="73"/>
      <c r="R256" s="73"/>
      <c r="S256" s="73"/>
      <c r="T256" s="73"/>
      <c r="U256" s="73"/>
      <c r="V256" s="73"/>
    </row>
    <row r="257" spans="1:22" ht="45" customHeight="1">
      <c r="A257" s="328" t="s">
        <v>356</v>
      </c>
      <c r="B257" s="329" t="s">
        <v>356</v>
      </c>
      <c r="C257" s="341"/>
      <c r="D257" s="341"/>
      <c r="E257" s="73"/>
      <c r="F257" s="73"/>
      <c r="G257" s="73"/>
      <c r="H257" s="73"/>
      <c r="I257" s="73"/>
      <c r="J257" s="73"/>
      <c r="K257" s="73"/>
      <c r="L257" s="73"/>
      <c r="M257" s="73"/>
      <c r="N257" s="73"/>
      <c r="O257" s="73"/>
      <c r="P257" s="73"/>
      <c r="Q257" s="73"/>
      <c r="R257" s="73"/>
      <c r="S257" s="73"/>
      <c r="T257" s="73"/>
      <c r="U257" s="73"/>
      <c r="V257" s="73"/>
    </row>
    <row r="258" spans="1:22" ht="45" customHeight="1">
      <c r="A258" s="328" t="s">
        <v>356</v>
      </c>
      <c r="B258" s="329" t="s">
        <v>356</v>
      </c>
      <c r="C258" s="341"/>
      <c r="D258" s="341"/>
      <c r="E258" s="73"/>
      <c r="F258" s="73"/>
      <c r="G258" s="73"/>
      <c r="H258" s="73"/>
      <c r="I258" s="73"/>
      <c r="J258" s="73"/>
      <c r="K258" s="73"/>
      <c r="L258" s="73"/>
      <c r="M258" s="73"/>
      <c r="N258" s="73"/>
      <c r="O258" s="73"/>
      <c r="P258" s="73"/>
      <c r="Q258" s="73"/>
      <c r="R258" s="73"/>
      <c r="S258" s="73"/>
      <c r="T258" s="73"/>
      <c r="U258" s="73"/>
      <c r="V258" s="73"/>
    </row>
    <row r="259" spans="1:22" ht="45" customHeight="1">
      <c r="A259" s="328" t="s">
        <v>356</v>
      </c>
      <c r="B259" s="329" t="s">
        <v>356</v>
      </c>
      <c r="C259" s="341"/>
      <c r="D259" s="341"/>
      <c r="E259" s="73"/>
      <c r="F259" s="73"/>
      <c r="G259" s="73"/>
      <c r="H259" s="73"/>
      <c r="I259" s="73"/>
      <c r="J259" s="73"/>
      <c r="K259" s="73"/>
      <c r="L259" s="73"/>
      <c r="M259" s="73"/>
      <c r="N259" s="73"/>
      <c r="O259" s="73"/>
      <c r="P259" s="73"/>
      <c r="Q259" s="73"/>
      <c r="R259" s="73"/>
      <c r="S259" s="73"/>
      <c r="T259" s="73"/>
      <c r="U259" s="73"/>
      <c r="V259" s="73"/>
    </row>
    <row r="260" spans="1:22" ht="45" customHeight="1">
      <c r="A260" s="328" t="s">
        <v>356</v>
      </c>
      <c r="B260" s="329" t="s">
        <v>356</v>
      </c>
      <c r="C260" s="341"/>
      <c r="D260" s="341"/>
      <c r="E260" s="73"/>
      <c r="F260" s="73"/>
      <c r="G260" s="73"/>
      <c r="H260" s="73"/>
      <c r="I260" s="73"/>
      <c r="J260" s="73"/>
      <c r="K260" s="73"/>
      <c r="L260" s="73"/>
      <c r="M260" s="73"/>
      <c r="N260" s="73"/>
      <c r="O260" s="73"/>
      <c r="P260" s="73"/>
      <c r="Q260" s="73"/>
      <c r="R260" s="73"/>
      <c r="S260" s="73"/>
      <c r="T260" s="73"/>
      <c r="U260" s="73"/>
      <c r="V260" s="73"/>
    </row>
    <row r="261" spans="1:22" ht="45" customHeight="1">
      <c r="A261" s="328" t="s">
        <v>356</v>
      </c>
      <c r="B261" s="329" t="s">
        <v>356</v>
      </c>
      <c r="C261" s="341"/>
      <c r="D261" s="341"/>
      <c r="E261" s="73"/>
      <c r="F261" s="73"/>
      <c r="G261" s="73"/>
      <c r="H261" s="73"/>
      <c r="I261" s="73"/>
      <c r="J261" s="73"/>
      <c r="K261" s="73"/>
      <c r="L261" s="73"/>
      <c r="M261" s="73"/>
      <c r="N261" s="73"/>
      <c r="O261" s="73"/>
      <c r="P261" s="73"/>
      <c r="Q261" s="73"/>
      <c r="R261" s="73"/>
      <c r="S261" s="73"/>
      <c r="T261" s="73"/>
      <c r="U261" s="73"/>
      <c r="V261" s="73"/>
    </row>
    <row r="262" spans="1:22" ht="45" customHeight="1">
      <c r="A262" s="328" t="s">
        <v>356</v>
      </c>
      <c r="B262" s="329" t="s">
        <v>356</v>
      </c>
      <c r="C262" s="341"/>
      <c r="D262" s="341"/>
      <c r="E262" s="73"/>
      <c r="F262" s="73"/>
      <c r="G262" s="73"/>
      <c r="H262" s="73"/>
      <c r="I262" s="73"/>
      <c r="J262" s="73"/>
      <c r="K262" s="73"/>
      <c r="L262" s="73"/>
      <c r="M262" s="73"/>
      <c r="N262" s="73"/>
      <c r="O262" s="73"/>
      <c r="P262" s="73"/>
      <c r="Q262" s="73"/>
      <c r="R262" s="73"/>
      <c r="S262" s="73"/>
      <c r="T262" s="73"/>
      <c r="U262" s="73"/>
      <c r="V262" s="73"/>
    </row>
    <row r="263" spans="1:22" ht="45" customHeight="1">
      <c r="A263" s="328" t="s">
        <v>356</v>
      </c>
      <c r="B263" s="329" t="s">
        <v>356</v>
      </c>
      <c r="C263" s="341"/>
      <c r="D263" s="341"/>
      <c r="E263" s="73"/>
      <c r="F263" s="73"/>
      <c r="G263" s="73"/>
      <c r="H263" s="73"/>
      <c r="I263" s="73"/>
      <c r="J263" s="73"/>
      <c r="K263" s="73"/>
      <c r="L263" s="73"/>
      <c r="M263" s="73"/>
      <c r="N263" s="73"/>
      <c r="O263" s="73"/>
      <c r="P263" s="73"/>
      <c r="Q263" s="73"/>
      <c r="R263" s="73"/>
      <c r="S263" s="73"/>
      <c r="T263" s="73"/>
      <c r="U263" s="73"/>
      <c r="V263" s="73"/>
    </row>
    <row r="264" spans="1:22" ht="45" customHeight="1">
      <c r="A264" s="328" t="s">
        <v>356</v>
      </c>
      <c r="B264" s="329" t="s">
        <v>356</v>
      </c>
      <c r="C264" s="341"/>
      <c r="D264" s="341"/>
      <c r="E264" s="73"/>
      <c r="F264" s="73"/>
      <c r="G264" s="73"/>
      <c r="H264" s="73"/>
      <c r="I264" s="73"/>
      <c r="J264" s="73"/>
      <c r="K264" s="73"/>
      <c r="L264" s="73"/>
      <c r="M264" s="73"/>
      <c r="N264" s="73"/>
      <c r="O264" s="73"/>
      <c r="P264" s="73"/>
      <c r="Q264" s="73"/>
      <c r="R264" s="73"/>
      <c r="S264" s="73"/>
      <c r="T264" s="73"/>
      <c r="U264" s="73"/>
      <c r="V264" s="73"/>
    </row>
    <row r="265" spans="1:22" ht="45" customHeight="1">
      <c r="A265" s="328" t="s">
        <v>356</v>
      </c>
      <c r="B265" s="329" t="s">
        <v>356</v>
      </c>
      <c r="C265" s="341"/>
      <c r="D265" s="341"/>
      <c r="E265" s="73"/>
      <c r="F265" s="73"/>
      <c r="G265" s="73"/>
      <c r="H265" s="73"/>
      <c r="I265" s="73"/>
      <c r="J265" s="73"/>
      <c r="K265" s="73"/>
      <c r="L265" s="73"/>
      <c r="M265" s="73"/>
      <c r="N265" s="73"/>
      <c r="O265" s="73"/>
      <c r="P265" s="73"/>
      <c r="Q265" s="73"/>
      <c r="R265" s="73"/>
      <c r="S265" s="73"/>
      <c r="T265" s="73"/>
      <c r="U265" s="73"/>
      <c r="V265" s="73"/>
    </row>
    <row r="266" spans="1:22" ht="26.25" customHeight="1">
      <c r="A266" s="328" t="s">
        <v>356</v>
      </c>
      <c r="B266" s="329" t="s">
        <v>356</v>
      </c>
      <c r="C266" s="341"/>
      <c r="D266" s="341"/>
      <c r="E266" s="73"/>
      <c r="F266" s="73"/>
      <c r="G266" s="73"/>
      <c r="H266" s="73"/>
      <c r="I266" s="73"/>
      <c r="J266" s="73"/>
      <c r="K266" s="73"/>
      <c r="L266" s="73"/>
      <c r="M266" s="73"/>
      <c r="N266" s="73"/>
      <c r="O266" s="73"/>
      <c r="P266" s="73"/>
      <c r="Q266" s="73"/>
      <c r="R266" s="73"/>
      <c r="S266" s="73"/>
      <c r="T266" s="73"/>
      <c r="U266" s="73"/>
      <c r="V266" s="73"/>
    </row>
    <row r="267" spans="1:22" ht="26.25" customHeight="1">
      <c r="A267" s="328" t="s">
        <v>356</v>
      </c>
      <c r="B267" s="329" t="s">
        <v>356</v>
      </c>
      <c r="C267" s="341"/>
      <c r="D267" s="341"/>
      <c r="E267" s="73"/>
      <c r="F267" s="73"/>
      <c r="G267" s="73"/>
      <c r="H267" s="73"/>
      <c r="I267" s="73"/>
      <c r="J267" s="73"/>
      <c r="K267" s="73"/>
      <c r="L267" s="73"/>
      <c r="M267" s="73"/>
      <c r="N267" s="73"/>
      <c r="O267" s="73"/>
      <c r="P267" s="73"/>
      <c r="Q267" s="73"/>
      <c r="R267" s="73"/>
      <c r="S267" s="73"/>
      <c r="T267" s="73"/>
      <c r="U267" s="73"/>
      <c r="V267" s="73"/>
    </row>
    <row r="268" spans="1:22" ht="26.25" customHeight="1">
      <c r="A268" s="328" t="s">
        <v>356</v>
      </c>
      <c r="B268" s="329" t="s">
        <v>356</v>
      </c>
      <c r="C268" s="341"/>
      <c r="D268" s="341"/>
      <c r="E268" s="73"/>
      <c r="F268" s="73"/>
      <c r="G268" s="73"/>
      <c r="H268" s="73"/>
      <c r="I268" s="73"/>
      <c r="J268" s="73"/>
      <c r="K268" s="73"/>
      <c r="L268" s="73"/>
      <c r="M268" s="73"/>
      <c r="N268" s="73"/>
      <c r="O268" s="73"/>
      <c r="P268" s="73"/>
      <c r="Q268" s="73"/>
      <c r="R268" s="73"/>
      <c r="S268" s="73"/>
      <c r="T268" s="73"/>
      <c r="U268" s="73"/>
      <c r="V268" s="73"/>
    </row>
    <row r="269" spans="1:22" ht="26.25" customHeight="1">
      <c r="A269" s="328" t="s">
        <v>356</v>
      </c>
      <c r="B269" s="329" t="s">
        <v>356</v>
      </c>
      <c r="C269" s="341"/>
      <c r="D269" s="341"/>
      <c r="E269" s="73"/>
      <c r="F269" s="73"/>
      <c r="G269" s="73"/>
      <c r="H269" s="73"/>
      <c r="I269" s="73"/>
      <c r="J269" s="73"/>
      <c r="K269" s="73"/>
      <c r="L269" s="73"/>
      <c r="M269" s="73"/>
      <c r="N269" s="73"/>
      <c r="O269" s="73"/>
      <c r="P269" s="73"/>
      <c r="Q269" s="73"/>
      <c r="R269" s="73"/>
      <c r="S269" s="73"/>
      <c r="T269" s="73"/>
      <c r="U269" s="73"/>
      <c r="V269" s="73"/>
    </row>
    <row r="270" spans="1:22" ht="26.25" customHeight="1">
      <c r="A270" s="328" t="s">
        <v>356</v>
      </c>
      <c r="B270" s="329" t="s">
        <v>356</v>
      </c>
      <c r="C270" s="341"/>
      <c r="D270" s="341"/>
      <c r="E270" s="73"/>
      <c r="F270" s="73"/>
      <c r="G270" s="73"/>
      <c r="H270" s="73"/>
      <c r="I270" s="73"/>
      <c r="J270" s="73"/>
      <c r="K270" s="73"/>
      <c r="L270" s="73"/>
      <c r="M270" s="73"/>
      <c r="N270" s="73"/>
      <c r="O270" s="73"/>
      <c r="P270" s="73"/>
      <c r="Q270" s="73"/>
      <c r="R270" s="73"/>
      <c r="S270" s="73"/>
      <c r="T270" s="73"/>
      <c r="U270" s="73"/>
      <c r="V270" s="73"/>
    </row>
    <row r="271" spans="1:22" ht="26.25" customHeight="1">
      <c r="A271" s="328" t="s">
        <v>356</v>
      </c>
      <c r="B271" s="329" t="s">
        <v>356</v>
      </c>
      <c r="C271" s="341"/>
      <c r="D271" s="341"/>
      <c r="E271" s="73"/>
      <c r="F271" s="73"/>
      <c r="G271" s="73"/>
      <c r="H271" s="73"/>
      <c r="I271" s="73"/>
      <c r="J271" s="73"/>
      <c r="K271" s="73"/>
      <c r="L271" s="73"/>
      <c r="M271" s="73"/>
      <c r="N271" s="73"/>
      <c r="O271" s="73"/>
      <c r="P271" s="73"/>
      <c r="Q271" s="73"/>
      <c r="R271" s="73"/>
      <c r="S271" s="73"/>
      <c r="T271" s="73"/>
      <c r="U271" s="73"/>
      <c r="V271" s="73"/>
    </row>
    <row r="272" spans="1:22" ht="26.25" customHeight="1">
      <c r="A272" s="328" t="s">
        <v>356</v>
      </c>
      <c r="B272" s="329" t="s">
        <v>356</v>
      </c>
      <c r="C272" s="341"/>
      <c r="D272" s="341"/>
      <c r="E272" s="73"/>
      <c r="F272" s="73"/>
      <c r="G272" s="73"/>
      <c r="H272" s="73"/>
      <c r="I272" s="73"/>
      <c r="J272" s="73"/>
      <c r="K272" s="73"/>
      <c r="L272" s="73"/>
      <c r="M272" s="73"/>
      <c r="N272" s="73"/>
      <c r="O272" s="73"/>
      <c r="P272" s="73"/>
      <c r="Q272" s="73"/>
      <c r="R272" s="73"/>
      <c r="S272" s="73"/>
      <c r="T272" s="73"/>
      <c r="U272" s="73"/>
      <c r="V272" s="73"/>
    </row>
    <row r="273" spans="1:22" ht="26.25" customHeight="1">
      <c r="A273" s="328" t="s">
        <v>356</v>
      </c>
      <c r="B273" s="329" t="s">
        <v>356</v>
      </c>
      <c r="C273" s="341"/>
      <c r="D273" s="341"/>
      <c r="E273" s="73"/>
      <c r="F273" s="73"/>
      <c r="G273" s="73"/>
      <c r="H273" s="73"/>
      <c r="I273" s="73"/>
      <c r="J273" s="73"/>
      <c r="K273" s="73"/>
      <c r="L273" s="73"/>
      <c r="M273" s="73"/>
      <c r="N273" s="73"/>
      <c r="O273" s="73"/>
      <c r="P273" s="73"/>
      <c r="Q273" s="73"/>
      <c r="R273" s="73"/>
      <c r="S273" s="73"/>
      <c r="T273" s="73"/>
      <c r="U273" s="73"/>
      <c r="V273" s="73"/>
    </row>
    <row r="274" spans="1:22" ht="26.25" customHeight="1">
      <c r="A274" s="328" t="s">
        <v>356</v>
      </c>
      <c r="B274" s="329" t="s">
        <v>356</v>
      </c>
      <c r="C274" s="341"/>
      <c r="D274" s="341"/>
      <c r="E274" s="73"/>
      <c r="F274" s="73"/>
      <c r="G274" s="73"/>
      <c r="H274" s="73"/>
      <c r="I274" s="73"/>
      <c r="J274" s="73"/>
      <c r="K274" s="73"/>
      <c r="L274" s="73"/>
      <c r="M274" s="73"/>
      <c r="N274" s="73"/>
      <c r="O274" s="73"/>
      <c r="P274" s="73"/>
      <c r="Q274" s="73"/>
      <c r="R274" s="73"/>
      <c r="S274" s="73"/>
      <c r="T274" s="73"/>
      <c r="U274" s="73"/>
      <c r="V274" s="73"/>
    </row>
    <row r="275" spans="1:22" ht="26.25" customHeight="1">
      <c r="A275" s="328" t="s">
        <v>356</v>
      </c>
      <c r="B275" s="329" t="s">
        <v>356</v>
      </c>
      <c r="C275" s="341"/>
      <c r="D275" s="341"/>
      <c r="E275" s="73"/>
      <c r="F275" s="73"/>
      <c r="G275" s="73"/>
      <c r="H275" s="73"/>
      <c r="I275" s="73"/>
      <c r="J275" s="73"/>
      <c r="K275" s="73"/>
      <c r="L275" s="73"/>
      <c r="M275" s="73"/>
      <c r="N275" s="73"/>
      <c r="O275" s="73"/>
      <c r="P275" s="73"/>
      <c r="Q275" s="73"/>
      <c r="R275" s="73"/>
      <c r="S275" s="73"/>
      <c r="T275" s="73"/>
      <c r="U275" s="73"/>
      <c r="V275" s="73"/>
    </row>
    <row r="276" spans="1:22" ht="26.25" customHeight="1">
      <c r="A276" s="328" t="s">
        <v>356</v>
      </c>
      <c r="B276" s="329" t="s">
        <v>356</v>
      </c>
      <c r="C276" s="341"/>
      <c r="D276" s="341"/>
      <c r="E276" s="73"/>
      <c r="F276" s="73"/>
      <c r="G276" s="73"/>
      <c r="H276" s="73"/>
      <c r="I276" s="73"/>
      <c r="J276" s="73"/>
      <c r="K276" s="73"/>
      <c r="L276" s="73"/>
      <c r="M276" s="73"/>
      <c r="N276" s="73"/>
      <c r="O276" s="73"/>
      <c r="P276" s="73"/>
      <c r="Q276" s="73"/>
      <c r="R276" s="73"/>
      <c r="S276" s="73"/>
      <c r="T276" s="73"/>
      <c r="U276" s="73"/>
      <c r="V276" s="73"/>
    </row>
    <row r="277" spans="1:22" ht="26.25" customHeight="1">
      <c r="A277" s="328" t="s">
        <v>356</v>
      </c>
      <c r="B277" s="329" t="s">
        <v>356</v>
      </c>
      <c r="C277" s="341"/>
      <c r="D277" s="341"/>
      <c r="E277" s="73"/>
      <c r="F277" s="73"/>
      <c r="G277" s="73"/>
      <c r="H277" s="73"/>
      <c r="I277" s="73"/>
      <c r="J277" s="73"/>
      <c r="K277" s="73"/>
      <c r="L277" s="73"/>
      <c r="M277" s="73"/>
      <c r="N277" s="73"/>
      <c r="O277" s="73"/>
      <c r="P277" s="73"/>
      <c r="Q277" s="73"/>
      <c r="R277" s="73"/>
      <c r="S277" s="73"/>
      <c r="T277" s="73"/>
      <c r="U277" s="73"/>
      <c r="V277" s="73"/>
    </row>
    <row r="278" spans="1:22" ht="26.25" customHeight="1">
      <c r="A278" s="328" t="s">
        <v>356</v>
      </c>
      <c r="B278" s="329" t="s">
        <v>356</v>
      </c>
      <c r="C278" s="341"/>
      <c r="D278" s="341"/>
      <c r="E278" s="73"/>
      <c r="F278" s="73"/>
      <c r="G278" s="73"/>
      <c r="H278" s="73"/>
      <c r="I278" s="73"/>
      <c r="J278" s="73"/>
      <c r="K278" s="73"/>
      <c r="L278" s="73"/>
      <c r="M278" s="73"/>
      <c r="N278" s="73"/>
      <c r="O278" s="73"/>
      <c r="P278" s="73"/>
      <c r="Q278" s="73"/>
      <c r="R278" s="73"/>
      <c r="S278" s="73"/>
      <c r="T278" s="73"/>
      <c r="U278" s="73"/>
      <c r="V278" s="73"/>
    </row>
    <row r="279" spans="1:22" ht="26.25" customHeight="1">
      <c r="A279" s="328" t="str">
        <f>IF(A278&gt;=B$3,"",A278+1)</f>
        <v/>
      </c>
      <c r="B279" s="329" t="str">
        <f>IF(ISBLANK(A279),"",TEXT(A279,"aaa"))</f>
        <v/>
      </c>
      <c r="C279" s="341"/>
      <c r="D279" s="341"/>
      <c r="E279" s="73"/>
      <c r="F279" s="73"/>
      <c r="G279" s="73"/>
      <c r="H279" s="73"/>
      <c r="I279" s="73"/>
      <c r="J279" s="73"/>
      <c r="K279" s="73"/>
      <c r="L279" s="73"/>
      <c r="M279" s="73"/>
      <c r="N279" s="73"/>
      <c r="O279" s="73"/>
      <c r="P279" s="73"/>
      <c r="Q279" s="73"/>
      <c r="R279" s="73"/>
      <c r="S279" s="73"/>
      <c r="T279" s="73"/>
      <c r="U279" s="73"/>
      <c r="V279" s="73"/>
    </row>
    <row r="280" spans="1:22" ht="26.25" customHeight="1">
      <c r="A280" s="328" t="str">
        <f>IF(A279&gt;=B$3,"",A279+1)</f>
        <v/>
      </c>
      <c r="B280" s="329" t="str">
        <f>IF(ISBLANK(A280),"",TEXT(A280,"aaa"))</f>
        <v/>
      </c>
      <c r="C280" s="341"/>
      <c r="D280" s="341"/>
      <c r="E280" s="73"/>
      <c r="F280" s="73"/>
      <c r="G280" s="73"/>
      <c r="H280" s="73"/>
      <c r="I280" s="73"/>
      <c r="J280" s="73"/>
      <c r="K280" s="73"/>
      <c r="L280" s="73"/>
      <c r="M280" s="73"/>
      <c r="N280" s="73"/>
      <c r="O280" s="73"/>
      <c r="P280" s="73"/>
      <c r="Q280" s="73"/>
      <c r="R280" s="73"/>
      <c r="S280" s="73"/>
      <c r="T280" s="73"/>
      <c r="U280" s="73"/>
      <c r="V280" s="73"/>
    </row>
    <row r="281" spans="1:22" ht="26.25" customHeight="1">
      <c r="A281" s="320" t="str">
        <f>IF(A280&gt;=B$3,"",A280+1)</f>
        <v/>
      </c>
      <c r="B281" s="322" t="str">
        <f>IF(ISBLANK(A281),"",TEXT(A281,"aaa"))</f>
        <v/>
      </c>
      <c r="C281" s="341"/>
      <c r="D281" s="341"/>
      <c r="E281" s="73"/>
      <c r="F281" s="73"/>
      <c r="G281" s="73"/>
      <c r="H281" s="73"/>
      <c r="I281" s="73"/>
      <c r="J281" s="73"/>
      <c r="K281" s="73"/>
      <c r="L281" s="73"/>
      <c r="M281" s="73"/>
      <c r="N281" s="73"/>
      <c r="O281" s="73"/>
      <c r="P281" s="73"/>
      <c r="Q281" s="73"/>
      <c r="R281" s="73"/>
      <c r="S281" s="73"/>
      <c r="T281" s="73"/>
      <c r="U281" s="73"/>
      <c r="V281" s="73"/>
    </row>
  </sheetData>
  <sheetProtection sheet="1" objects="1" scenarios="1" selectLockedCells="1"/>
  <mergeCells count="11">
    <mergeCell ref="E4:V4"/>
    <mergeCell ref="AD7:AD8"/>
    <mergeCell ref="AE7:AE8"/>
    <mergeCell ref="AF7:AF8"/>
    <mergeCell ref="AG7:AG8"/>
    <mergeCell ref="A6:B6"/>
    <mergeCell ref="C6:D6"/>
    <mergeCell ref="E6:V6"/>
    <mergeCell ref="A7:B8"/>
    <mergeCell ref="C7:C8"/>
    <mergeCell ref="D7:D8"/>
  </mergeCells>
  <phoneticPr fontId="104"/>
  <conditionalFormatting sqref="E2">
    <cfRule type="expression" dxfId="6618" priority="3">
      <formula>WEEKDAY(#REF!)=1</formula>
    </cfRule>
  </conditionalFormatting>
  <conditionalFormatting sqref="E2">
    <cfRule type="expression" dxfId="6617" priority="1">
      <formula>WEEKDAY($A2)=1</formula>
    </cfRule>
    <cfRule type="expression" dxfId="6616"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1" max="32" man="1"/>
    <brk id="180" max="3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J106"/>
  <sheetViews>
    <sheetView view="pageBreakPreview" topLeftCell="A75" zoomScaleNormal="132" workbookViewId="0">
      <selection activeCell="Z64" sqref="Z64:AF64"/>
    </sheetView>
  </sheetViews>
  <sheetFormatPr defaultColWidth="9" defaultRowHeight="13.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38.25" customHeight="1">
      <c r="A1" s="149" t="s">
        <v>111</v>
      </c>
      <c r="D1" s="375" t="s">
        <v>335</v>
      </c>
    </row>
    <row r="2" spans="1:36" ht="28.5">
      <c r="A2" s="83"/>
      <c r="B2" s="598" t="s">
        <v>92</v>
      </c>
      <c r="C2" s="598"/>
      <c r="D2" s="598"/>
      <c r="E2" s="598"/>
      <c r="F2" s="598"/>
      <c r="G2" s="598"/>
      <c r="H2" s="598"/>
      <c r="I2" s="598"/>
      <c r="J2" s="598"/>
      <c r="K2" s="598"/>
      <c r="L2" s="598"/>
      <c r="M2" s="598"/>
      <c r="N2" s="598"/>
      <c r="O2" s="598"/>
      <c r="P2" s="598"/>
      <c r="Q2" s="598"/>
      <c r="R2" s="598"/>
      <c r="S2" s="598"/>
      <c r="T2" s="598"/>
      <c r="U2" s="598"/>
      <c r="V2" s="598"/>
      <c r="W2" s="598"/>
      <c r="X2" s="598"/>
      <c r="Y2" s="598"/>
      <c r="Z2" s="598"/>
      <c r="AA2" s="598"/>
      <c r="AB2" s="598"/>
      <c r="AC2" s="598"/>
      <c r="AD2" s="598"/>
      <c r="AE2" s="598"/>
      <c r="AF2" s="598"/>
    </row>
    <row r="4" spans="1:36" s="130" customFormat="1" ht="24" customHeight="1">
      <c r="A4" s="31"/>
      <c r="B4" s="127">
        <f>DATE(C4,F4,1)</f>
        <v>43374</v>
      </c>
      <c r="C4" s="599">
        <v>2018</v>
      </c>
      <c r="D4" s="599"/>
      <c r="E4" s="128" t="s">
        <v>113</v>
      </c>
      <c r="F4" s="597">
        <v>10</v>
      </c>
      <c r="G4" s="597"/>
      <c r="H4" s="129">
        <f>WEEKDAY(B4,1)</f>
        <v>2</v>
      </c>
      <c r="J4" s="131">
        <f>DATE(K4,N4,1)</f>
        <v>43405</v>
      </c>
      <c r="K4" s="596">
        <v>2018</v>
      </c>
      <c r="L4" s="596"/>
      <c r="M4" s="132" t="s">
        <v>113</v>
      </c>
      <c r="N4" s="597">
        <v>11</v>
      </c>
      <c r="O4" s="597"/>
      <c r="P4" s="129">
        <f>WEEKDAY(J4,1)</f>
        <v>5</v>
      </c>
      <c r="Q4" s="133"/>
      <c r="R4" s="131">
        <f>DATE(S4,V4,1)</f>
        <v>43435</v>
      </c>
      <c r="S4" s="596">
        <v>2018</v>
      </c>
      <c r="T4" s="596"/>
      <c r="U4" s="132" t="s">
        <v>113</v>
      </c>
      <c r="V4" s="597">
        <v>12</v>
      </c>
      <c r="W4" s="597"/>
      <c r="X4" s="129">
        <f>WEEKDAY(R4,1)</f>
        <v>7</v>
      </c>
      <c r="Z4" s="131">
        <f>DATE(AA4,AD4,1)</f>
        <v>43466</v>
      </c>
      <c r="AA4" s="596">
        <v>2019</v>
      </c>
      <c r="AB4" s="596"/>
      <c r="AC4" s="132" t="s">
        <v>113</v>
      </c>
      <c r="AD4" s="597">
        <v>1</v>
      </c>
      <c r="AE4" s="597"/>
      <c r="AF4" s="129">
        <f>WEEKDAY(Z4,1)</f>
        <v>3</v>
      </c>
      <c r="AG4" s="133"/>
    </row>
    <row r="5" spans="1:36" ht="20.100000000000001" customHeight="1">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372" customFormat="1" ht="19.5" customHeight="1">
      <c r="A6" s="370"/>
      <c r="B6" s="278">
        <f>B4-(H4-1)</f>
        <v>43373</v>
      </c>
      <c r="C6" s="278">
        <f t="shared" ref="C6:H6" si="0">B6+1</f>
        <v>43374</v>
      </c>
      <c r="D6" s="278">
        <f t="shared" si="0"/>
        <v>43375</v>
      </c>
      <c r="E6" s="278">
        <f t="shared" si="0"/>
        <v>43376</v>
      </c>
      <c r="F6" s="278">
        <f t="shared" si="0"/>
        <v>43377</v>
      </c>
      <c r="G6" s="278">
        <f t="shared" si="0"/>
        <v>43378</v>
      </c>
      <c r="H6" s="278">
        <f t="shared" si="0"/>
        <v>43379</v>
      </c>
      <c r="I6" s="371"/>
      <c r="J6" s="278">
        <f>J4-(P4-1)</f>
        <v>43401</v>
      </c>
      <c r="K6" s="278">
        <f t="shared" ref="K6:P6" si="1">J6+1</f>
        <v>43402</v>
      </c>
      <c r="L6" s="278">
        <f t="shared" si="1"/>
        <v>43403</v>
      </c>
      <c r="M6" s="278">
        <f t="shared" si="1"/>
        <v>43404</v>
      </c>
      <c r="N6" s="278">
        <f t="shared" si="1"/>
        <v>43405</v>
      </c>
      <c r="O6" s="278">
        <f t="shared" si="1"/>
        <v>43406</v>
      </c>
      <c r="P6" s="278">
        <f t="shared" si="1"/>
        <v>43407</v>
      </c>
      <c r="Q6" s="371"/>
      <c r="R6" s="278">
        <f>R4-(X4-1)</f>
        <v>43429</v>
      </c>
      <c r="S6" s="278">
        <f t="shared" ref="S6:X6" si="2">R6+1</f>
        <v>43430</v>
      </c>
      <c r="T6" s="278">
        <f t="shared" si="2"/>
        <v>43431</v>
      </c>
      <c r="U6" s="278">
        <f t="shared" si="2"/>
        <v>43432</v>
      </c>
      <c r="V6" s="278">
        <f t="shared" si="2"/>
        <v>43433</v>
      </c>
      <c r="W6" s="278">
        <f t="shared" si="2"/>
        <v>43434</v>
      </c>
      <c r="X6" s="278">
        <f t="shared" si="2"/>
        <v>43435</v>
      </c>
      <c r="Y6" s="371"/>
      <c r="Z6" s="278">
        <f>Z4-(AF4-1)</f>
        <v>43464</v>
      </c>
      <c r="AA6" s="278">
        <f t="shared" ref="AA6:AF6" si="3">Z6+1</f>
        <v>43465</v>
      </c>
      <c r="AB6" s="278">
        <f t="shared" si="3"/>
        <v>43466</v>
      </c>
      <c r="AC6" s="278">
        <f t="shared" si="3"/>
        <v>43467</v>
      </c>
      <c r="AD6" s="278">
        <f t="shared" si="3"/>
        <v>43468</v>
      </c>
      <c r="AE6" s="278">
        <f t="shared" si="3"/>
        <v>43469</v>
      </c>
      <c r="AF6" s="278">
        <f t="shared" si="3"/>
        <v>43470</v>
      </c>
      <c r="AJ6" s="373"/>
    </row>
    <row r="7" spans="1:36" s="116" customFormat="1" ht="25.5" hidden="1" customHeight="1">
      <c r="A7" s="114"/>
      <c r="B7" s="118" t="e">
        <f>IF(VLOOKUP(B6,スケジュール!$A$10:$AC$402,24,FALSE)="●","sky",IF(VLOOKUP(B6,スケジュール!$A$10:$AC$402,25,FALSE)="●","orange",IF(VLOOKUP(B6,スケジュール!$A$10:$AC$402,26,FALSE)="●","green",IF(VLOOKUP(B6,スケジュール!$A$10:$AC$402,27,FALSE)="●","pink",IF(VLOOKUP(B6,スケジュール!$A$10:$AC$402,28,FALSE)="●","purple",IF(VLOOKUP(B6,スケジュール!$A$10:$AC$402,29,FALSE)="●","yellow"))))))</f>
        <v>#N/A</v>
      </c>
      <c r="C7" s="118" t="b">
        <f>IF(VLOOKUP(C6,スケジュール!$A$10:$AC$402,24,FALSE)="●","sky",IF(VLOOKUP(C6,スケジュール!$A$10:$AC$402,25,FALSE)="●","orange",IF(VLOOKUP(C6,スケジュール!$A$10:$AC$402,26,FALSE)="●","green",IF(VLOOKUP(C6,スケジュール!$A$10:$AC$402,27,FALSE)="●","pink",IF(VLOOKUP(C6,スケジュール!$A$10:$AC$402,28,FALSE)="●","purple",IF(VLOOKUP(C6,スケジュール!$A$10:$AC$402,29,FALSE)="●","yellow"))))))</f>
        <v>0</v>
      </c>
      <c r="D7" s="118" t="str">
        <f>IF(VLOOKUP(D6,スケジュール!$A$10:$AC$402,24,FALSE)="●","sky",IF(VLOOKUP(D6,スケジュール!$A$10:$AC$402,25,FALSE)="●","orange",IF(VLOOKUP(D6,スケジュール!$A$10:$AC$402,26,FALSE)="●","green",IF(VLOOKUP(D6,スケジュール!$A$10:$AC$402,27,FALSE)="●","pink",IF(VLOOKUP(D6,スケジュール!$A$10:$AC$402,28,FALSE)="●","purple",IF(VLOOKUP(D6,スケジュール!$A$10:$AC$402,29,FALSE)="●","yellow"))))))</f>
        <v>sky</v>
      </c>
      <c r="E7" s="118" t="str">
        <f>IF(VLOOKUP(E6,スケジュール!$A$10:$AC$402,24,FALSE)="●","sky",IF(VLOOKUP(E6,スケジュール!$A$10:$AC$402,25,FALSE)="●","orange",IF(VLOOKUP(E6,スケジュール!$A$10:$AC$402,26,FALSE)="●","green",IF(VLOOKUP(E6,スケジュール!$A$10:$AC$402,27,FALSE)="●","pink",IF(VLOOKUP(E6,スケジュール!$A$10:$AC$402,28,FALSE)="●","purple",IF(VLOOKUP(E6,スケジュール!$A$10:$AC$402,29,FALSE)="●","yellow"))))))</f>
        <v>sky</v>
      </c>
      <c r="F7" s="118" t="b">
        <f>IF(VLOOKUP(F6,スケジュール!$A$10:$AC$402,24,FALSE)="●","sky",IF(VLOOKUP(F6,スケジュール!$A$10:$AC$402,25,FALSE)="●","orange",IF(VLOOKUP(F6,スケジュール!$A$10:$AC$402,26,FALSE)="●","green",IF(VLOOKUP(F6,スケジュール!$A$10:$AC$402,27,FALSE)="●","pink",IF(VLOOKUP(F6,スケジュール!$A$10:$AC$402,28,FALSE)="●","purple",IF(VLOOKUP(F6,スケジュール!$A$10:$AC$402,29,FALSE)="●","yellow"))))))</f>
        <v>0</v>
      </c>
      <c r="G7" s="118" t="b">
        <f>IF(VLOOKUP(G6,スケジュール!$A$10:$AC$402,24,FALSE)="●","sky",IF(VLOOKUP(G6,スケジュール!$A$10:$AC$402,25,FALSE)="●","orange",IF(VLOOKUP(G6,スケジュール!$A$10:$AC$402,26,FALSE)="●","green",IF(VLOOKUP(G6,スケジュール!$A$10:$AC$402,27,FALSE)="●","pink",IF(VLOOKUP(G6,スケジュール!$A$10:$AC$402,28,FALSE)="●","purple",IF(VLOOKUP(G6,スケジュール!$A$10:$AC$402,29,FALSE)="●","yellow"))))))</f>
        <v>0</v>
      </c>
      <c r="H7" s="118" t="b">
        <f>IF(VLOOKUP(H6,スケジュール!$A$10:$AC$402,24,FALSE)="●","sky",IF(VLOOKUP(H6,スケジュール!$A$10:$AC$402,25,FALSE)="●","orange",IF(VLOOKUP(H6,スケジュール!$A$10:$AC$402,26,FALSE)="●","green",IF(VLOOKUP(H6,スケジュール!$A$10:$AC$402,27,FALSE)="●","pink",IF(VLOOKUP(H6,スケジュール!$A$10:$AC$402,28,FALSE)="●","purple",IF(VLOOKUP(H6,スケジュール!$A$10:$AC$402,29,FALSE)="●","yellow"))))))</f>
        <v>0</v>
      </c>
      <c r="I7" s="85"/>
      <c r="J7" s="281" t="b">
        <f>IF(VLOOKUP(J6,スケジュール!$A$10:$AC$402,24,FALSE)="●","sky",IF(VLOOKUP(J6,スケジュール!$A$10:$AC$402,25,FALSE)="●","orange",IF(VLOOKUP(J6,スケジュール!$A$10:$AC$402,26,FALSE)="●","green",IF(VLOOKUP(J6,スケジュール!$A$10:$AC$402,27,FALSE)="●","pink",IF(VLOOKUP(J6,スケジュール!$A$10:$AC$402,28,FALSE)="●","purple",IF(VLOOKUP(J6,スケジュール!$A$10:$AC$402,29,FALSE)="●","yellow"))))))</f>
        <v>0</v>
      </c>
      <c r="K7" s="281" t="b">
        <f>IF(VLOOKUP(K6,スケジュール!$A$10:$AC$402,24,FALSE)="●","sky",IF(VLOOKUP(K6,スケジュール!$A$10:$AC$402,25,FALSE)="●","orange",IF(VLOOKUP(K6,スケジュール!$A$10:$AC$402,26,FALSE)="●","green",IF(VLOOKUP(K6,スケジュール!$A$10:$AC$402,27,FALSE)="●","pink",IF(VLOOKUP(K6,スケジュール!$A$10:$AC$402,28,FALSE)="●","purple",IF(VLOOKUP(K6,スケジュール!$A$10:$AC$402,29,FALSE)="●","yellow"))))))</f>
        <v>0</v>
      </c>
      <c r="L7" s="281" t="str">
        <f>IF(VLOOKUP(L6,スケジュール!$A$10:$AC$402,24,FALSE)="●","sky",IF(VLOOKUP(L6,スケジュール!$A$10:$AC$402,25,FALSE)="●","orange",IF(VLOOKUP(L6,スケジュール!$A$10:$AC$402,26,FALSE)="●","green",IF(VLOOKUP(L6,スケジュール!$A$10:$AC$402,27,FALSE)="●","pink",IF(VLOOKUP(L6,スケジュール!$A$10:$AC$402,28,FALSE)="●","purple",IF(VLOOKUP(L6,スケジュール!$A$10:$AC$402,29,FALSE)="●","yellow"))))))</f>
        <v>sky</v>
      </c>
      <c r="M7" s="281" t="str">
        <f>IF(VLOOKUP(M6,スケジュール!$A$10:$AC$402,24,FALSE)="●","sky",IF(VLOOKUP(M6,スケジュール!$A$10:$AC$402,25,FALSE)="●","orange",IF(VLOOKUP(M6,スケジュール!$A$10:$AC$402,26,FALSE)="●","green",IF(VLOOKUP(M6,スケジュール!$A$10:$AC$402,27,FALSE)="●","pink",IF(VLOOKUP(M6,スケジュール!$A$10:$AC$402,28,FALSE)="●","purple",IF(VLOOKUP(M6,スケジュール!$A$10:$AC$402,29,FALSE)="●","yellow"))))))</f>
        <v>sky</v>
      </c>
      <c r="N7" s="281" t="b">
        <f>IF(VLOOKUP(N6,スケジュール!$A$10:$AC$402,24,FALSE)="●","sky",IF(VLOOKUP(N6,スケジュール!$A$10:$AC$402,25,FALSE)="●","orange",IF(VLOOKUP(N6,スケジュール!$A$10:$AC$402,26,FALSE)="●","green",IF(VLOOKUP(N6,スケジュール!$A$10:$AC$402,27,FALSE)="●","pink",IF(VLOOKUP(N6,スケジュール!$A$10:$AC$402,28,FALSE)="●","purple",IF(VLOOKUP(N6,スケジュール!$A$10:$AC$402,29,FALSE)="●","yellow"))))))</f>
        <v>0</v>
      </c>
      <c r="O7" s="281" t="b">
        <f>IF(VLOOKUP(O6,スケジュール!$A$10:$AC$402,24,FALSE)="●","sky",IF(VLOOKUP(O6,スケジュール!$A$10:$AC$402,25,FALSE)="●","orange",IF(VLOOKUP(O6,スケジュール!$A$10:$AC$402,26,FALSE)="●","green",IF(VLOOKUP(O6,スケジュール!$A$10:$AC$402,27,FALSE)="●","pink",IF(VLOOKUP(O6,スケジュール!$A$10:$AC$402,28,FALSE)="●","purple",IF(VLOOKUP(O6,スケジュール!$A$10:$AC$402,29,FALSE)="●","yellow"))))))</f>
        <v>0</v>
      </c>
      <c r="P7" s="281" t="b">
        <f>IF(VLOOKUP(P6,スケジュール!$A$10:$AC$402,24,FALSE)="●","sky",IF(VLOOKUP(P6,スケジュール!$A$10:$AC$402,25,FALSE)="●","orange",IF(VLOOKUP(P6,スケジュール!$A$10:$AC$402,26,FALSE)="●","green",IF(VLOOKUP(P6,スケジュール!$A$10:$AC$402,27,FALSE)="●","pink",IF(VLOOKUP(P6,スケジュール!$A$10:$AC$402,28,FALSE)="●","purple",IF(VLOOKUP(P6,スケジュール!$A$10:$AC$402,29,FALSE)="●","yellow"))))))</f>
        <v>0</v>
      </c>
      <c r="Q7" s="85"/>
      <c r="R7" s="281" t="b">
        <f>IF(VLOOKUP(R6,スケジュール!$A$10:$AC$402,24,FALSE)="●","sky",IF(VLOOKUP(R6,スケジュール!$A$10:$AC$402,25,FALSE)="●","orange",IF(VLOOKUP(R6,スケジュール!$A$10:$AC$402,26,FALSE)="●","green",IF(VLOOKUP(R6,スケジュール!$A$10:$AC$402,27,FALSE)="●","pink",IF(VLOOKUP(R6,スケジュール!$A$10:$AC$402,28,FALSE)="●","purple",IF(VLOOKUP(R6,スケジュール!$A$10:$AC$402,29,FALSE)="●","yellow"))))))</f>
        <v>0</v>
      </c>
      <c r="S7" s="281" t="b">
        <f>IF(VLOOKUP(S6,スケジュール!$A$10:$AC$402,24,FALSE)="●","sky",IF(VLOOKUP(S6,スケジュール!$A$10:$AC$402,25,FALSE)="●","orange",IF(VLOOKUP(S6,スケジュール!$A$10:$AC$402,26,FALSE)="●","green",IF(VLOOKUP(S6,スケジュール!$A$10:$AC$402,27,FALSE)="●","pink",IF(VLOOKUP(S6,スケジュール!$A$10:$AC$402,28,FALSE)="●","purple",IF(VLOOKUP(S6,スケジュール!$A$10:$AC$402,29,FALSE)="●","yellow"))))))</f>
        <v>0</v>
      </c>
      <c r="T7" s="281" t="str">
        <f>IF(VLOOKUP(T6,スケジュール!$A$10:$AC$402,24,FALSE)="●","sky",IF(VLOOKUP(T6,スケジュール!$A$10:$AC$402,25,FALSE)="●","orange",IF(VLOOKUP(T6,スケジュール!$A$10:$AC$402,26,FALSE)="●","green",IF(VLOOKUP(T6,スケジュール!$A$10:$AC$402,27,FALSE)="●","pink",IF(VLOOKUP(T6,スケジュール!$A$10:$AC$402,28,FALSE)="●","purple",IF(VLOOKUP(T6,スケジュール!$A$10:$AC$402,29,FALSE)="●","yellow"))))))</f>
        <v>sky</v>
      </c>
      <c r="U7" s="281" t="str">
        <f>IF(VLOOKUP(U6,スケジュール!$A$10:$AC$402,24,FALSE)="●","sky",IF(VLOOKUP(U6,スケジュール!$A$10:$AC$402,25,FALSE)="●","orange",IF(VLOOKUP(U6,スケジュール!$A$10:$AC$402,26,FALSE)="●","green",IF(VLOOKUP(U6,スケジュール!$A$10:$AC$402,27,FALSE)="●","pink",IF(VLOOKUP(U6,スケジュール!$A$10:$AC$402,28,FALSE)="●","purple",IF(VLOOKUP(U6,スケジュール!$A$10:$AC$402,29,FALSE)="●","yellow"))))))</f>
        <v>sky</v>
      </c>
      <c r="V7" s="281" t="b">
        <f>IF(VLOOKUP(V6,スケジュール!$A$10:$AC$402,24,FALSE)="●","sky",IF(VLOOKUP(V6,スケジュール!$A$10:$AC$402,25,FALSE)="●","orange",IF(VLOOKUP(V6,スケジュール!$A$10:$AC$402,26,FALSE)="●","green",IF(VLOOKUP(V6,スケジュール!$A$10:$AC$402,27,FALSE)="●","pink",IF(VLOOKUP(V6,スケジュール!$A$10:$AC$402,28,FALSE)="●","purple",IF(VLOOKUP(V6,スケジュール!$A$10:$AC$402,29,FALSE)="●","yellow"))))))</f>
        <v>0</v>
      </c>
      <c r="W7" s="281" t="b">
        <f>IF(VLOOKUP(W6,スケジュール!$A$10:$AC$402,24,FALSE)="●","sky",IF(VLOOKUP(W6,スケジュール!$A$10:$AC$402,25,FALSE)="●","orange",IF(VLOOKUP(W6,スケジュール!$A$10:$AC$402,26,FALSE)="●","green",IF(VLOOKUP(W6,スケジュール!$A$10:$AC$402,27,FALSE)="●","pink",IF(VLOOKUP(W6,スケジュール!$A$10:$AC$402,28,FALSE)="●","purple",IF(VLOOKUP(W6,スケジュール!$A$10:$AC$402,29,FALSE)="●","yellow"))))))</f>
        <v>0</v>
      </c>
      <c r="X7" s="281" t="b">
        <f>IF(VLOOKUP(X6,スケジュール!$A$10:$AC$402,24,FALSE)="●","sky",IF(VLOOKUP(X6,スケジュール!$A$10:$AC$402,25,FALSE)="●","orange",IF(VLOOKUP(X6,スケジュール!$A$10:$AC$402,26,FALSE)="●","green",IF(VLOOKUP(X6,スケジュール!$A$10:$AC$402,27,FALSE)="●","pink",IF(VLOOKUP(X6,スケジュール!$A$10:$AC$402,28,FALSE)="●","purple",IF(VLOOKUP(X6,スケジュール!$A$10:$AC$402,29,FALSE)="●","yellow"))))))</f>
        <v>0</v>
      </c>
      <c r="Y7" s="85"/>
      <c r="Z7" s="118" t="b">
        <f>IF(VLOOKUP(Z6,スケジュール!$A$10:$AC$402,24,FALSE)="●","sky",IF(VLOOKUP(Z6,スケジュール!$A$10:$AC$402,25,FALSE)="●","orange",IF(VLOOKUP(Z6,スケジュール!$A$10:$AC$402,26,FALSE)="●","green",IF(VLOOKUP(Z6,スケジュール!$A$10:$AC$402,27,FALSE)="●","pink",IF(VLOOKUP(Z6,スケジュール!$A$10:$AC$402,28,FALSE)="●","purple",IF(VLOOKUP(Z6,スケジュール!$A$10:$AC$402,29,FALSE)="●","yellow"))))))</f>
        <v>0</v>
      </c>
      <c r="AA7" s="118" t="b">
        <f>IF(VLOOKUP(AA6,スケジュール!$A$10:$AC$402,24,FALSE)="●","sky",IF(VLOOKUP(AA6,スケジュール!$A$10:$AC$402,25,FALSE)="●","orange",IF(VLOOKUP(AA6,スケジュール!$A$10:$AC$402,26,FALSE)="●","green",IF(VLOOKUP(AA6,スケジュール!$A$10:$AC$402,27,FALSE)="●","pink",IF(VLOOKUP(AA6,スケジュール!$A$10:$AC$402,28,FALSE)="●","purple",IF(VLOOKUP(AA6,スケジュール!$A$10:$AC$402,29,FALSE)="●","yellow"))))))</f>
        <v>0</v>
      </c>
      <c r="AB7" s="118" t="b">
        <f>IF(VLOOKUP(AB6,スケジュール!$A$10:$AC$402,24,FALSE)="●","sky",IF(VLOOKUP(AB6,スケジュール!$A$10:$AC$402,25,FALSE)="●","orange",IF(VLOOKUP(AB6,スケジュール!$A$10:$AC$402,26,FALSE)="●","green",IF(VLOOKUP(AB6,スケジュール!$A$10:$AC$402,27,FALSE)="●","pink",IF(VLOOKUP(AB6,スケジュール!$A$10:$AC$402,28,FALSE)="●","purple",IF(VLOOKUP(AB6,スケジュール!$A$10:$AC$402,29,FALSE)="●","yellow"))))))</f>
        <v>0</v>
      </c>
      <c r="AC7" s="118" t="b">
        <f>IF(VLOOKUP(AC6,スケジュール!$A$10:$AC$402,24,FALSE)="●","sky",IF(VLOOKUP(AC6,スケジュール!$A$10:$AC$402,25,FALSE)="●","orange",IF(VLOOKUP(AC6,スケジュール!$A$10:$AC$402,26,FALSE)="●","green",IF(VLOOKUP(AC6,スケジュール!$A$10:$AC$402,27,FALSE)="●","pink",IF(VLOOKUP(AC6,スケジュール!$A$10:$AC$402,28,FALSE)="●","purple",IF(VLOOKUP(AC6,スケジュール!$A$10:$AC$402,29,FALSE)="●","yellow"))))))</f>
        <v>0</v>
      </c>
      <c r="AD7" s="118" t="b">
        <f>IF(VLOOKUP(AD6,スケジュール!$A$10:$AC$402,24,FALSE)="●","sky",IF(VLOOKUP(AD6,スケジュール!$A$10:$AC$402,25,FALSE)="●","orange",IF(VLOOKUP(AD6,スケジュール!$A$10:$AC$402,26,FALSE)="●","green",IF(VLOOKUP(AD6,スケジュール!$A$10:$AC$402,27,FALSE)="●","pink",IF(VLOOKUP(AD6,スケジュール!$A$10:$AC$402,28,FALSE)="●","purple",IF(VLOOKUP(AD6,スケジュール!$A$10:$AC$402,29,FALSE)="●","yellow"))))))</f>
        <v>0</v>
      </c>
      <c r="AE7" s="118" t="b">
        <f>IF(VLOOKUP(AE6,スケジュール!$A$10:$AC$402,24,FALSE)="●","sky",IF(VLOOKUP(AE6,スケジュール!$A$10:$AC$402,25,FALSE)="●","orange",IF(VLOOKUP(AE6,スケジュール!$A$10:$AC$402,26,FALSE)="●","green",IF(VLOOKUP(AE6,スケジュール!$A$10:$AC$402,27,FALSE)="●","pink",IF(VLOOKUP(AE6,スケジュール!$A$10:$AC$402,28,FALSE)="●","purple",IF(VLOOKUP(AE6,スケジュール!$A$10:$AC$402,29,FALSE)="●","yellow"))))))</f>
        <v>0</v>
      </c>
      <c r="AF7" s="118" t="b">
        <f>IF(VLOOKUP(AF6,スケジュール!$A$10:$AC$402,24,FALSE)="●","sky",IF(VLOOKUP(AF6,スケジュール!$A$10:$AC$402,25,FALSE)="●","orange",IF(VLOOKUP(AF6,スケジュール!$A$10:$AC$402,26,FALSE)="●","green",IF(VLOOKUP(AF6,スケジュール!$A$10:$AC$402,27,FALSE)="●","pink",IF(VLOOKUP(AF6,スケジュール!$A$10:$AC$402,28,FALSE)="●","purple",IF(VLOOKUP(AF6,スケジュール!$A$10:$AC$402,29,FALSE)="●","yellow"))))))</f>
        <v>0</v>
      </c>
      <c r="AG7" s="115"/>
      <c r="AJ7" s="117"/>
    </row>
    <row r="8" spans="1:36" s="120" customFormat="1" ht="20.100000000000001" customHeight="1">
      <c r="A8" s="126" t="str">
        <f>IF(ISERROR(HLOOKUP(1,スケジュール!$E$3:$V$9,6,FALSE)),"",HLOOKUP(1,スケジュール!$E$3:$V$9,6,FALSE))</f>
        <v/>
      </c>
      <c r="B8" s="119" t="str">
        <f>IF(ISERROR(VLOOKUP(B6,スケジュール!$A$10:$V$266,$AG8+4,FALSE)),"",IF(VLOOKUP(B6,スケジュール!$A$10:$V$266,$AG8+4,FALSE)="●",VLOOKUP(B6,スケジュール!$A$10:$V$266,$AG8+4,FALSE),""))</f>
        <v/>
      </c>
      <c r="C8" s="119" t="str">
        <f>IF(ISERROR(VLOOKUP(C6,スケジュール!$A$10:$V$266,$AG8+4,FALSE)),"",IF(VLOOKUP(C6,スケジュール!$A$10:$V$266,$AG8+4,FALSE)="●",VLOOKUP(C6,スケジュール!$A$10:$V$266,$AG8+4,FALSE),""))</f>
        <v/>
      </c>
      <c r="D8" s="119" t="str">
        <f>IF(ISERROR(VLOOKUP(D6,スケジュール!$A$10:$V$266,$AG8+4,FALSE)),"",IF(VLOOKUP(D6,スケジュール!$A$10:$V$266,$AG8+4,FALSE)="●",VLOOKUP(D6,スケジュール!$A$10:$V$266,$AG8+4,FALSE),""))</f>
        <v/>
      </c>
      <c r="E8" s="119" t="str">
        <f>IF(ISERROR(VLOOKUP(E6,スケジュール!$A$10:$V$266,$AG8+4,FALSE)),"",IF(VLOOKUP(E6,スケジュール!$A$10:$V$266,$AG8+4,FALSE)="●",VLOOKUP(E6,スケジュール!$A$10:$V$266,$AG8+4,FALSE),""))</f>
        <v/>
      </c>
      <c r="F8" s="119" t="str">
        <f>IF(ISERROR(VLOOKUP(F6,スケジュール!$A$10:$V$266,$AG8+4,FALSE)),"",IF(VLOOKUP(F6,スケジュール!$A$10:$V$266,$AG8+4,FALSE)="●",VLOOKUP(F6,スケジュール!$A$10:$V$266,$AG8+4,FALSE),""))</f>
        <v/>
      </c>
      <c r="G8" s="119" t="str">
        <f>IF(ISERROR(VLOOKUP(G6,スケジュール!$A$10:$V$266,$AG8+4,FALSE)),"",IF(VLOOKUP(G6,スケジュール!$A$10:$V$266,$AG8+4,FALSE)="●",VLOOKUP(G6,スケジュール!$A$10:$V$266,$AG8+4,FALSE),""))</f>
        <v/>
      </c>
      <c r="H8" s="119" t="str">
        <f>IF(ISERROR(VLOOKUP(H6,スケジュール!$A$10:$V$266,$AG8+4,FALSE)),"",IF(VLOOKUP(H6,スケジュール!$A$10:$V$266,$AG8+4,FALSE)="●",VLOOKUP(H6,スケジュール!$A$10:$V$266,$AG8+4,FALSE),""))</f>
        <v/>
      </c>
      <c r="I8" s="101"/>
      <c r="J8" s="282" t="str">
        <f>IF(ISERROR(VLOOKUP(J6,スケジュール!$A$10:$V$266,$AG8+4,FALSE)),"",IF(VLOOKUP(J6,スケジュール!$A$10:$V$266,$AG8+4,FALSE)="●",VLOOKUP(J6,スケジュール!$A$10:$V$266,$AG8+4,FALSE),""))</f>
        <v/>
      </c>
      <c r="K8" s="282" t="str">
        <f>IF(ISERROR(VLOOKUP(K6,スケジュール!$A$10:$V$266,$AG8+4,FALSE)),"",IF(VLOOKUP(K6,スケジュール!$A$10:$V$266,$AG8+4,FALSE)="●",VLOOKUP(K6,スケジュール!$A$10:$V$266,$AG8+4,FALSE),""))</f>
        <v/>
      </c>
      <c r="L8" s="282" t="str">
        <f>IF(ISERROR(VLOOKUP(L6,スケジュール!$A$10:$V$266,$AG8+4,FALSE)),"",IF(VLOOKUP(L6,スケジュール!$A$10:$V$266,$AG8+4,FALSE)="●",VLOOKUP(L6,スケジュール!$A$10:$V$266,$AG8+4,FALSE),""))</f>
        <v/>
      </c>
      <c r="M8" s="282" t="str">
        <f>IF(ISERROR(VLOOKUP(M6,スケジュール!$A$10:$V$266,$AG8+4,FALSE)),"",IF(VLOOKUP(M6,スケジュール!$A$10:$V$266,$AG8+4,FALSE)="●",VLOOKUP(M6,スケジュール!$A$10:$V$266,$AG8+4,FALSE),""))</f>
        <v/>
      </c>
      <c r="N8" s="282" t="str">
        <f>IF(ISERROR(VLOOKUP(N6,スケジュール!$A$10:$V$266,$AG8+4,FALSE)),"",IF(VLOOKUP(N6,スケジュール!$A$10:$V$266,$AG8+4,FALSE)="●",VLOOKUP(N6,スケジュール!$A$10:$V$266,$AG8+4,FALSE),""))</f>
        <v/>
      </c>
      <c r="O8" s="282" t="str">
        <f>IF(ISERROR(VLOOKUP(O6,スケジュール!$A$10:$V$266,$AG8+4,FALSE)),"",IF(VLOOKUP(O6,スケジュール!$A$10:$V$266,$AG8+4,FALSE)="●",VLOOKUP(O6,スケジュール!$A$10:$V$266,$AG8+4,FALSE),""))</f>
        <v/>
      </c>
      <c r="P8" s="282" t="str">
        <f>IF(ISERROR(VLOOKUP(P6,スケジュール!$A$10:$V$266,$AG8+4,FALSE)),"",IF(VLOOKUP(P6,スケジュール!$A$10:$V$266,$AG8+4,FALSE)="●",VLOOKUP(P6,スケジュール!$A$10:$V$266,$AG8+4,FALSE),""))</f>
        <v/>
      </c>
      <c r="Q8" s="101"/>
      <c r="R8" s="282" t="str">
        <f>IF(ISERROR(VLOOKUP(R6,スケジュール!$A$10:$V$266,$AG8+4,FALSE)),"",IF(VLOOKUP(R6,スケジュール!$A$10:$V$266,$AG8+4,FALSE)="●",VLOOKUP(R6,スケジュール!$A$10:$V$266,$AG8+4,FALSE),""))</f>
        <v/>
      </c>
      <c r="S8" s="282" t="str">
        <f>IF(ISERROR(VLOOKUP(S6,スケジュール!$A$10:$V$266,$AG8+4,FALSE)),"",IF(VLOOKUP(S6,スケジュール!$A$10:$V$266,$AG8+4,FALSE)="●",VLOOKUP(S6,スケジュール!$A$10:$V$266,$AG8+4,FALSE),""))</f>
        <v/>
      </c>
      <c r="T8" s="282" t="str">
        <f>IF(ISERROR(VLOOKUP(T6,スケジュール!$A$10:$V$266,$AG8+4,FALSE)),"",IF(VLOOKUP(T6,スケジュール!$A$10:$V$266,$AG8+4,FALSE)="●",VLOOKUP(T6,スケジュール!$A$10:$V$266,$AG8+4,FALSE),""))</f>
        <v/>
      </c>
      <c r="U8" s="282" t="str">
        <f>IF(ISERROR(VLOOKUP(U6,スケジュール!$A$10:$V$266,$AG8+4,FALSE)),"",IF(VLOOKUP(U6,スケジュール!$A$10:$V$266,$AG8+4,FALSE)="●",VLOOKUP(U6,スケジュール!$A$10:$V$266,$AG8+4,FALSE),""))</f>
        <v/>
      </c>
      <c r="V8" s="282" t="str">
        <f>IF(ISERROR(VLOOKUP(V6,スケジュール!$A$10:$V$266,$AG8+4,FALSE)),"",IF(VLOOKUP(V6,スケジュール!$A$10:$V$266,$AG8+4,FALSE)="●",VLOOKUP(V6,スケジュール!$A$10:$V$266,$AG8+4,FALSE),""))</f>
        <v/>
      </c>
      <c r="W8" s="282" t="str">
        <f>IF(ISERROR(VLOOKUP(W6,スケジュール!$A$10:$V$266,$AG8+4,FALSE)),"",IF(VLOOKUP(W6,スケジュール!$A$10:$V$266,$AG8+4,FALSE)="●",VLOOKUP(W6,スケジュール!$A$10:$V$266,$AG8+4,FALSE),""))</f>
        <v/>
      </c>
      <c r="X8" s="282" t="str">
        <f>IF(ISERROR(VLOOKUP(X6,スケジュール!$A$10:$V$266,$AG8+4,FALSE)),"",IF(VLOOKUP(X6,スケジュール!$A$10:$V$266,$AG8+4,FALSE)="●",VLOOKUP(X6,スケジュール!$A$10:$V$266,$AG8+4,FALSE),""))</f>
        <v/>
      </c>
      <c r="Y8" s="101"/>
      <c r="Z8" s="125" t="str">
        <f>IF(ISERROR(VLOOKUP(Z6,スケジュール!$A$10:$V$266,$AG8+4,FALSE)),"",IF(VLOOKUP(Z6,スケジュール!$A$10:$V$266,$AG8+4,FALSE)="●",VLOOKUP(Z6,スケジュール!$A$10:$V$266,$AG8+4,FALSE),""))</f>
        <v/>
      </c>
      <c r="AA8" s="125" t="str">
        <f>IF(ISERROR(VLOOKUP(AA6,スケジュール!$A$10:$V$266,$AG8+4,FALSE)),"",IF(VLOOKUP(AA6,スケジュール!$A$10:$V$266,$AG8+4,FALSE)="●",VLOOKUP(AA6,スケジュール!$A$10:$V$266,$AG8+4,FALSE),""))</f>
        <v/>
      </c>
      <c r="AB8" s="125" t="str">
        <f>IF(ISERROR(VLOOKUP(AB6,スケジュール!$A$10:$V$266,$AG8+4,FALSE)),"",IF(VLOOKUP(AB6,スケジュール!$A$10:$V$266,$AG8+4,FALSE)="●",VLOOKUP(AB6,スケジュール!$A$10:$V$266,$AG8+4,FALSE),""))</f>
        <v/>
      </c>
      <c r="AC8" s="125" t="str">
        <f>IF(ISERROR(VLOOKUP(AC6,スケジュール!$A$10:$V$266,$AG8+4,FALSE)),"",IF(VLOOKUP(AC6,スケジュール!$A$10:$V$266,$AG8+4,FALSE)="●",VLOOKUP(AC6,スケジュール!$A$10:$V$266,$AG8+4,FALSE),""))</f>
        <v/>
      </c>
      <c r="AD8" s="125" t="str">
        <f>IF(ISERROR(VLOOKUP(AD6,スケジュール!$A$10:$V$266,$AG8+4,FALSE)),"",IF(VLOOKUP(AD6,スケジュール!$A$10:$V$266,$AG8+4,FALSE)="●",VLOOKUP(AD6,スケジュール!$A$10:$V$266,$AG8+4,FALSE),""))</f>
        <v/>
      </c>
      <c r="AE8" s="125" t="str">
        <f>IF(ISERROR(VLOOKUP(AE6,スケジュール!$A$10:$V$266,$AG8+4,FALSE)),"",IF(VLOOKUP(AE6,スケジュール!$A$10:$V$266,$AG8+4,FALSE)="●",VLOOKUP(AE6,スケジュール!$A$10:$V$266,$AG8+4,FALSE),""))</f>
        <v/>
      </c>
      <c r="AF8" s="125" t="str">
        <f>IF(ISERROR(VLOOKUP(AF6,スケジュール!$A$10:$V$266,$AG8+4,FALSE)),"",IF(VLOOKUP(AF6,スケジュール!$A$10:$V$266,$AG8+4,FALSE)="●",VLOOKUP(AF6,スケジュール!$A$10:$V$266,$AG8+4,FALSE),""))</f>
        <v/>
      </c>
      <c r="AG8" s="102" t="str">
        <f>IF(A8="","",MATCH(A8,スケジュール!$E$9:$V$9,FALSE))</f>
        <v/>
      </c>
      <c r="AJ8" s="121"/>
    </row>
    <row r="9" spans="1:36" s="88" customFormat="1" ht="20.100000000000001" customHeight="1">
      <c r="A9" s="88" t="str">
        <f>IF(ISERROR(HLOOKUP(2,スケジュール!$E$3:$V$9,6,FALSE)),"",HLOOKUP(2,スケジュール!$E$3:$V$9,6,FALSE))</f>
        <v/>
      </c>
      <c r="B9" s="119" t="str">
        <f>IF(ISERROR(VLOOKUP(B6,スケジュール!$A$10:$V$266,$AG9+4,FALSE)),"",IF(VLOOKUP(B6,スケジュール!$A$10:$V$266,$AG9+4,FALSE)="●",VLOOKUP(B6,スケジュール!$A$10:$V$266,$AG9+4,FALSE),""))</f>
        <v/>
      </c>
      <c r="C9" s="119" t="str">
        <f>IF(ISERROR(VLOOKUP(C6,スケジュール!$A$10:$V$266,$AG9+4,FALSE)),"",IF(VLOOKUP(C6,スケジュール!$A$10:$V$266,$AG9+4,FALSE)="●",VLOOKUP(C6,スケジュール!$A$10:$V$266,$AG9+4,FALSE),""))</f>
        <v/>
      </c>
      <c r="D9" s="119" t="str">
        <f>IF(ISERROR(VLOOKUP(D6,スケジュール!$A$10:$V$266,$AG9+4,FALSE)),"",IF(VLOOKUP(D6,スケジュール!$A$10:$V$266,$AG9+4,FALSE)="●",VLOOKUP(D6,スケジュール!$A$10:$V$266,$AG9+4,FALSE),""))</f>
        <v/>
      </c>
      <c r="E9" s="119" t="str">
        <f>IF(ISERROR(VLOOKUP(E6,スケジュール!$A$10:$V$266,$AG9+4,FALSE)),"",IF(VLOOKUP(E6,スケジュール!$A$10:$V$266,$AG9+4,FALSE)="●",VLOOKUP(E6,スケジュール!$A$10:$V$266,$AG9+4,FALSE),""))</f>
        <v/>
      </c>
      <c r="F9" s="119" t="str">
        <f>IF(ISERROR(VLOOKUP(F6,スケジュール!$A$10:$V$266,$AG9+4,FALSE)),"",IF(VLOOKUP(F6,スケジュール!$A$10:$V$266,$AG9+4,FALSE)="●",VLOOKUP(F6,スケジュール!$A$10:$V$266,$AG9+4,FALSE),""))</f>
        <v/>
      </c>
      <c r="G9" s="119" t="str">
        <f>IF(ISERROR(VLOOKUP(G6,スケジュール!$A$10:$V$266,$AG9+4,FALSE)),"",IF(VLOOKUP(G6,スケジュール!$A$10:$V$266,$AG9+4,FALSE)="●",VLOOKUP(G6,スケジュール!$A$10:$V$266,$AG9+4,FALSE),""))</f>
        <v/>
      </c>
      <c r="H9" s="119" t="str">
        <f>IF(ISERROR(VLOOKUP(H6,スケジュール!$A$10:$V$266,$AG9+4,FALSE)),"",IF(VLOOKUP(H6,スケジュール!$A$10:$V$266,$AG9+4,FALSE)="●",VLOOKUP(H6,スケジュール!$A$10:$V$266,$AG9+4,FALSE),""))</f>
        <v/>
      </c>
      <c r="I9" s="103"/>
      <c r="J9" s="282" t="str">
        <f>IF(ISERROR(VLOOKUP(J6,スケジュール!$A$10:$V$266,$AG9+4,FALSE)),"",IF(VLOOKUP(J6,スケジュール!$A$10:$V$266,$AG9+4,FALSE)="●",VLOOKUP(J6,スケジュール!$A$10:$V$266,$AG9+4,FALSE),""))</f>
        <v/>
      </c>
      <c r="K9" s="282" t="str">
        <f>IF(ISERROR(VLOOKUP(K6,スケジュール!$A$10:$V$266,$AG9+4,FALSE)),"",IF(VLOOKUP(K6,スケジュール!$A$10:$V$266,$AG9+4,FALSE)="●",VLOOKUP(K6,スケジュール!$A$10:$V$266,$AG9+4,FALSE),""))</f>
        <v/>
      </c>
      <c r="L9" s="282" t="str">
        <f>IF(ISERROR(VLOOKUP(L6,スケジュール!$A$10:$V$266,$AG9+4,FALSE)),"",IF(VLOOKUP(L6,スケジュール!$A$10:$V$266,$AG9+4,FALSE)="●",VLOOKUP(L6,スケジュール!$A$10:$V$266,$AG9+4,FALSE),""))</f>
        <v/>
      </c>
      <c r="M9" s="282" t="str">
        <f>IF(ISERROR(VLOOKUP(M6,スケジュール!$A$10:$V$266,$AG9+4,FALSE)),"",IF(VLOOKUP(M6,スケジュール!$A$10:$V$266,$AG9+4,FALSE)="●",VLOOKUP(M6,スケジュール!$A$10:$V$266,$AG9+4,FALSE),""))</f>
        <v/>
      </c>
      <c r="N9" s="282" t="str">
        <f>IF(ISERROR(VLOOKUP(N6,スケジュール!$A$10:$V$266,$AG9+4,FALSE)),"",IF(VLOOKUP(N6,スケジュール!$A$10:$V$266,$AG9+4,FALSE)="●",VLOOKUP(N6,スケジュール!$A$10:$V$266,$AG9+4,FALSE),""))</f>
        <v/>
      </c>
      <c r="O9" s="282" t="str">
        <f>IF(ISERROR(VLOOKUP(O6,スケジュール!$A$10:$V$266,$AG9+4,FALSE)),"",IF(VLOOKUP(O6,スケジュール!$A$10:$V$266,$AG9+4,FALSE)="●",VLOOKUP(O6,スケジュール!$A$10:$V$266,$AG9+4,FALSE),""))</f>
        <v/>
      </c>
      <c r="P9" s="282" t="str">
        <f>IF(ISERROR(VLOOKUP(P6,スケジュール!$A$10:$V$266,$AG9+4,FALSE)),"",IF(VLOOKUP(P6,スケジュール!$A$10:$V$266,$AG9+4,FALSE)="●",VLOOKUP(P6,スケジュール!$A$10:$V$266,$AG9+4,FALSE),""))</f>
        <v/>
      </c>
      <c r="Q9" s="103"/>
      <c r="R9" s="282" t="str">
        <f>IF(ISERROR(VLOOKUP(R6,スケジュール!$A$10:$V$266,$AG9+4,FALSE)),"",IF(VLOOKUP(R6,スケジュール!$A$10:$V$266,$AG9+4,FALSE)="●",VLOOKUP(R6,スケジュール!$A$10:$V$266,$AG9+4,FALSE),""))</f>
        <v/>
      </c>
      <c r="S9" s="282" t="str">
        <f>IF(ISERROR(VLOOKUP(S6,スケジュール!$A$10:$V$266,$AG9+4,FALSE)),"",IF(VLOOKUP(S6,スケジュール!$A$10:$V$266,$AG9+4,FALSE)="●",VLOOKUP(S6,スケジュール!$A$10:$V$266,$AG9+4,FALSE),""))</f>
        <v/>
      </c>
      <c r="T9" s="282" t="str">
        <f>IF(ISERROR(VLOOKUP(T6,スケジュール!$A$10:$V$266,$AG9+4,FALSE)),"",IF(VLOOKUP(T6,スケジュール!$A$10:$V$266,$AG9+4,FALSE)="●",VLOOKUP(T6,スケジュール!$A$10:$V$266,$AG9+4,FALSE),""))</f>
        <v/>
      </c>
      <c r="U9" s="282" t="str">
        <f>IF(ISERROR(VLOOKUP(U6,スケジュール!$A$10:$V$266,$AG9+4,FALSE)),"",IF(VLOOKUP(U6,スケジュール!$A$10:$V$266,$AG9+4,FALSE)="●",VLOOKUP(U6,スケジュール!$A$10:$V$266,$AG9+4,FALSE),""))</f>
        <v/>
      </c>
      <c r="V9" s="282" t="str">
        <f>IF(ISERROR(VLOOKUP(V6,スケジュール!$A$10:$V$266,$AG9+4,FALSE)),"",IF(VLOOKUP(V6,スケジュール!$A$10:$V$266,$AG9+4,FALSE)="●",VLOOKUP(V6,スケジュール!$A$10:$V$266,$AG9+4,FALSE),""))</f>
        <v/>
      </c>
      <c r="W9" s="282" t="str">
        <f>IF(ISERROR(VLOOKUP(W6,スケジュール!$A$10:$V$266,$AG9+4,FALSE)),"",IF(VLOOKUP(W6,スケジュール!$A$10:$V$266,$AG9+4,FALSE)="●",VLOOKUP(W6,スケジュール!$A$10:$V$266,$AG9+4,FALSE),""))</f>
        <v/>
      </c>
      <c r="X9" s="282" t="str">
        <f>IF(ISERROR(VLOOKUP(X6,スケジュール!$A$10:$V$266,$AG9+4,FALSE)),"",IF(VLOOKUP(X6,スケジュール!$A$10:$V$266,$AG9+4,FALSE)="●",VLOOKUP(X6,スケジュール!$A$10:$V$266,$AG9+4,FALSE),""))</f>
        <v/>
      </c>
      <c r="Y9" s="103"/>
      <c r="Z9" s="125" t="str">
        <f>IF(ISERROR(VLOOKUP(Z6,スケジュール!$A$10:$V$266,$AG9+4,FALSE)),"",IF(VLOOKUP(Z6,スケジュール!$A$10:$V$266,$AG9+4,FALSE)="●",VLOOKUP(Z6,スケジュール!$A$10:$V$266,$AG9+4,FALSE),""))</f>
        <v/>
      </c>
      <c r="AA9" s="125" t="str">
        <f>IF(ISERROR(VLOOKUP(AA6,スケジュール!$A$10:$V$266,$AG9+4,FALSE)),"",IF(VLOOKUP(AA6,スケジュール!$A$10:$V$266,$AG9+4,FALSE)="●",VLOOKUP(AA6,スケジュール!$A$10:$V$266,$AG9+4,FALSE),""))</f>
        <v/>
      </c>
      <c r="AB9" s="125" t="str">
        <f>IF(ISERROR(VLOOKUP(AB6,スケジュール!$A$10:$V$266,$AG9+4,FALSE)),"",IF(VLOOKUP(AB6,スケジュール!$A$10:$V$266,$AG9+4,FALSE)="●",VLOOKUP(AB6,スケジュール!$A$10:$V$266,$AG9+4,FALSE),""))</f>
        <v/>
      </c>
      <c r="AC9" s="125" t="str">
        <f>IF(ISERROR(VLOOKUP(AC6,スケジュール!$A$10:$V$266,$AG9+4,FALSE)),"",IF(VLOOKUP(AC6,スケジュール!$A$10:$V$266,$AG9+4,FALSE)="●",VLOOKUP(AC6,スケジュール!$A$10:$V$266,$AG9+4,FALSE),""))</f>
        <v/>
      </c>
      <c r="AD9" s="125" t="str">
        <f>IF(ISERROR(VLOOKUP(AD6,スケジュール!$A$10:$V$266,$AG9+4,FALSE)),"",IF(VLOOKUP(AD6,スケジュール!$A$10:$V$266,$AG9+4,FALSE)="●",VLOOKUP(AD6,スケジュール!$A$10:$V$266,$AG9+4,FALSE),""))</f>
        <v/>
      </c>
      <c r="AE9" s="125" t="str">
        <f>IF(ISERROR(VLOOKUP(AE6,スケジュール!$A$10:$V$266,$AG9+4,FALSE)),"",IF(VLOOKUP(AE6,スケジュール!$A$10:$V$266,$AG9+4,FALSE)="●",VLOOKUP(AE6,スケジュール!$A$10:$V$266,$AG9+4,FALSE),""))</f>
        <v/>
      </c>
      <c r="AF9" s="125" t="str">
        <f>IF(ISERROR(VLOOKUP(AF6,スケジュール!$A$10:$V$266,$AG9+4,FALSE)),"",IF(VLOOKUP(AF6,スケジュール!$A$10:$V$266,$AG9+4,FALSE)="●",VLOOKUP(AF6,スケジュール!$A$10:$V$266,$AG9+4,FALSE),""))</f>
        <v/>
      </c>
      <c r="AG9" s="102" t="str">
        <f>IF(A9="","",MATCH(A9,スケジュール!$E$9:$V$9,FALSE))</f>
        <v/>
      </c>
      <c r="AJ9" s="104"/>
    </row>
    <row r="10" spans="1:36" s="91" customFormat="1" ht="20.100000000000001" customHeight="1">
      <c r="A10" s="91" t="str">
        <f>IF(ISERROR(HLOOKUP(3,スケジュール!$E$3:$V$9,6,FALSE)),"",HLOOKUP(3,スケジュール!$E$3:$V$9,6,FALSE))</f>
        <v/>
      </c>
      <c r="B10" s="119" t="str">
        <f>IF(ISERROR(VLOOKUP(B6,スケジュール!$A$10:$V$266,$AG10+4,FALSE)),"",IF(VLOOKUP(B6,スケジュール!$A$10:$V$266,$AG10+4,FALSE)="●",VLOOKUP(B6,スケジュール!$A$10:$V$266,$AG10+4,FALSE),""))</f>
        <v/>
      </c>
      <c r="C10" s="119" t="str">
        <f>IF(ISERROR(VLOOKUP(C6,スケジュール!$A$10:$V$266,$AG10+4,FALSE)),"",IF(VLOOKUP(C6,スケジュール!$A$10:$V$266,$AG10+4,FALSE)="●",VLOOKUP(C6,スケジュール!$A$10:$V$266,$AG10+4,FALSE),""))</f>
        <v/>
      </c>
      <c r="D10" s="119" t="str">
        <f>IF(ISERROR(VLOOKUP(D6,スケジュール!$A$10:$V$266,$AG10+4,FALSE)),"",IF(VLOOKUP(D6,スケジュール!$A$10:$V$266,$AG10+4,FALSE)="●",VLOOKUP(D6,スケジュール!$A$10:$V$266,$AG10+4,FALSE),""))</f>
        <v/>
      </c>
      <c r="E10" s="119" t="str">
        <f>IF(ISERROR(VLOOKUP(E6,スケジュール!$A$10:$V$266,$AG10+4,FALSE)),"",IF(VLOOKUP(E6,スケジュール!$A$10:$V$266,$AG10+4,FALSE)="●",VLOOKUP(E6,スケジュール!$A$10:$V$266,$AG10+4,FALSE),""))</f>
        <v/>
      </c>
      <c r="F10" s="119" t="str">
        <f>IF(ISERROR(VLOOKUP(F6,スケジュール!$A$10:$V$266,$AG10+4,FALSE)),"",IF(VLOOKUP(F6,スケジュール!$A$10:$V$266,$AG10+4,FALSE)="●",VLOOKUP(F6,スケジュール!$A$10:$V$266,$AG10+4,FALSE),""))</f>
        <v/>
      </c>
      <c r="G10" s="119" t="str">
        <f>IF(ISERROR(VLOOKUP(G6,スケジュール!$A$10:$V$266,$AG10+4,FALSE)),"",IF(VLOOKUP(G6,スケジュール!$A$10:$V$266,$AG10+4,FALSE)="●",VLOOKUP(G6,スケジュール!$A$10:$V$266,$AG10+4,FALSE),""))</f>
        <v/>
      </c>
      <c r="H10" s="119" t="str">
        <f>IF(ISERROR(VLOOKUP(H6,スケジュール!$A$10:$V$266,$AG10+4,FALSE)),"",IF(VLOOKUP(H6,スケジュール!$A$10:$V$266,$AG10+4,FALSE)="●",VLOOKUP(H6,スケジュール!$A$10:$V$266,$AG10+4,FALSE),""))</f>
        <v/>
      </c>
      <c r="I10" s="105"/>
      <c r="J10" s="282" t="str">
        <f>IF(ISERROR(VLOOKUP(J6,スケジュール!$A$10:$V$266,$AG10+4,FALSE)),"",IF(VLOOKUP(J6,スケジュール!$A$10:$V$266,$AG10+4,FALSE)="●",VLOOKUP(J6,スケジュール!$A$10:$V$266,$AG10+4,FALSE),""))</f>
        <v/>
      </c>
      <c r="K10" s="282" t="str">
        <f>IF(ISERROR(VLOOKUP(K6,スケジュール!$A$10:$V$266,$AG10+4,FALSE)),"",IF(VLOOKUP(K6,スケジュール!$A$10:$V$266,$AG10+4,FALSE)="●",VLOOKUP(K6,スケジュール!$A$10:$V$266,$AG10+4,FALSE),""))</f>
        <v/>
      </c>
      <c r="L10" s="282" t="str">
        <f>IF(ISERROR(VLOOKUP(L6,スケジュール!$A$10:$V$266,$AG10+4,FALSE)),"",IF(VLOOKUP(L6,スケジュール!$A$10:$V$266,$AG10+4,FALSE)="●",VLOOKUP(L6,スケジュール!$A$10:$V$266,$AG10+4,FALSE),""))</f>
        <v/>
      </c>
      <c r="M10" s="282" t="str">
        <f>IF(ISERROR(VLOOKUP(M6,スケジュール!$A$10:$V$266,$AG10+4,FALSE)),"",IF(VLOOKUP(M6,スケジュール!$A$10:$V$266,$AG10+4,FALSE)="●",VLOOKUP(M6,スケジュール!$A$10:$V$266,$AG10+4,FALSE),""))</f>
        <v/>
      </c>
      <c r="N10" s="282" t="str">
        <f>IF(ISERROR(VLOOKUP(N6,スケジュール!$A$10:$V$266,$AG10+4,FALSE)),"",IF(VLOOKUP(N6,スケジュール!$A$10:$V$266,$AG10+4,FALSE)="●",VLOOKUP(N6,スケジュール!$A$10:$V$266,$AG10+4,FALSE),""))</f>
        <v/>
      </c>
      <c r="O10" s="282" t="str">
        <f>IF(ISERROR(VLOOKUP(O6,スケジュール!$A$10:$V$266,$AG10+4,FALSE)),"",IF(VLOOKUP(O6,スケジュール!$A$10:$V$266,$AG10+4,FALSE)="●",VLOOKUP(O6,スケジュール!$A$10:$V$266,$AG10+4,FALSE),""))</f>
        <v/>
      </c>
      <c r="P10" s="282" t="str">
        <f>IF(ISERROR(VLOOKUP(P6,スケジュール!$A$10:$V$266,$AG10+4,FALSE)),"",IF(VLOOKUP(P6,スケジュール!$A$10:$V$266,$AG10+4,FALSE)="●",VLOOKUP(P6,スケジュール!$A$10:$V$266,$AG10+4,FALSE),""))</f>
        <v/>
      </c>
      <c r="Q10" s="105"/>
      <c r="R10" s="282" t="str">
        <f>IF(ISERROR(VLOOKUP(R6,スケジュール!$A$10:$V$266,$AG10+4,FALSE)),"",IF(VLOOKUP(R6,スケジュール!$A$10:$V$266,$AG10+4,FALSE)="●",VLOOKUP(R6,スケジュール!$A$10:$V$266,$AG10+4,FALSE),""))</f>
        <v/>
      </c>
      <c r="S10" s="282" t="str">
        <f>IF(ISERROR(VLOOKUP(S6,スケジュール!$A$10:$V$266,$AG10+4,FALSE)),"",IF(VLOOKUP(S6,スケジュール!$A$10:$V$266,$AG10+4,FALSE)="●",VLOOKUP(S6,スケジュール!$A$10:$V$266,$AG10+4,FALSE),""))</f>
        <v/>
      </c>
      <c r="T10" s="282" t="str">
        <f>IF(ISERROR(VLOOKUP(T6,スケジュール!$A$10:$V$266,$AG10+4,FALSE)),"",IF(VLOOKUP(T6,スケジュール!$A$10:$V$266,$AG10+4,FALSE)="●",VLOOKUP(T6,スケジュール!$A$10:$V$266,$AG10+4,FALSE),""))</f>
        <v/>
      </c>
      <c r="U10" s="282" t="str">
        <f>IF(ISERROR(VLOOKUP(U6,スケジュール!$A$10:$V$266,$AG10+4,FALSE)),"",IF(VLOOKUP(U6,スケジュール!$A$10:$V$266,$AG10+4,FALSE)="●",VLOOKUP(U6,スケジュール!$A$10:$V$266,$AG10+4,FALSE),""))</f>
        <v/>
      </c>
      <c r="V10" s="282" t="str">
        <f>IF(ISERROR(VLOOKUP(V6,スケジュール!$A$10:$V$266,$AG10+4,FALSE)),"",IF(VLOOKUP(V6,スケジュール!$A$10:$V$266,$AG10+4,FALSE)="●",VLOOKUP(V6,スケジュール!$A$10:$V$266,$AG10+4,FALSE),""))</f>
        <v/>
      </c>
      <c r="W10" s="282" t="str">
        <f>IF(ISERROR(VLOOKUP(W6,スケジュール!$A$10:$V$266,$AG10+4,FALSE)),"",IF(VLOOKUP(W6,スケジュール!$A$10:$V$266,$AG10+4,FALSE)="●",VLOOKUP(W6,スケジュール!$A$10:$V$266,$AG10+4,FALSE),""))</f>
        <v/>
      </c>
      <c r="X10" s="282" t="str">
        <f>IF(ISERROR(VLOOKUP(X6,スケジュール!$A$10:$V$266,$AG10+4,FALSE)),"",IF(VLOOKUP(X6,スケジュール!$A$10:$V$266,$AG10+4,FALSE)="●",VLOOKUP(X6,スケジュール!$A$10:$V$266,$AG10+4,FALSE),""))</f>
        <v/>
      </c>
      <c r="Y10" s="105"/>
      <c r="Z10" s="125" t="str">
        <f>IF(ISERROR(VLOOKUP(Z6,スケジュール!$A$10:$V$266,$AG10+4,FALSE)),"",IF(VLOOKUP(Z6,スケジュール!$A$10:$V$266,$AG10+4,FALSE)="●",VLOOKUP(Z6,スケジュール!$A$10:$V$266,$AG10+4,FALSE),""))</f>
        <v/>
      </c>
      <c r="AA10" s="125" t="str">
        <f>IF(ISERROR(VLOOKUP(AA6,スケジュール!$A$10:$V$266,$AG10+4,FALSE)),"",IF(VLOOKUP(AA6,スケジュール!$A$10:$V$266,$AG10+4,FALSE)="●",VLOOKUP(AA6,スケジュール!$A$10:$V$266,$AG10+4,FALSE),""))</f>
        <v/>
      </c>
      <c r="AB10" s="125" t="str">
        <f>IF(ISERROR(VLOOKUP(AB6,スケジュール!$A$10:$V$266,$AG10+4,FALSE)),"",IF(VLOOKUP(AB6,スケジュール!$A$10:$V$266,$AG10+4,FALSE)="●",VLOOKUP(AB6,スケジュール!$A$10:$V$266,$AG10+4,FALSE),""))</f>
        <v/>
      </c>
      <c r="AC10" s="125" t="str">
        <f>IF(ISERROR(VLOOKUP(AC6,スケジュール!$A$10:$V$266,$AG10+4,FALSE)),"",IF(VLOOKUP(AC6,スケジュール!$A$10:$V$266,$AG10+4,FALSE)="●",VLOOKUP(AC6,スケジュール!$A$10:$V$266,$AG10+4,FALSE),""))</f>
        <v/>
      </c>
      <c r="AD10" s="125" t="str">
        <f>IF(ISERROR(VLOOKUP(AD6,スケジュール!$A$10:$V$266,$AG10+4,FALSE)),"",IF(VLOOKUP(AD6,スケジュール!$A$10:$V$266,$AG10+4,FALSE)="●",VLOOKUP(AD6,スケジュール!$A$10:$V$266,$AG10+4,FALSE),""))</f>
        <v/>
      </c>
      <c r="AE10" s="125" t="str">
        <f>IF(ISERROR(VLOOKUP(AE6,スケジュール!$A$10:$V$266,$AG10+4,FALSE)),"",IF(VLOOKUP(AE6,スケジュール!$A$10:$V$266,$AG10+4,FALSE)="●",VLOOKUP(AE6,スケジュール!$A$10:$V$266,$AG10+4,FALSE),""))</f>
        <v/>
      </c>
      <c r="AF10" s="125" t="str">
        <f>IF(ISERROR(VLOOKUP(AF6,スケジュール!$A$10:$V$266,$AG10+4,FALSE)),"",IF(VLOOKUP(AF6,スケジュール!$A$10:$V$266,$AG10+4,FALSE)="●",VLOOKUP(AF6,スケジュール!$A$10:$V$266,$AG10+4,FALSE),""))</f>
        <v/>
      </c>
      <c r="AG10" s="102" t="str">
        <f>IF(A10="","",MATCH(A10,スケジュール!$E$9:$V$9,FALSE))</f>
        <v/>
      </c>
      <c r="AJ10" s="106"/>
    </row>
    <row r="11" spans="1:36" s="92" customFormat="1" ht="20.100000000000001" customHeight="1">
      <c r="A11" s="92" t="str">
        <f>IF(ISERROR(HLOOKUP(4,スケジュール!$E$3:$V$9,6,FALSE)),"",HLOOKUP(4,スケジュール!$E$3:$V$9,6,FALSE))</f>
        <v/>
      </c>
      <c r="B11" s="119" t="str">
        <f>IF(ISERROR(VLOOKUP(B6,スケジュール!$A$10:$V$266,$AG11+4,FALSE)),"",IF(VLOOKUP(B6,スケジュール!$A$10:$V$266,$AG11+4,FALSE)="●",VLOOKUP(B6,スケジュール!$A$10:$V$266,$AG11+4,FALSE),""))</f>
        <v/>
      </c>
      <c r="C11" s="119" t="str">
        <f>IF(ISERROR(VLOOKUP(C6,スケジュール!$A$10:$V$266,$AG11+4,FALSE)),"",IF(VLOOKUP(C6,スケジュール!$A$10:$V$266,$AG11+4,FALSE)="●",VLOOKUP(C6,スケジュール!$A$10:$V$266,$AG11+4,FALSE),""))</f>
        <v/>
      </c>
      <c r="D11" s="119" t="str">
        <f>IF(ISERROR(VLOOKUP(D6,スケジュール!$A$10:$V$266,$AG11+4,FALSE)),"",IF(VLOOKUP(D6,スケジュール!$A$10:$V$266,$AG11+4,FALSE)="●",VLOOKUP(D6,スケジュール!$A$10:$V$266,$AG11+4,FALSE),""))</f>
        <v/>
      </c>
      <c r="E11" s="119" t="str">
        <f>IF(ISERROR(VLOOKUP(E6,スケジュール!$A$10:$V$266,$AG11+4,FALSE)),"",IF(VLOOKUP(E6,スケジュール!$A$10:$V$266,$AG11+4,FALSE)="●",VLOOKUP(E6,スケジュール!$A$10:$V$266,$AG11+4,FALSE),""))</f>
        <v/>
      </c>
      <c r="F11" s="119" t="str">
        <f>IF(ISERROR(VLOOKUP(F6,スケジュール!$A$10:$V$266,$AG11+4,FALSE)),"",IF(VLOOKUP(F6,スケジュール!$A$10:$V$266,$AG11+4,FALSE)="●",VLOOKUP(F6,スケジュール!$A$10:$V$266,$AG11+4,FALSE),""))</f>
        <v/>
      </c>
      <c r="G11" s="119" t="str">
        <f>IF(ISERROR(VLOOKUP(G6,スケジュール!$A$10:$V$266,$AG11+4,FALSE)),"",IF(VLOOKUP(G6,スケジュール!$A$10:$V$266,$AG11+4,FALSE)="●",VLOOKUP(G6,スケジュール!$A$10:$V$266,$AG11+4,FALSE),""))</f>
        <v/>
      </c>
      <c r="H11" s="119" t="str">
        <f>IF(ISERROR(VLOOKUP(H6,スケジュール!$A$10:$V$266,$AG11+4,FALSE)),"",IF(VLOOKUP(H6,スケジュール!$A$10:$V$266,$AG11+4,FALSE)="●",VLOOKUP(H6,スケジュール!$A$10:$V$266,$AG11+4,FALSE),""))</f>
        <v/>
      </c>
      <c r="I11" s="107"/>
      <c r="J11" s="282" t="str">
        <f>IF(ISERROR(VLOOKUP(J6,スケジュール!$A$10:$V$266,$AG11+4,FALSE)),"",IF(VLOOKUP(J6,スケジュール!$A$10:$V$266,$AG11+4,FALSE)="●",VLOOKUP(J6,スケジュール!$A$10:$V$266,$AG11+4,FALSE),""))</f>
        <v/>
      </c>
      <c r="K11" s="282" t="str">
        <f>IF(ISERROR(VLOOKUP(K6,スケジュール!$A$10:$V$266,$AG11+4,FALSE)),"",IF(VLOOKUP(K6,スケジュール!$A$10:$V$266,$AG11+4,FALSE)="●",VLOOKUP(K6,スケジュール!$A$10:$V$266,$AG11+4,FALSE),""))</f>
        <v/>
      </c>
      <c r="L11" s="282" t="str">
        <f>IF(ISERROR(VLOOKUP(L6,スケジュール!$A$10:$V$266,$AG11+4,FALSE)),"",IF(VLOOKUP(L6,スケジュール!$A$10:$V$266,$AG11+4,FALSE)="●",VLOOKUP(L6,スケジュール!$A$10:$V$266,$AG11+4,FALSE),""))</f>
        <v/>
      </c>
      <c r="M11" s="282" t="str">
        <f>IF(ISERROR(VLOOKUP(M6,スケジュール!$A$10:$V$266,$AG11+4,FALSE)),"",IF(VLOOKUP(M6,スケジュール!$A$10:$V$266,$AG11+4,FALSE)="●",VLOOKUP(M6,スケジュール!$A$10:$V$266,$AG11+4,FALSE),""))</f>
        <v/>
      </c>
      <c r="N11" s="282" t="str">
        <f>IF(ISERROR(VLOOKUP(N6,スケジュール!$A$10:$V$266,$AG11+4,FALSE)),"",IF(VLOOKUP(N6,スケジュール!$A$10:$V$266,$AG11+4,FALSE)="●",VLOOKUP(N6,スケジュール!$A$10:$V$266,$AG11+4,FALSE),""))</f>
        <v/>
      </c>
      <c r="O11" s="282" t="str">
        <f>IF(ISERROR(VLOOKUP(O6,スケジュール!$A$10:$V$266,$AG11+4,FALSE)),"",IF(VLOOKUP(O6,スケジュール!$A$10:$V$266,$AG11+4,FALSE)="●",VLOOKUP(O6,スケジュール!$A$10:$V$266,$AG11+4,FALSE),""))</f>
        <v/>
      </c>
      <c r="P11" s="282" t="str">
        <f>IF(ISERROR(VLOOKUP(P6,スケジュール!$A$10:$V$266,$AG11+4,FALSE)),"",IF(VLOOKUP(P6,スケジュール!$A$10:$V$266,$AG11+4,FALSE)="●",VLOOKUP(P6,スケジュール!$A$10:$V$266,$AG11+4,FALSE),""))</f>
        <v/>
      </c>
      <c r="Q11" s="107"/>
      <c r="R11" s="282" t="str">
        <f>IF(ISERROR(VLOOKUP(R6,スケジュール!$A$10:$V$266,$AG11+4,FALSE)),"",IF(VLOOKUP(R6,スケジュール!$A$10:$V$266,$AG11+4,FALSE)="●",VLOOKUP(R6,スケジュール!$A$10:$V$266,$AG11+4,FALSE),""))</f>
        <v/>
      </c>
      <c r="S11" s="282" t="str">
        <f>IF(ISERROR(VLOOKUP(S6,スケジュール!$A$10:$V$266,$AG11+4,FALSE)),"",IF(VLOOKUP(S6,スケジュール!$A$10:$V$266,$AG11+4,FALSE)="●",VLOOKUP(S6,スケジュール!$A$10:$V$266,$AG11+4,FALSE),""))</f>
        <v/>
      </c>
      <c r="T11" s="282" t="str">
        <f>IF(ISERROR(VLOOKUP(T6,スケジュール!$A$10:$V$266,$AG11+4,FALSE)),"",IF(VLOOKUP(T6,スケジュール!$A$10:$V$266,$AG11+4,FALSE)="●",VLOOKUP(T6,スケジュール!$A$10:$V$266,$AG11+4,FALSE),""))</f>
        <v/>
      </c>
      <c r="U11" s="282" t="str">
        <f>IF(ISERROR(VLOOKUP(U6,スケジュール!$A$10:$V$266,$AG11+4,FALSE)),"",IF(VLOOKUP(U6,スケジュール!$A$10:$V$266,$AG11+4,FALSE)="●",VLOOKUP(U6,スケジュール!$A$10:$V$266,$AG11+4,FALSE),""))</f>
        <v/>
      </c>
      <c r="V11" s="282" t="str">
        <f>IF(ISERROR(VLOOKUP(V6,スケジュール!$A$10:$V$266,$AG11+4,FALSE)),"",IF(VLOOKUP(V6,スケジュール!$A$10:$V$266,$AG11+4,FALSE)="●",VLOOKUP(V6,スケジュール!$A$10:$V$266,$AG11+4,FALSE),""))</f>
        <v/>
      </c>
      <c r="W11" s="282" t="str">
        <f>IF(ISERROR(VLOOKUP(W6,スケジュール!$A$10:$V$266,$AG11+4,FALSE)),"",IF(VLOOKUP(W6,スケジュール!$A$10:$V$266,$AG11+4,FALSE)="●",VLOOKUP(W6,スケジュール!$A$10:$V$266,$AG11+4,FALSE),""))</f>
        <v/>
      </c>
      <c r="X11" s="282" t="str">
        <f>IF(ISERROR(VLOOKUP(X6,スケジュール!$A$10:$V$266,$AG11+4,FALSE)),"",IF(VLOOKUP(X6,スケジュール!$A$10:$V$266,$AG11+4,FALSE)="●",VLOOKUP(X6,スケジュール!$A$10:$V$266,$AG11+4,FALSE),""))</f>
        <v/>
      </c>
      <c r="Y11" s="107"/>
      <c r="Z11" s="125" t="str">
        <f>IF(ISERROR(VLOOKUP(Z6,スケジュール!$A$10:$V$266,$AG11+4,FALSE)),"",IF(VLOOKUP(Z6,スケジュール!$A$10:$V$266,$AG11+4,FALSE)="●",VLOOKUP(Z6,スケジュール!$A$10:$V$266,$AG11+4,FALSE),""))</f>
        <v/>
      </c>
      <c r="AA11" s="125" t="str">
        <f>IF(ISERROR(VLOOKUP(AA6,スケジュール!$A$10:$V$266,$AG11+4,FALSE)),"",IF(VLOOKUP(AA6,スケジュール!$A$10:$V$266,$AG11+4,FALSE)="●",VLOOKUP(AA6,スケジュール!$A$10:$V$266,$AG11+4,FALSE),""))</f>
        <v/>
      </c>
      <c r="AB11" s="125" t="str">
        <f>IF(ISERROR(VLOOKUP(AB6,スケジュール!$A$10:$V$266,$AG11+4,FALSE)),"",IF(VLOOKUP(AB6,スケジュール!$A$10:$V$266,$AG11+4,FALSE)="●",VLOOKUP(AB6,スケジュール!$A$10:$V$266,$AG11+4,FALSE),""))</f>
        <v/>
      </c>
      <c r="AC11" s="125" t="str">
        <f>IF(ISERROR(VLOOKUP(AC6,スケジュール!$A$10:$V$266,$AG11+4,FALSE)),"",IF(VLOOKUP(AC6,スケジュール!$A$10:$V$266,$AG11+4,FALSE)="●",VLOOKUP(AC6,スケジュール!$A$10:$V$266,$AG11+4,FALSE),""))</f>
        <v/>
      </c>
      <c r="AD11" s="125" t="str">
        <f>IF(ISERROR(VLOOKUP(AD6,スケジュール!$A$10:$V$266,$AG11+4,FALSE)),"",IF(VLOOKUP(AD6,スケジュール!$A$10:$V$266,$AG11+4,FALSE)="●",VLOOKUP(AD6,スケジュール!$A$10:$V$266,$AG11+4,FALSE),""))</f>
        <v/>
      </c>
      <c r="AE11" s="125" t="str">
        <f>IF(ISERROR(VLOOKUP(AE6,スケジュール!$A$10:$V$266,$AG11+4,FALSE)),"",IF(VLOOKUP(AE6,スケジュール!$A$10:$V$266,$AG11+4,FALSE)="●",VLOOKUP(AE6,スケジュール!$A$10:$V$266,$AG11+4,FALSE),""))</f>
        <v/>
      </c>
      <c r="AF11" s="125" t="str">
        <f>IF(ISERROR(VLOOKUP(AF6,スケジュール!$A$10:$V$266,$AG11+4,FALSE)),"",IF(VLOOKUP(AF6,スケジュール!$A$10:$V$266,$AG11+4,FALSE)="●",VLOOKUP(AF6,スケジュール!$A$10:$V$266,$AG11+4,FALSE),""))</f>
        <v/>
      </c>
      <c r="AG11" s="102" t="str">
        <f>IF(A11="","",MATCH(A11,スケジュール!$E$9:$V$9,FALSE))</f>
        <v/>
      </c>
      <c r="AJ11" s="108"/>
    </row>
    <row r="12" spans="1:36" s="36" customFormat="1" ht="20.100000000000001" customHeight="1">
      <c r="A12" s="34" t="s">
        <v>89</v>
      </c>
      <c r="B12" s="122" t="str">
        <f>IF(OR(ISERROR(VLOOKUP(B6,スケジュール!$A$10:$AC$276,3)),(ISBLANK(VLOOKUP(B6,スケジュール!$A$10:$AC$276,3)))),"",VLOOKUP(B6,スケジュール!$A$10:$AC$276,3))</f>
        <v/>
      </c>
      <c r="C12" s="122" t="str">
        <f>IF(OR(ISERROR(VLOOKUP(C6,スケジュール!$A$10:$AC$276,3)),(ISBLANK(VLOOKUP(C6,スケジュール!$A$10:$AC$276,3)))),"",VLOOKUP(C6,スケジュール!$A$10:$AC$276,3))</f>
        <v/>
      </c>
      <c r="D12" s="122">
        <f>IF(OR(ISERROR(VLOOKUP(D6,スケジュール!$A$10:$AC$276,3)),(ISBLANK(VLOOKUP(D6,スケジュール!$A$10:$AC$276,3)))),"",VLOOKUP(D6,スケジュール!$A$10:$AC$276,3))</f>
        <v>43393</v>
      </c>
      <c r="E12" s="122">
        <f>IF(OR(ISERROR(VLOOKUP(E6,スケジュール!$A$10:$AC$276,3)),(ISBLANK(VLOOKUP(E6,スケジュール!$A$10:$AC$276,3)))),"",VLOOKUP(E6,スケジュール!$A$10:$AC$276,3))</f>
        <v>43394</v>
      </c>
      <c r="F12" s="122" t="str">
        <f>IF(OR(ISERROR(VLOOKUP(F6,スケジュール!$A$10:$AC$276,3)),(ISBLANK(VLOOKUP(F6,スケジュール!$A$10:$AC$276,3)))),"",VLOOKUP(F6,スケジュール!$A$10:$AC$276,3))</f>
        <v/>
      </c>
      <c r="G12" s="122" t="str">
        <f>IF(OR(ISERROR(VLOOKUP(G6,スケジュール!$A$10:$AC$276,3)),(ISBLANK(VLOOKUP(G6,スケジュール!$A$10:$AC$276,3)))),"",VLOOKUP(G6,スケジュール!$A$10:$AC$276,3))</f>
        <v/>
      </c>
      <c r="H12" s="122" t="str">
        <f>IF(OR(ISERROR(VLOOKUP(H6,スケジュール!$A$10:$AC$276,3)),(ISBLANK(VLOOKUP(H6,スケジュール!$A$10:$AC$276,3)))),"",VLOOKUP(H6,スケジュール!$A$10:$AC$276,3))</f>
        <v/>
      </c>
      <c r="I12" s="35"/>
      <c r="J12" s="283" t="str">
        <f>IF(OR(ISERROR(VLOOKUP(J6,スケジュール!$A$10:$AC$276,3)),(ISBLANK(VLOOKUP(J6,スケジュール!$A$10:$AC$276,3)))),"",VLOOKUP(J6,スケジュール!$A$10:$AC$276,3))</f>
        <v/>
      </c>
      <c r="K12" s="283" t="str">
        <f>IF(OR(ISERROR(VLOOKUP(K6,スケジュール!$A$10:$AC$276,3)),(ISBLANK(VLOOKUP(K6,スケジュール!$A$10:$AC$276,3)))),"",VLOOKUP(K6,スケジュール!$A$10:$AC$276,3))</f>
        <v/>
      </c>
      <c r="L12" s="283">
        <f>IF(OR(ISERROR(VLOOKUP(L6,スケジュール!$A$10:$AC$276,3)),(ISBLANK(VLOOKUP(L6,スケジュール!$A$10:$AC$276,3)))),"",VLOOKUP(L6,スケジュール!$A$10:$AC$276,3))</f>
        <v>43419</v>
      </c>
      <c r="M12" s="283">
        <f>IF(OR(ISERROR(VLOOKUP(M6,スケジュール!$A$10:$AC$276,3)),(ISBLANK(VLOOKUP(M6,スケジュール!$A$10:$AC$276,3)))),"",VLOOKUP(M6,スケジュール!$A$10:$AC$276,3))</f>
        <v>43420</v>
      </c>
      <c r="N12" s="283" t="str">
        <f>IF(OR(ISERROR(VLOOKUP(N6,スケジュール!$A$10:$AC$276,3)),(ISBLANK(VLOOKUP(N6,スケジュール!$A$10:$AC$276,3)))),"",VLOOKUP(N6,スケジュール!$A$10:$AC$276,3))</f>
        <v/>
      </c>
      <c r="O12" s="283" t="str">
        <f>IF(OR(ISERROR(VLOOKUP(O6,スケジュール!$A$10:$AC$276,3)),(ISBLANK(VLOOKUP(O6,スケジュール!$A$10:$AC$276,3)))),"",VLOOKUP(O6,スケジュール!$A$10:$AC$276,3))</f>
        <v/>
      </c>
      <c r="P12" s="283" t="str">
        <f>IF(OR(ISERROR(VLOOKUP(P6,スケジュール!$A$10:$AC$276,3)),(ISBLANK(VLOOKUP(P6,スケジュール!$A$10:$AC$276,3)))),"",VLOOKUP(P6,スケジュール!$A$10:$AC$276,3))</f>
        <v/>
      </c>
      <c r="Q12" s="35"/>
      <c r="R12" s="283" t="str">
        <f>IF(OR(ISERROR(VLOOKUP(R6,スケジュール!$A$10:$AC$276,3)),(ISBLANK(VLOOKUP(R6,スケジュール!$A$10:$AC$276,3)))),"",VLOOKUP(R6,スケジュール!$A$10:$AC$276,3))</f>
        <v/>
      </c>
      <c r="S12" s="283" t="str">
        <f>IF(OR(ISERROR(VLOOKUP(S6,スケジュール!$A$10:$AC$276,3)),(ISBLANK(VLOOKUP(S6,スケジュール!$A$10:$AC$276,3)))),"",VLOOKUP(S6,スケジュール!$A$10:$AC$276,3))</f>
        <v/>
      </c>
      <c r="T12" s="283">
        <f>IF(OR(ISERROR(VLOOKUP(T6,スケジュール!$A$10:$AC$276,3)),(ISBLANK(VLOOKUP(T6,スケジュール!$A$10:$AC$276,3)))),"",VLOOKUP(T6,スケジュール!$A$10:$AC$276,3))</f>
        <v>43447</v>
      </c>
      <c r="U12" s="283">
        <f>IF(OR(ISERROR(VLOOKUP(U6,スケジュール!$A$10:$AC$276,3)),(ISBLANK(VLOOKUP(U6,スケジュール!$A$10:$AC$276,3)))),"",VLOOKUP(U6,スケジュール!$A$10:$AC$276,3))</f>
        <v>43448</v>
      </c>
      <c r="V12" s="283" t="str">
        <f>IF(OR(ISERROR(VLOOKUP(V6,スケジュール!$A$10:$AC$276,3)),(ISBLANK(VLOOKUP(V6,スケジュール!$A$10:$AC$276,3)))),"",VLOOKUP(V6,スケジュール!$A$10:$AC$276,3))</f>
        <v/>
      </c>
      <c r="W12" s="283" t="str">
        <f>IF(OR(ISERROR(VLOOKUP(W6,スケジュール!$A$10:$AC$276,3)),(ISBLANK(VLOOKUP(W6,スケジュール!$A$10:$AC$276,3)))),"",VLOOKUP(W6,スケジュール!$A$10:$AC$276,3))</f>
        <v/>
      </c>
      <c r="X12" s="283" t="str">
        <f>IF(OR(ISERROR(VLOOKUP(X6,スケジュール!$A$10:$AC$276,3)),(ISBLANK(VLOOKUP(X6,スケジュール!$A$10:$AC$276,3)))),"",VLOOKUP(X6,スケジュール!$A$10:$AC$276,3))</f>
        <v/>
      </c>
      <c r="Y12" s="35"/>
      <c r="Z12" s="122" t="str">
        <f>IF(OR(ISERROR(VLOOKUP(Z6,スケジュール!$A$10:$AC$276,3)),(ISBLANK(VLOOKUP(Z6,スケジュール!$A$10:$AC$276,3)))),"",VLOOKUP(Z6,スケジュール!$A$10:$AC$276,3))</f>
        <v/>
      </c>
      <c r="AA12" s="122" t="str">
        <f>IF(OR(ISERROR(VLOOKUP(AA6,スケジュール!$A$10:$AC$276,3)),(ISBLANK(VLOOKUP(AA6,スケジュール!$A$10:$AC$276,3)))),"",VLOOKUP(AA6,スケジュール!$A$10:$AC$276,3))</f>
        <v/>
      </c>
      <c r="AB12" s="122" t="str">
        <f>IF(OR(ISERROR(VLOOKUP(AB6,スケジュール!$A$10:$AC$276,3)),(ISBLANK(VLOOKUP(AB6,スケジュール!$A$10:$AC$276,3)))),"",VLOOKUP(AB6,スケジュール!$A$10:$AC$276,3))</f>
        <v/>
      </c>
      <c r="AC12" s="122" t="str">
        <f>IF(OR(ISERROR(VLOOKUP(AC6,スケジュール!$A$10:$AC$276,3)),(ISBLANK(VLOOKUP(AC6,スケジュール!$A$10:$AC$276,3)))),"",VLOOKUP(AC6,スケジュール!$A$10:$AC$276,3))</f>
        <v/>
      </c>
      <c r="AD12" s="122" t="str">
        <f>IF(OR(ISERROR(VLOOKUP(AD6,スケジュール!$A$10:$AC$276,3)),(ISBLANK(VLOOKUP(AD6,スケジュール!$A$10:$AC$276,3)))),"",VLOOKUP(AD6,スケジュール!$A$10:$AC$276,3))</f>
        <v/>
      </c>
      <c r="AE12" s="122" t="str">
        <f>IF(OR(ISERROR(VLOOKUP(AE6,スケジュール!$A$10:$AC$276,3)),(ISBLANK(VLOOKUP(AE6,スケジュール!$A$10:$AC$276,3)))),"",VLOOKUP(AE6,スケジュール!$A$10:$AC$276,3))</f>
        <v/>
      </c>
      <c r="AF12" s="122" t="str">
        <f>IF(OR(ISERROR(VLOOKUP(AF6,スケジュール!$A$10:$AC$276,3)),(ISBLANK(VLOOKUP(AF6,スケジュール!$A$10:$AC$276,3)))),"",VLOOKUP(AF6,スケジュール!$A$10:$AC$276,3))</f>
        <v/>
      </c>
      <c r="AG12" s="41"/>
      <c r="AJ12" s="37"/>
    </row>
    <row r="13" spans="1:36" s="36" customFormat="1" ht="20.100000000000001" customHeight="1">
      <c r="A13" s="38" t="s">
        <v>90</v>
      </c>
      <c r="B13" s="123" t="str">
        <f>IF(OR(ISERROR(VLOOKUP(B6,スケジュール!$A$10:$AC$276,4)),(ISBLANK(VLOOKUP(B6,スケジュール!$A$10:$AC$276,4)))),"",VLOOKUP(B6,スケジュール!$A$10:$AC$276,4))</f>
        <v/>
      </c>
      <c r="C13" s="123" t="str">
        <f>IF(OR(ISERROR(VLOOKUP(C6,スケジュール!$A$10:$AC$276,4)),(ISBLANK(VLOOKUP(C6,スケジュール!$A$10:$AC$276,4)))),"",VLOOKUP(C6,スケジュール!$A$10:$AC$276,4))</f>
        <v/>
      </c>
      <c r="D13" s="123" t="str">
        <f>IF(OR(ISERROR(VLOOKUP(D6,スケジュール!$A$10:$AC$276,4)),(ISBLANK(VLOOKUP(D6,スケジュール!$A$10:$AC$276,4)))),"",VLOOKUP(D6,スケジュール!$A$10:$AC$276,4))</f>
        <v/>
      </c>
      <c r="E13" s="123">
        <f>IF(OR(ISERROR(VLOOKUP(E6,スケジュール!$A$10:$AC$276,4)),(ISBLANK(VLOOKUP(E6,スケジュール!$A$10:$AC$276,4)))),"",VLOOKUP(E6,スケジュール!$A$10:$AC$276,4))</f>
        <v>43398</v>
      </c>
      <c r="F13" s="123" t="str">
        <f>IF(OR(ISERROR(VLOOKUP(F6,スケジュール!$A$10:$AC$276,4)),(ISBLANK(VLOOKUP(F6,スケジュール!$A$10:$AC$276,4)))),"",VLOOKUP(F6,スケジュール!$A$10:$AC$276,4))</f>
        <v/>
      </c>
      <c r="G13" s="123" t="str">
        <f>IF(OR(ISERROR(VLOOKUP(G6,スケジュール!$A$10:$AC$276,4)),(ISBLANK(VLOOKUP(G6,スケジュール!$A$10:$AC$276,4)))),"",VLOOKUP(G6,スケジュール!$A$10:$AC$276,4))</f>
        <v/>
      </c>
      <c r="H13" s="123" t="str">
        <f>IF(OR(ISERROR(VLOOKUP(H6,スケジュール!$A$10:$AC$276,4)),(ISBLANK(VLOOKUP(H6,スケジュール!$A$10:$AC$276,4)))),"",VLOOKUP(H6,スケジュール!$A$10:$AC$276,4))</f>
        <v/>
      </c>
      <c r="I13" s="35"/>
      <c r="J13" s="283" t="str">
        <f>IF(OR(ISERROR(VLOOKUP(J6,スケジュール!$A$10:$AC$276,4)),(ISBLANK(VLOOKUP(J6,スケジュール!$A$10:$AC$276,4)))),"",VLOOKUP(J6,スケジュール!$A$10:$AC$276,4))</f>
        <v/>
      </c>
      <c r="K13" s="283" t="str">
        <f>IF(OR(ISERROR(VLOOKUP(K6,スケジュール!$A$10:$AC$276,4)),(ISBLANK(VLOOKUP(K6,スケジュール!$A$10:$AC$276,4)))),"",VLOOKUP(K6,スケジュール!$A$10:$AC$276,4))</f>
        <v/>
      </c>
      <c r="L13" s="283">
        <f>IF(OR(ISERROR(VLOOKUP(L6,スケジュール!$A$10:$AC$276,4)),(ISBLANK(VLOOKUP(L6,スケジュール!$A$10:$AC$276,4)))),"",VLOOKUP(L6,スケジュール!$A$10:$AC$276,4))</f>
        <v>43421</v>
      </c>
      <c r="M13" s="283" t="str">
        <f>IF(OR(ISERROR(VLOOKUP(M6,スケジュール!$A$10:$AC$276,4)),(ISBLANK(VLOOKUP(M6,スケジュール!$A$10:$AC$276,4)))),"",VLOOKUP(M6,スケジュール!$A$10:$AC$276,4))</f>
        <v/>
      </c>
      <c r="N13" s="283" t="str">
        <f>IF(OR(ISERROR(VLOOKUP(N6,スケジュール!$A$10:$AC$276,4)),(ISBLANK(VLOOKUP(N6,スケジュール!$A$10:$AC$276,4)))),"",VLOOKUP(N6,スケジュール!$A$10:$AC$276,4))</f>
        <v/>
      </c>
      <c r="O13" s="283" t="str">
        <f>IF(OR(ISERROR(VLOOKUP(O6,スケジュール!$A$10:$AC$276,4)),(ISBLANK(VLOOKUP(O6,スケジュール!$A$10:$AC$276,4)))),"",VLOOKUP(O6,スケジュール!$A$10:$AC$276,4))</f>
        <v/>
      </c>
      <c r="P13" s="283" t="str">
        <f>IF(OR(ISERROR(VLOOKUP(P6,スケジュール!$A$10:$AC$276,4)),(ISBLANK(VLOOKUP(P6,スケジュール!$A$10:$AC$276,4)))),"",VLOOKUP(P6,スケジュール!$A$10:$AC$276,4))</f>
        <v/>
      </c>
      <c r="Q13" s="39"/>
      <c r="R13" s="283" t="str">
        <f>IF(OR(ISERROR(VLOOKUP(R6,スケジュール!$A$10:$AC$276,4)),(ISBLANK(VLOOKUP(R6,スケジュール!$A$10:$AC$276,4)))),"",VLOOKUP(R6,スケジュール!$A$10:$AC$276,4))</f>
        <v/>
      </c>
      <c r="S13" s="283" t="str">
        <f>IF(OR(ISERROR(VLOOKUP(S6,スケジュール!$A$10:$AC$276,4)),(ISBLANK(VLOOKUP(S6,スケジュール!$A$10:$AC$276,4)))),"",VLOOKUP(S6,スケジュール!$A$10:$AC$276,4))</f>
        <v/>
      </c>
      <c r="T13" s="283">
        <f>IF(OR(ISERROR(VLOOKUP(T6,スケジュール!$A$10:$AC$276,4)),(ISBLANK(VLOOKUP(T6,スケジュール!$A$10:$AC$276,4)))),"",VLOOKUP(T6,スケジュール!$A$10:$AC$276,4))</f>
        <v>43449</v>
      </c>
      <c r="U13" s="283" t="str">
        <f>IF(OR(ISERROR(VLOOKUP(U6,スケジュール!$A$10:$AC$276,4)),(ISBLANK(VLOOKUP(U6,スケジュール!$A$10:$AC$276,4)))),"",VLOOKUP(U6,スケジュール!$A$10:$AC$276,4))</f>
        <v/>
      </c>
      <c r="V13" s="283" t="str">
        <f>IF(OR(ISERROR(VLOOKUP(V6,スケジュール!$A$10:$AC$276,4)),(ISBLANK(VLOOKUP(V6,スケジュール!$A$10:$AC$276,4)))),"",VLOOKUP(V6,スケジュール!$A$10:$AC$276,4))</f>
        <v/>
      </c>
      <c r="W13" s="283" t="str">
        <f>IF(OR(ISERROR(VLOOKUP(W6,スケジュール!$A$10:$AC$276,4)),(ISBLANK(VLOOKUP(W6,スケジュール!$A$10:$AC$276,4)))),"",VLOOKUP(W6,スケジュール!$A$10:$AC$276,4))</f>
        <v/>
      </c>
      <c r="X13" s="283" t="str">
        <f>IF(OR(ISERROR(VLOOKUP(X6,スケジュール!$A$10:$AC$276,4)),(ISBLANK(VLOOKUP(X6,スケジュール!$A$10:$AC$276,4)))),"",VLOOKUP(X6,スケジュール!$A$10:$AC$276,4))</f>
        <v/>
      </c>
      <c r="Y13" s="39"/>
      <c r="Z13" s="123" t="str">
        <f>IF(OR(ISERROR(VLOOKUP(Z6,スケジュール!$A$10:$AC$276,4)),(ISBLANK(VLOOKUP(Z6,スケジュール!$A$10:$AC$276,4)))),"",VLOOKUP(Z6,スケジュール!$A$10:$AC$276,4))</f>
        <v/>
      </c>
      <c r="AA13" s="123" t="str">
        <f>IF(OR(ISERROR(VLOOKUP(AA6,スケジュール!$A$10:$AC$276,4)),(ISBLANK(VLOOKUP(AA6,スケジュール!$A$10:$AC$276,4)))),"",VLOOKUP(AA6,スケジュール!$A$10:$AC$276,4))</f>
        <v/>
      </c>
      <c r="AB13" s="123" t="str">
        <f>IF(OR(ISERROR(VLOOKUP(AB6,スケジュール!$A$10:$AC$276,4)),(ISBLANK(VLOOKUP(AB6,スケジュール!$A$10:$AC$276,4)))),"",VLOOKUP(AB6,スケジュール!$A$10:$AC$276,4))</f>
        <v/>
      </c>
      <c r="AC13" s="123" t="str">
        <f>IF(OR(ISERROR(VLOOKUP(AC6,スケジュール!$A$10:$AC$276,4)),(ISBLANK(VLOOKUP(AC6,スケジュール!$A$10:$AC$276,4)))),"",VLOOKUP(AC6,スケジュール!$A$10:$AC$276,4))</f>
        <v/>
      </c>
      <c r="AD13" s="123" t="str">
        <f>IF(OR(ISERROR(VLOOKUP(AD6,スケジュール!$A$10:$AC$276,4)),(ISBLANK(VLOOKUP(AD6,スケジュール!$A$10:$AC$276,4)))),"",VLOOKUP(AD6,スケジュール!$A$10:$AC$276,4))</f>
        <v/>
      </c>
      <c r="AE13" s="123" t="str">
        <f>IF(OR(ISERROR(VLOOKUP(AE6,スケジュール!$A$10:$AC$276,4)),(ISBLANK(VLOOKUP(AE6,スケジュール!$A$10:$AC$276,4)))),"",VLOOKUP(AE6,スケジュール!$A$10:$AC$276,4))</f>
        <v/>
      </c>
      <c r="AF13" s="123" t="str">
        <f>IF(OR(ISERROR(VLOOKUP(AF6,スケジュール!$A$10:$AC$276,4)),(ISBLANK(VLOOKUP(AF6,スケジュール!$A$10:$AC$276,4)))),"",VLOOKUP(AF6,スケジュール!$A$10:$AC$276,4))</f>
        <v/>
      </c>
      <c r="AG13" s="41"/>
      <c r="AJ13" s="37"/>
    </row>
    <row r="14" spans="1:36" s="372" customFormat="1" ht="20.100000000000001" customHeight="1">
      <c r="A14" s="370"/>
      <c r="B14" s="278">
        <f>H6+1</f>
        <v>43380</v>
      </c>
      <c r="C14" s="278">
        <f t="shared" ref="C14:H14" si="4">B14+1</f>
        <v>43381</v>
      </c>
      <c r="D14" s="278">
        <f t="shared" si="4"/>
        <v>43382</v>
      </c>
      <c r="E14" s="278">
        <f t="shared" si="4"/>
        <v>43383</v>
      </c>
      <c r="F14" s="278">
        <f t="shared" si="4"/>
        <v>43384</v>
      </c>
      <c r="G14" s="278">
        <f t="shared" si="4"/>
        <v>43385</v>
      </c>
      <c r="H14" s="278">
        <f t="shared" si="4"/>
        <v>43386</v>
      </c>
      <c r="I14" s="371"/>
      <c r="J14" s="278">
        <f>P6+1</f>
        <v>43408</v>
      </c>
      <c r="K14" s="278">
        <f t="shared" ref="K14:P14" si="5">J14+1</f>
        <v>43409</v>
      </c>
      <c r="L14" s="278">
        <f t="shared" si="5"/>
        <v>43410</v>
      </c>
      <c r="M14" s="278">
        <f t="shared" si="5"/>
        <v>43411</v>
      </c>
      <c r="N14" s="278">
        <f t="shared" si="5"/>
        <v>43412</v>
      </c>
      <c r="O14" s="278">
        <f t="shared" si="5"/>
        <v>43413</v>
      </c>
      <c r="P14" s="278">
        <f t="shared" si="5"/>
        <v>43414</v>
      </c>
      <c r="Q14" s="371"/>
      <c r="R14" s="278">
        <f>X6+1</f>
        <v>43436</v>
      </c>
      <c r="S14" s="278">
        <f t="shared" ref="S14:X14" si="6">R14+1</f>
        <v>43437</v>
      </c>
      <c r="T14" s="278">
        <f t="shared" si="6"/>
        <v>43438</v>
      </c>
      <c r="U14" s="278">
        <f t="shared" si="6"/>
        <v>43439</v>
      </c>
      <c r="V14" s="278">
        <f t="shared" si="6"/>
        <v>43440</v>
      </c>
      <c r="W14" s="278">
        <f t="shared" si="6"/>
        <v>43441</v>
      </c>
      <c r="X14" s="278">
        <f t="shared" si="6"/>
        <v>43442</v>
      </c>
      <c r="Y14" s="371"/>
      <c r="Z14" s="278">
        <f>AF6+1</f>
        <v>43471</v>
      </c>
      <c r="AA14" s="278">
        <f t="shared" ref="AA14:AF14" si="7">Z14+1</f>
        <v>43472</v>
      </c>
      <c r="AB14" s="278">
        <f t="shared" si="7"/>
        <v>43473</v>
      </c>
      <c r="AC14" s="278">
        <f t="shared" si="7"/>
        <v>43474</v>
      </c>
      <c r="AD14" s="278">
        <f t="shared" si="7"/>
        <v>43475</v>
      </c>
      <c r="AE14" s="278">
        <f t="shared" si="7"/>
        <v>43476</v>
      </c>
      <c r="AF14" s="278">
        <f t="shared" si="7"/>
        <v>43477</v>
      </c>
    </row>
    <row r="15" spans="1:36" s="116" customFormat="1" ht="20.100000000000001" hidden="1" customHeight="1">
      <c r="A15" s="114"/>
      <c r="B15" s="118" t="b">
        <f>IF(VLOOKUP(B14,スケジュール!$A$10:$AC$402,24,FALSE)="●","sky",IF(VLOOKUP(B14,スケジュール!$A$10:$AC$402,25,FALSE)="●","orange",IF(VLOOKUP(B14,スケジュール!$A$10:$AC$402,26,FALSE)="●","green",IF(VLOOKUP(B14,スケジュール!$A$10:$AC$402,27,FALSE)="●","pink",IF(VLOOKUP(B14,スケジュール!$A$10:$AC$402,28,FALSE)="●","purple",IF(VLOOKUP(B14,スケジュール!$A$10:$AC$402,29,FALSE)="●","yellow"))))))</f>
        <v>0</v>
      </c>
      <c r="C15" s="118" t="b">
        <f>IF(VLOOKUP(C14,スケジュール!$A$10:$AC$402,24,FALSE)="●","sky",IF(VLOOKUP(C14,スケジュール!$A$10:$AC$402,25,FALSE)="●","orange",IF(VLOOKUP(C14,スケジュール!$A$10:$AC$402,26,FALSE)="●","green",IF(VLOOKUP(C14,スケジュール!$A$10:$AC$402,27,FALSE)="●","pink",IF(VLOOKUP(C14,スケジュール!$A$10:$AC$402,28,FALSE)="●","purple",IF(VLOOKUP(C14,スケジュール!$A$10:$AC$402,29,FALSE)="●","yellow"))))))</f>
        <v>0</v>
      </c>
      <c r="D15" s="118" t="str">
        <f>IF(VLOOKUP(D14,スケジュール!$A$10:$AC$402,24,FALSE)="●","sky",IF(VLOOKUP(D14,スケジュール!$A$10:$AC$402,25,FALSE)="●","orange",IF(VLOOKUP(D14,スケジュール!$A$10:$AC$402,26,FALSE)="●","green",IF(VLOOKUP(D14,スケジュール!$A$10:$AC$402,27,FALSE)="●","pink",IF(VLOOKUP(D14,スケジュール!$A$10:$AC$402,28,FALSE)="●","purple",IF(VLOOKUP(D14,スケジュール!$A$10:$AC$402,29,FALSE)="●","yellow"))))))</f>
        <v>sky</v>
      </c>
      <c r="E15" s="118" t="str">
        <f>IF(VLOOKUP(E14,スケジュール!$A$10:$AC$402,24,FALSE)="●","sky",IF(VLOOKUP(E14,スケジュール!$A$10:$AC$402,25,FALSE)="●","orange",IF(VLOOKUP(E14,スケジュール!$A$10:$AC$402,26,FALSE)="●","green",IF(VLOOKUP(E14,スケジュール!$A$10:$AC$402,27,FALSE)="●","pink",IF(VLOOKUP(E14,スケジュール!$A$10:$AC$402,28,FALSE)="●","purple",IF(VLOOKUP(E14,スケジュール!$A$10:$AC$402,29,FALSE)="●","yellow"))))))</f>
        <v>sky</v>
      </c>
      <c r="F15" s="118" t="b">
        <f>IF(VLOOKUP(F14,スケジュール!$A$10:$AC$402,24,FALSE)="●","sky",IF(VLOOKUP(F14,スケジュール!$A$10:$AC$402,25,FALSE)="●","orange",IF(VLOOKUP(F14,スケジュール!$A$10:$AC$402,26,FALSE)="●","green",IF(VLOOKUP(F14,スケジュール!$A$10:$AC$402,27,FALSE)="●","pink",IF(VLOOKUP(F14,スケジュール!$A$10:$AC$402,28,FALSE)="●","purple",IF(VLOOKUP(F14,スケジュール!$A$10:$AC$402,29,FALSE)="●","yellow"))))))</f>
        <v>0</v>
      </c>
      <c r="G15" s="118" t="b">
        <f>IF(VLOOKUP(G14,スケジュール!$A$10:$AC$402,24,FALSE)="●","sky",IF(VLOOKUP(G14,スケジュール!$A$10:$AC$402,25,FALSE)="●","orange",IF(VLOOKUP(G14,スケジュール!$A$10:$AC$402,26,FALSE)="●","green",IF(VLOOKUP(G14,スケジュール!$A$10:$AC$402,27,FALSE)="●","pink",IF(VLOOKUP(G14,スケジュール!$A$10:$AC$402,28,FALSE)="●","purple",IF(VLOOKUP(G14,スケジュール!$A$10:$AC$402,29,FALSE)="●","yellow"))))))</f>
        <v>0</v>
      </c>
      <c r="H15" s="118" t="b">
        <f>IF(VLOOKUP(H14,スケジュール!$A$10:$AC$402,24,FALSE)="●","sky",IF(VLOOKUP(H14,スケジュール!$A$10:$AC$402,25,FALSE)="●","orange",IF(VLOOKUP(H14,スケジュール!$A$10:$AC$402,26,FALSE)="●","green",IF(VLOOKUP(H14,スケジュール!$A$10:$AC$402,27,FALSE)="●","pink",IF(VLOOKUP(H14,スケジュール!$A$10:$AC$402,28,FALSE)="●","purple",IF(VLOOKUP(H14,スケジュール!$A$10:$AC$402,29,FALSE)="●","yellow"))))))</f>
        <v>0</v>
      </c>
      <c r="I15" s="85"/>
      <c r="J15" s="284" t="b">
        <f>IF(VLOOKUP(J14,スケジュール!$A$10:$AC$402,24,FALSE)="●","sky",IF(VLOOKUP(J14,スケジュール!$A$10:$AC$402,25,FALSE)="●","orange",IF(VLOOKUP(J14,スケジュール!$A$10:$AC$402,26,FALSE)="●","green",IF(VLOOKUP(J14,スケジュール!$A$10:$AC$402,27,FALSE)="●","pink",IF(VLOOKUP(J14,スケジュール!$A$10:$AC$402,28,FALSE)="●","purple",IF(VLOOKUP(J14,スケジュール!$A$10:$AC$402,29,FALSE)="●","yellow"))))))</f>
        <v>0</v>
      </c>
      <c r="K15" s="284" t="b">
        <f>IF(VLOOKUP(K14,スケジュール!$A$10:$AC$402,24,FALSE)="●","sky",IF(VLOOKUP(K14,スケジュール!$A$10:$AC$402,25,FALSE)="●","orange",IF(VLOOKUP(K14,スケジュール!$A$10:$AC$402,26,FALSE)="●","green",IF(VLOOKUP(K14,スケジュール!$A$10:$AC$402,27,FALSE)="●","pink",IF(VLOOKUP(K14,スケジュール!$A$10:$AC$402,28,FALSE)="●","purple",IF(VLOOKUP(K14,スケジュール!$A$10:$AC$402,29,FALSE)="●","yellow"))))))</f>
        <v>0</v>
      </c>
      <c r="L15" s="284" t="str">
        <f>IF(VLOOKUP(L14,スケジュール!$A$10:$AC$402,24,FALSE)="●","sky",IF(VLOOKUP(L14,スケジュール!$A$10:$AC$402,25,FALSE)="●","orange",IF(VLOOKUP(L14,スケジュール!$A$10:$AC$402,26,FALSE)="●","green",IF(VLOOKUP(L14,スケジュール!$A$10:$AC$402,27,FALSE)="●","pink",IF(VLOOKUP(L14,スケジュール!$A$10:$AC$402,28,FALSE)="●","purple",IF(VLOOKUP(L14,スケジュール!$A$10:$AC$402,29,FALSE)="●","yellow"))))))</f>
        <v>sky</v>
      </c>
      <c r="M15" s="284" t="str">
        <f>IF(VLOOKUP(M14,スケジュール!$A$10:$AC$402,24,FALSE)="●","sky",IF(VLOOKUP(M14,スケジュール!$A$10:$AC$402,25,FALSE)="●","orange",IF(VLOOKUP(M14,スケジュール!$A$10:$AC$402,26,FALSE)="●","green",IF(VLOOKUP(M14,スケジュール!$A$10:$AC$402,27,FALSE)="●","pink",IF(VLOOKUP(M14,スケジュール!$A$10:$AC$402,28,FALSE)="●","purple",IF(VLOOKUP(M14,スケジュール!$A$10:$AC$402,29,FALSE)="●","yellow"))))))</f>
        <v>sky</v>
      </c>
      <c r="N15" s="284" t="b">
        <f>IF(VLOOKUP(N14,スケジュール!$A$10:$AC$402,24,FALSE)="●","sky",IF(VLOOKUP(N14,スケジュール!$A$10:$AC$402,25,FALSE)="●","orange",IF(VLOOKUP(N14,スケジュール!$A$10:$AC$402,26,FALSE)="●","green",IF(VLOOKUP(N14,スケジュール!$A$10:$AC$402,27,FALSE)="●","pink",IF(VLOOKUP(N14,スケジュール!$A$10:$AC$402,28,FALSE)="●","purple",IF(VLOOKUP(N14,スケジュール!$A$10:$AC$402,29,FALSE)="●","yellow"))))))</f>
        <v>0</v>
      </c>
      <c r="O15" s="284" t="b">
        <f>IF(VLOOKUP(O14,スケジュール!$A$10:$AC$402,24,FALSE)="●","sky",IF(VLOOKUP(O14,スケジュール!$A$10:$AC$402,25,FALSE)="●","orange",IF(VLOOKUP(O14,スケジュール!$A$10:$AC$402,26,FALSE)="●","green",IF(VLOOKUP(O14,スケジュール!$A$10:$AC$402,27,FALSE)="●","pink",IF(VLOOKUP(O14,スケジュール!$A$10:$AC$402,28,FALSE)="●","purple",IF(VLOOKUP(O14,スケジュール!$A$10:$AC$402,29,FALSE)="●","yellow"))))))</f>
        <v>0</v>
      </c>
      <c r="P15" s="284" t="b">
        <f>IF(VLOOKUP(P14,スケジュール!$A$10:$AC$402,24,FALSE)="●","sky",IF(VLOOKUP(P14,スケジュール!$A$10:$AC$402,25,FALSE)="●","orange",IF(VLOOKUP(P14,スケジュール!$A$10:$AC$402,26,FALSE)="●","green",IF(VLOOKUP(P14,スケジュール!$A$10:$AC$402,27,FALSE)="●","pink",IF(VLOOKUP(P14,スケジュール!$A$10:$AC$402,28,FALSE)="●","purple",IF(VLOOKUP(P14,スケジュール!$A$10:$AC$402,29,FALSE)="●","yellow"))))))</f>
        <v>0</v>
      </c>
      <c r="Q15" s="85"/>
      <c r="R15" s="118" t="b">
        <f>IF(VLOOKUP(R14,スケジュール!$A$10:$AC$402,24,FALSE)="●","sky",IF(VLOOKUP(R14,スケジュール!$A$10:$AC$402,25,FALSE)="●","orange",IF(VLOOKUP(R14,スケジュール!$A$10:$AC$402,26,FALSE)="●","green",IF(VLOOKUP(R14,スケジュール!$A$10:$AC$402,27,FALSE)="●","pink",IF(VLOOKUP(R14,スケジュール!$A$10:$AC$402,28,FALSE)="●","purple",IF(VLOOKUP(R14,スケジュール!$A$10:$AC$402,29,FALSE)="●","yellow"))))))</f>
        <v>0</v>
      </c>
      <c r="S15" s="118" t="b">
        <f>IF(VLOOKUP(S14,スケジュール!$A$10:$AC$402,24,FALSE)="●","sky",IF(VLOOKUP(S14,スケジュール!$A$10:$AC$402,25,FALSE)="●","orange",IF(VLOOKUP(S14,スケジュール!$A$10:$AC$402,26,FALSE)="●","green",IF(VLOOKUP(S14,スケジュール!$A$10:$AC$402,27,FALSE)="●","pink",IF(VLOOKUP(S14,スケジュール!$A$10:$AC$402,28,FALSE)="●","purple",IF(VLOOKUP(S14,スケジュール!$A$10:$AC$402,29,FALSE)="●","yellow"))))))</f>
        <v>0</v>
      </c>
      <c r="T15" s="118" t="str">
        <f>IF(VLOOKUP(T14,スケジュール!$A$10:$AC$402,24,FALSE)="●","sky",IF(VLOOKUP(T14,スケジュール!$A$10:$AC$402,25,FALSE)="●","orange",IF(VLOOKUP(T14,スケジュール!$A$10:$AC$402,26,FALSE)="●","green",IF(VLOOKUP(T14,スケジュール!$A$10:$AC$402,27,FALSE)="●","pink",IF(VLOOKUP(T14,スケジュール!$A$10:$AC$402,28,FALSE)="●","purple",IF(VLOOKUP(T14,スケジュール!$A$10:$AC$402,29,FALSE)="●","yellow"))))))</f>
        <v>orange</v>
      </c>
      <c r="U15" s="118" t="str">
        <f>IF(VLOOKUP(U14,スケジュール!$A$10:$AC$402,24,FALSE)="●","sky",IF(VLOOKUP(U14,スケジュール!$A$10:$AC$402,25,FALSE)="●","orange",IF(VLOOKUP(U14,スケジュール!$A$10:$AC$402,26,FALSE)="●","green",IF(VLOOKUP(U14,スケジュール!$A$10:$AC$402,27,FALSE)="●","pink",IF(VLOOKUP(U14,スケジュール!$A$10:$AC$402,28,FALSE)="●","purple",IF(VLOOKUP(U14,スケジュール!$A$10:$AC$402,29,FALSE)="●","yellow"))))))</f>
        <v>orange</v>
      </c>
      <c r="V15" s="118" t="b">
        <f>IF(VLOOKUP(V14,スケジュール!$A$10:$AC$402,24,FALSE)="●","sky",IF(VLOOKUP(V14,スケジュール!$A$10:$AC$402,25,FALSE)="●","orange",IF(VLOOKUP(V14,スケジュール!$A$10:$AC$402,26,FALSE)="●","green",IF(VLOOKUP(V14,スケジュール!$A$10:$AC$402,27,FALSE)="●","pink",IF(VLOOKUP(V14,スケジュール!$A$10:$AC$402,28,FALSE)="●","purple",IF(VLOOKUP(V14,スケジュール!$A$10:$AC$402,29,FALSE)="●","yellow"))))))</f>
        <v>0</v>
      </c>
      <c r="W15" s="118" t="b">
        <f>IF(VLOOKUP(W14,スケジュール!$A$10:$AC$402,24,FALSE)="●","sky",IF(VLOOKUP(W14,スケジュール!$A$10:$AC$402,25,FALSE)="●","orange",IF(VLOOKUP(W14,スケジュール!$A$10:$AC$402,26,FALSE)="●","green",IF(VLOOKUP(W14,スケジュール!$A$10:$AC$402,27,FALSE)="●","pink",IF(VLOOKUP(W14,スケジュール!$A$10:$AC$402,28,FALSE)="●","purple",IF(VLOOKUP(W14,スケジュール!$A$10:$AC$402,29,FALSE)="●","yellow"))))))</f>
        <v>0</v>
      </c>
      <c r="X15" s="118" t="b">
        <f>IF(VLOOKUP(X14,スケジュール!$A$10:$AC$402,24,FALSE)="●","sky",IF(VLOOKUP(X14,スケジュール!$A$10:$AC$402,25,FALSE)="●","orange",IF(VLOOKUP(X14,スケジュール!$A$10:$AC$402,26,FALSE)="●","green",IF(VLOOKUP(X14,スケジュール!$A$10:$AC$402,27,FALSE)="●","pink",IF(VLOOKUP(X14,スケジュール!$A$10:$AC$402,28,FALSE)="●","purple",IF(VLOOKUP(X14,スケジュール!$A$10:$AC$402,29,FALSE)="●","yellow"))))))</f>
        <v>0</v>
      </c>
      <c r="Y15" s="85"/>
      <c r="Z15" s="118" t="b">
        <f>IF(VLOOKUP(Z14,スケジュール!$A$10:$AC$402,24,FALSE)="●","sky",IF(VLOOKUP(Z14,スケジュール!$A$10:$AC$402,25,FALSE)="●","orange",IF(VLOOKUP(Z14,スケジュール!$A$10:$AC$402,26,FALSE)="●","green",IF(VLOOKUP(Z14,スケジュール!$A$10:$AC$402,27,FALSE)="●","pink",IF(VLOOKUP(Z14,スケジュール!$A$10:$AC$402,28,FALSE)="●","purple",IF(VLOOKUP(Z14,スケジュール!$A$10:$AC$402,29,FALSE)="●","yellow"))))))</f>
        <v>0</v>
      </c>
      <c r="AA15" s="118" t="b">
        <f>IF(VLOOKUP(AA14,スケジュール!$A$10:$AC$402,24,FALSE)="●","sky",IF(VLOOKUP(AA14,スケジュール!$A$10:$AC$402,25,FALSE)="●","orange",IF(VLOOKUP(AA14,スケジュール!$A$10:$AC$402,26,FALSE)="●","green",IF(VLOOKUP(AA14,スケジュール!$A$10:$AC$402,27,FALSE)="●","pink",IF(VLOOKUP(AA14,スケジュール!$A$10:$AC$402,28,FALSE)="●","purple",IF(VLOOKUP(AA14,スケジュール!$A$10:$AC$402,29,FALSE)="●","yellow"))))))</f>
        <v>0</v>
      </c>
      <c r="AB15" s="118" t="str">
        <f>IF(VLOOKUP(AB14,スケジュール!$A$10:$AC$402,24,FALSE)="●","sky",IF(VLOOKUP(AB14,スケジュール!$A$10:$AC$402,25,FALSE)="●","orange",IF(VLOOKUP(AB14,スケジュール!$A$10:$AC$402,26,FALSE)="●","green",IF(VLOOKUP(AB14,スケジュール!$A$10:$AC$402,27,FALSE)="●","pink",IF(VLOOKUP(AB14,スケジュール!$A$10:$AC$402,28,FALSE)="●","purple",IF(VLOOKUP(AB14,スケジュール!$A$10:$AC$402,29,FALSE)="●","yellow"))))))</f>
        <v>green</v>
      </c>
      <c r="AC15" s="118" t="str">
        <f>IF(VLOOKUP(AC14,スケジュール!$A$10:$AC$402,24,FALSE)="●","sky",IF(VLOOKUP(AC14,スケジュール!$A$10:$AC$402,25,FALSE)="●","orange",IF(VLOOKUP(AC14,スケジュール!$A$10:$AC$402,26,FALSE)="●","green",IF(VLOOKUP(AC14,スケジュール!$A$10:$AC$402,27,FALSE)="●","pink",IF(VLOOKUP(AC14,スケジュール!$A$10:$AC$402,28,FALSE)="●","purple",IF(VLOOKUP(AC14,スケジュール!$A$10:$AC$402,29,FALSE)="●","yellow"))))))</f>
        <v>green</v>
      </c>
      <c r="AD15" s="118" t="b">
        <f>IF(VLOOKUP(AD14,スケジュール!$A$10:$AC$402,24,FALSE)="●","sky",IF(VLOOKUP(AD14,スケジュール!$A$10:$AC$402,25,FALSE)="●","orange",IF(VLOOKUP(AD14,スケジュール!$A$10:$AC$402,26,FALSE)="●","green",IF(VLOOKUP(AD14,スケジュール!$A$10:$AC$402,27,FALSE)="●","pink",IF(VLOOKUP(AD14,スケジュール!$A$10:$AC$402,28,FALSE)="●","purple",IF(VLOOKUP(AD14,スケジュール!$A$10:$AC$402,29,FALSE)="●","yellow"))))))</f>
        <v>0</v>
      </c>
      <c r="AE15" s="118" t="b">
        <f>IF(VLOOKUP(AE14,スケジュール!$A$10:$AC$402,24,FALSE)="●","sky",IF(VLOOKUP(AE14,スケジュール!$A$10:$AC$402,25,FALSE)="●","orange",IF(VLOOKUP(AE14,スケジュール!$A$10:$AC$402,26,FALSE)="●","green",IF(VLOOKUP(AE14,スケジュール!$A$10:$AC$402,27,FALSE)="●","pink",IF(VLOOKUP(AE14,スケジュール!$A$10:$AC$402,28,FALSE)="●","purple",IF(VLOOKUP(AE14,スケジュール!$A$10:$AC$402,29,FALSE)="●","yellow"))))))</f>
        <v>0</v>
      </c>
      <c r="AF15" s="118" t="b">
        <f>IF(VLOOKUP(AF14,スケジュール!$A$10:$AC$402,24,FALSE)="●","sky",IF(VLOOKUP(AF14,スケジュール!$A$10:$AC$402,25,FALSE)="●","orange",IF(VLOOKUP(AF14,スケジュール!$A$10:$AC$402,26,FALSE)="●","green",IF(VLOOKUP(AF14,スケジュール!$A$10:$AC$402,27,FALSE)="●","pink",IF(VLOOKUP(AF14,スケジュール!$A$10:$AC$402,28,FALSE)="●","purple",IF(VLOOKUP(AF14,スケジュール!$A$10:$AC$402,29,FALSE)="●","yellow"))))))</f>
        <v>0</v>
      </c>
      <c r="AG15" s="115"/>
      <c r="AJ15" s="117"/>
    </row>
    <row r="16" spans="1:36" s="93" customFormat="1" ht="20.100000000000001" customHeight="1">
      <c r="A16" s="126" t="str">
        <f>IF(ISBLANK(A8),"",A8)</f>
        <v/>
      </c>
      <c r="B16" s="119" t="str">
        <f>IF(ISERROR(VLOOKUP(B14,スケジュール!$A$10:$V$266,$AG16+4,FALSE)),"",IF(VLOOKUP(B14,スケジュール!$A$10:$V$266,$AG16+4,FALSE)="●",VLOOKUP(B14,スケジュール!$A$10:$V$266,$AG16+4,FALSE),""))</f>
        <v/>
      </c>
      <c r="C16" s="119" t="str">
        <f>IF(ISERROR(VLOOKUP(C14,スケジュール!$A$10:$V$266,$AG16+4,FALSE)),"",IF(VLOOKUP(C14,スケジュール!$A$10:$V$266,$AG16+4,FALSE)="●",VLOOKUP(C14,スケジュール!$A$10:$V$266,$AG16+4,FALSE),""))</f>
        <v/>
      </c>
      <c r="D16" s="119" t="str">
        <f>IF(ISERROR(VLOOKUP(D14,スケジュール!$A$10:$V$266,$AG16+4,FALSE)),"",IF(VLOOKUP(D14,スケジュール!$A$10:$V$266,$AG16+4,FALSE)="●",VLOOKUP(D14,スケジュール!$A$10:$V$266,$AG16+4,FALSE),""))</f>
        <v/>
      </c>
      <c r="E16" s="119" t="str">
        <f>IF(ISERROR(VLOOKUP(E14,スケジュール!$A$10:$V$266,$AG16+4,FALSE)),"",IF(VLOOKUP(E14,スケジュール!$A$10:$V$266,$AG16+4,FALSE)="●",VLOOKUP(E14,スケジュール!$A$10:$V$266,$AG16+4,FALSE),""))</f>
        <v/>
      </c>
      <c r="F16" s="119" t="str">
        <f>IF(ISERROR(VLOOKUP(F14,スケジュール!$A$10:$V$266,$AG16+4,FALSE)),"",IF(VLOOKUP(F14,スケジュール!$A$10:$V$266,$AG16+4,FALSE)="●",VLOOKUP(F14,スケジュール!$A$10:$V$266,$AG16+4,FALSE),""))</f>
        <v/>
      </c>
      <c r="G16" s="119" t="str">
        <f>IF(ISERROR(VLOOKUP(G14,スケジュール!$A$10:$V$266,$AG16+4,FALSE)),"",IF(VLOOKUP(G14,スケジュール!$A$10:$V$266,$AG16+4,FALSE)="●",VLOOKUP(G14,スケジュール!$A$10:$V$266,$AG16+4,FALSE),""))</f>
        <v/>
      </c>
      <c r="H16" s="119" t="str">
        <f>IF(ISERROR(VLOOKUP(H14,スケジュール!$A$10:$V$266,$AG16+4,FALSE)),"",IF(VLOOKUP(H14,スケジュール!$A$10:$V$266,$AG16+4,FALSE)="●",VLOOKUP(H14,スケジュール!$A$10:$V$266,$AG16+4,FALSE),""))</f>
        <v/>
      </c>
      <c r="I16" s="87"/>
      <c r="J16" s="282" t="str">
        <f>IF(ISERROR(VLOOKUP(J14,スケジュール!$A$10:$V$266,$AG16+4,FALSE)),"",IF(VLOOKUP(J14,スケジュール!$A$10:$V$266,$AG16+4,FALSE)="●",VLOOKUP(J14,スケジュール!$A$10:$V$266,$AG16+4,FALSE),""))</f>
        <v/>
      </c>
      <c r="K16" s="282" t="str">
        <f>IF(ISERROR(VLOOKUP(K14,スケジュール!$A$10:$V$266,$AG16+4,FALSE)),"",IF(VLOOKUP(K14,スケジュール!$A$10:$V$266,$AG16+4,FALSE)="●",VLOOKUP(K14,スケジュール!$A$10:$V$266,$AG16+4,FALSE),""))</f>
        <v/>
      </c>
      <c r="L16" s="282" t="str">
        <f>IF(ISERROR(VLOOKUP(L14,スケジュール!$A$10:$V$266,$AG16+4,FALSE)),"",IF(VLOOKUP(L14,スケジュール!$A$10:$V$266,$AG16+4,FALSE)="●",VLOOKUP(L14,スケジュール!$A$10:$V$266,$AG16+4,FALSE),""))</f>
        <v/>
      </c>
      <c r="M16" s="282" t="str">
        <f>IF(ISERROR(VLOOKUP(M14,スケジュール!$A$10:$V$266,$AG16+4,FALSE)),"",IF(VLOOKUP(M14,スケジュール!$A$10:$V$266,$AG16+4,FALSE)="●",VLOOKUP(M14,スケジュール!$A$10:$V$266,$AG16+4,FALSE),""))</f>
        <v/>
      </c>
      <c r="N16" s="282" t="str">
        <f>IF(ISERROR(VLOOKUP(N14,スケジュール!$A$10:$V$266,$AG16+4,FALSE)),"",IF(VLOOKUP(N14,スケジュール!$A$10:$V$266,$AG16+4,FALSE)="●",VLOOKUP(N14,スケジュール!$A$10:$V$266,$AG16+4,FALSE),""))</f>
        <v/>
      </c>
      <c r="O16" s="282" t="str">
        <f>IF(ISERROR(VLOOKUP(O14,スケジュール!$A$10:$V$266,$AG16+4,FALSE)),"",IF(VLOOKUP(O14,スケジュール!$A$10:$V$266,$AG16+4,FALSE)="●",VLOOKUP(O14,スケジュール!$A$10:$V$266,$AG16+4,FALSE),""))</f>
        <v/>
      </c>
      <c r="P16" s="282" t="str">
        <f>IF(ISERROR(VLOOKUP(P14,スケジュール!$A$10:$V$266,$AG16+4,FALSE)),"",IF(VLOOKUP(P14,スケジュール!$A$10:$V$266,$AG16+4,FALSE)="●",VLOOKUP(P14,スケジュール!$A$10:$V$266,$AG16+4,FALSE),""))</f>
        <v/>
      </c>
      <c r="Q16" s="87"/>
      <c r="R16" s="125" t="str">
        <f>IF(ISERROR(VLOOKUP(R14,スケジュール!$A$10:$V$266,$AG16+4,FALSE)),"",IF(VLOOKUP(R14,スケジュール!$A$10:$V$266,$AG16+4,FALSE)="●",VLOOKUP(R14,スケジュール!$A$10:$V$266,$AG16+4,FALSE),""))</f>
        <v/>
      </c>
      <c r="S16" s="125" t="str">
        <f>IF(ISERROR(VLOOKUP(S14,スケジュール!$A$10:$V$266,$AG16+4,FALSE)),"",IF(VLOOKUP(S14,スケジュール!$A$10:$V$266,$AG16+4,FALSE)="●",VLOOKUP(S14,スケジュール!$A$10:$V$266,$AG16+4,FALSE),""))</f>
        <v/>
      </c>
      <c r="T16" s="125" t="str">
        <f>IF(ISERROR(VLOOKUP(T14,スケジュール!$A$10:$V$266,$AG16+4,FALSE)),"",IF(VLOOKUP(T14,スケジュール!$A$10:$V$266,$AG16+4,FALSE)="●",VLOOKUP(T14,スケジュール!$A$10:$V$266,$AG16+4,FALSE),""))</f>
        <v/>
      </c>
      <c r="U16" s="125" t="str">
        <f>IF(ISERROR(VLOOKUP(U14,スケジュール!$A$10:$V$266,$AG16+4,FALSE)),"",IF(VLOOKUP(U14,スケジュール!$A$10:$V$266,$AG16+4,FALSE)="●",VLOOKUP(U14,スケジュール!$A$10:$V$266,$AG16+4,FALSE),""))</f>
        <v/>
      </c>
      <c r="V16" s="125" t="str">
        <f>IF(ISERROR(VLOOKUP(V14,スケジュール!$A$10:$V$266,$AG16+4,FALSE)),"",IF(VLOOKUP(V14,スケジュール!$A$10:$V$266,$AG16+4,FALSE)="●",VLOOKUP(V14,スケジュール!$A$10:$V$266,$AG16+4,FALSE),""))</f>
        <v/>
      </c>
      <c r="W16" s="125" t="str">
        <f>IF(ISERROR(VLOOKUP(W14,スケジュール!$A$10:$V$266,$AG16+4,FALSE)),"",IF(VLOOKUP(W14,スケジュール!$A$10:$V$266,$AG16+4,FALSE)="●",VLOOKUP(W14,スケジュール!$A$10:$V$266,$AG16+4,FALSE),""))</f>
        <v/>
      </c>
      <c r="X16" s="125" t="str">
        <f>IF(ISERROR(VLOOKUP(X14,スケジュール!$A$10:$V$266,$AG16+4,FALSE)),"",IF(VLOOKUP(X14,スケジュール!$A$10:$V$266,$AG16+4,FALSE)="●",VLOOKUP(X14,スケジュール!$A$10:$V$266,$AG16+4,FALSE),""))</f>
        <v/>
      </c>
      <c r="Y16" s="87"/>
      <c r="Z16" s="125" t="str">
        <f>IF(ISERROR(VLOOKUP(Z14,スケジュール!$A$10:$V$266,$AG16+4,FALSE)),"",IF(VLOOKUP(Z14,スケジュール!$A$10:$V$266,$AG16+4,FALSE)="●",VLOOKUP(Z14,スケジュール!$A$10:$V$266,$AG16+4,FALSE),""))</f>
        <v/>
      </c>
      <c r="AA16" s="125" t="str">
        <f>IF(ISERROR(VLOOKUP(AA14,スケジュール!$A$10:$V$266,$AG16+4,FALSE)),"",IF(VLOOKUP(AA14,スケジュール!$A$10:$V$266,$AG16+4,FALSE)="●",VLOOKUP(AA14,スケジュール!$A$10:$V$266,$AG16+4,FALSE),""))</f>
        <v/>
      </c>
      <c r="AB16" s="125" t="str">
        <f>IF(ISERROR(VLOOKUP(AB14,スケジュール!$A$10:$V$266,$AG16+4,FALSE)),"",IF(VLOOKUP(AB14,スケジュール!$A$10:$V$266,$AG16+4,FALSE)="●",VLOOKUP(AB14,スケジュール!$A$10:$V$266,$AG16+4,FALSE),""))</f>
        <v/>
      </c>
      <c r="AC16" s="125" t="str">
        <f>IF(ISERROR(VLOOKUP(AC14,スケジュール!$A$10:$V$266,$AG16+4,FALSE)),"",IF(VLOOKUP(AC14,スケジュール!$A$10:$V$266,$AG16+4,FALSE)="●",VLOOKUP(AC14,スケジュール!$A$10:$V$266,$AG16+4,FALSE),""))</f>
        <v/>
      </c>
      <c r="AD16" s="125" t="str">
        <f>IF(ISERROR(VLOOKUP(AD14,スケジュール!$A$10:$V$266,$AG16+4,FALSE)),"",IF(VLOOKUP(AD14,スケジュール!$A$10:$V$266,$AG16+4,FALSE)="●",VLOOKUP(AD14,スケジュール!$A$10:$V$266,$AG16+4,FALSE),""))</f>
        <v/>
      </c>
      <c r="AE16" s="125" t="str">
        <f>IF(ISERROR(VLOOKUP(AE14,スケジュール!$A$10:$V$266,$AG16+4,FALSE)),"",IF(VLOOKUP(AE14,スケジュール!$A$10:$V$266,$AG16+4,FALSE)="●",VLOOKUP(AE14,スケジュール!$A$10:$V$266,$AG16+4,FALSE),""))</f>
        <v/>
      </c>
      <c r="AF16" s="125" t="str">
        <f>IF(ISERROR(VLOOKUP(AF14,スケジュール!$A$10:$V$266,$AG16+4,FALSE)),"",IF(VLOOKUP(AF14,スケジュール!$A$10:$V$266,$AG16+4,FALSE)="●",VLOOKUP(AF14,スケジュール!$A$10:$V$266,$AG16+4,FALSE),""))</f>
        <v/>
      </c>
      <c r="AG16" s="40" t="str">
        <f>AG8</f>
        <v/>
      </c>
    </row>
    <row r="17" spans="1:36" s="90" customFormat="1" ht="20.100000000000001" customHeight="1">
      <c r="A17" s="88" t="str">
        <f>IF(ISBLANK(A9),"",A9)</f>
        <v/>
      </c>
      <c r="B17" s="119" t="str">
        <f>IF(ISERROR(VLOOKUP(B14,スケジュール!$A$10:$V$266,$AG17+4,FALSE)),"",IF(VLOOKUP(B14,スケジュール!$A$10:$V$266,$AG17+4,FALSE)="●",VLOOKUP(B14,スケジュール!$A$10:$V$266,$AG17+4,FALSE),""))</f>
        <v/>
      </c>
      <c r="C17" s="119" t="str">
        <f>IF(ISERROR(VLOOKUP(C14,スケジュール!$A$10:$V$266,$AG17+4,FALSE)),"",IF(VLOOKUP(C14,スケジュール!$A$10:$V$266,$AG17+4,FALSE)="●",VLOOKUP(C14,スケジュール!$A$10:$V$266,$AG17+4,FALSE),""))</f>
        <v/>
      </c>
      <c r="D17" s="119" t="str">
        <f>IF(ISERROR(VLOOKUP(D14,スケジュール!$A$10:$V$266,$AG17+4,FALSE)),"",IF(VLOOKUP(D14,スケジュール!$A$10:$V$266,$AG17+4,FALSE)="●",VLOOKUP(D14,スケジュール!$A$10:$V$266,$AG17+4,FALSE),""))</f>
        <v/>
      </c>
      <c r="E17" s="119" t="str">
        <f>IF(ISERROR(VLOOKUP(E14,スケジュール!$A$10:$V$266,$AG17+4,FALSE)),"",IF(VLOOKUP(E14,スケジュール!$A$10:$V$266,$AG17+4,FALSE)="●",VLOOKUP(E14,スケジュール!$A$10:$V$266,$AG17+4,FALSE),""))</f>
        <v/>
      </c>
      <c r="F17" s="119" t="str">
        <f>IF(ISERROR(VLOOKUP(F14,スケジュール!$A$10:$V$266,$AG17+4,FALSE)),"",IF(VLOOKUP(F14,スケジュール!$A$10:$V$266,$AG17+4,FALSE)="●",VLOOKUP(F14,スケジュール!$A$10:$V$266,$AG17+4,FALSE),""))</f>
        <v/>
      </c>
      <c r="G17" s="119" t="str">
        <f>IF(ISERROR(VLOOKUP(G14,スケジュール!$A$10:$V$266,$AG17+4,FALSE)),"",IF(VLOOKUP(G14,スケジュール!$A$10:$V$266,$AG17+4,FALSE)="●",VLOOKUP(G14,スケジュール!$A$10:$V$266,$AG17+4,FALSE),""))</f>
        <v/>
      </c>
      <c r="H17" s="119" t="str">
        <f>IF(ISERROR(VLOOKUP(H14,スケジュール!$A$10:$V$266,$AG17+4,FALSE)),"",IF(VLOOKUP(H14,スケジュール!$A$10:$V$266,$AG17+4,FALSE)="●",VLOOKUP(H14,スケジュール!$A$10:$V$266,$AG17+4,FALSE),""))</f>
        <v/>
      </c>
      <c r="I17" s="89"/>
      <c r="J17" s="282" t="str">
        <f>IF(ISERROR(VLOOKUP(J14,スケジュール!$A$10:$V$266,$AG17+4,FALSE)),"",IF(VLOOKUP(J14,スケジュール!$A$10:$V$266,$AG17+4,FALSE)="●",VLOOKUP(J14,スケジュール!$A$10:$V$266,$AG17+4,FALSE),""))</f>
        <v/>
      </c>
      <c r="K17" s="282" t="str">
        <f>IF(ISERROR(VLOOKUP(K14,スケジュール!$A$10:$V$266,$AG17+4,FALSE)),"",IF(VLOOKUP(K14,スケジュール!$A$10:$V$266,$AG17+4,FALSE)="●",VLOOKUP(K14,スケジュール!$A$10:$V$266,$AG17+4,FALSE),""))</f>
        <v/>
      </c>
      <c r="L17" s="282" t="str">
        <f>IF(ISERROR(VLOOKUP(L14,スケジュール!$A$10:$V$266,$AG17+4,FALSE)),"",IF(VLOOKUP(L14,スケジュール!$A$10:$V$266,$AG17+4,FALSE)="●",VLOOKUP(L14,スケジュール!$A$10:$V$266,$AG17+4,FALSE),""))</f>
        <v/>
      </c>
      <c r="M17" s="282" t="str">
        <f>IF(ISERROR(VLOOKUP(M14,スケジュール!$A$10:$V$266,$AG17+4,FALSE)),"",IF(VLOOKUP(M14,スケジュール!$A$10:$V$266,$AG17+4,FALSE)="●",VLOOKUP(M14,スケジュール!$A$10:$V$266,$AG17+4,FALSE),""))</f>
        <v/>
      </c>
      <c r="N17" s="282" t="str">
        <f>IF(ISERROR(VLOOKUP(N14,スケジュール!$A$10:$V$266,$AG17+4,FALSE)),"",IF(VLOOKUP(N14,スケジュール!$A$10:$V$266,$AG17+4,FALSE)="●",VLOOKUP(N14,スケジュール!$A$10:$V$266,$AG17+4,FALSE),""))</f>
        <v/>
      </c>
      <c r="O17" s="282" t="str">
        <f>IF(ISERROR(VLOOKUP(O14,スケジュール!$A$10:$V$266,$AG17+4,FALSE)),"",IF(VLOOKUP(O14,スケジュール!$A$10:$V$266,$AG17+4,FALSE)="●",VLOOKUP(O14,スケジュール!$A$10:$V$266,$AG17+4,FALSE),""))</f>
        <v/>
      </c>
      <c r="P17" s="282" t="str">
        <f>IF(ISERROR(VLOOKUP(P14,スケジュール!$A$10:$V$266,$AG17+4,FALSE)),"",IF(VLOOKUP(P14,スケジュール!$A$10:$V$266,$AG17+4,FALSE)="●",VLOOKUP(P14,スケジュール!$A$10:$V$266,$AG17+4,FALSE),""))</f>
        <v/>
      </c>
      <c r="Q17" s="89"/>
      <c r="R17" s="125" t="str">
        <f>IF(ISERROR(VLOOKUP(R14,スケジュール!$A$10:$V$266,$AG17+4,FALSE)),"",IF(VLOOKUP(R14,スケジュール!$A$10:$V$266,$AG17+4,FALSE)="●",VLOOKUP(R14,スケジュール!$A$10:$V$266,$AG17+4,FALSE),""))</f>
        <v/>
      </c>
      <c r="S17" s="125" t="str">
        <f>IF(ISERROR(VLOOKUP(S14,スケジュール!$A$10:$V$266,$AG17+4,FALSE)),"",IF(VLOOKUP(S14,スケジュール!$A$10:$V$266,$AG17+4,FALSE)="●",VLOOKUP(S14,スケジュール!$A$10:$V$266,$AG17+4,FALSE),""))</f>
        <v/>
      </c>
      <c r="T17" s="125" t="str">
        <f>IF(ISERROR(VLOOKUP(T14,スケジュール!$A$10:$V$266,$AG17+4,FALSE)),"",IF(VLOOKUP(T14,スケジュール!$A$10:$V$266,$AG17+4,FALSE)="●",VLOOKUP(T14,スケジュール!$A$10:$V$266,$AG17+4,FALSE),""))</f>
        <v/>
      </c>
      <c r="U17" s="125" t="str">
        <f>IF(ISERROR(VLOOKUP(U14,スケジュール!$A$10:$V$266,$AG17+4,FALSE)),"",IF(VLOOKUP(U14,スケジュール!$A$10:$V$266,$AG17+4,FALSE)="●",VLOOKUP(U14,スケジュール!$A$10:$V$266,$AG17+4,FALSE),""))</f>
        <v/>
      </c>
      <c r="V17" s="125" t="str">
        <f>IF(ISERROR(VLOOKUP(V14,スケジュール!$A$10:$V$266,$AG17+4,FALSE)),"",IF(VLOOKUP(V14,スケジュール!$A$10:$V$266,$AG17+4,FALSE)="●",VLOOKUP(V14,スケジュール!$A$10:$V$266,$AG17+4,FALSE),""))</f>
        <v/>
      </c>
      <c r="W17" s="125" t="str">
        <f>IF(ISERROR(VLOOKUP(W14,スケジュール!$A$10:$V$266,$AG17+4,FALSE)),"",IF(VLOOKUP(W14,スケジュール!$A$10:$V$266,$AG17+4,FALSE)="●",VLOOKUP(W14,スケジュール!$A$10:$V$266,$AG17+4,FALSE),""))</f>
        <v/>
      </c>
      <c r="X17" s="125" t="str">
        <f>IF(ISERROR(VLOOKUP(X14,スケジュール!$A$10:$V$266,$AG17+4,FALSE)),"",IF(VLOOKUP(X14,スケジュール!$A$10:$V$266,$AG17+4,FALSE)="●",VLOOKUP(X14,スケジュール!$A$10:$V$266,$AG17+4,FALSE),""))</f>
        <v/>
      </c>
      <c r="Y17" s="89"/>
      <c r="Z17" s="125" t="str">
        <f>IF(ISERROR(VLOOKUP(Z14,スケジュール!$A$10:$V$266,$AG17+4,FALSE)),"",IF(VLOOKUP(Z14,スケジュール!$A$10:$V$266,$AG17+4,FALSE)="●",VLOOKUP(Z14,スケジュール!$A$10:$V$266,$AG17+4,FALSE),""))</f>
        <v/>
      </c>
      <c r="AA17" s="125" t="str">
        <f>IF(ISERROR(VLOOKUP(AA14,スケジュール!$A$10:$V$266,$AG17+4,FALSE)),"",IF(VLOOKUP(AA14,スケジュール!$A$10:$V$266,$AG17+4,FALSE)="●",VLOOKUP(AA14,スケジュール!$A$10:$V$266,$AG17+4,FALSE),""))</f>
        <v/>
      </c>
      <c r="AB17" s="125" t="str">
        <f>IF(ISERROR(VLOOKUP(AB14,スケジュール!$A$10:$V$266,$AG17+4,FALSE)),"",IF(VLOOKUP(AB14,スケジュール!$A$10:$V$266,$AG17+4,FALSE)="●",VLOOKUP(AB14,スケジュール!$A$10:$V$266,$AG17+4,FALSE),""))</f>
        <v/>
      </c>
      <c r="AC17" s="125" t="str">
        <f>IF(ISERROR(VLOOKUP(AC14,スケジュール!$A$10:$V$266,$AG17+4,FALSE)),"",IF(VLOOKUP(AC14,スケジュール!$A$10:$V$266,$AG17+4,FALSE)="●",VLOOKUP(AC14,スケジュール!$A$10:$V$266,$AG17+4,FALSE),""))</f>
        <v/>
      </c>
      <c r="AD17" s="125" t="str">
        <f>IF(ISERROR(VLOOKUP(AD14,スケジュール!$A$10:$V$266,$AG17+4,FALSE)),"",IF(VLOOKUP(AD14,スケジュール!$A$10:$V$266,$AG17+4,FALSE)="●",VLOOKUP(AD14,スケジュール!$A$10:$V$266,$AG17+4,FALSE),""))</f>
        <v/>
      </c>
      <c r="AE17" s="125" t="str">
        <f>IF(ISERROR(VLOOKUP(AE14,スケジュール!$A$10:$V$266,$AG17+4,FALSE)),"",IF(VLOOKUP(AE14,スケジュール!$A$10:$V$266,$AG17+4,FALSE)="●",VLOOKUP(AE14,スケジュール!$A$10:$V$266,$AG17+4,FALSE),""))</f>
        <v/>
      </c>
      <c r="AF17" s="125" t="str">
        <f>IF(ISERROR(VLOOKUP(AF14,スケジュール!$A$10:$V$266,$AG17+4,FALSE)),"",IF(VLOOKUP(AF14,スケジュール!$A$10:$V$266,$AG17+4,FALSE)="●",VLOOKUP(AF14,スケジュール!$A$10:$V$266,$AG17+4,FALSE),""))</f>
        <v/>
      </c>
      <c r="AG17" s="40" t="str">
        <f>AG9</f>
        <v/>
      </c>
    </row>
    <row r="18" spans="1:36" s="96" customFormat="1" ht="20.100000000000001" customHeight="1">
      <c r="A18" s="94" t="str">
        <f>IF(ISBLANK(A10),"",A10)</f>
        <v/>
      </c>
      <c r="B18" s="119" t="str">
        <f>IF(ISERROR(VLOOKUP(B14,スケジュール!$A$10:$V$266,$AG18+4,FALSE)),"",IF(VLOOKUP(B14,スケジュール!$A$10:$V$266,$AG18+4,FALSE)="●",VLOOKUP(B14,スケジュール!$A$10:$V$266,$AG18+4,FALSE),""))</f>
        <v/>
      </c>
      <c r="C18" s="119" t="str">
        <f>IF(ISERROR(VLOOKUP(C14,スケジュール!$A$10:$V$266,$AG18+4,FALSE)),"",IF(VLOOKUP(C14,スケジュール!$A$10:$V$266,$AG18+4,FALSE)="●",VLOOKUP(C14,スケジュール!$A$10:$V$266,$AG18+4,FALSE),""))</f>
        <v/>
      </c>
      <c r="D18" s="119" t="str">
        <f>IF(ISERROR(VLOOKUP(D14,スケジュール!$A$10:$V$266,$AG18+4,FALSE)),"",IF(VLOOKUP(D14,スケジュール!$A$10:$V$266,$AG18+4,FALSE)="●",VLOOKUP(D14,スケジュール!$A$10:$V$266,$AG18+4,FALSE),""))</f>
        <v/>
      </c>
      <c r="E18" s="119" t="str">
        <f>IF(ISERROR(VLOOKUP(E14,スケジュール!$A$10:$V$266,$AG18+4,FALSE)),"",IF(VLOOKUP(E14,スケジュール!$A$10:$V$266,$AG18+4,FALSE)="●",VLOOKUP(E14,スケジュール!$A$10:$V$266,$AG18+4,FALSE),""))</f>
        <v/>
      </c>
      <c r="F18" s="119" t="str">
        <f>IF(ISERROR(VLOOKUP(F14,スケジュール!$A$10:$V$266,$AG18+4,FALSE)),"",IF(VLOOKUP(F14,スケジュール!$A$10:$V$266,$AG18+4,FALSE)="●",VLOOKUP(F14,スケジュール!$A$10:$V$266,$AG18+4,FALSE),""))</f>
        <v/>
      </c>
      <c r="G18" s="119" t="str">
        <f>IF(ISERROR(VLOOKUP(G14,スケジュール!$A$10:$V$266,$AG18+4,FALSE)),"",IF(VLOOKUP(G14,スケジュール!$A$10:$V$266,$AG18+4,FALSE)="●",VLOOKUP(G14,スケジュール!$A$10:$V$266,$AG18+4,FALSE),""))</f>
        <v/>
      </c>
      <c r="H18" s="119" t="str">
        <f>IF(ISERROR(VLOOKUP(H14,スケジュール!$A$10:$V$266,$AG18+4,FALSE)),"",IF(VLOOKUP(H14,スケジュール!$A$10:$V$266,$AG18+4,FALSE)="●",VLOOKUP(H14,スケジュール!$A$10:$V$266,$AG18+4,FALSE),""))</f>
        <v/>
      </c>
      <c r="I18" s="95"/>
      <c r="J18" s="282" t="str">
        <f>IF(ISERROR(VLOOKUP(J14,スケジュール!$A$10:$V$266,$AG18+4,FALSE)),"",IF(VLOOKUP(J14,スケジュール!$A$10:$V$266,$AG18+4,FALSE)="●",VLOOKUP(J14,スケジュール!$A$10:$V$266,$AG18+4,FALSE),""))</f>
        <v/>
      </c>
      <c r="K18" s="282" t="str">
        <f>IF(ISERROR(VLOOKUP(K14,スケジュール!$A$10:$V$266,$AG18+4,FALSE)),"",IF(VLOOKUP(K14,スケジュール!$A$10:$V$266,$AG18+4,FALSE)="●",VLOOKUP(K14,スケジュール!$A$10:$V$266,$AG18+4,FALSE),""))</f>
        <v/>
      </c>
      <c r="L18" s="282" t="str">
        <f>IF(ISERROR(VLOOKUP(L14,スケジュール!$A$10:$V$266,$AG18+4,FALSE)),"",IF(VLOOKUP(L14,スケジュール!$A$10:$V$266,$AG18+4,FALSE)="●",VLOOKUP(L14,スケジュール!$A$10:$V$266,$AG18+4,FALSE),""))</f>
        <v/>
      </c>
      <c r="M18" s="282" t="str">
        <f>IF(ISERROR(VLOOKUP(M14,スケジュール!$A$10:$V$266,$AG18+4,FALSE)),"",IF(VLOOKUP(M14,スケジュール!$A$10:$V$266,$AG18+4,FALSE)="●",VLOOKUP(M14,スケジュール!$A$10:$V$266,$AG18+4,FALSE),""))</f>
        <v/>
      </c>
      <c r="N18" s="282" t="str">
        <f>IF(ISERROR(VLOOKUP(N14,スケジュール!$A$10:$V$266,$AG18+4,FALSE)),"",IF(VLOOKUP(N14,スケジュール!$A$10:$V$266,$AG18+4,FALSE)="●",VLOOKUP(N14,スケジュール!$A$10:$V$266,$AG18+4,FALSE),""))</f>
        <v/>
      </c>
      <c r="O18" s="282" t="str">
        <f>IF(ISERROR(VLOOKUP(O14,スケジュール!$A$10:$V$266,$AG18+4,FALSE)),"",IF(VLOOKUP(O14,スケジュール!$A$10:$V$266,$AG18+4,FALSE)="●",VLOOKUP(O14,スケジュール!$A$10:$V$266,$AG18+4,FALSE),""))</f>
        <v/>
      </c>
      <c r="P18" s="282" t="str">
        <f>IF(ISERROR(VLOOKUP(P14,スケジュール!$A$10:$V$266,$AG18+4,FALSE)),"",IF(VLOOKUP(P14,スケジュール!$A$10:$V$266,$AG18+4,FALSE)="●",VLOOKUP(P14,スケジュール!$A$10:$V$266,$AG18+4,FALSE),""))</f>
        <v/>
      </c>
      <c r="Q18" s="95"/>
      <c r="R18" s="125" t="str">
        <f>IF(ISERROR(VLOOKUP(R14,スケジュール!$A$10:$V$266,$AG18+4,FALSE)),"",IF(VLOOKUP(R14,スケジュール!$A$10:$V$266,$AG18+4,FALSE)="●",VLOOKUP(R14,スケジュール!$A$10:$V$266,$AG18+4,FALSE),""))</f>
        <v/>
      </c>
      <c r="S18" s="125" t="str">
        <f>IF(ISERROR(VLOOKUP(S14,スケジュール!$A$10:$V$266,$AG18+4,FALSE)),"",IF(VLOOKUP(S14,スケジュール!$A$10:$V$266,$AG18+4,FALSE)="●",VLOOKUP(S14,スケジュール!$A$10:$V$266,$AG18+4,FALSE),""))</f>
        <v/>
      </c>
      <c r="T18" s="125" t="str">
        <f>IF(ISERROR(VLOOKUP(T14,スケジュール!$A$10:$V$266,$AG18+4,FALSE)),"",IF(VLOOKUP(T14,スケジュール!$A$10:$V$266,$AG18+4,FALSE)="●",VLOOKUP(T14,スケジュール!$A$10:$V$266,$AG18+4,FALSE),""))</f>
        <v/>
      </c>
      <c r="U18" s="125" t="str">
        <f>IF(ISERROR(VLOOKUP(U14,スケジュール!$A$10:$V$266,$AG18+4,FALSE)),"",IF(VLOOKUP(U14,スケジュール!$A$10:$V$266,$AG18+4,FALSE)="●",VLOOKUP(U14,スケジュール!$A$10:$V$266,$AG18+4,FALSE),""))</f>
        <v/>
      </c>
      <c r="V18" s="125" t="str">
        <f>IF(ISERROR(VLOOKUP(V14,スケジュール!$A$10:$V$266,$AG18+4,FALSE)),"",IF(VLOOKUP(V14,スケジュール!$A$10:$V$266,$AG18+4,FALSE)="●",VLOOKUP(V14,スケジュール!$A$10:$V$266,$AG18+4,FALSE),""))</f>
        <v/>
      </c>
      <c r="W18" s="125" t="str">
        <f>IF(ISERROR(VLOOKUP(W14,スケジュール!$A$10:$V$266,$AG18+4,FALSE)),"",IF(VLOOKUP(W14,スケジュール!$A$10:$V$266,$AG18+4,FALSE)="●",VLOOKUP(W14,スケジュール!$A$10:$V$266,$AG18+4,FALSE),""))</f>
        <v/>
      </c>
      <c r="X18" s="125" t="str">
        <f>IF(ISERROR(VLOOKUP(X14,スケジュール!$A$10:$V$266,$AG18+4,FALSE)),"",IF(VLOOKUP(X14,スケジュール!$A$10:$V$266,$AG18+4,FALSE)="●",VLOOKUP(X14,スケジュール!$A$10:$V$266,$AG18+4,FALSE),""))</f>
        <v/>
      </c>
      <c r="Y18" s="95"/>
      <c r="Z18" s="125" t="str">
        <f>IF(ISERROR(VLOOKUP(Z14,スケジュール!$A$10:$V$266,$AG18+4,FALSE)),"",IF(VLOOKUP(Z14,スケジュール!$A$10:$V$266,$AG18+4,FALSE)="●",VLOOKUP(Z14,スケジュール!$A$10:$V$266,$AG18+4,FALSE),""))</f>
        <v/>
      </c>
      <c r="AA18" s="125" t="str">
        <f>IF(ISERROR(VLOOKUP(AA14,スケジュール!$A$10:$V$266,$AG18+4,FALSE)),"",IF(VLOOKUP(AA14,スケジュール!$A$10:$V$266,$AG18+4,FALSE)="●",VLOOKUP(AA14,スケジュール!$A$10:$V$266,$AG18+4,FALSE),""))</f>
        <v/>
      </c>
      <c r="AB18" s="125" t="str">
        <f>IF(ISERROR(VLOOKUP(AB14,スケジュール!$A$10:$V$266,$AG18+4,FALSE)),"",IF(VLOOKUP(AB14,スケジュール!$A$10:$V$266,$AG18+4,FALSE)="●",VLOOKUP(AB14,スケジュール!$A$10:$V$266,$AG18+4,FALSE),""))</f>
        <v/>
      </c>
      <c r="AC18" s="125" t="str">
        <f>IF(ISERROR(VLOOKUP(AC14,スケジュール!$A$10:$V$266,$AG18+4,FALSE)),"",IF(VLOOKUP(AC14,スケジュール!$A$10:$V$266,$AG18+4,FALSE)="●",VLOOKUP(AC14,スケジュール!$A$10:$V$266,$AG18+4,FALSE),""))</f>
        <v/>
      </c>
      <c r="AD18" s="125" t="str">
        <f>IF(ISERROR(VLOOKUP(AD14,スケジュール!$A$10:$V$266,$AG18+4,FALSE)),"",IF(VLOOKUP(AD14,スケジュール!$A$10:$V$266,$AG18+4,FALSE)="●",VLOOKUP(AD14,スケジュール!$A$10:$V$266,$AG18+4,FALSE),""))</f>
        <v/>
      </c>
      <c r="AE18" s="125" t="str">
        <f>IF(ISERROR(VLOOKUP(AE14,スケジュール!$A$10:$V$266,$AG18+4,FALSE)),"",IF(VLOOKUP(AE14,スケジュール!$A$10:$V$266,$AG18+4,FALSE)="●",VLOOKUP(AE14,スケジュール!$A$10:$V$266,$AG18+4,FALSE),""))</f>
        <v/>
      </c>
      <c r="AF18" s="125" t="str">
        <f>IF(ISERROR(VLOOKUP(AF14,スケジュール!$A$10:$V$266,$AG18+4,FALSE)),"",IF(VLOOKUP(AF14,スケジュール!$A$10:$V$266,$AG18+4,FALSE)="●",VLOOKUP(AF14,スケジュール!$A$10:$V$266,$AG18+4,FALSE),""))</f>
        <v/>
      </c>
      <c r="AG18" s="40" t="str">
        <f>AG10</f>
        <v/>
      </c>
    </row>
    <row r="19" spans="1:36" s="99" customFormat="1" ht="20.100000000000001" customHeight="1">
      <c r="A19" s="97" t="str">
        <f>IF(ISBLANK(A11),"",A11)</f>
        <v/>
      </c>
      <c r="B19" s="119" t="str">
        <f>IF(ISERROR(VLOOKUP(B14,スケジュール!$A$10:$V$266,$AG19+4,FALSE)),"",IF(VLOOKUP(B14,スケジュール!$A$10:$V$266,$AG19+4,FALSE)="●",VLOOKUP(B14,スケジュール!$A$10:$V$266,$AG19+4,FALSE),""))</f>
        <v/>
      </c>
      <c r="C19" s="119" t="str">
        <f>IF(ISERROR(VLOOKUP(C14,スケジュール!$A$10:$V$266,$AG19+4,FALSE)),"",IF(VLOOKUP(C14,スケジュール!$A$10:$V$266,$AG19+4,FALSE)="●",VLOOKUP(C14,スケジュール!$A$10:$V$266,$AG19+4,FALSE),""))</f>
        <v/>
      </c>
      <c r="D19" s="119" t="str">
        <f>IF(ISERROR(VLOOKUP(D14,スケジュール!$A$10:$V$266,$AG19+4,FALSE)),"",IF(VLOOKUP(D14,スケジュール!$A$10:$V$266,$AG19+4,FALSE)="●",VLOOKUP(D14,スケジュール!$A$10:$V$266,$AG19+4,FALSE),""))</f>
        <v/>
      </c>
      <c r="E19" s="119" t="str">
        <f>IF(ISERROR(VLOOKUP(E14,スケジュール!$A$10:$V$266,$AG19+4,FALSE)),"",IF(VLOOKUP(E14,スケジュール!$A$10:$V$266,$AG19+4,FALSE)="●",VLOOKUP(E14,スケジュール!$A$10:$V$266,$AG19+4,FALSE),""))</f>
        <v/>
      </c>
      <c r="F19" s="119" t="str">
        <f>IF(ISERROR(VLOOKUP(F14,スケジュール!$A$10:$V$266,$AG19+4,FALSE)),"",IF(VLOOKUP(F14,スケジュール!$A$10:$V$266,$AG19+4,FALSE)="●",VLOOKUP(F14,スケジュール!$A$10:$V$266,$AG19+4,FALSE),""))</f>
        <v/>
      </c>
      <c r="G19" s="119" t="str">
        <f>IF(ISERROR(VLOOKUP(G14,スケジュール!$A$10:$V$266,$AG19+4,FALSE)),"",IF(VLOOKUP(G14,スケジュール!$A$10:$V$266,$AG19+4,FALSE)="●",VLOOKUP(G14,スケジュール!$A$10:$V$266,$AG19+4,FALSE),""))</f>
        <v/>
      </c>
      <c r="H19" s="119" t="str">
        <f>IF(ISERROR(VLOOKUP(H14,スケジュール!$A$10:$V$266,$AG19+4,FALSE)),"",IF(VLOOKUP(H14,スケジュール!$A$10:$V$266,$AG19+4,FALSE)="●",VLOOKUP(H14,スケジュール!$A$10:$V$266,$AG19+4,FALSE),""))</f>
        <v/>
      </c>
      <c r="I19" s="98"/>
      <c r="J19" s="282" t="str">
        <f>IF(ISERROR(VLOOKUP(J14,スケジュール!$A$10:$V$266,$AG19+4,FALSE)),"",IF(VLOOKUP(J14,スケジュール!$A$10:$V$266,$AG19+4,FALSE)="●",VLOOKUP(J14,スケジュール!$A$10:$V$266,$AG19+4,FALSE),""))</f>
        <v/>
      </c>
      <c r="K19" s="282" t="str">
        <f>IF(ISERROR(VLOOKUP(K14,スケジュール!$A$10:$V$266,$AG19+4,FALSE)),"",IF(VLOOKUP(K14,スケジュール!$A$10:$V$266,$AG19+4,FALSE)="●",VLOOKUP(K14,スケジュール!$A$10:$V$266,$AG19+4,FALSE),""))</f>
        <v/>
      </c>
      <c r="L19" s="282" t="str">
        <f>IF(ISERROR(VLOOKUP(L14,スケジュール!$A$10:$V$266,$AG19+4,FALSE)),"",IF(VLOOKUP(L14,スケジュール!$A$10:$V$266,$AG19+4,FALSE)="●",VLOOKUP(L14,スケジュール!$A$10:$V$266,$AG19+4,FALSE),""))</f>
        <v/>
      </c>
      <c r="M19" s="282" t="str">
        <f>IF(ISERROR(VLOOKUP(M14,スケジュール!$A$10:$V$266,$AG19+4,FALSE)),"",IF(VLOOKUP(M14,スケジュール!$A$10:$V$266,$AG19+4,FALSE)="●",VLOOKUP(M14,スケジュール!$A$10:$V$266,$AG19+4,FALSE),""))</f>
        <v/>
      </c>
      <c r="N19" s="282" t="str">
        <f>IF(ISERROR(VLOOKUP(N14,スケジュール!$A$10:$V$266,$AG19+4,FALSE)),"",IF(VLOOKUP(N14,スケジュール!$A$10:$V$266,$AG19+4,FALSE)="●",VLOOKUP(N14,スケジュール!$A$10:$V$266,$AG19+4,FALSE),""))</f>
        <v/>
      </c>
      <c r="O19" s="282" t="str">
        <f>IF(ISERROR(VLOOKUP(O14,スケジュール!$A$10:$V$266,$AG19+4,FALSE)),"",IF(VLOOKUP(O14,スケジュール!$A$10:$V$266,$AG19+4,FALSE)="●",VLOOKUP(O14,スケジュール!$A$10:$V$266,$AG19+4,FALSE),""))</f>
        <v/>
      </c>
      <c r="P19" s="282" t="str">
        <f>IF(ISERROR(VLOOKUP(P14,スケジュール!$A$10:$V$266,$AG19+4,FALSE)),"",IF(VLOOKUP(P14,スケジュール!$A$10:$V$266,$AG19+4,FALSE)="●",VLOOKUP(P14,スケジュール!$A$10:$V$266,$AG19+4,FALSE),""))</f>
        <v/>
      </c>
      <c r="Q19" s="98"/>
      <c r="R19" s="125" t="str">
        <f>IF(ISERROR(VLOOKUP(R14,スケジュール!$A$10:$V$266,$AG19+4,FALSE)),"",IF(VLOOKUP(R14,スケジュール!$A$10:$V$266,$AG19+4,FALSE)="●",VLOOKUP(R14,スケジュール!$A$10:$V$266,$AG19+4,FALSE),""))</f>
        <v/>
      </c>
      <c r="S19" s="125" t="str">
        <f>IF(ISERROR(VLOOKUP(S14,スケジュール!$A$10:$V$266,$AG19+4,FALSE)),"",IF(VLOOKUP(S14,スケジュール!$A$10:$V$266,$AG19+4,FALSE)="●",VLOOKUP(S14,スケジュール!$A$10:$V$266,$AG19+4,FALSE),""))</f>
        <v/>
      </c>
      <c r="T19" s="125" t="str">
        <f>IF(ISERROR(VLOOKUP(T14,スケジュール!$A$10:$V$266,$AG19+4,FALSE)),"",IF(VLOOKUP(T14,スケジュール!$A$10:$V$266,$AG19+4,FALSE)="●",VLOOKUP(T14,スケジュール!$A$10:$V$266,$AG19+4,FALSE),""))</f>
        <v/>
      </c>
      <c r="U19" s="125" t="str">
        <f>IF(ISERROR(VLOOKUP(U14,スケジュール!$A$10:$V$266,$AG19+4,FALSE)),"",IF(VLOOKUP(U14,スケジュール!$A$10:$V$266,$AG19+4,FALSE)="●",VLOOKUP(U14,スケジュール!$A$10:$V$266,$AG19+4,FALSE),""))</f>
        <v/>
      </c>
      <c r="V19" s="125" t="str">
        <f>IF(ISERROR(VLOOKUP(V14,スケジュール!$A$10:$V$266,$AG19+4,FALSE)),"",IF(VLOOKUP(V14,スケジュール!$A$10:$V$266,$AG19+4,FALSE)="●",VLOOKUP(V14,スケジュール!$A$10:$V$266,$AG19+4,FALSE),""))</f>
        <v/>
      </c>
      <c r="W19" s="125" t="str">
        <f>IF(ISERROR(VLOOKUP(W14,スケジュール!$A$10:$V$266,$AG19+4,FALSE)),"",IF(VLOOKUP(W14,スケジュール!$A$10:$V$266,$AG19+4,FALSE)="●",VLOOKUP(W14,スケジュール!$A$10:$V$266,$AG19+4,FALSE),""))</f>
        <v/>
      </c>
      <c r="X19" s="125" t="str">
        <f>IF(ISERROR(VLOOKUP(X14,スケジュール!$A$10:$V$266,$AG19+4,FALSE)),"",IF(VLOOKUP(X14,スケジュール!$A$10:$V$266,$AG19+4,FALSE)="●",VLOOKUP(X14,スケジュール!$A$10:$V$266,$AG19+4,FALSE),""))</f>
        <v/>
      </c>
      <c r="Y19" s="98"/>
      <c r="Z19" s="125" t="str">
        <f>IF(ISERROR(VLOOKUP(Z14,スケジュール!$A$10:$V$266,$AG19+4,FALSE)),"",IF(VLOOKUP(Z14,スケジュール!$A$10:$V$266,$AG19+4,FALSE)="●",VLOOKUP(Z14,スケジュール!$A$10:$V$266,$AG19+4,FALSE),""))</f>
        <v/>
      </c>
      <c r="AA19" s="125" t="str">
        <f>IF(ISERROR(VLOOKUP(AA14,スケジュール!$A$10:$V$266,$AG19+4,FALSE)),"",IF(VLOOKUP(AA14,スケジュール!$A$10:$V$266,$AG19+4,FALSE)="●",VLOOKUP(AA14,スケジュール!$A$10:$V$266,$AG19+4,FALSE),""))</f>
        <v/>
      </c>
      <c r="AB19" s="125" t="str">
        <f>IF(ISERROR(VLOOKUP(AB14,スケジュール!$A$10:$V$266,$AG19+4,FALSE)),"",IF(VLOOKUP(AB14,スケジュール!$A$10:$V$266,$AG19+4,FALSE)="●",VLOOKUP(AB14,スケジュール!$A$10:$V$266,$AG19+4,FALSE),""))</f>
        <v/>
      </c>
      <c r="AC19" s="125" t="str">
        <f>IF(ISERROR(VLOOKUP(AC14,スケジュール!$A$10:$V$266,$AG19+4,FALSE)),"",IF(VLOOKUP(AC14,スケジュール!$A$10:$V$266,$AG19+4,FALSE)="●",VLOOKUP(AC14,スケジュール!$A$10:$V$266,$AG19+4,FALSE),""))</f>
        <v/>
      </c>
      <c r="AD19" s="125" t="str">
        <f>IF(ISERROR(VLOOKUP(AD14,スケジュール!$A$10:$V$266,$AG19+4,FALSE)),"",IF(VLOOKUP(AD14,スケジュール!$A$10:$V$266,$AG19+4,FALSE)="●",VLOOKUP(AD14,スケジュール!$A$10:$V$266,$AG19+4,FALSE),""))</f>
        <v/>
      </c>
      <c r="AE19" s="125" t="str">
        <f>IF(ISERROR(VLOOKUP(AE14,スケジュール!$A$10:$V$266,$AG19+4,FALSE)),"",IF(VLOOKUP(AE14,スケジュール!$A$10:$V$266,$AG19+4,FALSE)="●",VLOOKUP(AE14,スケジュール!$A$10:$V$266,$AG19+4,FALSE),""))</f>
        <v/>
      </c>
      <c r="AF19" s="125" t="str">
        <f>IF(ISERROR(VLOOKUP(AF14,スケジュール!$A$10:$V$266,$AG19+4,FALSE)),"",IF(VLOOKUP(AF14,スケジュール!$A$10:$V$266,$AG19+4,FALSE)="●",VLOOKUP(AF14,スケジュール!$A$10:$V$266,$AG19+4,FALSE),""))</f>
        <v/>
      </c>
      <c r="AG19" s="40" t="str">
        <f>AG11</f>
        <v/>
      </c>
    </row>
    <row r="20" spans="1:36" ht="20.100000000000001" customHeight="1">
      <c r="A20" s="34" t="s">
        <v>89</v>
      </c>
      <c r="B20" s="122" t="str">
        <f>IF(OR(ISERROR(VLOOKUP(B14,スケジュール!$A$10:$AC$276,3)),(ISBLANK(VLOOKUP(B14,スケジュール!$A$10:$AC$276,3)))),"",VLOOKUP(B14,スケジュール!$A$10:$AC$276,3))</f>
        <v/>
      </c>
      <c r="C20" s="122" t="str">
        <f>IF(OR(ISERROR(VLOOKUP(C14,スケジュール!$A$10:$AC$276,3)),(ISBLANK(VLOOKUP(C14,スケジュール!$A$10:$AC$276,3)))),"",VLOOKUP(C14,スケジュール!$A$10:$AC$276,3))</f>
        <v/>
      </c>
      <c r="D20" s="122">
        <f>IF(OR(ISERROR(VLOOKUP(D14,スケジュール!$A$10:$AC$276,3)),(ISBLANK(VLOOKUP(D14,スケジュール!$A$10:$AC$276,3)))),"",VLOOKUP(D14,スケジュール!$A$10:$AC$276,3))</f>
        <v>43398</v>
      </c>
      <c r="E20" s="122">
        <f>IF(OR(ISERROR(VLOOKUP(E14,スケジュール!$A$10:$AC$276,3)),(ISBLANK(VLOOKUP(E14,スケジュール!$A$10:$AC$276,3)))),"",VLOOKUP(E14,スケジュール!$A$10:$AC$276,3))</f>
        <v>43399</v>
      </c>
      <c r="F20" s="122" t="str">
        <f>IF(OR(ISERROR(VLOOKUP(F14,スケジュール!$A$10:$AC$276,3)),(ISBLANK(VLOOKUP(F14,スケジュール!$A$10:$AC$276,3)))),"",VLOOKUP(F14,スケジュール!$A$10:$AC$276,3))</f>
        <v/>
      </c>
      <c r="G20" s="122" t="str">
        <f>IF(OR(ISERROR(VLOOKUP(G14,スケジュール!$A$10:$AC$276,3)),(ISBLANK(VLOOKUP(G14,スケジュール!$A$10:$AC$276,3)))),"",VLOOKUP(G14,スケジュール!$A$10:$AC$276,3))</f>
        <v/>
      </c>
      <c r="H20" s="122" t="str">
        <f>IF(OR(ISERROR(VLOOKUP(H14,スケジュール!$A$10:$AC$276,3)),(ISBLANK(VLOOKUP(H14,スケジュール!$A$10:$AC$276,3)))),"",VLOOKUP(H14,スケジュール!$A$10:$AC$276,3))</f>
        <v/>
      </c>
      <c r="I20" s="85"/>
      <c r="J20" s="285" t="str">
        <f>IF(OR(ISERROR(VLOOKUP(J14,スケジュール!$A$10:$AC$276,3)),(ISBLANK(VLOOKUP(J14,スケジュール!$A$10:$AC$276,3)))),"",VLOOKUP(J14,スケジュール!$A$10:$AC$276,3))</f>
        <v/>
      </c>
      <c r="K20" s="285" t="str">
        <f>IF(OR(ISERROR(VLOOKUP(K14,スケジュール!$A$10:$AC$276,3)),(ISBLANK(VLOOKUP(K14,スケジュール!$A$10:$AC$276,3)))),"",VLOOKUP(K14,スケジュール!$A$10:$AC$276,3))</f>
        <v/>
      </c>
      <c r="L20" s="285">
        <f>IF(OR(ISERROR(VLOOKUP(L14,スケジュール!$A$10:$AC$276,3)),(ISBLANK(VLOOKUP(L14,スケジュール!$A$10:$AC$276,3)))),"",VLOOKUP(L14,スケジュール!$A$10:$AC$276,3))</f>
        <v>43425</v>
      </c>
      <c r="M20" s="285">
        <f>IF(OR(ISERROR(VLOOKUP(M14,スケジュール!$A$10:$AC$276,3)),(ISBLANK(VLOOKUP(M14,スケジュール!$A$10:$AC$276,3)))),"",VLOOKUP(M14,スケジュール!$A$10:$AC$276,3))</f>
        <v>43426</v>
      </c>
      <c r="N20" s="285" t="str">
        <f>IF(OR(ISERROR(VLOOKUP(N14,スケジュール!$A$10:$AC$276,3)),(ISBLANK(VLOOKUP(N14,スケジュール!$A$10:$AC$276,3)))),"",VLOOKUP(N14,スケジュール!$A$10:$AC$276,3))</f>
        <v/>
      </c>
      <c r="O20" s="285" t="str">
        <f>IF(OR(ISERROR(VLOOKUP(O14,スケジュール!$A$10:$AC$276,3)),(ISBLANK(VLOOKUP(O14,スケジュール!$A$10:$AC$276,3)))),"",VLOOKUP(O14,スケジュール!$A$10:$AC$276,3))</f>
        <v/>
      </c>
      <c r="P20" s="285" t="str">
        <f>IF(OR(ISERROR(VLOOKUP(P14,スケジュール!$A$10:$AC$276,3)),(ISBLANK(VLOOKUP(P14,スケジュール!$A$10:$AC$276,3)))),"",VLOOKUP(P14,スケジュール!$A$10:$AC$276,3))</f>
        <v/>
      </c>
      <c r="Q20" s="85"/>
      <c r="R20" s="122" t="str">
        <f>IF(OR(ISERROR(VLOOKUP(R14,スケジュール!$A$10:$AC$276,3)),(ISBLANK(VLOOKUP(R14,スケジュール!$A$10:$AC$276,3)))),"",VLOOKUP(R14,スケジュール!$A$10:$AC$276,3))</f>
        <v/>
      </c>
      <c r="S20" s="122" t="str">
        <f>IF(OR(ISERROR(VLOOKUP(S14,スケジュール!$A$10:$AC$276,3)),(ISBLANK(VLOOKUP(S14,スケジュール!$A$10:$AC$276,3)))),"",VLOOKUP(S14,スケジュール!$A$10:$AC$276,3))</f>
        <v/>
      </c>
      <c r="T20" s="122">
        <f>IF(OR(ISERROR(VLOOKUP(T14,スケジュール!$A$10:$AC$276,3)),(ISBLANK(VLOOKUP(T14,スケジュール!$A$10:$AC$276,3)))),"",VLOOKUP(T14,スケジュール!$A$10:$AC$276,3))</f>
        <v>43454</v>
      </c>
      <c r="U20" s="122">
        <f>IF(OR(ISERROR(VLOOKUP(U14,スケジュール!$A$10:$AC$276,3)),(ISBLANK(VLOOKUP(U14,スケジュール!$A$10:$AC$276,3)))),"",VLOOKUP(U14,スケジュール!$A$10:$AC$276,3))</f>
        <v>43455</v>
      </c>
      <c r="V20" s="122" t="str">
        <f>IF(OR(ISERROR(VLOOKUP(V14,スケジュール!$A$10:$AC$276,3)),(ISBLANK(VLOOKUP(V14,スケジュール!$A$10:$AC$276,3)))),"",VLOOKUP(V14,スケジュール!$A$10:$AC$276,3))</f>
        <v/>
      </c>
      <c r="W20" s="122" t="str">
        <f>IF(OR(ISERROR(VLOOKUP(W14,スケジュール!$A$10:$AC$276,3)),(ISBLANK(VLOOKUP(W14,スケジュール!$A$10:$AC$276,3)))),"",VLOOKUP(W14,スケジュール!$A$10:$AC$276,3))</f>
        <v/>
      </c>
      <c r="X20" s="122" t="str">
        <f>IF(OR(ISERROR(VLOOKUP(X14,スケジュール!$A$10:$AC$276,3)),(ISBLANK(VLOOKUP(X14,スケジュール!$A$10:$AC$276,3)))),"",VLOOKUP(X14,スケジュール!$A$10:$AC$276,3))</f>
        <v/>
      </c>
      <c r="Y20" s="85"/>
      <c r="Z20" s="122" t="str">
        <f>IF(OR(ISERROR(VLOOKUP(Z14,スケジュール!$A$10:$AC$276,3)),(ISBLANK(VLOOKUP(Z14,スケジュール!$A$10:$AC$276,3)))),"",VLOOKUP(Z14,スケジュール!$A$10:$AC$276,3))</f>
        <v/>
      </c>
      <c r="AA20" s="122" t="str">
        <f>IF(OR(ISERROR(VLOOKUP(AA14,スケジュール!$A$10:$AC$276,3)),(ISBLANK(VLOOKUP(AA14,スケジュール!$A$10:$AC$276,3)))),"",VLOOKUP(AA14,スケジュール!$A$10:$AC$276,3))</f>
        <v/>
      </c>
      <c r="AB20" s="122">
        <f>IF(OR(ISERROR(VLOOKUP(AB14,スケジュール!$A$10:$AC$276,3)),(ISBLANK(VLOOKUP(AB14,スケジュール!$A$10:$AC$276,3)))),"",VLOOKUP(AB14,スケジュール!$A$10:$AC$276,3))</f>
        <v>43488</v>
      </c>
      <c r="AC20" s="122">
        <f>IF(OR(ISERROR(VLOOKUP(AC14,スケジュール!$A$10:$AC$276,3)),(ISBLANK(VLOOKUP(AC14,スケジュール!$A$10:$AC$276,3)))),"",VLOOKUP(AC14,スケジュール!$A$10:$AC$276,3))</f>
        <v>43489</v>
      </c>
      <c r="AD20" s="122" t="str">
        <f>IF(OR(ISERROR(VLOOKUP(AD14,スケジュール!$A$10:$AC$276,3)),(ISBLANK(VLOOKUP(AD14,スケジュール!$A$10:$AC$276,3)))),"",VLOOKUP(AD14,スケジュール!$A$10:$AC$276,3))</f>
        <v/>
      </c>
      <c r="AE20" s="122" t="str">
        <f>IF(OR(ISERROR(VLOOKUP(AE14,スケジュール!$A$10:$AC$276,3)),(ISBLANK(VLOOKUP(AE14,スケジュール!$A$10:$AC$276,3)))),"",VLOOKUP(AE14,スケジュール!$A$10:$AC$276,3))</f>
        <v/>
      </c>
      <c r="AF20" s="122" t="str">
        <f>IF(OR(ISERROR(VLOOKUP(AF14,スケジュール!$A$10:$AC$276,3)),(ISBLANK(VLOOKUP(AF14,スケジュール!$A$10:$AC$276,3)))),"",VLOOKUP(AF14,スケジュール!$A$10:$AC$276,3))</f>
        <v/>
      </c>
    </row>
    <row r="21" spans="1:36" ht="20.100000000000001" customHeight="1">
      <c r="A21" s="38" t="s">
        <v>90</v>
      </c>
      <c r="B21" s="123" t="str">
        <f>IF(OR(ISERROR(VLOOKUP(B14,スケジュール!$A$10:$AC$276,4)),(ISBLANK(VLOOKUP(B14,スケジュール!$A$10:$AC$276,4)))),"",VLOOKUP(B14,スケジュール!$A$10:$AC$276,4))</f>
        <v/>
      </c>
      <c r="C21" s="123" t="str">
        <f>IF(OR(ISERROR(VLOOKUP(C14,スケジュール!$A$10:$AC$276,4)),(ISBLANK(VLOOKUP(C14,スケジュール!$A$10:$AC$276,4)))),"",VLOOKUP(C14,スケジュール!$A$10:$AC$276,4))</f>
        <v/>
      </c>
      <c r="D21" s="123">
        <f>IF(OR(ISERROR(VLOOKUP(D14,スケジュール!$A$10:$AC$276,4)),(ISBLANK(VLOOKUP(D14,スケジュール!$A$10:$AC$276,4)))),"",VLOOKUP(D14,スケジュール!$A$10:$AC$276,4))</f>
        <v>43400</v>
      </c>
      <c r="E21" s="123" t="str">
        <f>IF(OR(ISERROR(VLOOKUP(E14,スケジュール!$A$10:$AC$276,4)),(ISBLANK(VLOOKUP(E14,スケジュール!$A$10:$AC$276,4)))),"",VLOOKUP(E14,スケジュール!$A$10:$AC$276,4))</f>
        <v/>
      </c>
      <c r="F21" s="123" t="str">
        <f>IF(OR(ISERROR(VLOOKUP(F14,スケジュール!$A$10:$AC$276,4)),(ISBLANK(VLOOKUP(F14,スケジュール!$A$10:$AC$276,4)))),"",VLOOKUP(F14,スケジュール!$A$10:$AC$276,4))</f>
        <v/>
      </c>
      <c r="G21" s="123" t="str">
        <f>IF(OR(ISERROR(VLOOKUP(G14,スケジュール!$A$10:$AC$276,4)),(ISBLANK(VLOOKUP(G14,スケジュール!$A$10:$AC$276,4)))),"",VLOOKUP(G14,スケジュール!$A$10:$AC$276,4))</f>
        <v/>
      </c>
      <c r="H21" s="123" t="str">
        <f>IF(OR(ISERROR(VLOOKUP(H14,スケジュール!$A$10:$AC$276,4)),(ISBLANK(VLOOKUP(H14,スケジュール!$A$10:$AC$276,4)))),"",VLOOKUP(H14,スケジュール!$A$10:$AC$276,4))</f>
        <v/>
      </c>
      <c r="I21" s="85"/>
      <c r="J21" s="285" t="str">
        <f>IF(OR(ISERROR(VLOOKUP(J14,スケジュール!$A$10:$AC$276,4)),(ISBLANK(VLOOKUP(J14,スケジュール!$A$10:$AC$276,4)))),"",VLOOKUP(J14,スケジュール!$A$10:$AC$276,4))</f>
        <v/>
      </c>
      <c r="K21" s="285" t="str">
        <f>IF(OR(ISERROR(VLOOKUP(K14,スケジュール!$A$10:$AC$276,4)),(ISBLANK(VLOOKUP(K14,スケジュール!$A$10:$AC$276,4)))),"",VLOOKUP(K14,スケジュール!$A$10:$AC$276,4))</f>
        <v/>
      </c>
      <c r="L21" s="285">
        <f>IF(OR(ISERROR(VLOOKUP(L14,スケジュール!$A$10:$AC$276,4)),(ISBLANK(VLOOKUP(L14,スケジュール!$A$10:$AC$276,4)))),"",VLOOKUP(L14,スケジュール!$A$10:$AC$276,4))</f>
        <v>43428</v>
      </c>
      <c r="M21" s="285" t="str">
        <f>IF(OR(ISERROR(VLOOKUP(M14,スケジュール!$A$10:$AC$276,4)),(ISBLANK(VLOOKUP(M14,スケジュール!$A$10:$AC$276,4)))),"",VLOOKUP(M14,スケジュール!$A$10:$AC$276,4))</f>
        <v/>
      </c>
      <c r="N21" s="285" t="str">
        <f>IF(OR(ISERROR(VLOOKUP(N14,スケジュール!$A$10:$AC$276,4)),(ISBLANK(VLOOKUP(N14,スケジュール!$A$10:$AC$276,4)))),"",VLOOKUP(N14,スケジュール!$A$10:$AC$276,4))</f>
        <v/>
      </c>
      <c r="O21" s="285" t="str">
        <f>IF(OR(ISERROR(VLOOKUP(O14,スケジュール!$A$10:$AC$276,4)),(ISBLANK(VLOOKUP(O14,スケジュール!$A$10:$AC$276,4)))),"",VLOOKUP(O14,スケジュール!$A$10:$AC$276,4))</f>
        <v/>
      </c>
      <c r="P21" s="285" t="str">
        <f>IF(OR(ISERROR(VLOOKUP(P14,スケジュール!$A$10:$AC$276,4)),(ISBLANK(VLOOKUP(P14,スケジュール!$A$10:$AC$276,4)))),"",VLOOKUP(P14,スケジュール!$A$10:$AC$276,4))</f>
        <v/>
      </c>
      <c r="Q21" s="85"/>
      <c r="R21" s="123" t="str">
        <f>IF(OR(ISERROR(VLOOKUP(R14,スケジュール!$A$10:$AC$276,4)),(ISBLANK(VLOOKUP(R14,スケジュール!$A$10:$AC$276,4)))),"",VLOOKUP(R14,スケジュール!$A$10:$AC$276,4))</f>
        <v/>
      </c>
      <c r="S21" s="123" t="str">
        <f>IF(OR(ISERROR(VLOOKUP(S14,スケジュール!$A$10:$AC$276,4)),(ISBLANK(VLOOKUP(S14,スケジュール!$A$10:$AC$276,4)))),"",VLOOKUP(S14,スケジュール!$A$10:$AC$276,4))</f>
        <v/>
      </c>
      <c r="T21" s="123">
        <f>IF(OR(ISERROR(VLOOKUP(T14,スケジュール!$A$10:$AC$276,4)),(ISBLANK(VLOOKUP(T14,スケジュール!$A$10:$AC$276,4)))),"",VLOOKUP(T14,スケジュール!$A$10:$AC$276,4))</f>
        <v>43456</v>
      </c>
      <c r="U21" s="123" t="str">
        <f>IF(OR(ISERROR(VLOOKUP(U14,スケジュール!$A$10:$AC$276,4)),(ISBLANK(VLOOKUP(U14,スケジュール!$A$10:$AC$276,4)))),"",VLOOKUP(U14,スケジュール!$A$10:$AC$276,4))</f>
        <v/>
      </c>
      <c r="V21" s="123" t="str">
        <f>IF(OR(ISERROR(VLOOKUP(V14,スケジュール!$A$10:$AC$276,4)),(ISBLANK(VLOOKUP(V14,スケジュール!$A$10:$AC$276,4)))),"",VLOOKUP(V14,スケジュール!$A$10:$AC$276,4))</f>
        <v/>
      </c>
      <c r="W21" s="123" t="str">
        <f>IF(OR(ISERROR(VLOOKUP(W14,スケジュール!$A$10:$AC$276,4)),(ISBLANK(VLOOKUP(W14,スケジュール!$A$10:$AC$276,4)))),"",VLOOKUP(W14,スケジュール!$A$10:$AC$276,4))</f>
        <v/>
      </c>
      <c r="X21" s="123" t="str">
        <f>IF(OR(ISERROR(VLOOKUP(X14,スケジュール!$A$10:$AC$276,4)),(ISBLANK(VLOOKUP(X14,スケジュール!$A$10:$AC$276,4)))),"",VLOOKUP(X14,スケジュール!$A$10:$AC$276,4))</f>
        <v/>
      </c>
      <c r="Y21" s="85"/>
      <c r="Z21" s="123" t="str">
        <f>IF(OR(ISERROR(VLOOKUP(Z14,スケジュール!$A$10:$AC$276,4)),(ISBLANK(VLOOKUP(Z14,スケジュール!$A$10:$AC$276,4)))),"",VLOOKUP(Z14,スケジュール!$A$10:$AC$276,4))</f>
        <v/>
      </c>
      <c r="AA21" s="123" t="str">
        <f>IF(OR(ISERROR(VLOOKUP(AA14,スケジュール!$A$10:$AC$276,4)),(ISBLANK(VLOOKUP(AA14,スケジュール!$A$10:$AC$276,4)))),"",VLOOKUP(AA14,スケジュール!$A$10:$AC$276,4))</f>
        <v/>
      </c>
      <c r="AB21" s="123">
        <f>IF(OR(ISERROR(VLOOKUP(AB14,スケジュール!$A$10:$AC$276,4)),(ISBLANK(VLOOKUP(AB14,スケジュール!$A$10:$AC$276,4)))),"",VLOOKUP(AB14,スケジュール!$A$10:$AC$276,4))</f>
        <v>43490</v>
      </c>
      <c r="AC21" s="123" t="str">
        <f>IF(OR(ISERROR(VLOOKUP(AC14,スケジュール!$A$10:$AC$276,4)),(ISBLANK(VLOOKUP(AC14,スケジュール!$A$10:$AC$276,4)))),"",VLOOKUP(AC14,スケジュール!$A$10:$AC$276,4))</f>
        <v/>
      </c>
      <c r="AD21" s="123" t="str">
        <f>IF(OR(ISERROR(VLOOKUP(AD14,スケジュール!$A$10:$AC$276,4)),(ISBLANK(VLOOKUP(AD14,スケジュール!$A$10:$AC$276,4)))),"",VLOOKUP(AD14,スケジュール!$A$10:$AC$276,4))</f>
        <v/>
      </c>
      <c r="AE21" s="123" t="str">
        <f>IF(OR(ISERROR(VLOOKUP(AE14,スケジュール!$A$10:$AC$276,4)),(ISBLANK(VLOOKUP(AE14,スケジュール!$A$10:$AC$276,4)))),"",VLOOKUP(AE14,スケジュール!$A$10:$AC$276,4))</f>
        <v/>
      </c>
      <c r="AF21" s="123" t="str">
        <f>IF(OR(ISERROR(VLOOKUP(AF14,スケジュール!$A$10:$AC$276,4)),(ISBLANK(VLOOKUP(AF14,スケジュール!$A$10:$AC$276,4)))),"",VLOOKUP(AF14,スケジュール!$A$10:$AC$276,4))</f>
        <v/>
      </c>
    </row>
    <row r="22" spans="1:36" s="372" customFormat="1" ht="20.100000000000001" customHeight="1">
      <c r="A22" s="370"/>
      <c r="B22" s="278">
        <f>H14+1</f>
        <v>43387</v>
      </c>
      <c r="C22" s="278">
        <f t="shared" ref="C22:H22" si="8">B22+1</f>
        <v>43388</v>
      </c>
      <c r="D22" s="278">
        <f t="shared" si="8"/>
        <v>43389</v>
      </c>
      <c r="E22" s="278">
        <f t="shared" si="8"/>
        <v>43390</v>
      </c>
      <c r="F22" s="278">
        <f t="shared" si="8"/>
        <v>43391</v>
      </c>
      <c r="G22" s="278">
        <f t="shared" si="8"/>
        <v>43392</v>
      </c>
      <c r="H22" s="278">
        <f t="shared" si="8"/>
        <v>43393</v>
      </c>
      <c r="I22" s="371"/>
      <c r="J22" s="278">
        <f>P14+1</f>
        <v>43415</v>
      </c>
      <c r="K22" s="278">
        <f t="shared" ref="K22:P22" si="9">J22+1</f>
        <v>43416</v>
      </c>
      <c r="L22" s="278">
        <f t="shared" si="9"/>
        <v>43417</v>
      </c>
      <c r="M22" s="278">
        <f t="shared" si="9"/>
        <v>43418</v>
      </c>
      <c r="N22" s="278">
        <f t="shared" si="9"/>
        <v>43419</v>
      </c>
      <c r="O22" s="278">
        <f t="shared" si="9"/>
        <v>43420</v>
      </c>
      <c r="P22" s="278">
        <f t="shared" si="9"/>
        <v>43421</v>
      </c>
      <c r="Q22" s="371"/>
      <c r="R22" s="278">
        <f>X14+1</f>
        <v>43443</v>
      </c>
      <c r="S22" s="278">
        <f t="shared" ref="S22:X22" si="10">R22+1</f>
        <v>43444</v>
      </c>
      <c r="T22" s="278">
        <f t="shared" si="10"/>
        <v>43445</v>
      </c>
      <c r="U22" s="278">
        <f t="shared" si="10"/>
        <v>43446</v>
      </c>
      <c r="V22" s="278">
        <f t="shared" si="10"/>
        <v>43447</v>
      </c>
      <c r="W22" s="278">
        <f t="shared" si="10"/>
        <v>43448</v>
      </c>
      <c r="X22" s="278">
        <f t="shared" si="10"/>
        <v>43449</v>
      </c>
      <c r="Y22" s="371"/>
      <c r="Z22" s="278">
        <f>AF14+1</f>
        <v>43478</v>
      </c>
      <c r="AA22" s="278">
        <f t="shared" ref="AA22:AF22" si="11">Z22+1</f>
        <v>43479</v>
      </c>
      <c r="AB22" s="278">
        <f t="shared" si="11"/>
        <v>43480</v>
      </c>
      <c r="AC22" s="278">
        <f t="shared" si="11"/>
        <v>43481</v>
      </c>
      <c r="AD22" s="278">
        <f t="shared" si="11"/>
        <v>43482</v>
      </c>
      <c r="AE22" s="278">
        <f t="shared" si="11"/>
        <v>43483</v>
      </c>
      <c r="AF22" s="278">
        <f t="shared" si="11"/>
        <v>43484</v>
      </c>
    </row>
    <row r="23" spans="1:36" s="116" customFormat="1" ht="20.100000000000001" hidden="1" customHeight="1">
      <c r="A23" s="114"/>
      <c r="B23" s="118" t="b">
        <f>IF(VLOOKUP(B22,スケジュール!$A$10:$AC$402,24,FALSE)="●","sky",IF(VLOOKUP(B22,スケジュール!$A$10:$AC$402,25,FALSE)="●","orange",IF(VLOOKUP(B22,スケジュール!$A$10:$AC$402,26,FALSE)="●","green",IF(VLOOKUP(B22,スケジュール!$A$10:$AC$402,27,FALSE)="●","pink",IF(VLOOKUP(B22,スケジュール!$A$10:$AC$402,28,FALSE)="●","purple",IF(VLOOKUP(B22,スケジュール!$A$10:$AC$402,29,FALSE)="●","yellow"))))))</f>
        <v>0</v>
      </c>
      <c r="C23" s="118" t="b">
        <f>IF(VLOOKUP(C22,スケジュール!$A$10:$AC$402,24,FALSE)="●","sky",IF(VLOOKUP(C22,スケジュール!$A$10:$AC$402,25,FALSE)="●","orange",IF(VLOOKUP(C22,スケジュール!$A$10:$AC$402,26,FALSE)="●","green",IF(VLOOKUP(C22,スケジュール!$A$10:$AC$402,27,FALSE)="●","pink",IF(VLOOKUP(C22,スケジュール!$A$10:$AC$402,28,FALSE)="●","purple",IF(VLOOKUP(C22,スケジュール!$A$10:$AC$402,29,FALSE)="●","yellow"))))))</f>
        <v>0</v>
      </c>
      <c r="D23" s="118" t="str">
        <f>IF(VLOOKUP(D22,スケジュール!$A$10:$AC$402,24,FALSE)="●","sky",IF(VLOOKUP(D22,スケジュール!$A$10:$AC$402,25,FALSE)="●","orange",IF(VLOOKUP(D22,スケジュール!$A$10:$AC$402,26,FALSE)="●","green",IF(VLOOKUP(D22,スケジュール!$A$10:$AC$402,27,FALSE)="●","pink",IF(VLOOKUP(D22,スケジュール!$A$10:$AC$402,28,FALSE)="●","purple",IF(VLOOKUP(D22,スケジュール!$A$10:$AC$402,29,FALSE)="●","yellow"))))))</f>
        <v>sky</v>
      </c>
      <c r="E23" s="118" t="str">
        <f>IF(VLOOKUP(E22,スケジュール!$A$10:$AC$402,24,FALSE)="●","sky",IF(VLOOKUP(E22,スケジュール!$A$10:$AC$402,25,FALSE)="●","orange",IF(VLOOKUP(E22,スケジュール!$A$10:$AC$402,26,FALSE)="●","green",IF(VLOOKUP(E22,スケジュール!$A$10:$AC$402,27,FALSE)="●","pink",IF(VLOOKUP(E22,スケジュール!$A$10:$AC$402,28,FALSE)="●","purple",IF(VLOOKUP(E22,スケジュール!$A$10:$AC$402,29,FALSE)="●","yellow"))))))</f>
        <v>sky</v>
      </c>
      <c r="F23" s="118" t="b">
        <f>IF(VLOOKUP(F22,スケジュール!$A$10:$AC$402,24,FALSE)="●","sky",IF(VLOOKUP(F22,スケジュール!$A$10:$AC$402,25,FALSE)="●","orange",IF(VLOOKUP(F22,スケジュール!$A$10:$AC$402,26,FALSE)="●","green",IF(VLOOKUP(F22,スケジュール!$A$10:$AC$402,27,FALSE)="●","pink",IF(VLOOKUP(F22,スケジュール!$A$10:$AC$402,28,FALSE)="●","purple",IF(VLOOKUP(F22,スケジュール!$A$10:$AC$402,29,FALSE)="●","yellow"))))))</f>
        <v>0</v>
      </c>
      <c r="G23" s="118" t="b">
        <f>IF(VLOOKUP(G22,スケジュール!$A$10:$AC$402,24,FALSE)="●","sky",IF(VLOOKUP(G22,スケジュール!$A$10:$AC$402,25,FALSE)="●","orange",IF(VLOOKUP(G22,スケジュール!$A$10:$AC$402,26,FALSE)="●","green",IF(VLOOKUP(G22,スケジュール!$A$10:$AC$402,27,FALSE)="●","pink",IF(VLOOKUP(G22,スケジュール!$A$10:$AC$402,28,FALSE)="●","purple",IF(VLOOKUP(G22,スケジュール!$A$10:$AC$402,29,FALSE)="●","yellow"))))))</f>
        <v>0</v>
      </c>
      <c r="H23" s="118" t="b">
        <f>IF(VLOOKUP(H22,スケジュール!$A$10:$AC$402,24,FALSE)="●","sky",IF(VLOOKUP(H22,スケジュール!$A$10:$AC$402,25,FALSE)="●","orange",IF(VLOOKUP(H22,スケジュール!$A$10:$AC$402,26,FALSE)="●","green",IF(VLOOKUP(H22,スケジュール!$A$10:$AC$402,27,FALSE)="●","pink",IF(VLOOKUP(H22,スケジュール!$A$10:$AC$402,28,FALSE)="●","purple",IF(VLOOKUP(H22,スケジュール!$A$10:$AC$402,29,FALSE)="●","yellow"))))))</f>
        <v>0</v>
      </c>
      <c r="I23" s="85"/>
      <c r="J23" s="118" t="b">
        <f>IF(VLOOKUP(J22,スケジュール!$A$10:$AC$402,24,FALSE)="●","sky",IF(VLOOKUP(J22,スケジュール!$A$10:$AC$402,25,FALSE)="●","orange",IF(VLOOKUP(J22,スケジュール!$A$10:$AC$402,26,FALSE)="●","green",IF(VLOOKUP(J22,スケジュール!$A$10:$AC$402,27,FALSE)="●","pink",IF(VLOOKUP(J22,スケジュール!$A$10:$AC$402,28,FALSE)="●","purple",IF(VLOOKUP(J22,スケジュール!$A$10:$AC$402,29,FALSE)="●","yellow"))))))</f>
        <v>0</v>
      </c>
      <c r="K23" s="118" t="b">
        <f>IF(VLOOKUP(K22,スケジュール!$A$10:$AC$402,24,FALSE)="●","sky",IF(VLOOKUP(K22,スケジュール!$A$10:$AC$402,25,FALSE)="●","orange",IF(VLOOKUP(K22,スケジュール!$A$10:$AC$402,26,FALSE)="●","green",IF(VLOOKUP(K22,スケジュール!$A$10:$AC$402,27,FALSE)="●","pink",IF(VLOOKUP(K22,スケジュール!$A$10:$AC$402,28,FALSE)="●","purple",IF(VLOOKUP(K22,スケジュール!$A$10:$AC$402,29,FALSE)="●","yellow"))))))</f>
        <v>0</v>
      </c>
      <c r="L23" s="118" t="str">
        <f>IF(VLOOKUP(L22,スケジュール!$A$10:$AC$402,24,FALSE)="●","sky",IF(VLOOKUP(L22,スケジュール!$A$10:$AC$402,25,FALSE)="●","orange",IF(VLOOKUP(L22,スケジュール!$A$10:$AC$402,26,FALSE)="●","green",IF(VLOOKUP(L22,スケジュール!$A$10:$AC$402,27,FALSE)="●","pink",IF(VLOOKUP(L22,スケジュール!$A$10:$AC$402,28,FALSE)="●","purple",IF(VLOOKUP(L22,スケジュール!$A$10:$AC$402,29,FALSE)="●","yellow"))))))</f>
        <v>sky</v>
      </c>
      <c r="M23" s="118" t="str">
        <f>IF(VLOOKUP(M22,スケジュール!$A$10:$AC$402,24,FALSE)="●","sky",IF(VLOOKUP(M22,スケジュール!$A$10:$AC$402,25,FALSE)="●","orange",IF(VLOOKUP(M22,スケジュール!$A$10:$AC$402,26,FALSE)="●","green",IF(VLOOKUP(M22,スケジュール!$A$10:$AC$402,27,FALSE)="●","pink",IF(VLOOKUP(M22,スケジュール!$A$10:$AC$402,28,FALSE)="●","purple",IF(VLOOKUP(M22,スケジュール!$A$10:$AC$402,29,FALSE)="●","yellow"))))))</f>
        <v>sky</v>
      </c>
      <c r="N23" s="118" t="b">
        <f>IF(VLOOKUP(N22,スケジュール!$A$10:$AC$402,24,FALSE)="●","sky",IF(VLOOKUP(N22,スケジュール!$A$10:$AC$402,25,FALSE)="●","orange",IF(VLOOKUP(N22,スケジュール!$A$10:$AC$402,26,FALSE)="●","green",IF(VLOOKUP(N22,スケジュール!$A$10:$AC$402,27,FALSE)="●","pink",IF(VLOOKUP(N22,スケジュール!$A$10:$AC$402,28,FALSE)="●","purple",IF(VLOOKUP(N22,スケジュール!$A$10:$AC$402,29,FALSE)="●","yellow"))))))</f>
        <v>0</v>
      </c>
      <c r="O23" s="118" t="b">
        <f>IF(VLOOKUP(O22,スケジュール!$A$10:$AC$402,24,FALSE)="●","sky",IF(VLOOKUP(O22,スケジュール!$A$10:$AC$402,25,FALSE)="●","orange",IF(VLOOKUP(O22,スケジュール!$A$10:$AC$402,26,FALSE)="●","green",IF(VLOOKUP(O22,スケジュール!$A$10:$AC$402,27,FALSE)="●","pink",IF(VLOOKUP(O22,スケジュール!$A$10:$AC$402,28,FALSE)="●","purple",IF(VLOOKUP(O22,スケジュール!$A$10:$AC$402,29,FALSE)="●","yellow"))))))</f>
        <v>0</v>
      </c>
      <c r="P23" s="118" t="b">
        <f>IF(VLOOKUP(P22,スケジュール!$A$10:$AC$402,24,FALSE)="●","sky",IF(VLOOKUP(P22,スケジュール!$A$10:$AC$402,25,FALSE)="●","orange",IF(VLOOKUP(P22,スケジュール!$A$10:$AC$402,26,FALSE)="●","green",IF(VLOOKUP(P22,スケジュール!$A$10:$AC$402,27,FALSE)="●","pink",IF(VLOOKUP(P22,スケジュール!$A$10:$AC$402,28,FALSE)="●","purple",IF(VLOOKUP(P22,スケジュール!$A$10:$AC$402,29,FALSE)="●","yellow"))))))</f>
        <v>0</v>
      </c>
      <c r="Q23" s="85"/>
      <c r="R23" s="118" t="b">
        <f>IF(VLOOKUP(R22,スケジュール!$A$10:$AC$402,24,FALSE)="●","sky",IF(VLOOKUP(R22,スケジュール!$A$10:$AC$402,25,FALSE)="●","orange",IF(VLOOKUP(R22,スケジュール!$A$10:$AC$402,26,FALSE)="●","green",IF(VLOOKUP(R22,スケジュール!$A$10:$AC$402,27,FALSE)="●","pink",IF(VLOOKUP(R22,スケジュール!$A$10:$AC$402,28,FALSE)="●","purple",IF(VLOOKUP(R22,スケジュール!$A$10:$AC$402,29,FALSE)="●","yellow"))))))</f>
        <v>0</v>
      </c>
      <c r="S23" s="118" t="b">
        <f>IF(VLOOKUP(S22,スケジュール!$A$10:$AC$402,24,FALSE)="●","sky",IF(VLOOKUP(S22,スケジュール!$A$10:$AC$402,25,FALSE)="●","orange",IF(VLOOKUP(S22,スケジュール!$A$10:$AC$402,26,FALSE)="●","green",IF(VLOOKUP(S22,スケジュール!$A$10:$AC$402,27,FALSE)="●","pink",IF(VLOOKUP(S22,スケジュール!$A$10:$AC$402,28,FALSE)="●","purple",IF(VLOOKUP(S22,スケジュール!$A$10:$AC$402,29,FALSE)="●","yellow"))))))</f>
        <v>0</v>
      </c>
      <c r="T23" s="118" t="str">
        <f>IF(VLOOKUP(T22,スケジュール!$A$10:$AC$402,24,FALSE)="●","sky",IF(VLOOKUP(T22,スケジュール!$A$10:$AC$402,25,FALSE)="●","orange",IF(VLOOKUP(T22,スケジュール!$A$10:$AC$402,26,FALSE)="●","green",IF(VLOOKUP(T22,スケジュール!$A$10:$AC$402,27,FALSE)="●","pink",IF(VLOOKUP(T22,スケジュール!$A$10:$AC$402,28,FALSE)="●","purple",IF(VLOOKUP(T22,スケジュール!$A$10:$AC$402,29,FALSE)="●","yellow"))))))</f>
        <v>orange</v>
      </c>
      <c r="U23" s="118" t="str">
        <f>IF(VLOOKUP(U22,スケジュール!$A$10:$AC$402,24,FALSE)="●","sky",IF(VLOOKUP(U22,スケジュール!$A$10:$AC$402,25,FALSE)="●","orange",IF(VLOOKUP(U22,スケジュール!$A$10:$AC$402,26,FALSE)="●","green",IF(VLOOKUP(U22,スケジュール!$A$10:$AC$402,27,FALSE)="●","pink",IF(VLOOKUP(U22,スケジュール!$A$10:$AC$402,28,FALSE)="●","purple",IF(VLOOKUP(U22,スケジュール!$A$10:$AC$402,29,FALSE)="●","yellow"))))))</f>
        <v>orange</v>
      </c>
      <c r="V23" s="118" t="b">
        <f>IF(VLOOKUP(V22,スケジュール!$A$10:$AC$402,24,FALSE)="●","sky",IF(VLOOKUP(V22,スケジュール!$A$10:$AC$402,25,FALSE)="●","orange",IF(VLOOKUP(V22,スケジュール!$A$10:$AC$402,26,FALSE)="●","green",IF(VLOOKUP(V22,スケジュール!$A$10:$AC$402,27,FALSE)="●","pink",IF(VLOOKUP(V22,スケジュール!$A$10:$AC$402,28,FALSE)="●","purple",IF(VLOOKUP(V22,スケジュール!$A$10:$AC$402,29,FALSE)="●","yellow"))))))</f>
        <v>0</v>
      </c>
      <c r="W23" s="118" t="b">
        <f>IF(VLOOKUP(W22,スケジュール!$A$10:$AC$402,24,FALSE)="●","sky",IF(VLOOKUP(W22,スケジュール!$A$10:$AC$402,25,FALSE)="●","orange",IF(VLOOKUP(W22,スケジュール!$A$10:$AC$402,26,FALSE)="●","green",IF(VLOOKUP(W22,スケジュール!$A$10:$AC$402,27,FALSE)="●","pink",IF(VLOOKUP(W22,スケジュール!$A$10:$AC$402,28,FALSE)="●","purple",IF(VLOOKUP(W22,スケジュール!$A$10:$AC$402,29,FALSE)="●","yellow"))))))</f>
        <v>0</v>
      </c>
      <c r="X23" s="118" t="b">
        <f>IF(VLOOKUP(X22,スケジュール!$A$10:$AC$402,24,FALSE)="●","sky",IF(VLOOKUP(X22,スケジュール!$A$10:$AC$402,25,FALSE)="●","orange",IF(VLOOKUP(X22,スケジュール!$A$10:$AC$402,26,FALSE)="●","green",IF(VLOOKUP(X22,スケジュール!$A$10:$AC$402,27,FALSE)="●","pink",IF(VLOOKUP(X22,スケジュール!$A$10:$AC$402,28,FALSE)="●","purple",IF(VLOOKUP(X22,スケジュール!$A$10:$AC$402,29,FALSE)="●","yellow"))))))</f>
        <v>0</v>
      </c>
      <c r="Y23" s="85"/>
      <c r="Z23" s="118" t="b">
        <f>IF(VLOOKUP(Z22,スケジュール!$A$10:$AC$402,24,FALSE)="●","sky",IF(VLOOKUP(Z22,スケジュール!$A$10:$AC$402,25,FALSE)="●","orange",IF(VLOOKUP(Z22,スケジュール!$A$10:$AC$402,26,FALSE)="●","green",IF(VLOOKUP(Z22,スケジュール!$A$10:$AC$402,27,FALSE)="●","pink",IF(VLOOKUP(Z22,スケジュール!$A$10:$AC$402,28,FALSE)="●","purple",IF(VLOOKUP(Z22,スケジュール!$A$10:$AC$402,29,FALSE)="●","yellow"))))))</f>
        <v>0</v>
      </c>
      <c r="AA23" s="118" t="b">
        <f>IF(VLOOKUP(AA22,スケジュール!$A$10:$AC$402,24,FALSE)="●","sky",IF(VLOOKUP(AA22,スケジュール!$A$10:$AC$402,25,FALSE)="●","orange",IF(VLOOKUP(AA22,スケジュール!$A$10:$AC$402,26,FALSE)="●","green",IF(VLOOKUP(AA22,スケジュール!$A$10:$AC$402,27,FALSE)="●","pink",IF(VLOOKUP(AA22,スケジュール!$A$10:$AC$402,28,FALSE)="●","purple",IF(VLOOKUP(AA22,スケジュール!$A$10:$AC$402,29,FALSE)="●","yellow"))))))</f>
        <v>0</v>
      </c>
      <c r="AB23" s="118" t="str">
        <f>IF(VLOOKUP(AB22,スケジュール!$A$10:$AC$402,24,FALSE)="●","sky",IF(VLOOKUP(AB22,スケジュール!$A$10:$AC$402,25,FALSE)="●","orange",IF(VLOOKUP(AB22,スケジュール!$A$10:$AC$402,26,FALSE)="●","green",IF(VLOOKUP(AB22,スケジュール!$A$10:$AC$402,27,FALSE)="●","pink",IF(VLOOKUP(AB22,スケジュール!$A$10:$AC$402,28,FALSE)="●","purple",IF(VLOOKUP(AB22,スケジュール!$A$10:$AC$402,29,FALSE)="●","yellow"))))))</f>
        <v>green</v>
      </c>
      <c r="AC23" s="118" t="str">
        <f>IF(VLOOKUP(AC22,スケジュール!$A$10:$AC$402,24,FALSE)="●","sky",IF(VLOOKUP(AC22,スケジュール!$A$10:$AC$402,25,FALSE)="●","orange",IF(VLOOKUP(AC22,スケジュール!$A$10:$AC$402,26,FALSE)="●","green",IF(VLOOKUP(AC22,スケジュール!$A$10:$AC$402,27,FALSE)="●","pink",IF(VLOOKUP(AC22,スケジュール!$A$10:$AC$402,28,FALSE)="●","purple",IF(VLOOKUP(AC22,スケジュール!$A$10:$AC$402,29,FALSE)="●","yellow"))))))</f>
        <v>green</v>
      </c>
      <c r="AD23" s="118" t="b">
        <f>IF(VLOOKUP(AD22,スケジュール!$A$10:$AC$402,24,FALSE)="●","sky",IF(VLOOKUP(AD22,スケジュール!$A$10:$AC$402,25,FALSE)="●","orange",IF(VLOOKUP(AD22,スケジュール!$A$10:$AC$402,26,FALSE)="●","green",IF(VLOOKUP(AD22,スケジュール!$A$10:$AC$402,27,FALSE)="●","pink",IF(VLOOKUP(AD22,スケジュール!$A$10:$AC$402,28,FALSE)="●","purple",IF(VLOOKUP(AD22,スケジュール!$A$10:$AC$402,29,FALSE)="●","yellow"))))))</f>
        <v>0</v>
      </c>
      <c r="AE23" s="118" t="b">
        <f>IF(VLOOKUP(AE22,スケジュール!$A$10:$AC$402,24,FALSE)="●","sky",IF(VLOOKUP(AE22,スケジュール!$A$10:$AC$402,25,FALSE)="●","orange",IF(VLOOKUP(AE22,スケジュール!$A$10:$AC$402,26,FALSE)="●","green",IF(VLOOKUP(AE22,スケジュール!$A$10:$AC$402,27,FALSE)="●","pink",IF(VLOOKUP(AE22,スケジュール!$A$10:$AC$402,28,FALSE)="●","purple",IF(VLOOKUP(AE22,スケジュール!$A$10:$AC$402,29,FALSE)="●","yellow"))))))</f>
        <v>0</v>
      </c>
      <c r="AF23" s="118" t="b">
        <f>IF(VLOOKUP(AF22,スケジュール!$A$10:$AC$402,24,FALSE)="●","sky",IF(VLOOKUP(AF22,スケジュール!$A$10:$AC$402,25,FALSE)="●","orange",IF(VLOOKUP(AF22,スケジュール!$A$10:$AC$402,26,FALSE)="●","green",IF(VLOOKUP(AF22,スケジュール!$A$10:$AC$402,27,FALSE)="●","pink",IF(VLOOKUP(AF22,スケジュール!$A$10:$AC$402,28,FALSE)="●","purple",IF(VLOOKUP(AF22,スケジュール!$A$10:$AC$402,29,FALSE)="●","yellow"))))))</f>
        <v>0</v>
      </c>
      <c r="AG23" s="115"/>
      <c r="AJ23" s="117"/>
    </row>
    <row r="24" spans="1:36" s="86" customFormat="1" ht="20.100000000000001" customHeight="1">
      <c r="A24" s="126" t="str">
        <f>IF(ISBLANK(A16),"",A16)</f>
        <v/>
      </c>
      <c r="B24" s="119" t="str">
        <f>IF(ISERROR(VLOOKUP(B22,スケジュール!$A$10:$V$266,$AG24+4,FALSE)),"",IF(VLOOKUP(B22,スケジュール!$A$10:$V$266,$AG24+4,FALSE)="●",VLOOKUP(B22,スケジュール!$A$10:$V$266,$AG24+4,FALSE),""))</f>
        <v/>
      </c>
      <c r="C24" s="119" t="str">
        <f>IF(ISERROR(VLOOKUP(C22,スケジュール!$A$10:$V$266,$AG24+4,FALSE)),"",IF(VLOOKUP(C22,スケジュール!$A$10:$V$266,$AG24+4,FALSE)="●",VLOOKUP(C22,スケジュール!$A$10:$V$266,$AG24+4,FALSE),""))</f>
        <v/>
      </c>
      <c r="D24" s="119" t="str">
        <f>IF(ISERROR(VLOOKUP(D22,スケジュール!$A$10:$V$266,$AG24+4,FALSE)),"",IF(VLOOKUP(D22,スケジュール!$A$10:$V$266,$AG24+4,FALSE)="●",VLOOKUP(D22,スケジュール!$A$10:$V$266,$AG24+4,FALSE),""))</f>
        <v/>
      </c>
      <c r="E24" s="119" t="str">
        <f>IF(ISERROR(VLOOKUP(E22,スケジュール!$A$10:$V$266,$AG24+4,FALSE)),"",IF(VLOOKUP(E22,スケジュール!$A$10:$V$266,$AG24+4,FALSE)="●",VLOOKUP(E22,スケジュール!$A$10:$V$266,$AG24+4,FALSE),""))</f>
        <v/>
      </c>
      <c r="F24" s="119" t="str">
        <f>IF(ISERROR(VLOOKUP(F22,スケジュール!$A$10:$V$266,$AG24+4,FALSE)),"",IF(VLOOKUP(F22,スケジュール!$A$10:$V$266,$AG24+4,FALSE)="●",VLOOKUP(F22,スケジュール!$A$10:$V$266,$AG24+4,FALSE),""))</f>
        <v/>
      </c>
      <c r="G24" s="119" t="str">
        <f>IF(ISERROR(VLOOKUP(G22,スケジュール!$A$10:$V$266,$AG24+4,FALSE)),"",IF(VLOOKUP(G22,スケジュール!$A$10:$V$266,$AG24+4,FALSE)="●",VLOOKUP(G22,スケジュール!$A$10:$V$266,$AG24+4,FALSE),""))</f>
        <v/>
      </c>
      <c r="H24" s="119" t="str">
        <f>IF(ISERROR(VLOOKUP(H22,スケジュール!$A$10:$V$266,$AG24+4,FALSE)),"",IF(VLOOKUP(H22,スケジュール!$A$10:$V$266,$AG24+4,FALSE)="●",VLOOKUP(H22,スケジュール!$A$10:$V$266,$AG24+4,FALSE),""))</f>
        <v/>
      </c>
      <c r="I24" s="101"/>
      <c r="J24" s="125" t="str">
        <f>IF(ISERROR(VLOOKUP(J22,スケジュール!$A$10:$V$266,$AG24+4,FALSE)),"",IF(VLOOKUP(J22,スケジュール!$A$10:$V$266,$AG24+4,FALSE)="●",VLOOKUP(J22,スケジュール!$A$10:$V$266,$AG24+4,FALSE),""))</f>
        <v/>
      </c>
      <c r="K24" s="125" t="str">
        <f>IF(ISERROR(VLOOKUP(K22,スケジュール!$A$10:$V$266,$AG24+4,FALSE)),"",IF(VLOOKUP(K22,スケジュール!$A$10:$V$266,$AG24+4,FALSE)="●",VLOOKUP(K22,スケジュール!$A$10:$V$266,$AG24+4,FALSE),""))</f>
        <v/>
      </c>
      <c r="L24" s="125" t="str">
        <f>IF(ISERROR(VLOOKUP(L22,スケジュール!$A$10:$V$266,$AG24+4,FALSE)),"",IF(VLOOKUP(L22,スケジュール!$A$10:$V$266,$AG24+4,FALSE)="●",VLOOKUP(L22,スケジュール!$A$10:$V$266,$AG24+4,FALSE),""))</f>
        <v/>
      </c>
      <c r="M24" s="125" t="str">
        <f>IF(ISERROR(VLOOKUP(M22,スケジュール!$A$10:$V$266,$AG24+4,FALSE)),"",IF(VLOOKUP(M22,スケジュール!$A$10:$V$266,$AG24+4,FALSE)="●",VLOOKUP(M22,スケジュール!$A$10:$V$266,$AG24+4,FALSE),""))</f>
        <v/>
      </c>
      <c r="N24" s="125" t="str">
        <f>IF(ISERROR(VLOOKUP(N22,スケジュール!$A$10:$V$266,$AG24+4,FALSE)),"",IF(VLOOKUP(N22,スケジュール!$A$10:$V$266,$AG24+4,FALSE)="●",VLOOKUP(N22,スケジュール!$A$10:$V$266,$AG24+4,FALSE),""))</f>
        <v/>
      </c>
      <c r="O24" s="125" t="str">
        <f>IF(ISERROR(VLOOKUP(O22,スケジュール!$A$10:$V$266,$AG24+4,FALSE)),"",IF(VLOOKUP(O22,スケジュール!$A$10:$V$266,$AG24+4,FALSE)="●",VLOOKUP(O22,スケジュール!$A$10:$V$266,$AG24+4,FALSE),""))</f>
        <v/>
      </c>
      <c r="P24" s="125" t="str">
        <f>IF(ISERROR(VLOOKUP(P22,スケジュール!$A$10:$V$266,$AG24+4,FALSE)),"",IF(VLOOKUP(P22,スケジュール!$A$10:$V$266,$AG24+4,FALSE)="●",VLOOKUP(P22,スケジュール!$A$10:$V$266,$AG24+4,FALSE),""))</f>
        <v/>
      </c>
      <c r="Q24" s="101"/>
      <c r="R24" s="125" t="str">
        <f>IF(ISERROR(VLOOKUP(R22,スケジュール!$A$10:$V$266,$AG24+4,FALSE)),"",IF(VLOOKUP(R22,スケジュール!$A$10:$V$266,$AG24+4,FALSE)="●",VLOOKUP(R22,スケジュール!$A$10:$V$266,$AG24+4,FALSE),""))</f>
        <v/>
      </c>
      <c r="S24" s="125" t="str">
        <f>IF(ISERROR(VLOOKUP(S22,スケジュール!$A$10:$V$266,$AG24+4,FALSE)),"",IF(VLOOKUP(S22,スケジュール!$A$10:$V$266,$AG24+4,FALSE)="●",VLOOKUP(S22,スケジュール!$A$10:$V$266,$AG24+4,FALSE),""))</f>
        <v/>
      </c>
      <c r="T24" s="125" t="str">
        <f>IF(ISERROR(VLOOKUP(T22,スケジュール!$A$10:$V$266,$AG24+4,FALSE)),"",IF(VLOOKUP(T22,スケジュール!$A$10:$V$266,$AG24+4,FALSE)="●",VLOOKUP(T22,スケジュール!$A$10:$V$266,$AG24+4,FALSE),""))</f>
        <v/>
      </c>
      <c r="U24" s="125" t="str">
        <f>IF(ISERROR(VLOOKUP(U22,スケジュール!$A$10:$V$266,$AG24+4,FALSE)),"",IF(VLOOKUP(U22,スケジュール!$A$10:$V$266,$AG24+4,FALSE)="●",VLOOKUP(U22,スケジュール!$A$10:$V$266,$AG24+4,FALSE),""))</f>
        <v/>
      </c>
      <c r="V24" s="125" t="str">
        <f>IF(ISERROR(VLOOKUP(V22,スケジュール!$A$10:$V$266,$AG24+4,FALSE)),"",IF(VLOOKUP(V22,スケジュール!$A$10:$V$266,$AG24+4,FALSE)="●",VLOOKUP(V22,スケジュール!$A$10:$V$266,$AG24+4,FALSE),""))</f>
        <v/>
      </c>
      <c r="W24" s="125" t="str">
        <f>IF(ISERROR(VLOOKUP(W22,スケジュール!$A$10:$V$266,$AG24+4,FALSE)),"",IF(VLOOKUP(W22,スケジュール!$A$10:$V$266,$AG24+4,FALSE)="●",VLOOKUP(W22,スケジュール!$A$10:$V$266,$AG24+4,FALSE),""))</f>
        <v/>
      </c>
      <c r="X24" s="125" t="str">
        <f>IF(ISERROR(VLOOKUP(X22,スケジュール!$A$10:$V$266,$AG24+4,FALSE)),"",IF(VLOOKUP(X22,スケジュール!$A$10:$V$266,$AG24+4,FALSE)="●",VLOOKUP(X22,スケジュール!$A$10:$V$266,$AG24+4,FALSE),""))</f>
        <v/>
      </c>
      <c r="Y24" s="101"/>
      <c r="Z24" s="125" t="str">
        <f>IF(ISERROR(VLOOKUP(Z22,スケジュール!$A$10:$V$266,$AG24+4,FALSE)),"",IF(VLOOKUP(Z22,スケジュール!$A$10:$V$266,$AG24+4,FALSE)="●",VLOOKUP(Z22,スケジュール!$A$10:$V$266,$AG24+4,FALSE),""))</f>
        <v/>
      </c>
      <c r="AA24" s="125" t="str">
        <f>IF(ISERROR(VLOOKUP(AA22,スケジュール!$A$10:$V$266,$AG24+4,FALSE)),"",IF(VLOOKUP(AA22,スケジュール!$A$10:$V$266,$AG24+4,FALSE)="●",VLOOKUP(AA22,スケジュール!$A$10:$V$266,$AG24+4,FALSE),""))</f>
        <v/>
      </c>
      <c r="AB24" s="125" t="str">
        <f>IF(ISERROR(VLOOKUP(AB22,スケジュール!$A$10:$V$266,$AG24+4,FALSE)),"",IF(VLOOKUP(AB22,スケジュール!$A$10:$V$266,$AG24+4,FALSE)="●",VLOOKUP(AB22,スケジュール!$A$10:$V$266,$AG24+4,FALSE),""))</f>
        <v/>
      </c>
      <c r="AC24" s="125" t="str">
        <f>IF(ISERROR(VLOOKUP(AC22,スケジュール!$A$10:$V$266,$AG24+4,FALSE)),"",IF(VLOOKUP(AC22,スケジュール!$A$10:$V$266,$AG24+4,FALSE)="●",VLOOKUP(AC22,スケジュール!$A$10:$V$266,$AG24+4,FALSE),""))</f>
        <v/>
      </c>
      <c r="AD24" s="125" t="str">
        <f>IF(ISERROR(VLOOKUP(AD22,スケジュール!$A$10:$V$266,$AG24+4,FALSE)),"",IF(VLOOKUP(AD22,スケジュール!$A$10:$V$266,$AG24+4,FALSE)="●",VLOOKUP(AD22,スケジュール!$A$10:$V$266,$AG24+4,FALSE),""))</f>
        <v/>
      </c>
      <c r="AE24" s="125" t="str">
        <f>IF(ISERROR(VLOOKUP(AE22,スケジュール!$A$10:$V$266,$AG24+4,FALSE)),"",IF(VLOOKUP(AE22,スケジュール!$A$10:$V$266,$AG24+4,FALSE)="●",VLOOKUP(AE22,スケジュール!$A$10:$V$266,$AG24+4,FALSE),""))</f>
        <v/>
      </c>
      <c r="AF24" s="125" t="str">
        <f>IF(ISERROR(VLOOKUP(AF22,スケジュール!$A$10:$V$266,$AG24+4,FALSE)),"",IF(VLOOKUP(AF22,スケジュール!$A$10:$V$266,$AG24+4,FALSE)="●",VLOOKUP(AF22,スケジュール!$A$10:$V$266,$AG24+4,FALSE),""))</f>
        <v/>
      </c>
      <c r="AG24" s="102" t="str">
        <f>AG16</f>
        <v/>
      </c>
    </row>
    <row r="25" spans="1:36" s="88" customFormat="1" ht="20.100000000000001" customHeight="1">
      <c r="A25" s="88" t="str">
        <f>IF(ISBLANK(A17),"",A17)</f>
        <v/>
      </c>
      <c r="B25" s="119" t="str">
        <f>IF(ISERROR(VLOOKUP(B22,スケジュール!$A$10:$V$266,$AG25+4,FALSE)),"",IF(VLOOKUP(B22,スケジュール!$A$10:$V$266,$AG25+4,FALSE)="●",VLOOKUP(B22,スケジュール!$A$10:$V$266,$AG25+4,FALSE),""))</f>
        <v/>
      </c>
      <c r="C25" s="119" t="str">
        <f>IF(ISERROR(VLOOKUP(C22,スケジュール!$A$10:$V$266,$AG25+4,FALSE)),"",IF(VLOOKUP(C22,スケジュール!$A$10:$V$266,$AG25+4,FALSE)="●",VLOOKUP(C22,スケジュール!$A$10:$V$266,$AG25+4,FALSE),""))</f>
        <v/>
      </c>
      <c r="D25" s="119" t="str">
        <f>IF(ISERROR(VLOOKUP(D22,スケジュール!$A$10:$V$266,$AG25+4,FALSE)),"",IF(VLOOKUP(D22,スケジュール!$A$10:$V$266,$AG25+4,FALSE)="●",VLOOKUP(D22,スケジュール!$A$10:$V$266,$AG25+4,FALSE),""))</f>
        <v/>
      </c>
      <c r="E25" s="119" t="str">
        <f>IF(ISERROR(VLOOKUP(E22,スケジュール!$A$10:$V$266,$AG25+4,FALSE)),"",IF(VLOOKUP(E22,スケジュール!$A$10:$V$266,$AG25+4,FALSE)="●",VLOOKUP(E22,スケジュール!$A$10:$V$266,$AG25+4,FALSE),""))</f>
        <v/>
      </c>
      <c r="F25" s="119" t="str">
        <f>IF(ISERROR(VLOOKUP(F22,スケジュール!$A$10:$V$266,$AG25+4,FALSE)),"",IF(VLOOKUP(F22,スケジュール!$A$10:$V$266,$AG25+4,FALSE)="●",VLOOKUP(F22,スケジュール!$A$10:$V$266,$AG25+4,FALSE),""))</f>
        <v/>
      </c>
      <c r="G25" s="119" t="str">
        <f>IF(ISERROR(VLOOKUP(G22,スケジュール!$A$10:$V$266,$AG25+4,FALSE)),"",IF(VLOOKUP(G22,スケジュール!$A$10:$V$266,$AG25+4,FALSE)="●",VLOOKUP(G22,スケジュール!$A$10:$V$266,$AG25+4,FALSE),""))</f>
        <v/>
      </c>
      <c r="H25" s="119" t="str">
        <f>IF(ISERROR(VLOOKUP(H22,スケジュール!$A$10:$V$266,$AG25+4,FALSE)),"",IF(VLOOKUP(H22,スケジュール!$A$10:$V$266,$AG25+4,FALSE)="●",VLOOKUP(H22,スケジュール!$A$10:$V$266,$AG25+4,FALSE),""))</f>
        <v/>
      </c>
      <c r="I25" s="103"/>
      <c r="J25" s="125" t="str">
        <f>IF(ISERROR(VLOOKUP(J22,スケジュール!$A$10:$V$266,$AG25+4,FALSE)),"",IF(VLOOKUP(J22,スケジュール!$A$10:$V$266,$AG25+4,FALSE)="●",VLOOKUP(J22,スケジュール!$A$10:$V$266,$AG25+4,FALSE),""))</f>
        <v/>
      </c>
      <c r="K25" s="125" t="str">
        <f>IF(ISERROR(VLOOKUP(K22,スケジュール!$A$10:$V$266,$AG25+4,FALSE)),"",IF(VLOOKUP(K22,スケジュール!$A$10:$V$266,$AG25+4,FALSE)="●",VLOOKUP(K22,スケジュール!$A$10:$V$266,$AG25+4,FALSE),""))</f>
        <v/>
      </c>
      <c r="L25" s="125" t="str">
        <f>IF(ISERROR(VLOOKUP(L22,スケジュール!$A$10:$V$266,$AG25+4,FALSE)),"",IF(VLOOKUP(L22,スケジュール!$A$10:$V$266,$AG25+4,FALSE)="●",VLOOKUP(L22,スケジュール!$A$10:$V$266,$AG25+4,FALSE),""))</f>
        <v/>
      </c>
      <c r="M25" s="125" t="str">
        <f>IF(ISERROR(VLOOKUP(M22,スケジュール!$A$10:$V$266,$AG25+4,FALSE)),"",IF(VLOOKUP(M22,スケジュール!$A$10:$V$266,$AG25+4,FALSE)="●",VLOOKUP(M22,スケジュール!$A$10:$V$266,$AG25+4,FALSE),""))</f>
        <v/>
      </c>
      <c r="N25" s="125" t="str">
        <f>IF(ISERROR(VLOOKUP(N22,スケジュール!$A$10:$V$266,$AG25+4,FALSE)),"",IF(VLOOKUP(N22,スケジュール!$A$10:$V$266,$AG25+4,FALSE)="●",VLOOKUP(N22,スケジュール!$A$10:$V$266,$AG25+4,FALSE),""))</f>
        <v/>
      </c>
      <c r="O25" s="125" t="str">
        <f>IF(ISERROR(VLOOKUP(O22,スケジュール!$A$10:$V$266,$AG25+4,FALSE)),"",IF(VLOOKUP(O22,スケジュール!$A$10:$V$266,$AG25+4,FALSE)="●",VLOOKUP(O22,スケジュール!$A$10:$V$266,$AG25+4,FALSE),""))</f>
        <v/>
      </c>
      <c r="P25" s="125" t="str">
        <f>IF(ISERROR(VLOOKUP(P22,スケジュール!$A$10:$V$266,$AG25+4,FALSE)),"",IF(VLOOKUP(P22,スケジュール!$A$10:$V$266,$AG25+4,FALSE)="●",VLOOKUP(P22,スケジュール!$A$10:$V$266,$AG25+4,FALSE),""))</f>
        <v/>
      </c>
      <c r="Q25" s="103"/>
      <c r="R25" s="125" t="str">
        <f>IF(ISERROR(VLOOKUP(R22,スケジュール!$A$10:$V$266,$AG25+4,FALSE)),"",IF(VLOOKUP(R22,スケジュール!$A$10:$V$266,$AG25+4,FALSE)="●",VLOOKUP(R22,スケジュール!$A$10:$V$266,$AG25+4,FALSE),""))</f>
        <v/>
      </c>
      <c r="S25" s="125" t="str">
        <f>IF(ISERROR(VLOOKUP(S22,スケジュール!$A$10:$V$266,$AG25+4,FALSE)),"",IF(VLOOKUP(S22,スケジュール!$A$10:$V$266,$AG25+4,FALSE)="●",VLOOKUP(S22,スケジュール!$A$10:$V$266,$AG25+4,FALSE),""))</f>
        <v/>
      </c>
      <c r="T25" s="125" t="str">
        <f>IF(ISERROR(VLOOKUP(T22,スケジュール!$A$10:$V$266,$AG25+4,FALSE)),"",IF(VLOOKUP(T22,スケジュール!$A$10:$V$266,$AG25+4,FALSE)="●",VLOOKUP(T22,スケジュール!$A$10:$V$266,$AG25+4,FALSE),""))</f>
        <v/>
      </c>
      <c r="U25" s="125" t="str">
        <f>IF(ISERROR(VLOOKUP(U22,スケジュール!$A$10:$V$266,$AG25+4,FALSE)),"",IF(VLOOKUP(U22,スケジュール!$A$10:$V$266,$AG25+4,FALSE)="●",VLOOKUP(U22,スケジュール!$A$10:$V$266,$AG25+4,FALSE),""))</f>
        <v/>
      </c>
      <c r="V25" s="125" t="str">
        <f>IF(ISERROR(VLOOKUP(V22,スケジュール!$A$10:$V$266,$AG25+4,FALSE)),"",IF(VLOOKUP(V22,スケジュール!$A$10:$V$266,$AG25+4,FALSE)="●",VLOOKUP(V22,スケジュール!$A$10:$V$266,$AG25+4,FALSE),""))</f>
        <v/>
      </c>
      <c r="W25" s="125" t="str">
        <f>IF(ISERROR(VLOOKUP(W22,スケジュール!$A$10:$V$266,$AG25+4,FALSE)),"",IF(VLOOKUP(W22,スケジュール!$A$10:$V$266,$AG25+4,FALSE)="●",VLOOKUP(W22,スケジュール!$A$10:$V$266,$AG25+4,FALSE),""))</f>
        <v/>
      </c>
      <c r="X25" s="125" t="str">
        <f>IF(ISERROR(VLOOKUP(X22,スケジュール!$A$10:$V$266,$AG25+4,FALSE)),"",IF(VLOOKUP(X22,スケジュール!$A$10:$V$266,$AG25+4,FALSE)="●",VLOOKUP(X22,スケジュール!$A$10:$V$266,$AG25+4,FALSE),""))</f>
        <v/>
      </c>
      <c r="Y25" s="103"/>
      <c r="Z25" s="125" t="str">
        <f>IF(ISERROR(VLOOKUP(Z22,スケジュール!$A$10:$V$266,$AG25+4,FALSE)),"",IF(VLOOKUP(Z22,スケジュール!$A$10:$V$266,$AG25+4,FALSE)="●",VLOOKUP(Z22,スケジュール!$A$10:$V$266,$AG25+4,FALSE),""))</f>
        <v/>
      </c>
      <c r="AA25" s="125" t="str">
        <f>IF(ISERROR(VLOOKUP(AA22,スケジュール!$A$10:$V$266,$AG25+4,FALSE)),"",IF(VLOOKUP(AA22,スケジュール!$A$10:$V$266,$AG25+4,FALSE)="●",VLOOKUP(AA22,スケジュール!$A$10:$V$266,$AG25+4,FALSE),""))</f>
        <v/>
      </c>
      <c r="AB25" s="125" t="str">
        <f>IF(ISERROR(VLOOKUP(AB22,スケジュール!$A$10:$V$266,$AG25+4,FALSE)),"",IF(VLOOKUP(AB22,スケジュール!$A$10:$V$266,$AG25+4,FALSE)="●",VLOOKUP(AB22,スケジュール!$A$10:$V$266,$AG25+4,FALSE),""))</f>
        <v/>
      </c>
      <c r="AC25" s="125" t="str">
        <f>IF(ISERROR(VLOOKUP(AC22,スケジュール!$A$10:$V$266,$AG25+4,FALSE)),"",IF(VLOOKUP(AC22,スケジュール!$A$10:$V$266,$AG25+4,FALSE)="●",VLOOKUP(AC22,スケジュール!$A$10:$V$266,$AG25+4,FALSE),""))</f>
        <v/>
      </c>
      <c r="AD25" s="125" t="str">
        <f>IF(ISERROR(VLOOKUP(AD22,スケジュール!$A$10:$V$266,$AG25+4,FALSE)),"",IF(VLOOKUP(AD22,スケジュール!$A$10:$V$266,$AG25+4,FALSE)="●",VLOOKUP(AD22,スケジュール!$A$10:$V$266,$AG25+4,FALSE),""))</f>
        <v/>
      </c>
      <c r="AE25" s="125" t="str">
        <f>IF(ISERROR(VLOOKUP(AE22,スケジュール!$A$10:$V$266,$AG25+4,FALSE)),"",IF(VLOOKUP(AE22,スケジュール!$A$10:$V$266,$AG25+4,FALSE)="●",VLOOKUP(AE22,スケジュール!$A$10:$V$266,$AG25+4,FALSE),""))</f>
        <v/>
      </c>
      <c r="AF25" s="125" t="str">
        <f>IF(ISERROR(VLOOKUP(AF22,スケジュール!$A$10:$V$266,$AG25+4,FALSE)),"",IF(VLOOKUP(AF22,スケジュール!$A$10:$V$266,$AG25+4,FALSE)="●",VLOOKUP(AF22,スケジュール!$A$10:$V$266,$AG25+4,FALSE),""))</f>
        <v/>
      </c>
      <c r="AG25" s="102" t="str">
        <f>AG17</f>
        <v/>
      </c>
    </row>
    <row r="26" spans="1:36" s="94" customFormat="1" ht="20.100000000000001" customHeight="1">
      <c r="A26" s="94" t="str">
        <f>IF(ISBLANK(A18),"",A18)</f>
        <v/>
      </c>
      <c r="B26" s="119" t="str">
        <f>IF(ISERROR(VLOOKUP(B22,スケジュール!$A$10:$V$266,$AG26+4,FALSE)),"",IF(VLOOKUP(B22,スケジュール!$A$10:$V$266,$AG26+4,FALSE)="●",VLOOKUP(B22,スケジュール!$A$10:$V$266,$AG26+4,FALSE),""))</f>
        <v/>
      </c>
      <c r="C26" s="119" t="str">
        <f>IF(ISERROR(VLOOKUP(C22,スケジュール!$A$10:$V$266,$AG26+4,FALSE)),"",IF(VLOOKUP(C22,スケジュール!$A$10:$V$266,$AG26+4,FALSE)="●",VLOOKUP(C22,スケジュール!$A$10:$V$266,$AG26+4,FALSE),""))</f>
        <v/>
      </c>
      <c r="D26" s="119" t="str">
        <f>IF(ISERROR(VLOOKUP(D22,スケジュール!$A$10:$V$266,$AG26+4,FALSE)),"",IF(VLOOKUP(D22,スケジュール!$A$10:$V$266,$AG26+4,FALSE)="●",VLOOKUP(D22,スケジュール!$A$10:$V$266,$AG26+4,FALSE),""))</f>
        <v/>
      </c>
      <c r="E26" s="119" t="str">
        <f>IF(ISERROR(VLOOKUP(E22,スケジュール!$A$10:$V$266,$AG26+4,FALSE)),"",IF(VLOOKUP(E22,スケジュール!$A$10:$V$266,$AG26+4,FALSE)="●",VLOOKUP(E22,スケジュール!$A$10:$V$266,$AG26+4,FALSE),""))</f>
        <v/>
      </c>
      <c r="F26" s="119" t="str">
        <f>IF(ISERROR(VLOOKUP(F22,スケジュール!$A$10:$V$266,$AG26+4,FALSE)),"",IF(VLOOKUP(F22,スケジュール!$A$10:$V$266,$AG26+4,FALSE)="●",VLOOKUP(F22,スケジュール!$A$10:$V$266,$AG26+4,FALSE),""))</f>
        <v/>
      </c>
      <c r="G26" s="119" t="str">
        <f>IF(ISERROR(VLOOKUP(G22,スケジュール!$A$10:$V$266,$AG26+4,FALSE)),"",IF(VLOOKUP(G22,スケジュール!$A$10:$V$266,$AG26+4,FALSE)="●",VLOOKUP(G22,スケジュール!$A$10:$V$266,$AG26+4,FALSE),""))</f>
        <v/>
      </c>
      <c r="H26" s="119" t="str">
        <f>IF(ISERROR(VLOOKUP(H22,スケジュール!$A$10:$V$266,$AG26+4,FALSE)),"",IF(VLOOKUP(H22,スケジュール!$A$10:$V$266,$AG26+4,FALSE)="●",VLOOKUP(H22,スケジュール!$A$10:$V$266,$AG26+4,FALSE),""))</f>
        <v/>
      </c>
      <c r="I26" s="109"/>
      <c r="J26" s="125" t="str">
        <f>IF(ISERROR(VLOOKUP(J22,スケジュール!$A$10:$V$266,$AG26+4,FALSE)),"",IF(VLOOKUP(J22,スケジュール!$A$10:$V$266,$AG26+4,FALSE)="●",VLOOKUP(J22,スケジュール!$A$10:$V$266,$AG26+4,FALSE),""))</f>
        <v/>
      </c>
      <c r="K26" s="125" t="str">
        <f>IF(ISERROR(VLOOKUP(K22,スケジュール!$A$10:$V$266,$AG26+4,FALSE)),"",IF(VLOOKUP(K22,スケジュール!$A$10:$V$266,$AG26+4,FALSE)="●",VLOOKUP(K22,スケジュール!$A$10:$V$266,$AG26+4,FALSE),""))</f>
        <v/>
      </c>
      <c r="L26" s="125" t="str">
        <f>IF(ISERROR(VLOOKUP(L22,スケジュール!$A$10:$V$266,$AG26+4,FALSE)),"",IF(VLOOKUP(L22,スケジュール!$A$10:$V$266,$AG26+4,FALSE)="●",VLOOKUP(L22,スケジュール!$A$10:$V$266,$AG26+4,FALSE),""))</f>
        <v/>
      </c>
      <c r="M26" s="125" t="str">
        <f>IF(ISERROR(VLOOKUP(M22,スケジュール!$A$10:$V$266,$AG26+4,FALSE)),"",IF(VLOOKUP(M22,スケジュール!$A$10:$V$266,$AG26+4,FALSE)="●",VLOOKUP(M22,スケジュール!$A$10:$V$266,$AG26+4,FALSE),""))</f>
        <v/>
      </c>
      <c r="N26" s="125" t="str">
        <f>IF(ISERROR(VLOOKUP(N22,スケジュール!$A$10:$V$266,$AG26+4,FALSE)),"",IF(VLOOKUP(N22,スケジュール!$A$10:$V$266,$AG26+4,FALSE)="●",VLOOKUP(N22,スケジュール!$A$10:$V$266,$AG26+4,FALSE),""))</f>
        <v/>
      </c>
      <c r="O26" s="125" t="str">
        <f>IF(ISERROR(VLOOKUP(O22,スケジュール!$A$10:$V$266,$AG26+4,FALSE)),"",IF(VLOOKUP(O22,スケジュール!$A$10:$V$266,$AG26+4,FALSE)="●",VLOOKUP(O22,スケジュール!$A$10:$V$266,$AG26+4,FALSE),""))</f>
        <v/>
      </c>
      <c r="P26" s="125" t="str">
        <f>IF(ISERROR(VLOOKUP(P22,スケジュール!$A$10:$V$266,$AG26+4,FALSE)),"",IF(VLOOKUP(P22,スケジュール!$A$10:$V$266,$AG26+4,FALSE)="●",VLOOKUP(P22,スケジュール!$A$10:$V$266,$AG26+4,FALSE),""))</f>
        <v/>
      </c>
      <c r="Q26" s="109"/>
      <c r="R26" s="125" t="str">
        <f>IF(ISERROR(VLOOKUP(R22,スケジュール!$A$10:$V$266,$AG26+4,FALSE)),"",IF(VLOOKUP(R22,スケジュール!$A$10:$V$266,$AG26+4,FALSE)="●",VLOOKUP(R22,スケジュール!$A$10:$V$266,$AG26+4,FALSE),""))</f>
        <v/>
      </c>
      <c r="S26" s="125" t="str">
        <f>IF(ISERROR(VLOOKUP(S22,スケジュール!$A$10:$V$266,$AG26+4,FALSE)),"",IF(VLOOKUP(S22,スケジュール!$A$10:$V$266,$AG26+4,FALSE)="●",VLOOKUP(S22,スケジュール!$A$10:$V$266,$AG26+4,FALSE),""))</f>
        <v/>
      </c>
      <c r="T26" s="125" t="str">
        <f>IF(ISERROR(VLOOKUP(T22,スケジュール!$A$10:$V$266,$AG26+4,FALSE)),"",IF(VLOOKUP(T22,スケジュール!$A$10:$V$266,$AG26+4,FALSE)="●",VLOOKUP(T22,スケジュール!$A$10:$V$266,$AG26+4,FALSE),""))</f>
        <v/>
      </c>
      <c r="U26" s="125" t="str">
        <f>IF(ISERROR(VLOOKUP(U22,スケジュール!$A$10:$V$266,$AG26+4,FALSE)),"",IF(VLOOKUP(U22,スケジュール!$A$10:$V$266,$AG26+4,FALSE)="●",VLOOKUP(U22,スケジュール!$A$10:$V$266,$AG26+4,FALSE),""))</f>
        <v/>
      </c>
      <c r="V26" s="125" t="str">
        <f>IF(ISERROR(VLOOKUP(V22,スケジュール!$A$10:$V$266,$AG26+4,FALSE)),"",IF(VLOOKUP(V22,スケジュール!$A$10:$V$266,$AG26+4,FALSE)="●",VLOOKUP(V22,スケジュール!$A$10:$V$266,$AG26+4,FALSE),""))</f>
        <v/>
      </c>
      <c r="W26" s="125" t="str">
        <f>IF(ISERROR(VLOOKUP(W22,スケジュール!$A$10:$V$266,$AG26+4,FALSE)),"",IF(VLOOKUP(W22,スケジュール!$A$10:$V$266,$AG26+4,FALSE)="●",VLOOKUP(W22,スケジュール!$A$10:$V$266,$AG26+4,FALSE),""))</f>
        <v/>
      </c>
      <c r="X26" s="125" t="str">
        <f>IF(ISERROR(VLOOKUP(X22,スケジュール!$A$10:$V$266,$AG26+4,FALSE)),"",IF(VLOOKUP(X22,スケジュール!$A$10:$V$266,$AG26+4,FALSE)="●",VLOOKUP(X22,スケジュール!$A$10:$V$266,$AG26+4,FALSE),""))</f>
        <v/>
      </c>
      <c r="Y26" s="109"/>
      <c r="Z26" s="125" t="str">
        <f>IF(ISERROR(VLOOKUP(Z22,スケジュール!$A$10:$V$266,$AG26+4,FALSE)),"",IF(VLOOKUP(Z22,スケジュール!$A$10:$V$266,$AG26+4,FALSE)="●",VLOOKUP(Z22,スケジュール!$A$10:$V$266,$AG26+4,FALSE),""))</f>
        <v/>
      </c>
      <c r="AA26" s="125" t="str">
        <f>IF(ISERROR(VLOOKUP(AA22,スケジュール!$A$10:$V$266,$AG26+4,FALSE)),"",IF(VLOOKUP(AA22,スケジュール!$A$10:$V$266,$AG26+4,FALSE)="●",VLOOKUP(AA22,スケジュール!$A$10:$V$266,$AG26+4,FALSE),""))</f>
        <v/>
      </c>
      <c r="AB26" s="125" t="str">
        <f>IF(ISERROR(VLOOKUP(AB22,スケジュール!$A$10:$V$266,$AG26+4,FALSE)),"",IF(VLOOKUP(AB22,スケジュール!$A$10:$V$266,$AG26+4,FALSE)="●",VLOOKUP(AB22,スケジュール!$A$10:$V$266,$AG26+4,FALSE),""))</f>
        <v/>
      </c>
      <c r="AC26" s="125" t="str">
        <f>IF(ISERROR(VLOOKUP(AC22,スケジュール!$A$10:$V$266,$AG26+4,FALSE)),"",IF(VLOOKUP(AC22,スケジュール!$A$10:$V$266,$AG26+4,FALSE)="●",VLOOKUP(AC22,スケジュール!$A$10:$V$266,$AG26+4,FALSE),""))</f>
        <v/>
      </c>
      <c r="AD26" s="125" t="str">
        <f>IF(ISERROR(VLOOKUP(AD22,スケジュール!$A$10:$V$266,$AG26+4,FALSE)),"",IF(VLOOKUP(AD22,スケジュール!$A$10:$V$266,$AG26+4,FALSE)="●",VLOOKUP(AD22,スケジュール!$A$10:$V$266,$AG26+4,FALSE),""))</f>
        <v/>
      </c>
      <c r="AE26" s="125" t="str">
        <f>IF(ISERROR(VLOOKUP(AE22,スケジュール!$A$10:$V$266,$AG26+4,FALSE)),"",IF(VLOOKUP(AE22,スケジュール!$A$10:$V$266,$AG26+4,FALSE)="●",VLOOKUP(AE22,スケジュール!$A$10:$V$266,$AG26+4,FALSE),""))</f>
        <v/>
      </c>
      <c r="AF26" s="125" t="str">
        <f>IF(ISERROR(VLOOKUP(AF22,スケジュール!$A$10:$V$266,$AG26+4,FALSE)),"",IF(VLOOKUP(AF22,スケジュール!$A$10:$V$266,$AG26+4,FALSE)="●",VLOOKUP(AF22,スケジュール!$A$10:$V$266,$AG26+4,FALSE),""))</f>
        <v/>
      </c>
      <c r="AG26" s="102" t="str">
        <f>AG18</f>
        <v/>
      </c>
    </row>
    <row r="27" spans="1:36" s="97" customFormat="1" ht="20.100000000000001" customHeight="1">
      <c r="A27" s="97" t="str">
        <f>IF(ISBLANK(A19),"",A19)</f>
        <v/>
      </c>
      <c r="B27" s="119" t="str">
        <f>IF(ISERROR(VLOOKUP(B22,スケジュール!$A$10:$V$266,$AG27+4,FALSE)),"",IF(VLOOKUP(B22,スケジュール!$A$10:$V$266,$AG27+4,FALSE)="●",VLOOKUP(B22,スケジュール!$A$10:$V$266,$AG27+4,FALSE),""))</f>
        <v/>
      </c>
      <c r="C27" s="119" t="str">
        <f>IF(ISERROR(VLOOKUP(C22,スケジュール!$A$10:$V$266,$AG27+4,FALSE)),"",IF(VLOOKUP(C22,スケジュール!$A$10:$V$266,$AG27+4,FALSE)="●",VLOOKUP(C22,スケジュール!$A$10:$V$266,$AG27+4,FALSE),""))</f>
        <v/>
      </c>
      <c r="D27" s="119" t="str">
        <f>IF(ISERROR(VLOOKUP(D22,スケジュール!$A$10:$V$266,$AG27+4,FALSE)),"",IF(VLOOKUP(D22,スケジュール!$A$10:$V$266,$AG27+4,FALSE)="●",VLOOKUP(D22,スケジュール!$A$10:$V$266,$AG27+4,FALSE),""))</f>
        <v/>
      </c>
      <c r="E27" s="119" t="str">
        <f>IF(ISERROR(VLOOKUP(E22,スケジュール!$A$10:$V$266,$AG27+4,FALSE)),"",IF(VLOOKUP(E22,スケジュール!$A$10:$V$266,$AG27+4,FALSE)="●",VLOOKUP(E22,スケジュール!$A$10:$V$266,$AG27+4,FALSE),""))</f>
        <v/>
      </c>
      <c r="F27" s="119" t="str">
        <f>IF(ISERROR(VLOOKUP(F22,スケジュール!$A$10:$V$266,$AG27+4,FALSE)),"",IF(VLOOKUP(F22,スケジュール!$A$10:$V$266,$AG27+4,FALSE)="●",VLOOKUP(F22,スケジュール!$A$10:$V$266,$AG27+4,FALSE),""))</f>
        <v/>
      </c>
      <c r="G27" s="119" t="str">
        <f>IF(ISERROR(VLOOKUP(G22,スケジュール!$A$10:$V$266,$AG27+4,FALSE)),"",IF(VLOOKUP(G22,スケジュール!$A$10:$V$266,$AG27+4,FALSE)="●",VLOOKUP(G22,スケジュール!$A$10:$V$266,$AG27+4,FALSE),""))</f>
        <v/>
      </c>
      <c r="H27" s="119" t="str">
        <f>IF(ISERROR(VLOOKUP(H22,スケジュール!$A$10:$V$266,$AG27+4,FALSE)),"",IF(VLOOKUP(H22,スケジュール!$A$10:$V$266,$AG27+4,FALSE)="●",VLOOKUP(H22,スケジュール!$A$10:$V$266,$AG27+4,FALSE),""))</f>
        <v/>
      </c>
      <c r="I27" s="110"/>
      <c r="J27" s="125" t="str">
        <f>IF(ISERROR(VLOOKUP(J22,スケジュール!$A$10:$V$266,$AG27+4,FALSE)),"",IF(VLOOKUP(J22,スケジュール!$A$10:$V$266,$AG27+4,FALSE)="●",VLOOKUP(J22,スケジュール!$A$10:$V$266,$AG27+4,FALSE),""))</f>
        <v/>
      </c>
      <c r="K27" s="125" t="str">
        <f>IF(ISERROR(VLOOKUP(K22,スケジュール!$A$10:$V$266,$AG27+4,FALSE)),"",IF(VLOOKUP(K22,スケジュール!$A$10:$V$266,$AG27+4,FALSE)="●",VLOOKUP(K22,スケジュール!$A$10:$V$266,$AG27+4,FALSE),""))</f>
        <v/>
      </c>
      <c r="L27" s="125" t="str">
        <f>IF(ISERROR(VLOOKUP(L22,スケジュール!$A$10:$V$266,$AG27+4,FALSE)),"",IF(VLOOKUP(L22,スケジュール!$A$10:$V$266,$AG27+4,FALSE)="●",VLOOKUP(L22,スケジュール!$A$10:$V$266,$AG27+4,FALSE),""))</f>
        <v/>
      </c>
      <c r="M27" s="125" t="str">
        <f>IF(ISERROR(VLOOKUP(M22,スケジュール!$A$10:$V$266,$AG27+4,FALSE)),"",IF(VLOOKUP(M22,スケジュール!$A$10:$V$266,$AG27+4,FALSE)="●",VLOOKUP(M22,スケジュール!$A$10:$V$266,$AG27+4,FALSE),""))</f>
        <v/>
      </c>
      <c r="N27" s="125" t="str">
        <f>IF(ISERROR(VLOOKUP(N22,スケジュール!$A$10:$V$266,$AG27+4,FALSE)),"",IF(VLOOKUP(N22,スケジュール!$A$10:$V$266,$AG27+4,FALSE)="●",VLOOKUP(N22,スケジュール!$A$10:$V$266,$AG27+4,FALSE),""))</f>
        <v/>
      </c>
      <c r="O27" s="125" t="str">
        <f>IF(ISERROR(VLOOKUP(O22,スケジュール!$A$10:$V$266,$AG27+4,FALSE)),"",IF(VLOOKUP(O22,スケジュール!$A$10:$V$266,$AG27+4,FALSE)="●",VLOOKUP(O22,スケジュール!$A$10:$V$266,$AG27+4,FALSE),""))</f>
        <v/>
      </c>
      <c r="P27" s="125" t="str">
        <f>IF(ISERROR(VLOOKUP(P22,スケジュール!$A$10:$V$266,$AG27+4,FALSE)),"",IF(VLOOKUP(P22,スケジュール!$A$10:$V$266,$AG27+4,FALSE)="●",VLOOKUP(P22,スケジュール!$A$10:$V$266,$AG27+4,FALSE),""))</f>
        <v/>
      </c>
      <c r="Q27" s="110"/>
      <c r="R27" s="125" t="str">
        <f>IF(ISERROR(VLOOKUP(R22,スケジュール!$A$10:$V$266,$AG27+4,FALSE)),"",IF(VLOOKUP(R22,スケジュール!$A$10:$V$266,$AG27+4,FALSE)="●",VLOOKUP(R22,スケジュール!$A$10:$V$266,$AG27+4,FALSE),""))</f>
        <v/>
      </c>
      <c r="S27" s="125" t="str">
        <f>IF(ISERROR(VLOOKUP(S22,スケジュール!$A$10:$V$266,$AG27+4,FALSE)),"",IF(VLOOKUP(S22,スケジュール!$A$10:$V$266,$AG27+4,FALSE)="●",VLOOKUP(S22,スケジュール!$A$10:$V$266,$AG27+4,FALSE),""))</f>
        <v/>
      </c>
      <c r="T27" s="125" t="str">
        <f>IF(ISERROR(VLOOKUP(T22,スケジュール!$A$10:$V$266,$AG27+4,FALSE)),"",IF(VLOOKUP(T22,スケジュール!$A$10:$V$266,$AG27+4,FALSE)="●",VLOOKUP(T22,スケジュール!$A$10:$V$266,$AG27+4,FALSE),""))</f>
        <v/>
      </c>
      <c r="U27" s="125" t="str">
        <f>IF(ISERROR(VLOOKUP(U22,スケジュール!$A$10:$V$266,$AG27+4,FALSE)),"",IF(VLOOKUP(U22,スケジュール!$A$10:$V$266,$AG27+4,FALSE)="●",VLOOKUP(U22,スケジュール!$A$10:$V$266,$AG27+4,FALSE),""))</f>
        <v/>
      </c>
      <c r="V27" s="125" t="str">
        <f>IF(ISERROR(VLOOKUP(V22,スケジュール!$A$10:$V$266,$AG27+4,FALSE)),"",IF(VLOOKUP(V22,スケジュール!$A$10:$V$266,$AG27+4,FALSE)="●",VLOOKUP(V22,スケジュール!$A$10:$V$266,$AG27+4,FALSE),""))</f>
        <v/>
      </c>
      <c r="W27" s="125" t="str">
        <f>IF(ISERROR(VLOOKUP(W22,スケジュール!$A$10:$V$266,$AG27+4,FALSE)),"",IF(VLOOKUP(W22,スケジュール!$A$10:$V$266,$AG27+4,FALSE)="●",VLOOKUP(W22,スケジュール!$A$10:$V$266,$AG27+4,FALSE),""))</f>
        <v/>
      </c>
      <c r="X27" s="125" t="str">
        <f>IF(ISERROR(VLOOKUP(X22,スケジュール!$A$10:$V$266,$AG27+4,FALSE)),"",IF(VLOOKUP(X22,スケジュール!$A$10:$V$266,$AG27+4,FALSE)="●",VLOOKUP(X22,スケジュール!$A$10:$V$266,$AG27+4,FALSE),""))</f>
        <v/>
      </c>
      <c r="Y27" s="110"/>
      <c r="Z27" s="125" t="str">
        <f>IF(ISERROR(VLOOKUP(Z22,スケジュール!$A$10:$V$266,$AG27+4,FALSE)),"",IF(VLOOKUP(Z22,スケジュール!$A$10:$V$266,$AG27+4,FALSE)="●",VLOOKUP(Z22,スケジュール!$A$10:$V$266,$AG27+4,FALSE),""))</f>
        <v/>
      </c>
      <c r="AA27" s="125" t="str">
        <f>IF(ISERROR(VLOOKUP(AA22,スケジュール!$A$10:$V$266,$AG27+4,FALSE)),"",IF(VLOOKUP(AA22,スケジュール!$A$10:$V$266,$AG27+4,FALSE)="●",VLOOKUP(AA22,スケジュール!$A$10:$V$266,$AG27+4,FALSE),""))</f>
        <v/>
      </c>
      <c r="AB27" s="125" t="str">
        <f>IF(ISERROR(VLOOKUP(AB22,スケジュール!$A$10:$V$266,$AG27+4,FALSE)),"",IF(VLOOKUP(AB22,スケジュール!$A$10:$V$266,$AG27+4,FALSE)="●",VLOOKUP(AB22,スケジュール!$A$10:$V$266,$AG27+4,FALSE),""))</f>
        <v/>
      </c>
      <c r="AC27" s="125" t="str">
        <f>IF(ISERROR(VLOOKUP(AC22,スケジュール!$A$10:$V$266,$AG27+4,FALSE)),"",IF(VLOOKUP(AC22,スケジュール!$A$10:$V$266,$AG27+4,FALSE)="●",VLOOKUP(AC22,スケジュール!$A$10:$V$266,$AG27+4,FALSE),""))</f>
        <v/>
      </c>
      <c r="AD27" s="125" t="str">
        <f>IF(ISERROR(VLOOKUP(AD22,スケジュール!$A$10:$V$266,$AG27+4,FALSE)),"",IF(VLOOKUP(AD22,スケジュール!$A$10:$V$266,$AG27+4,FALSE)="●",VLOOKUP(AD22,スケジュール!$A$10:$V$266,$AG27+4,FALSE),""))</f>
        <v/>
      </c>
      <c r="AE27" s="125" t="str">
        <f>IF(ISERROR(VLOOKUP(AE22,スケジュール!$A$10:$V$266,$AG27+4,FALSE)),"",IF(VLOOKUP(AE22,スケジュール!$A$10:$V$266,$AG27+4,FALSE)="●",VLOOKUP(AE22,スケジュール!$A$10:$V$266,$AG27+4,FALSE),""))</f>
        <v/>
      </c>
      <c r="AF27" s="125" t="str">
        <f>IF(ISERROR(VLOOKUP(AF22,スケジュール!$A$10:$V$266,$AG27+4,FALSE)),"",IF(VLOOKUP(AF22,スケジュール!$A$10:$V$266,$AG27+4,FALSE)="●",VLOOKUP(AF22,スケジュール!$A$10:$V$266,$AG27+4,FALSE),""))</f>
        <v/>
      </c>
      <c r="AG27" s="102" t="str">
        <f>AG19</f>
        <v/>
      </c>
    </row>
    <row r="28" spans="1:36" ht="20.100000000000001" customHeight="1">
      <c r="A28" s="34" t="s">
        <v>89</v>
      </c>
      <c r="B28" s="122" t="str">
        <f>IF(OR(ISERROR(VLOOKUP(B22,スケジュール!$A$10:$AC$276,3)),(ISBLANK(VLOOKUP(B22,スケジュール!$A$10:$AC$276,3)))),"",VLOOKUP(B22,スケジュール!$A$10:$AC$276,3))</f>
        <v/>
      </c>
      <c r="C28" s="122" t="str">
        <f>IF(OR(ISERROR(VLOOKUP(C22,スケジュール!$A$10:$AC$276,3)),(ISBLANK(VLOOKUP(C22,スケジュール!$A$10:$AC$276,3)))),"",VLOOKUP(C22,スケジュール!$A$10:$AC$276,3))</f>
        <v/>
      </c>
      <c r="D28" s="122">
        <f>IF(OR(ISERROR(VLOOKUP(D22,スケジュール!$A$10:$AC$276,3)),(ISBLANK(VLOOKUP(D22,スケジュール!$A$10:$AC$276,3)))),"",VLOOKUP(D22,スケジュール!$A$10:$AC$276,3))</f>
        <v>43405</v>
      </c>
      <c r="E28" s="122">
        <f>IF(OR(ISERROR(VLOOKUP(E22,スケジュール!$A$10:$AC$276,3)),(ISBLANK(VLOOKUP(E22,スケジュール!$A$10:$AC$276,3)))),"",VLOOKUP(E22,スケジュール!$A$10:$AC$276,3))</f>
        <v>43406</v>
      </c>
      <c r="F28" s="122" t="str">
        <f>IF(OR(ISERROR(VLOOKUP(F22,スケジュール!$A$10:$AC$276,3)),(ISBLANK(VLOOKUP(F22,スケジュール!$A$10:$AC$276,3)))),"",VLOOKUP(F22,スケジュール!$A$10:$AC$276,3))</f>
        <v/>
      </c>
      <c r="G28" s="122" t="str">
        <f>IF(OR(ISERROR(VLOOKUP(G22,スケジュール!$A$10:$AC$276,3)),(ISBLANK(VLOOKUP(G22,スケジュール!$A$10:$AC$276,3)))),"",VLOOKUP(G22,スケジュール!$A$10:$AC$276,3))</f>
        <v/>
      </c>
      <c r="H28" s="122" t="str">
        <f>IF(OR(ISERROR(VLOOKUP(H22,スケジュール!$A$10:$AC$276,3)),(ISBLANK(VLOOKUP(H22,スケジュール!$A$10:$AC$276,3)))),"",VLOOKUP(H22,スケジュール!$A$10:$AC$276,3))</f>
        <v/>
      </c>
      <c r="I28" s="85"/>
      <c r="J28" s="122" t="str">
        <f>IF(OR(ISERROR(VLOOKUP(J22,スケジュール!$A$10:$AC$276,3)),(ISBLANK(VLOOKUP(J22,スケジュール!$A$10:$AC$276,3)))),"",VLOOKUP(J22,スケジュール!$A$10:$AC$276,3))</f>
        <v/>
      </c>
      <c r="K28" s="122" t="str">
        <f>IF(OR(ISERROR(VLOOKUP(K22,スケジュール!$A$10:$AC$276,3)),(ISBLANK(VLOOKUP(K22,スケジュール!$A$10:$AC$276,3)))),"",VLOOKUP(K22,スケジュール!$A$10:$AC$276,3))</f>
        <v/>
      </c>
      <c r="L28" s="122">
        <f>IF(OR(ISERROR(VLOOKUP(L22,スケジュール!$A$10:$AC$276,3)),(ISBLANK(VLOOKUP(L22,スケジュール!$A$10:$AC$276,3)))),"",VLOOKUP(L22,スケジュール!$A$10:$AC$276,3))</f>
        <v>43433</v>
      </c>
      <c r="M28" s="122">
        <f>IF(OR(ISERROR(VLOOKUP(M22,スケジュール!$A$10:$AC$276,3)),(ISBLANK(VLOOKUP(M22,スケジュール!$A$10:$AC$276,3)))),"",VLOOKUP(M22,スケジュール!$A$10:$AC$276,3))</f>
        <v>43434</v>
      </c>
      <c r="N28" s="122" t="str">
        <f>IF(OR(ISERROR(VLOOKUP(N22,スケジュール!$A$10:$AC$276,3)),(ISBLANK(VLOOKUP(N22,スケジュール!$A$10:$AC$276,3)))),"",VLOOKUP(N22,スケジュール!$A$10:$AC$276,3))</f>
        <v/>
      </c>
      <c r="O28" s="122" t="str">
        <f>IF(OR(ISERROR(VLOOKUP(O22,スケジュール!$A$10:$AC$276,3)),(ISBLANK(VLOOKUP(O22,スケジュール!$A$10:$AC$276,3)))),"",VLOOKUP(O22,スケジュール!$A$10:$AC$276,3))</f>
        <v/>
      </c>
      <c r="P28" s="122" t="str">
        <f>IF(OR(ISERROR(VLOOKUP(P22,スケジュール!$A$10:$AC$276,3)),(ISBLANK(VLOOKUP(P22,スケジュール!$A$10:$AC$276,3)))),"",VLOOKUP(P22,スケジュール!$A$10:$AC$276,3))</f>
        <v/>
      </c>
      <c r="Q28" s="85"/>
      <c r="R28" s="122" t="str">
        <f>IF(OR(ISERROR(VLOOKUP(R22,スケジュール!$A$10:$AC$276,3)),(ISBLANK(VLOOKUP(R22,スケジュール!$A$10:$AC$276,3)))),"",VLOOKUP(R22,スケジュール!$A$10:$AC$276,3))</f>
        <v/>
      </c>
      <c r="S28" s="122" t="str">
        <f>IF(OR(ISERROR(VLOOKUP(S22,スケジュール!$A$10:$AC$276,3)),(ISBLANK(VLOOKUP(S22,スケジュール!$A$10:$AC$276,3)))),"",VLOOKUP(S22,スケジュール!$A$10:$AC$276,3))</f>
        <v/>
      </c>
      <c r="T28" s="122">
        <f>IF(OR(ISERROR(VLOOKUP(T22,スケジュール!$A$10:$AC$276,3)),(ISBLANK(VLOOKUP(T22,スケジュール!$A$10:$AC$276,3)))),"",VLOOKUP(T22,スケジュール!$A$10:$AC$276,3))</f>
        <v>43460</v>
      </c>
      <c r="U28" s="122">
        <f>IF(OR(ISERROR(VLOOKUP(U22,スケジュール!$A$10:$AC$276,3)),(ISBLANK(VLOOKUP(U22,スケジュール!$A$10:$AC$276,3)))),"",VLOOKUP(U22,スケジュール!$A$10:$AC$276,3))</f>
        <v>43461</v>
      </c>
      <c r="V28" s="122" t="str">
        <f>IF(OR(ISERROR(VLOOKUP(V22,スケジュール!$A$10:$AC$276,3)),(ISBLANK(VLOOKUP(V22,スケジュール!$A$10:$AC$276,3)))),"",VLOOKUP(V22,スケジュール!$A$10:$AC$276,3))</f>
        <v/>
      </c>
      <c r="W28" s="122" t="str">
        <f>IF(OR(ISERROR(VLOOKUP(W22,スケジュール!$A$10:$AC$276,3)),(ISBLANK(VLOOKUP(W22,スケジュール!$A$10:$AC$276,3)))),"",VLOOKUP(W22,スケジュール!$A$10:$AC$276,3))</f>
        <v/>
      </c>
      <c r="X28" s="122" t="str">
        <f>IF(OR(ISERROR(VLOOKUP(X22,スケジュール!$A$10:$AC$276,3)),(ISBLANK(VLOOKUP(X22,スケジュール!$A$10:$AC$276,3)))),"",VLOOKUP(X22,スケジュール!$A$10:$AC$276,3))</f>
        <v/>
      </c>
      <c r="Y28" s="85"/>
      <c r="Z28" s="122" t="str">
        <f>IF(OR(ISERROR(VLOOKUP(Z22,スケジュール!$A$10:$AC$276,3)),(ISBLANK(VLOOKUP(Z22,スケジュール!$A$10:$AC$276,3)))),"",VLOOKUP(Z22,スケジュール!$A$10:$AC$276,3))</f>
        <v/>
      </c>
      <c r="AA28" s="122" t="str">
        <f>IF(OR(ISERROR(VLOOKUP(AA22,スケジュール!$A$10:$AC$276,3)),(ISBLANK(VLOOKUP(AA22,スケジュール!$A$10:$AC$276,3)))),"",VLOOKUP(AA22,スケジュール!$A$10:$AC$276,3))</f>
        <v/>
      </c>
      <c r="AB28" s="122">
        <f>IF(OR(ISERROR(VLOOKUP(AB22,スケジュール!$A$10:$AC$276,3)),(ISBLANK(VLOOKUP(AB22,スケジュール!$A$10:$AC$276,3)))),"",VLOOKUP(AB22,スケジュール!$A$10:$AC$276,3))</f>
        <v>43495</v>
      </c>
      <c r="AC28" s="122">
        <f>IF(OR(ISERROR(VLOOKUP(AC22,スケジュール!$A$10:$AC$276,3)),(ISBLANK(VLOOKUP(AC22,スケジュール!$A$10:$AC$276,3)))),"",VLOOKUP(AC22,スケジュール!$A$10:$AC$276,3))</f>
        <v>43496</v>
      </c>
      <c r="AD28" s="122" t="str">
        <f>IF(OR(ISERROR(VLOOKUP(AD22,スケジュール!$A$10:$AC$276,3)),(ISBLANK(VLOOKUP(AD22,スケジュール!$A$10:$AC$276,3)))),"",VLOOKUP(AD22,スケジュール!$A$10:$AC$276,3))</f>
        <v/>
      </c>
      <c r="AE28" s="122" t="str">
        <f>IF(OR(ISERROR(VLOOKUP(AE22,スケジュール!$A$10:$AC$276,3)),(ISBLANK(VLOOKUP(AE22,スケジュール!$A$10:$AC$276,3)))),"",VLOOKUP(AE22,スケジュール!$A$10:$AC$276,3))</f>
        <v/>
      </c>
      <c r="AF28" s="122" t="str">
        <f>IF(OR(ISERROR(VLOOKUP(AF22,スケジュール!$A$10:$AC$276,3)),(ISBLANK(VLOOKUP(AF22,スケジュール!$A$10:$AC$276,3)))),"",VLOOKUP(AF22,スケジュール!$A$10:$AC$276,3))</f>
        <v/>
      </c>
    </row>
    <row r="29" spans="1:36" ht="20.100000000000001" customHeight="1">
      <c r="A29" s="38" t="s">
        <v>90</v>
      </c>
      <c r="B29" s="123" t="str">
        <f>IF(OR(ISERROR(VLOOKUP(B22,スケジュール!$A$10:$AC$276,4)),(ISBLANK(VLOOKUP(B22,スケジュール!$A$10:$AC$276,4)))),"",VLOOKUP(B22,スケジュール!$A$10:$AC$276,4))</f>
        <v/>
      </c>
      <c r="C29" s="123" t="str">
        <f>IF(OR(ISERROR(VLOOKUP(C22,スケジュール!$A$10:$AC$276,4)),(ISBLANK(VLOOKUP(C22,スケジュール!$A$10:$AC$276,4)))),"",VLOOKUP(C22,スケジュール!$A$10:$AC$276,4))</f>
        <v/>
      </c>
      <c r="D29" s="123">
        <f>IF(OR(ISERROR(VLOOKUP(D22,スケジュール!$A$10:$AC$276,4)),(ISBLANK(VLOOKUP(D22,スケジュール!$A$10:$AC$276,4)))),"",VLOOKUP(D22,スケジュール!$A$10:$AC$276,4))</f>
        <v>43409</v>
      </c>
      <c r="E29" s="123" t="str">
        <f>IF(OR(ISERROR(VLOOKUP(E22,スケジュール!$A$10:$AC$276,4)),(ISBLANK(VLOOKUP(E22,スケジュール!$A$10:$AC$276,4)))),"",VLOOKUP(E22,スケジュール!$A$10:$AC$276,4))</f>
        <v/>
      </c>
      <c r="F29" s="123" t="str">
        <f>IF(OR(ISERROR(VLOOKUP(F22,スケジュール!$A$10:$AC$276,4)),(ISBLANK(VLOOKUP(F22,スケジュール!$A$10:$AC$276,4)))),"",VLOOKUP(F22,スケジュール!$A$10:$AC$276,4))</f>
        <v/>
      </c>
      <c r="G29" s="123" t="str">
        <f>IF(OR(ISERROR(VLOOKUP(G22,スケジュール!$A$10:$AC$276,4)),(ISBLANK(VLOOKUP(G22,スケジュール!$A$10:$AC$276,4)))),"",VLOOKUP(G22,スケジュール!$A$10:$AC$276,4))</f>
        <v/>
      </c>
      <c r="H29" s="123" t="str">
        <f>IF(OR(ISERROR(VLOOKUP(H22,スケジュール!$A$10:$AC$276,4)),(ISBLANK(VLOOKUP(H22,スケジュール!$A$10:$AC$276,4)))),"",VLOOKUP(H22,スケジュール!$A$10:$AC$276,4))</f>
        <v/>
      </c>
      <c r="I29" s="85"/>
      <c r="J29" s="123" t="str">
        <f>IF(OR(ISERROR(VLOOKUP(J22,スケジュール!$A$10:$AC$276,4)),(ISBLANK(VLOOKUP(J22,スケジュール!$A$10:$AC$276,4)))),"",VLOOKUP(J22,スケジュール!$A$10:$AC$276,4))</f>
        <v/>
      </c>
      <c r="K29" s="123" t="str">
        <f>IF(OR(ISERROR(VLOOKUP(K22,スケジュール!$A$10:$AC$276,4)),(ISBLANK(VLOOKUP(K22,スケジュール!$A$10:$AC$276,4)))),"",VLOOKUP(K22,スケジュール!$A$10:$AC$276,4))</f>
        <v/>
      </c>
      <c r="L29" s="123">
        <f>IF(OR(ISERROR(VLOOKUP(L22,スケジュール!$A$10:$AC$276,4)),(ISBLANK(VLOOKUP(L22,スケジュール!$A$10:$AC$276,4)))),"",VLOOKUP(L22,スケジュール!$A$10:$AC$276,4))</f>
        <v>43435</v>
      </c>
      <c r="M29" s="123" t="str">
        <f>IF(OR(ISERROR(VLOOKUP(M22,スケジュール!$A$10:$AC$276,4)),(ISBLANK(VLOOKUP(M22,スケジュール!$A$10:$AC$276,4)))),"",VLOOKUP(M22,スケジュール!$A$10:$AC$276,4))</f>
        <v/>
      </c>
      <c r="N29" s="123" t="str">
        <f>IF(OR(ISERROR(VLOOKUP(N22,スケジュール!$A$10:$AC$276,4)),(ISBLANK(VLOOKUP(N22,スケジュール!$A$10:$AC$276,4)))),"",VLOOKUP(N22,スケジュール!$A$10:$AC$276,4))</f>
        <v/>
      </c>
      <c r="O29" s="123" t="str">
        <f>IF(OR(ISERROR(VLOOKUP(O22,スケジュール!$A$10:$AC$276,4)),(ISBLANK(VLOOKUP(O22,スケジュール!$A$10:$AC$276,4)))),"",VLOOKUP(O22,スケジュール!$A$10:$AC$276,4))</f>
        <v/>
      </c>
      <c r="P29" s="123" t="str">
        <f>IF(OR(ISERROR(VLOOKUP(P22,スケジュール!$A$10:$AC$276,4)),(ISBLANK(VLOOKUP(P22,スケジュール!$A$10:$AC$276,4)))),"",VLOOKUP(P22,スケジュール!$A$10:$AC$276,4))</f>
        <v/>
      </c>
      <c r="Q29" s="85"/>
      <c r="R29" s="123" t="str">
        <f>IF(OR(ISERROR(VLOOKUP(R22,スケジュール!$A$10:$AC$276,4)),(ISBLANK(VLOOKUP(R22,スケジュール!$A$10:$AC$276,4)))),"",VLOOKUP(R22,スケジュール!$A$10:$AC$276,4))</f>
        <v/>
      </c>
      <c r="S29" s="123" t="str">
        <f>IF(OR(ISERROR(VLOOKUP(S22,スケジュール!$A$10:$AC$276,4)),(ISBLANK(VLOOKUP(S22,スケジュール!$A$10:$AC$276,4)))),"",VLOOKUP(S22,スケジュール!$A$10:$AC$276,4))</f>
        <v/>
      </c>
      <c r="T29" s="123">
        <f>IF(OR(ISERROR(VLOOKUP(T22,スケジュール!$A$10:$AC$276,4)),(ISBLANK(VLOOKUP(T22,スケジュール!$A$10:$AC$276,4)))),"",VLOOKUP(T22,スケジュール!$A$10:$AC$276,4))</f>
        <v>43462</v>
      </c>
      <c r="U29" s="123" t="str">
        <f>IF(OR(ISERROR(VLOOKUP(U22,スケジュール!$A$10:$AC$276,4)),(ISBLANK(VLOOKUP(U22,スケジュール!$A$10:$AC$276,4)))),"",VLOOKUP(U22,スケジュール!$A$10:$AC$276,4))</f>
        <v/>
      </c>
      <c r="V29" s="123" t="str">
        <f>IF(OR(ISERROR(VLOOKUP(V22,スケジュール!$A$10:$AC$276,4)),(ISBLANK(VLOOKUP(V22,スケジュール!$A$10:$AC$276,4)))),"",VLOOKUP(V22,スケジュール!$A$10:$AC$276,4))</f>
        <v/>
      </c>
      <c r="W29" s="123" t="str">
        <f>IF(OR(ISERROR(VLOOKUP(W22,スケジュール!$A$10:$AC$276,4)),(ISBLANK(VLOOKUP(W22,スケジュール!$A$10:$AC$276,4)))),"",VLOOKUP(W22,スケジュール!$A$10:$AC$276,4))</f>
        <v/>
      </c>
      <c r="X29" s="123" t="str">
        <f>IF(OR(ISERROR(VLOOKUP(X22,スケジュール!$A$10:$AC$276,4)),(ISBLANK(VLOOKUP(X22,スケジュール!$A$10:$AC$276,4)))),"",VLOOKUP(X22,スケジュール!$A$10:$AC$276,4))</f>
        <v/>
      </c>
      <c r="Y29" s="85"/>
      <c r="Z29" s="123" t="str">
        <f>IF(OR(ISERROR(VLOOKUP(Z22,スケジュール!$A$10:$AC$276,4)),(ISBLANK(VLOOKUP(Z22,スケジュール!$A$10:$AC$276,4)))),"",VLOOKUP(Z22,スケジュール!$A$10:$AC$276,4))</f>
        <v/>
      </c>
      <c r="AA29" s="123" t="str">
        <f>IF(OR(ISERROR(VLOOKUP(AA22,スケジュール!$A$10:$AC$276,4)),(ISBLANK(VLOOKUP(AA22,スケジュール!$A$10:$AC$276,4)))),"",VLOOKUP(AA22,スケジュール!$A$10:$AC$276,4))</f>
        <v/>
      </c>
      <c r="AB29" s="123">
        <f>IF(OR(ISERROR(VLOOKUP(AB22,スケジュール!$A$10:$AC$276,4)),(ISBLANK(VLOOKUP(AB22,スケジュール!$A$10:$AC$276,4)))),"",VLOOKUP(AB22,スケジュール!$A$10:$AC$276,4))</f>
        <v>43497</v>
      </c>
      <c r="AC29" s="123" t="str">
        <f>IF(OR(ISERROR(VLOOKUP(AC22,スケジュール!$A$10:$AC$276,4)),(ISBLANK(VLOOKUP(AC22,スケジュール!$A$10:$AC$276,4)))),"",VLOOKUP(AC22,スケジュール!$A$10:$AC$276,4))</f>
        <v/>
      </c>
      <c r="AD29" s="123" t="str">
        <f>IF(OR(ISERROR(VLOOKUP(AD22,スケジュール!$A$10:$AC$276,4)),(ISBLANK(VLOOKUP(AD22,スケジュール!$A$10:$AC$276,4)))),"",VLOOKUP(AD22,スケジュール!$A$10:$AC$276,4))</f>
        <v/>
      </c>
      <c r="AE29" s="123" t="str">
        <f>IF(OR(ISERROR(VLOOKUP(AE22,スケジュール!$A$10:$AC$276,4)),(ISBLANK(VLOOKUP(AE22,スケジュール!$A$10:$AC$276,4)))),"",VLOOKUP(AE22,スケジュール!$A$10:$AC$276,4))</f>
        <v/>
      </c>
      <c r="AF29" s="123" t="str">
        <f>IF(OR(ISERROR(VLOOKUP(AF22,スケジュール!$A$10:$AC$276,4)),(ISBLANK(VLOOKUP(AF22,スケジュール!$A$10:$AC$276,4)))),"",VLOOKUP(AF22,スケジュール!$A$10:$AC$276,4))</f>
        <v/>
      </c>
    </row>
    <row r="30" spans="1:36" s="372" customFormat="1" ht="20.100000000000001" customHeight="1">
      <c r="A30" s="370"/>
      <c r="B30" s="278">
        <f>H22+1</f>
        <v>43394</v>
      </c>
      <c r="C30" s="278">
        <f t="shared" ref="C30:H30" si="12">B30+1</f>
        <v>43395</v>
      </c>
      <c r="D30" s="278">
        <f t="shared" si="12"/>
        <v>43396</v>
      </c>
      <c r="E30" s="278">
        <f t="shared" si="12"/>
        <v>43397</v>
      </c>
      <c r="F30" s="278">
        <f t="shared" si="12"/>
        <v>43398</v>
      </c>
      <c r="G30" s="278">
        <f t="shared" si="12"/>
        <v>43399</v>
      </c>
      <c r="H30" s="278">
        <f t="shared" si="12"/>
        <v>43400</v>
      </c>
      <c r="I30" s="371"/>
      <c r="J30" s="278">
        <f>P22+1</f>
        <v>43422</v>
      </c>
      <c r="K30" s="278">
        <f t="shared" ref="K30:P30" si="13">J30+1</f>
        <v>43423</v>
      </c>
      <c r="L30" s="278">
        <f t="shared" si="13"/>
        <v>43424</v>
      </c>
      <c r="M30" s="278">
        <f t="shared" si="13"/>
        <v>43425</v>
      </c>
      <c r="N30" s="278">
        <f t="shared" si="13"/>
        <v>43426</v>
      </c>
      <c r="O30" s="278">
        <f t="shared" si="13"/>
        <v>43427</v>
      </c>
      <c r="P30" s="278">
        <f t="shared" si="13"/>
        <v>43428</v>
      </c>
      <c r="Q30" s="371"/>
      <c r="R30" s="278">
        <f>X22+1</f>
        <v>43450</v>
      </c>
      <c r="S30" s="278">
        <f t="shared" ref="S30:X30" si="14">R30+1</f>
        <v>43451</v>
      </c>
      <c r="T30" s="278">
        <f t="shared" si="14"/>
        <v>43452</v>
      </c>
      <c r="U30" s="278">
        <f t="shared" si="14"/>
        <v>43453</v>
      </c>
      <c r="V30" s="278">
        <f t="shared" si="14"/>
        <v>43454</v>
      </c>
      <c r="W30" s="278">
        <f t="shared" si="14"/>
        <v>43455</v>
      </c>
      <c r="X30" s="278">
        <f t="shared" si="14"/>
        <v>43456</v>
      </c>
      <c r="Y30" s="371"/>
      <c r="Z30" s="278">
        <f>AF22+1</f>
        <v>43485</v>
      </c>
      <c r="AA30" s="278">
        <f t="shared" ref="AA30:AF30" si="15">Z30+1</f>
        <v>43486</v>
      </c>
      <c r="AB30" s="278">
        <f t="shared" si="15"/>
        <v>43487</v>
      </c>
      <c r="AC30" s="278">
        <f t="shared" si="15"/>
        <v>43488</v>
      </c>
      <c r="AD30" s="278">
        <f t="shared" si="15"/>
        <v>43489</v>
      </c>
      <c r="AE30" s="278">
        <f t="shared" si="15"/>
        <v>43490</v>
      </c>
      <c r="AF30" s="278">
        <f t="shared" si="15"/>
        <v>43491</v>
      </c>
    </row>
    <row r="31" spans="1:36" s="116" customFormat="1" ht="20.100000000000001" hidden="1" customHeight="1">
      <c r="A31" s="114"/>
      <c r="B31" s="118" t="b">
        <f>IF(VLOOKUP(B30,スケジュール!$A$10:$AC$402,24,FALSE)="●","sky",IF(VLOOKUP(B30,スケジュール!$A$10:$AC$402,25,FALSE)="●","orange",IF(VLOOKUP(B30,スケジュール!$A$10:$AC$402,26,FALSE)="●","green",IF(VLOOKUP(B30,スケジュール!$A$10:$AC$402,27,FALSE)="●","pink",IF(VLOOKUP(B30,スケジュール!$A$10:$AC$402,28,FALSE)="●","purple",IF(VLOOKUP(B30,スケジュール!$A$10:$AC$402,29,FALSE)="●","yellow"))))))</f>
        <v>0</v>
      </c>
      <c r="C31" s="118" t="b">
        <f>IF(VLOOKUP(C30,スケジュール!$A$10:$AC$402,24,FALSE)="●","sky",IF(VLOOKUP(C30,スケジュール!$A$10:$AC$402,25,FALSE)="●","orange",IF(VLOOKUP(C30,スケジュール!$A$10:$AC$402,26,FALSE)="●","green",IF(VLOOKUP(C30,スケジュール!$A$10:$AC$402,27,FALSE)="●","pink",IF(VLOOKUP(C30,スケジュール!$A$10:$AC$402,28,FALSE)="●","purple",IF(VLOOKUP(C30,スケジュール!$A$10:$AC$402,29,FALSE)="●","yellow"))))))</f>
        <v>0</v>
      </c>
      <c r="D31" s="118" t="str">
        <f>IF(VLOOKUP(D30,スケジュール!$A$10:$AC$402,24,FALSE)="●","sky",IF(VLOOKUP(D30,スケジュール!$A$10:$AC$402,25,FALSE)="●","orange",IF(VLOOKUP(D30,スケジュール!$A$10:$AC$402,26,FALSE)="●","green",IF(VLOOKUP(D30,スケジュール!$A$10:$AC$402,27,FALSE)="●","pink",IF(VLOOKUP(D30,スケジュール!$A$10:$AC$402,28,FALSE)="●","purple",IF(VLOOKUP(D30,スケジュール!$A$10:$AC$402,29,FALSE)="●","yellow"))))))</f>
        <v>sky</v>
      </c>
      <c r="E31" s="118" t="b">
        <f>IF(VLOOKUP(E30,スケジュール!$A$10:$AC$402,24,FALSE)="●","sky",IF(VLOOKUP(E30,スケジュール!$A$10:$AC$402,25,FALSE)="●","orange",IF(VLOOKUP(E30,スケジュール!$A$10:$AC$402,26,FALSE)="●","green",IF(VLOOKUP(E30,スケジュール!$A$10:$AC$402,27,FALSE)="●","pink",IF(VLOOKUP(E30,スケジュール!$A$10:$AC$402,28,FALSE)="●","purple",IF(VLOOKUP(E30,スケジュール!$A$10:$AC$402,29,FALSE)="●","yellow"))))))</f>
        <v>0</v>
      </c>
      <c r="F31" s="118" t="b">
        <f>IF(VLOOKUP(F30,スケジュール!$A$10:$AC$402,24,FALSE)="●","sky",IF(VLOOKUP(F30,スケジュール!$A$10:$AC$402,25,FALSE)="●","orange",IF(VLOOKUP(F30,スケジュール!$A$10:$AC$402,26,FALSE)="●","green",IF(VLOOKUP(F30,スケジュール!$A$10:$AC$402,27,FALSE)="●","pink",IF(VLOOKUP(F30,スケジュール!$A$10:$AC$402,28,FALSE)="●","purple",IF(VLOOKUP(F30,スケジュール!$A$10:$AC$402,29,FALSE)="●","yellow"))))))</f>
        <v>0</v>
      </c>
      <c r="G31" s="118" t="b">
        <f>IF(VLOOKUP(G30,スケジュール!$A$10:$AC$402,24,FALSE)="●","sky",IF(VLOOKUP(G30,スケジュール!$A$10:$AC$402,25,FALSE)="●","orange",IF(VLOOKUP(G30,スケジュール!$A$10:$AC$402,26,FALSE)="●","green",IF(VLOOKUP(G30,スケジュール!$A$10:$AC$402,27,FALSE)="●","pink",IF(VLOOKUP(G30,スケジュール!$A$10:$AC$402,28,FALSE)="●","purple",IF(VLOOKUP(G30,スケジュール!$A$10:$AC$402,29,FALSE)="●","yellow"))))))</f>
        <v>0</v>
      </c>
      <c r="H31" s="118" t="b">
        <f>IF(VLOOKUP(H30,スケジュール!$A$10:$AC$402,24,FALSE)="●","sky",IF(VLOOKUP(H30,スケジュール!$A$10:$AC$402,25,FALSE)="●","orange",IF(VLOOKUP(H30,スケジュール!$A$10:$AC$402,26,FALSE)="●","green",IF(VLOOKUP(H30,スケジュール!$A$10:$AC$402,27,FALSE)="●","pink",IF(VLOOKUP(H30,スケジュール!$A$10:$AC$402,28,FALSE)="●","purple",IF(VLOOKUP(H30,スケジュール!$A$10:$AC$402,29,FALSE)="●","yellow"))))))</f>
        <v>0</v>
      </c>
      <c r="I31" s="85"/>
      <c r="J31" s="118" t="b">
        <f>IF(VLOOKUP(J30,スケジュール!$A$10:$AC$402,24,FALSE)="●","sky",IF(VLOOKUP(J30,スケジュール!$A$10:$AC$402,25,FALSE)="●","orange",IF(VLOOKUP(J30,スケジュール!$A$10:$AC$402,26,FALSE)="●","green",IF(VLOOKUP(J30,スケジュール!$A$10:$AC$402,27,FALSE)="●","pink",IF(VLOOKUP(J30,スケジュール!$A$10:$AC$402,28,FALSE)="●","purple",IF(VLOOKUP(J30,スケジュール!$A$10:$AC$402,29,FALSE)="●","yellow"))))))</f>
        <v>0</v>
      </c>
      <c r="K31" s="118" t="b">
        <f>IF(VLOOKUP(K30,スケジュール!$A$10:$AC$402,24,FALSE)="●","sky",IF(VLOOKUP(K30,スケジュール!$A$10:$AC$402,25,FALSE)="●","orange",IF(VLOOKUP(K30,スケジュール!$A$10:$AC$402,26,FALSE)="●","green",IF(VLOOKUP(K30,スケジュール!$A$10:$AC$402,27,FALSE)="●","pink",IF(VLOOKUP(K30,スケジュール!$A$10:$AC$402,28,FALSE)="●","purple",IF(VLOOKUP(K30,スケジュール!$A$10:$AC$402,29,FALSE)="●","yellow"))))))</f>
        <v>0</v>
      </c>
      <c r="L31" s="118" t="str">
        <f>IF(VLOOKUP(L30,スケジュール!$A$10:$AC$402,24,FALSE)="●","sky",IF(VLOOKUP(L30,スケジュール!$A$10:$AC$402,25,FALSE)="●","orange",IF(VLOOKUP(L30,スケジュール!$A$10:$AC$402,26,FALSE)="●","green",IF(VLOOKUP(L30,スケジュール!$A$10:$AC$402,27,FALSE)="●","pink",IF(VLOOKUP(L30,スケジュール!$A$10:$AC$402,28,FALSE)="●","purple",IF(VLOOKUP(L30,スケジュール!$A$10:$AC$402,29,FALSE)="●","yellow"))))))</f>
        <v>sky</v>
      </c>
      <c r="M31" s="118" t="str">
        <f>IF(VLOOKUP(M30,スケジュール!$A$10:$AC$402,24,FALSE)="●","sky",IF(VLOOKUP(M30,スケジュール!$A$10:$AC$402,25,FALSE)="●","orange",IF(VLOOKUP(M30,スケジュール!$A$10:$AC$402,26,FALSE)="●","green",IF(VLOOKUP(M30,スケジュール!$A$10:$AC$402,27,FALSE)="●","pink",IF(VLOOKUP(M30,スケジュール!$A$10:$AC$402,28,FALSE)="●","purple",IF(VLOOKUP(M30,スケジュール!$A$10:$AC$402,29,FALSE)="●","yellow"))))))</f>
        <v>sky</v>
      </c>
      <c r="N31" s="118" t="b">
        <f>IF(VLOOKUP(N30,スケジュール!$A$10:$AC$402,24,FALSE)="●","sky",IF(VLOOKUP(N30,スケジュール!$A$10:$AC$402,25,FALSE)="●","orange",IF(VLOOKUP(N30,スケジュール!$A$10:$AC$402,26,FALSE)="●","green",IF(VLOOKUP(N30,スケジュール!$A$10:$AC$402,27,FALSE)="●","pink",IF(VLOOKUP(N30,スケジュール!$A$10:$AC$402,28,FALSE)="●","purple",IF(VLOOKUP(N30,スケジュール!$A$10:$AC$402,29,FALSE)="●","yellow"))))))</f>
        <v>0</v>
      </c>
      <c r="O31" s="118" t="b">
        <f>IF(VLOOKUP(O30,スケジュール!$A$10:$AC$402,24,FALSE)="●","sky",IF(VLOOKUP(O30,スケジュール!$A$10:$AC$402,25,FALSE)="●","orange",IF(VLOOKUP(O30,スケジュール!$A$10:$AC$402,26,FALSE)="●","green",IF(VLOOKUP(O30,スケジュール!$A$10:$AC$402,27,FALSE)="●","pink",IF(VLOOKUP(O30,スケジュール!$A$10:$AC$402,28,FALSE)="●","purple",IF(VLOOKUP(O30,スケジュール!$A$10:$AC$402,29,FALSE)="●","yellow"))))))</f>
        <v>0</v>
      </c>
      <c r="P31" s="118" t="b">
        <f>IF(VLOOKUP(P30,スケジュール!$A$10:$AC$402,24,FALSE)="●","sky",IF(VLOOKUP(P30,スケジュール!$A$10:$AC$402,25,FALSE)="●","orange",IF(VLOOKUP(P30,スケジュール!$A$10:$AC$402,26,FALSE)="●","green",IF(VLOOKUP(P30,スケジュール!$A$10:$AC$402,27,FALSE)="●","pink",IF(VLOOKUP(P30,スケジュール!$A$10:$AC$402,28,FALSE)="●","purple",IF(VLOOKUP(P30,スケジュール!$A$10:$AC$402,29,FALSE)="●","yellow"))))))</f>
        <v>0</v>
      </c>
      <c r="Q31" s="85"/>
      <c r="R31" s="118" t="b">
        <f>IF(VLOOKUP(R30,スケジュール!$A$10:$AC$402,24,FALSE)="●","sky",IF(VLOOKUP(R30,スケジュール!$A$10:$AC$402,25,FALSE)="●","orange",IF(VLOOKUP(R30,スケジュール!$A$10:$AC$402,26,FALSE)="●","green",IF(VLOOKUP(R30,スケジュール!$A$10:$AC$402,27,FALSE)="●","pink",IF(VLOOKUP(R30,スケジュール!$A$10:$AC$402,28,FALSE)="●","purple",IF(VLOOKUP(R30,スケジュール!$A$10:$AC$402,29,FALSE)="●","yellow"))))))</f>
        <v>0</v>
      </c>
      <c r="S31" s="118" t="b">
        <f>IF(VLOOKUP(S30,スケジュール!$A$10:$AC$402,24,FALSE)="●","sky",IF(VLOOKUP(S30,スケジュール!$A$10:$AC$402,25,FALSE)="●","orange",IF(VLOOKUP(S30,スケジュール!$A$10:$AC$402,26,FALSE)="●","green",IF(VLOOKUP(S30,スケジュール!$A$10:$AC$402,27,FALSE)="●","pink",IF(VLOOKUP(S30,スケジュール!$A$10:$AC$402,28,FALSE)="●","purple",IF(VLOOKUP(S30,スケジュール!$A$10:$AC$402,29,FALSE)="●","yellow"))))))</f>
        <v>0</v>
      </c>
      <c r="T31" s="118" t="b">
        <f>IF(VLOOKUP(T30,スケジュール!$A$10:$AC$402,24,FALSE)="●","sky",IF(VLOOKUP(T30,スケジュール!$A$10:$AC$402,25,FALSE)="●","orange",IF(VLOOKUP(T30,スケジュール!$A$10:$AC$402,26,FALSE)="●","green",IF(VLOOKUP(T30,スケジュール!$A$10:$AC$402,27,FALSE)="●","pink",IF(VLOOKUP(T30,スケジュール!$A$10:$AC$402,28,FALSE)="●","purple",IF(VLOOKUP(T30,スケジュール!$A$10:$AC$402,29,FALSE)="●","yellow"))))))</f>
        <v>0</v>
      </c>
      <c r="U31" s="118" t="b">
        <f>IF(VLOOKUP(U30,スケジュール!$A$10:$AC$402,24,FALSE)="●","sky",IF(VLOOKUP(U30,スケジュール!$A$10:$AC$402,25,FALSE)="●","orange",IF(VLOOKUP(U30,スケジュール!$A$10:$AC$402,26,FALSE)="●","green",IF(VLOOKUP(U30,スケジュール!$A$10:$AC$402,27,FALSE)="●","pink",IF(VLOOKUP(U30,スケジュール!$A$10:$AC$402,28,FALSE)="●","purple",IF(VLOOKUP(U30,スケジュール!$A$10:$AC$402,29,FALSE)="●","yellow"))))))</f>
        <v>0</v>
      </c>
      <c r="V31" s="118" t="b">
        <f>IF(VLOOKUP(V30,スケジュール!$A$10:$AC$402,24,FALSE)="●","sky",IF(VLOOKUP(V30,スケジュール!$A$10:$AC$402,25,FALSE)="●","orange",IF(VLOOKUP(V30,スケジュール!$A$10:$AC$402,26,FALSE)="●","green",IF(VLOOKUP(V30,スケジュール!$A$10:$AC$402,27,FALSE)="●","pink",IF(VLOOKUP(V30,スケジュール!$A$10:$AC$402,28,FALSE)="●","purple",IF(VLOOKUP(V30,スケジュール!$A$10:$AC$402,29,FALSE)="●","yellow"))))))</f>
        <v>0</v>
      </c>
      <c r="W31" s="118" t="b">
        <f>IF(VLOOKUP(W30,スケジュール!$A$10:$AC$402,24,FALSE)="●","sky",IF(VLOOKUP(W30,スケジュール!$A$10:$AC$402,25,FALSE)="●","orange",IF(VLOOKUP(W30,スケジュール!$A$10:$AC$402,26,FALSE)="●","green",IF(VLOOKUP(W30,スケジュール!$A$10:$AC$402,27,FALSE)="●","pink",IF(VLOOKUP(W30,スケジュール!$A$10:$AC$402,28,FALSE)="●","purple",IF(VLOOKUP(W30,スケジュール!$A$10:$AC$402,29,FALSE)="●","yellow"))))))</f>
        <v>0</v>
      </c>
      <c r="X31" s="118" t="b">
        <f>IF(VLOOKUP(X30,スケジュール!$A$10:$AC$402,24,FALSE)="●","sky",IF(VLOOKUP(X30,スケジュール!$A$10:$AC$402,25,FALSE)="●","orange",IF(VLOOKUP(X30,スケジュール!$A$10:$AC$402,26,FALSE)="●","green",IF(VLOOKUP(X30,スケジュール!$A$10:$AC$402,27,FALSE)="●","pink",IF(VLOOKUP(X30,スケジュール!$A$10:$AC$402,28,FALSE)="●","purple",IF(VLOOKUP(X30,スケジュール!$A$10:$AC$402,29,FALSE)="●","yellow"))))))</f>
        <v>0</v>
      </c>
      <c r="Y31" s="85"/>
      <c r="Z31" s="118" t="b">
        <f>IF(VLOOKUP(Z30,スケジュール!$A$10:$AC$402,24,FALSE)="●","sky",IF(VLOOKUP(Z30,スケジュール!$A$10:$AC$402,25,FALSE)="●","orange",IF(VLOOKUP(Z30,スケジュール!$A$10:$AC$402,26,FALSE)="●","green",IF(VLOOKUP(Z30,スケジュール!$A$10:$AC$402,27,FALSE)="●","pink",IF(VLOOKUP(Z30,スケジュール!$A$10:$AC$402,28,FALSE)="●","purple",IF(VLOOKUP(Z30,スケジュール!$A$10:$AC$402,29,FALSE)="●","yellow"))))))</f>
        <v>0</v>
      </c>
      <c r="AA31" s="118" t="b">
        <f>IF(VLOOKUP(AA30,スケジュール!$A$10:$AC$402,24,FALSE)="●","sky",IF(VLOOKUP(AA30,スケジュール!$A$10:$AC$402,25,FALSE)="●","orange",IF(VLOOKUP(AA30,スケジュール!$A$10:$AC$402,26,FALSE)="●","green",IF(VLOOKUP(AA30,スケジュール!$A$10:$AC$402,27,FALSE)="●","pink",IF(VLOOKUP(AA30,スケジュール!$A$10:$AC$402,28,FALSE)="●","purple",IF(VLOOKUP(AA30,スケジュール!$A$10:$AC$402,29,FALSE)="●","yellow"))))))</f>
        <v>0</v>
      </c>
      <c r="AB31" s="118" t="str">
        <f>IF(VLOOKUP(AB30,スケジュール!$A$10:$AC$402,24,FALSE)="●","sky",IF(VLOOKUP(AB30,スケジュール!$A$10:$AC$402,25,FALSE)="●","orange",IF(VLOOKUP(AB30,スケジュール!$A$10:$AC$402,26,FALSE)="●","green",IF(VLOOKUP(AB30,スケジュール!$A$10:$AC$402,27,FALSE)="●","pink",IF(VLOOKUP(AB30,スケジュール!$A$10:$AC$402,28,FALSE)="●","purple",IF(VLOOKUP(AB30,スケジュール!$A$10:$AC$402,29,FALSE)="●","yellow"))))))</f>
        <v>green</v>
      </c>
      <c r="AC31" s="118" t="str">
        <f>IF(VLOOKUP(AC30,スケジュール!$A$10:$AC$402,24,FALSE)="●","sky",IF(VLOOKUP(AC30,スケジュール!$A$10:$AC$402,25,FALSE)="●","orange",IF(VLOOKUP(AC30,スケジュール!$A$10:$AC$402,26,FALSE)="●","green",IF(VLOOKUP(AC30,スケジュール!$A$10:$AC$402,27,FALSE)="●","pink",IF(VLOOKUP(AC30,スケジュール!$A$10:$AC$402,28,FALSE)="●","purple",IF(VLOOKUP(AC30,スケジュール!$A$10:$AC$402,29,FALSE)="●","yellow"))))))</f>
        <v>green</v>
      </c>
      <c r="AD31" s="118" t="b">
        <f>IF(VLOOKUP(AD30,スケジュール!$A$10:$AC$402,24,FALSE)="●","sky",IF(VLOOKUP(AD30,スケジュール!$A$10:$AC$402,25,FALSE)="●","orange",IF(VLOOKUP(AD30,スケジュール!$A$10:$AC$402,26,FALSE)="●","green",IF(VLOOKUP(AD30,スケジュール!$A$10:$AC$402,27,FALSE)="●","pink",IF(VLOOKUP(AD30,スケジュール!$A$10:$AC$402,28,FALSE)="●","purple",IF(VLOOKUP(AD30,スケジュール!$A$10:$AC$402,29,FALSE)="●","yellow"))))))</f>
        <v>0</v>
      </c>
      <c r="AE31" s="118" t="b">
        <f>IF(VLOOKUP(AE30,スケジュール!$A$10:$AC$402,24,FALSE)="●","sky",IF(VLOOKUP(AE30,スケジュール!$A$10:$AC$402,25,FALSE)="●","orange",IF(VLOOKUP(AE30,スケジュール!$A$10:$AC$402,26,FALSE)="●","green",IF(VLOOKUP(AE30,スケジュール!$A$10:$AC$402,27,FALSE)="●","pink",IF(VLOOKUP(AE30,スケジュール!$A$10:$AC$402,28,FALSE)="●","purple",IF(VLOOKUP(AE30,スケジュール!$A$10:$AC$402,29,FALSE)="●","yellow"))))))</f>
        <v>0</v>
      </c>
      <c r="AF31" s="118" t="b">
        <f>IF(VLOOKUP(AF30,スケジュール!$A$10:$AC$402,24,FALSE)="●","sky",IF(VLOOKUP(AF30,スケジュール!$A$10:$AC$402,25,FALSE)="●","orange",IF(VLOOKUP(AF30,スケジュール!$A$10:$AC$402,26,FALSE)="●","green",IF(VLOOKUP(AF30,スケジュール!$A$10:$AC$402,27,FALSE)="●","pink",IF(VLOOKUP(AF30,スケジュール!$A$10:$AC$402,28,FALSE)="●","purple",IF(VLOOKUP(AF30,スケジュール!$A$10:$AC$402,29,FALSE)="●","yellow"))))))</f>
        <v>0</v>
      </c>
      <c r="AG31" s="115"/>
      <c r="AJ31" s="117"/>
    </row>
    <row r="32" spans="1:36" s="86" customFormat="1" ht="20.100000000000001" customHeight="1">
      <c r="A32" s="126" t="str">
        <f>IF(ISBLANK(A24),"",A24)</f>
        <v/>
      </c>
      <c r="B32" s="119" t="str">
        <f>IF(ISERROR(VLOOKUP(B30,スケジュール!$A$10:$V$266,$AG32+4,FALSE)),"",IF(VLOOKUP(B30,スケジュール!$A$10:$V$266,$AG32+4,FALSE)="●",VLOOKUP(B30,スケジュール!$A$10:$V$266,$AG32+4,FALSE),""))</f>
        <v/>
      </c>
      <c r="C32" s="119" t="str">
        <f>IF(ISERROR(VLOOKUP(C30,スケジュール!$A$10:$V$266,$AG32+4,FALSE)),"",IF(VLOOKUP(C30,スケジュール!$A$10:$V$266,$AG32+4,FALSE)="●",VLOOKUP(C30,スケジュール!$A$10:$V$266,$AG32+4,FALSE),""))</f>
        <v/>
      </c>
      <c r="D32" s="119" t="str">
        <f>IF(ISERROR(VLOOKUP(D30,スケジュール!$A$10:$V$266,$AG32+4,FALSE)),"",IF(VLOOKUP(D30,スケジュール!$A$10:$V$266,$AG32+4,FALSE)="●",VLOOKUP(D30,スケジュール!$A$10:$V$266,$AG32+4,FALSE),""))</f>
        <v/>
      </c>
      <c r="E32" s="119" t="str">
        <f>IF(ISERROR(VLOOKUP(E30,スケジュール!$A$10:$V$266,$AG32+4,FALSE)),"",IF(VLOOKUP(E30,スケジュール!$A$10:$V$266,$AG32+4,FALSE)="●",VLOOKUP(E30,スケジュール!$A$10:$V$266,$AG32+4,FALSE),""))</f>
        <v/>
      </c>
      <c r="F32" s="119" t="str">
        <f>IF(ISERROR(VLOOKUP(F30,スケジュール!$A$10:$V$266,$AG32+4,FALSE)),"",IF(VLOOKUP(F30,スケジュール!$A$10:$V$266,$AG32+4,FALSE)="●",VLOOKUP(F30,スケジュール!$A$10:$V$266,$AG32+4,FALSE),""))</f>
        <v/>
      </c>
      <c r="G32" s="119" t="str">
        <f>IF(ISERROR(VLOOKUP(G30,スケジュール!$A$10:$V$266,$AG32+4,FALSE)),"",IF(VLOOKUP(G30,スケジュール!$A$10:$V$266,$AG32+4,FALSE)="●",VLOOKUP(G30,スケジュール!$A$10:$V$266,$AG32+4,FALSE),""))</f>
        <v/>
      </c>
      <c r="H32" s="119" t="str">
        <f>IF(ISERROR(VLOOKUP(H30,スケジュール!$A$10:$V$266,$AG32+4,FALSE)),"",IF(VLOOKUP(H30,スケジュール!$A$10:$V$266,$AG32+4,FALSE)="●",VLOOKUP(H30,スケジュール!$A$10:$V$266,$AG32+4,FALSE),""))</f>
        <v/>
      </c>
      <c r="I32" s="101"/>
      <c r="J32" s="125" t="str">
        <f>IF(ISERROR(VLOOKUP(J30,スケジュール!$A$10:$V$266,$AG32+4,FALSE)),"",IF(VLOOKUP(J30,スケジュール!$A$10:$V$266,$AG32+4,FALSE)="●",VLOOKUP(J30,スケジュール!$A$10:$V$266,$AG32+4,FALSE),""))</f>
        <v/>
      </c>
      <c r="K32" s="125" t="str">
        <f>IF(ISERROR(VLOOKUP(K30,スケジュール!$A$10:$V$266,$AG32+4,FALSE)),"",IF(VLOOKUP(K30,スケジュール!$A$10:$V$266,$AG32+4,FALSE)="●",VLOOKUP(K30,スケジュール!$A$10:$V$266,$AG32+4,FALSE),""))</f>
        <v/>
      </c>
      <c r="L32" s="125" t="str">
        <f>IF(ISERROR(VLOOKUP(L30,スケジュール!$A$10:$V$266,$AG32+4,FALSE)),"",IF(VLOOKUP(L30,スケジュール!$A$10:$V$266,$AG32+4,FALSE)="●",VLOOKUP(L30,スケジュール!$A$10:$V$266,$AG32+4,FALSE),""))</f>
        <v/>
      </c>
      <c r="M32" s="125" t="str">
        <f>IF(ISERROR(VLOOKUP(M30,スケジュール!$A$10:$V$266,$AG32+4,FALSE)),"",IF(VLOOKUP(M30,スケジュール!$A$10:$V$266,$AG32+4,FALSE)="●",VLOOKUP(M30,スケジュール!$A$10:$V$266,$AG32+4,FALSE),""))</f>
        <v/>
      </c>
      <c r="N32" s="125" t="str">
        <f>IF(ISERROR(VLOOKUP(N30,スケジュール!$A$10:$V$266,$AG32+4,FALSE)),"",IF(VLOOKUP(N30,スケジュール!$A$10:$V$266,$AG32+4,FALSE)="●",VLOOKUP(N30,スケジュール!$A$10:$V$266,$AG32+4,FALSE),""))</f>
        <v/>
      </c>
      <c r="O32" s="125" t="str">
        <f>IF(ISERROR(VLOOKUP(O30,スケジュール!$A$10:$V$266,$AG32+4,FALSE)),"",IF(VLOOKUP(O30,スケジュール!$A$10:$V$266,$AG32+4,FALSE)="●",VLOOKUP(O30,スケジュール!$A$10:$V$266,$AG32+4,FALSE),""))</f>
        <v/>
      </c>
      <c r="P32" s="125" t="str">
        <f>IF(ISERROR(VLOOKUP(P30,スケジュール!$A$10:$V$266,$AG32+4,FALSE)),"",IF(VLOOKUP(P30,スケジュール!$A$10:$V$266,$AG32+4,FALSE)="●",VLOOKUP(P30,スケジュール!$A$10:$V$266,$AG32+4,FALSE),""))</f>
        <v/>
      </c>
      <c r="Q32" s="101"/>
      <c r="R32" s="125" t="str">
        <f>IF(ISERROR(VLOOKUP(R30,スケジュール!$A$10:$V$266,$AG32+4,FALSE)),"",IF(VLOOKUP(R30,スケジュール!$A$10:$V$266,$AG32+4,FALSE)="●",VLOOKUP(R30,スケジュール!$A$10:$V$266,$AG32+4,FALSE),""))</f>
        <v/>
      </c>
      <c r="S32" s="125" t="str">
        <f>IF(ISERROR(VLOOKUP(S30,スケジュール!$A$10:$V$266,$AG32+4,FALSE)),"",IF(VLOOKUP(S30,スケジュール!$A$10:$V$266,$AG32+4,FALSE)="●",VLOOKUP(S30,スケジュール!$A$10:$V$266,$AG32+4,FALSE),""))</f>
        <v/>
      </c>
      <c r="T32" s="125" t="str">
        <f>IF(ISERROR(VLOOKUP(T30,スケジュール!$A$10:$V$266,$AG32+4,FALSE)),"",IF(VLOOKUP(T30,スケジュール!$A$10:$V$266,$AG32+4,FALSE)="●",VLOOKUP(T30,スケジュール!$A$10:$V$266,$AG32+4,FALSE),""))</f>
        <v/>
      </c>
      <c r="U32" s="125" t="str">
        <f>IF(ISERROR(VLOOKUP(U30,スケジュール!$A$10:$V$266,$AG32+4,FALSE)),"",IF(VLOOKUP(U30,スケジュール!$A$10:$V$266,$AG32+4,FALSE)="●",VLOOKUP(U30,スケジュール!$A$10:$V$266,$AG32+4,FALSE),""))</f>
        <v/>
      </c>
      <c r="V32" s="125" t="str">
        <f>IF(ISERROR(VLOOKUP(V30,スケジュール!$A$10:$V$266,$AG32+4,FALSE)),"",IF(VLOOKUP(V30,スケジュール!$A$10:$V$266,$AG32+4,FALSE)="●",VLOOKUP(V30,スケジュール!$A$10:$V$266,$AG32+4,FALSE),""))</f>
        <v/>
      </c>
      <c r="W32" s="125" t="str">
        <f>IF(ISERROR(VLOOKUP(W30,スケジュール!$A$10:$V$266,$AG32+4,FALSE)),"",IF(VLOOKUP(W30,スケジュール!$A$10:$V$266,$AG32+4,FALSE)="●",VLOOKUP(W30,スケジュール!$A$10:$V$266,$AG32+4,FALSE),""))</f>
        <v/>
      </c>
      <c r="X32" s="125" t="str">
        <f>IF(ISERROR(VLOOKUP(X30,スケジュール!$A$10:$V$266,$AG32+4,FALSE)),"",IF(VLOOKUP(X30,スケジュール!$A$10:$V$266,$AG32+4,FALSE)="●",VLOOKUP(X30,スケジュール!$A$10:$V$266,$AG32+4,FALSE),""))</f>
        <v/>
      </c>
      <c r="Y32" s="101"/>
      <c r="Z32" s="125" t="str">
        <f>IF(ISERROR(VLOOKUP(Z30,スケジュール!$A$10:$V$266,$AG32+4,FALSE)),"",IF(VLOOKUP(Z30,スケジュール!$A$10:$V$266,$AG32+4,FALSE)="●",VLOOKUP(Z30,スケジュール!$A$10:$V$266,$AG32+4,FALSE),""))</f>
        <v/>
      </c>
      <c r="AA32" s="125" t="str">
        <f>IF(ISERROR(VLOOKUP(AA30,スケジュール!$A$10:$V$266,$AG32+4,FALSE)),"",IF(VLOOKUP(AA30,スケジュール!$A$10:$V$266,$AG32+4,FALSE)="●",VLOOKUP(AA30,スケジュール!$A$10:$V$266,$AG32+4,FALSE),""))</f>
        <v/>
      </c>
      <c r="AB32" s="125" t="str">
        <f>IF(ISERROR(VLOOKUP(AB30,スケジュール!$A$10:$V$266,$AG32+4,FALSE)),"",IF(VLOOKUP(AB30,スケジュール!$A$10:$V$266,$AG32+4,FALSE)="●",VLOOKUP(AB30,スケジュール!$A$10:$V$266,$AG32+4,FALSE),""))</f>
        <v/>
      </c>
      <c r="AC32" s="125" t="str">
        <f>IF(ISERROR(VLOOKUP(AC30,スケジュール!$A$10:$V$266,$AG32+4,FALSE)),"",IF(VLOOKUP(AC30,スケジュール!$A$10:$V$266,$AG32+4,FALSE)="●",VLOOKUP(AC30,スケジュール!$A$10:$V$266,$AG32+4,FALSE),""))</f>
        <v/>
      </c>
      <c r="AD32" s="125" t="str">
        <f>IF(ISERROR(VLOOKUP(AD30,スケジュール!$A$10:$V$266,$AG32+4,FALSE)),"",IF(VLOOKUP(AD30,スケジュール!$A$10:$V$266,$AG32+4,FALSE)="●",VLOOKUP(AD30,スケジュール!$A$10:$V$266,$AG32+4,FALSE),""))</f>
        <v/>
      </c>
      <c r="AE32" s="125" t="str">
        <f>IF(ISERROR(VLOOKUP(AE30,スケジュール!$A$10:$V$266,$AG32+4,FALSE)),"",IF(VLOOKUP(AE30,スケジュール!$A$10:$V$266,$AG32+4,FALSE)="●",VLOOKUP(AE30,スケジュール!$A$10:$V$266,$AG32+4,FALSE),""))</f>
        <v/>
      </c>
      <c r="AF32" s="125" t="str">
        <f>IF(ISERROR(VLOOKUP(AF30,スケジュール!$A$10:$V$266,$AG32+4,FALSE)),"",IF(VLOOKUP(AF30,スケジュール!$A$10:$V$266,$AG32+4,FALSE)="●",VLOOKUP(AF30,スケジュール!$A$10:$V$266,$AG32+4,FALSE),""))</f>
        <v/>
      </c>
      <c r="AG32" s="102" t="str">
        <f>AG24</f>
        <v/>
      </c>
    </row>
    <row r="33" spans="1:36" s="88" customFormat="1" ht="20.100000000000001" customHeight="1">
      <c r="A33" s="88" t="str">
        <f>IF(ISBLANK(A25),"",A25)</f>
        <v/>
      </c>
      <c r="B33" s="119" t="str">
        <f>IF(ISERROR(VLOOKUP(B30,スケジュール!$A$10:$V$266,$AG33+4,FALSE)),"",IF(VLOOKUP(B30,スケジュール!$A$10:$V$266,$AG33+4,FALSE)="●",VLOOKUP(B30,スケジュール!$A$10:$V$266,$AG33+4,FALSE),""))</f>
        <v/>
      </c>
      <c r="C33" s="119" t="str">
        <f>IF(ISERROR(VLOOKUP(C30,スケジュール!$A$10:$V$266,$AG33+4,FALSE)),"",IF(VLOOKUP(C30,スケジュール!$A$10:$V$266,$AG33+4,FALSE)="●",VLOOKUP(C30,スケジュール!$A$10:$V$266,$AG33+4,FALSE),""))</f>
        <v/>
      </c>
      <c r="D33" s="119" t="str">
        <f>IF(ISERROR(VLOOKUP(D30,スケジュール!$A$10:$V$266,$AG33+4,FALSE)),"",IF(VLOOKUP(D30,スケジュール!$A$10:$V$266,$AG33+4,FALSE)="●",VLOOKUP(D30,スケジュール!$A$10:$V$266,$AG33+4,FALSE),""))</f>
        <v/>
      </c>
      <c r="E33" s="119" t="str">
        <f>IF(ISERROR(VLOOKUP(E30,スケジュール!$A$10:$V$266,$AG33+4,FALSE)),"",IF(VLOOKUP(E30,スケジュール!$A$10:$V$266,$AG33+4,FALSE)="●",VLOOKUP(E30,スケジュール!$A$10:$V$266,$AG33+4,FALSE),""))</f>
        <v/>
      </c>
      <c r="F33" s="119" t="str">
        <f>IF(ISERROR(VLOOKUP(F30,スケジュール!$A$10:$V$266,$AG33+4,FALSE)),"",IF(VLOOKUP(F30,スケジュール!$A$10:$V$266,$AG33+4,FALSE)="●",VLOOKUP(F30,スケジュール!$A$10:$V$266,$AG33+4,FALSE),""))</f>
        <v/>
      </c>
      <c r="G33" s="119" t="str">
        <f>IF(ISERROR(VLOOKUP(G30,スケジュール!$A$10:$V$266,$AG33+4,FALSE)),"",IF(VLOOKUP(G30,スケジュール!$A$10:$V$266,$AG33+4,FALSE)="●",VLOOKUP(G30,スケジュール!$A$10:$V$266,$AG33+4,FALSE),""))</f>
        <v/>
      </c>
      <c r="H33" s="119" t="str">
        <f>IF(ISERROR(VLOOKUP(H30,スケジュール!$A$10:$V$266,$AG33+4,FALSE)),"",IF(VLOOKUP(H30,スケジュール!$A$10:$V$266,$AG33+4,FALSE)="●",VLOOKUP(H30,スケジュール!$A$10:$V$266,$AG33+4,FALSE),""))</f>
        <v/>
      </c>
      <c r="I33" s="103"/>
      <c r="J33" s="125" t="str">
        <f>IF(ISERROR(VLOOKUP(J30,スケジュール!$A$10:$V$266,$AG33+4,FALSE)),"",IF(VLOOKUP(J30,スケジュール!$A$10:$V$266,$AG33+4,FALSE)="●",VLOOKUP(J30,スケジュール!$A$10:$V$266,$AG33+4,FALSE),""))</f>
        <v/>
      </c>
      <c r="K33" s="125" t="str">
        <f>IF(ISERROR(VLOOKUP(K30,スケジュール!$A$10:$V$266,$AG33+4,FALSE)),"",IF(VLOOKUP(K30,スケジュール!$A$10:$V$266,$AG33+4,FALSE)="●",VLOOKUP(K30,スケジュール!$A$10:$V$266,$AG33+4,FALSE),""))</f>
        <v/>
      </c>
      <c r="L33" s="125" t="str">
        <f>IF(ISERROR(VLOOKUP(L30,スケジュール!$A$10:$V$266,$AG33+4,FALSE)),"",IF(VLOOKUP(L30,スケジュール!$A$10:$V$266,$AG33+4,FALSE)="●",VLOOKUP(L30,スケジュール!$A$10:$V$266,$AG33+4,FALSE),""))</f>
        <v/>
      </c>
      <c r="M33" s="125" t="str">
        <f>IF(ISERROR(VLOOKUP(M30,スケジュール!$A$10:$V$266,$AG33+4,FALSE)),"",IF(VLOOKUP(M30,スケジュール!$A$10:$V$266,$AG33+4,FALSE)="●",VLOOKUP(M30,スケジュール!$A$10:$V$266,$AG33+4,FALSE),""))</f>
        <v/>
      </c>
      <c r="N33" s="125" t="str">
        <f>IF(ISERROR(VLOOKUP(N30,スケジュール!$A$10:$V$266,$AG33+4,FALSE)),"",IF(VLOOKUP(N30,スケジュール!$A$10:$V$266,$AG33+4,FALSE)="●",VLOOKUP(N30,スケジュール!$A$10:$V$266,$AG33+4,FALSE),""))</f>
        <v/>
      </c>
      <c r="O33" s="125" t="str">
        <f>IF(ISERROR(VLOOKUP(O30,スケジュール!$A$10:$V$266,$AG33+4,FALSE)),"",IF(VLOOKUP(O30,スケジュール!$A$10:$V$266,$AG33+4,FALSE)="●",VLOOKUP(O30,スケジュール!$A$10:$V$266,$AG33+4,FALSE),""))</f>
        <v/>
      </c>
      <c r="P33" s="125" t="str">
        <f>IF(ISERROR(VLOOKUP(P30,スケジュール!$A$10:$V$266,$AG33+4,FALSE)),"",IF(VLOOKUP(P30,スケジュール!$A$10:$V$266,$AG33+4,FALSE)="●",VLOOKUP(P30,スケジュール!$A$10:$V$266,$AG33+4,FALSE),""))</f>
        <v/>
      </c>
      <c r="Q33" s="103"/>
      <c r="R33" s="125" t="str">
        <f>IF(ISERROR(VLOOKUP(R30,スケジュール!$A$10:$V$266,$AG33+4,FALSE)),"",IF(VLOOKUP(R30,スケジュール!$A$10:$V$266,$AG33+4,FALSE)="●",VLOOKUP(R30,スケジュール!$A$10:$V$266,$AG33+4,FALSE),""))</f>
        <v/>
      </c>
      <c r="S33" s="125" t="str">
        <f>IF(ISERROR(VLOOKUP(S30,スケジュール!$A$10:$V$266,$AG33+4,FALSE)),"",IF(VLOOKUP(S30,スケジュール!$A$10:$V$266,$AG33+4,FALSE)="●",VLOOKUP(S30,スケジュール!$A$10:$V$266,$AG33+4,FALSE),""))</f>
        <v/>
      </c>
      <c r="T33" s="125" t="str">
        <f>IF(ISERROR(VLOOKUP(T30,スケジュール!$A$10:$V$266,$AG33+4,FALSE)),"",IF(VLOOKUP(T30,スケジュール!$A$10:$V$266,$AG33+4,FALSE)="●",VLOOKUP(T30,スケジュール!$A$10:$V$266,$AG33+4,FALSE),""))</f>
        <v/>
      </c>
      <c r="U33" s="125" t="str">
        <f>IF(ISERROR(VLOOKUP(U30,スケジュール!$A$10:$V$266,$AG33+4,FALSE)),"",IF(VLOOKUP(U30,スケジュール!$A$10:$V$266,$AG33+4,FALSE)="●",VLOOKUP(U30,スケジュール!$A$10:$V$266,$AG33+4,FALSE),""))</f>
        <v/>
      </c>
      <c r="V33" s="125" t="str">
        <f>IF(ISERROR(VLOOKUP(V30,スケジュール!$A$10:$V$266,$AG33+4,FALSE)),"",IF(VLOOKUP(V30,スケジュール!$A$10:$V$266,$AG33+4,FALSE)="●",VLOOKUP(V30,スケジュール!$A$10:$V$266,$AG33+4,FALSE),""))</f>
        <v/>
      </c>
      <c r="W33" s="125" t="str">
        <f>IF(ISERROR(VLOOKUP(W30,スケジュール!$A$10:$V$266,$AG33+4,FALSE)),"",IF(VLOOKUP(W30,スケジュール!$A$10:$V$266,$AG33+4,FALSE)="●",VLOOKUP(W30,スケジュール!$A$10:$V$266,$AG33+4,FALSE),""))</f>
        <v/>
      </c>
      <c r="X33" s="125" t="str">
        <f>IF(ISERROR(VLOOKUP(X30,スケジュール!$A$10:$V$266,$AG33+4,FALSE)),"",IF(VLOOKUP(X30,スケジュール!$A$10:$V$266,$AG33+4,FALSE)="●",VLOOKUP(X30,スケジュール!$A$10:$V$266,$AG33+4,FALSE),""))</f>
        <v/>
      </c>
      <c r="Y33" s="103"/>
      <c r="Z33" s="125" t="str">
        <f>IF(ISERROR(VLOOKUP(Z30,スケジュール!$A$10:$V$266,$AG33+4,FALSE)),"",IF(VLOOKUP(Z30,スケジュール!$A$10:$V$266,$AG33+4,FALSE)="●",VLOOKUP(Z30,スケジュール!$A$10:$V$266,$AG33+4,FALSE),""))</f>
        <v/>
      </c>
      <c r="AA33" s="125" t="str">
        <f>IF(ISERROR(VLOOKUP(AA30,スケジュール!$A$10:$V$266,$AG33+4,FALSE)),"",IF(VLOOKUP(AA30,スケジュール!$A$10:$V$266,$AG33+4,FALSE)="●",VLOOKUP(AA30,スケジュール!$A$10:$V$266,$AG33+4,FALSE),""))</f>
        <v/>
      </c>
      <c r="AB33" s="125" t="str">
        <f>IF(ISERROR(VLOOKUP(AB30,スケジュール!$A$10:$V$266,$AG33+4,FALSE)),"",IF(VLOOKUP(AB30,スケジュール!$A$10:$V$266,$AG33+4,FALSE)="●",VLOOKUP(AB30,スケジュール!$A$10:$V$266,$AG33+4,FALSE),""))</f>
        <v/>
      </c>
      <c r="AC33" s="125" t="str">
        <f>IF(ISERROR(VLOOKUP(AC30,スケジュール!$A$10:$V$266,$AG33+4,FALSE)),"",IF(VLOOKUP(AC30,スケジュール!$A$10:$V$266,$AG33+4,FALSE)="●",VLOOKUP(AC30,スケジュール!$A$10:$V$266,$AG33+4,FALSE),""))</f>
        <v/>
      </c>
      <c r="AD33" s="125" t="str">
        <f>IF(ISERROR(VLOOKUP(AD30,スケジュール!$A$10:$V$266,$AG33+4,FALSE)),"",IF(VLOOKUP(AD30,スケジュール!$A$10:$V$266,$AG33+4,FALSE)="●",VLOOKUP(AD30,スケジュール!$A$10:$V$266,$AG33+4,FALSE),""))</f>
        <v/>
      </c>
      <c r="AE33" s="125" t="str">
        <f>IF(ISERROR(VLOOKUP(AE30,スケジュール!$A$10:$V$266,$AG33+4,FALSE)),"",IF(VLOOKUP(AE30,スケジュール!$A$10:$V$266,$AG33+4,FALSE)="●",VLOOKUP(AE30,スケジュール!$A$10:$V$266,$AG33+4,FALSE),""))</f>
        <v/>
      </c>
      <c r="AF33" s="125" t="str">
        <f>IF(ISERROR(VLOOKUP(AF30,スケジュール!$A$10:$V$266,$AG33+4,FALSE)),"",IF(VLOOKUP(AF30,スケジュール!$A$10:$V$266,$AG33+4,FALSE)="●",VLOOKUP(AF30,スケジュール!$A$10:$V$266,$AG33+4,FALSE),""))</f>
        <v/>
      </c>
      <c r="AG33" s="102" t="str">
        <f>AG25</f>
        <v/>
      </c>
    </row>
    <row r="34" spans="1:36" s="94" customFormat="1" ht="20.100000000000001" customHeight="1">
      <c r="A34" s="94" t="str">
        <f>IF(ISBLANK(A26),"",A26)</f>
        <v/>
      </c>
      <c r="B34" s="119" t="str">
        <f>IF(ISERROR(VLOOKUP(B30,スケジュール!$A$10:$V$266,$AG34+4,FALSE)),"",IF(VLOOKUP(B30,スケジュール!$A$10:$V$266,$AG34+4,FALSE)="●",VLOOKUP(B30,スケジュール!$A$10:$V$266,$AG34+4,FALSE),""))</f>
        <v/>
      </c>
      <c r="C34" s="119" t="str">
        <f>IF(ISERROR(VLOOKUP(C30,スケジュール!$A$10:$V$266,$AG34+4,FALSE)),"",IF(VLOOKUP(C30,スケジュール!$A$10:$V$266,$AG34+4,FALSE)="●",VLOOKUP(C30,スケジュール!$A$10:$V$266,$AG34+4,FALSE),""))</f>
        <v/>
      </c>
      <c r="D34" s="119" t="str">
        <f>IF(ISERROR(VLOOKUP(D30,スケジュール!$A$10:$V$266,$AG34+4,FALSE)),"",IF(VLOOKUP(D30,スケジュール!$A$10:$V$266,$AG34+4,FALSE)="●",VLOOKUP(D30,スケジュール!$A$10:$V$266,$AG34+4,FALSE),""))</f>
        <v/>
      </c>
      <c r="E34" s="119" t="str">
        <f>IF(ISERROR(VLOOKUP(E30,スケジュール!$A$10:$V$266,$AG34+4,FALSE)),"",IF(VLOOKUP(E30,スケジュール!$A$10:$V$266,$AG34+4,FALSE)="●",VLOOKUP(E30,スケジュール!$A$10:$V$266,$AG34+4,FALSE),""))</f>
        <v/>
      </c>
      <c r="F34" s="119" t="str">
        <f>IF(ISERROR(VLOOKUP(F30,スケジュール!$A$10:$V$266,$AG34+4,FALSE)),"",IF(VLOOKUP(F30,スケジュール!$A$10:$V$266,$AG34+4,FALSE)="●",VLOOKUP(F30,スケジュール!$A$10:$V$266,$AG34+4,FALSE),""))</f>
        <v/>
      </c>
      <c r="G34" s="119" t="str">
        <f>IF(ISERROR(VLOOKUP(G30,スケジュール!$A$10:$V$266,$AG34+4,FALSE)),"",IF(VLOOKUP(G30,スケジュール!$A$10:$V$266,$AG34+4,FALSE)="●",VLOOKUP(G30,スケジュール!$A$10:$V$266,$AG34+4,FALSE),""))</f>
        <v/>
      </c>
      <c r="H34" s="119" t="str">
        <f>IF(ISERROR(VLOOKUP(H30,スケジュール!$A$10:$V$266,$AG34+4,FALSE)),"",IF(VLOOKUP(H30,スケジュール!$A$10:$V$266,$AG34+4,FALSE)="●",VLOOKUP(H30,スケジュール!$A$10:$V$266,$AG34+4,FALSE),""))</f>
        <v/>
      </c>
      <c r="I34" s="109"/>
      <c r="J34" s="125" t="str">
        <f>IF(ISERROR(VLOOKUP(J30,スケジュール!$A$10:$V$266,$AG34+4,FALSE)),"",IF(VLOOKUP(J30,スケジュール!$A$10:$V$266,$AG34+4,FALSE)="●",VLOOKUP(J30,スケジュール!$A$10:$V$266,$AG34+4,FALSE),""))</f>
        <v/>
      </c>
      <c r="K34" s="125" t="str">
        <f>IF(ISERROR(VLOOKUP(K30,スケジュール!$A$10:$V$266,$AG34+4,FALSE)),"",IF(VLOOKUP(K30,スケジュール!$A$10:$V$266,$AG34+4,FALSE)="●",VLOOKUP(K30,スケジュール!$A$10:$V$266,$AG34+4,FALSE),""))</f>
        <v/>
      </c>
      <c r="L34" s="125" t="str">
        <f>IF(ISERROR(VLOOKUP(L30,スケジュール!$A$10:$V$266,$AG34+4,FALSE)),"",IF(VLOOKUP(L30,スケジュール!$A$10:$V$266,$AG34+4,FALSE)="●",VLOOKUP(L30,スケジュール!$A$10:$V$266,$AG34+4,FALSE),""))</f>
        <v/>
      </c>
      <c r="M34" s="125" t="str">
        <f>IF(ISERROR(VLOOKUP(M30,スケジュール!$A$10:$V$266,$AG34+4,FALSE)),"",IF(VLOOKUP(M30,スケジュール!$A$10:$V$266,$AG34+4,FALSE)="●",VLOOKUP(M30,スケジュール!$A$10:$V$266,$AG34+4,FALSE),""))</f>
        <v/>
      </c>
      <c r="N34" s="125" t="str">
        <f>IF(ISERROR(VLOOKUP(N30,スケジュール!$A$10:$V$266,$AG34+4,FALSE)),"",IF(VLOOKUP(N30,スケジュール!$A$10:$V$266,$AG34+4,FALSE)="●",VLOOKUP(N30,スケジュール!$A$10:$V$266,$AG34+4,FALSE),""))</f>
        <v/>
      </c>
      <c r="O34" s="125" t="str">
        <f>IF(ISERROR(VLOOKUP(O30,スケジュール!$A$10:$V$266,$AG34+4,FALSE)),"",IF(VLOOKUP(O30,スケジュール!$A$10:$V$266,$AG34+4,FALSE)="●",VLOOKUP(O30,スケジュール!$A$10:$V$266,$AG34+4,FALSE),""))</f>
        <v/>
      </c>
      <c r="P34" s="125" t="str">
        <f>IF(ISERROR(VLOOKUP(P30,スケジュール!$A$10:$V$266,$AG34+4,FALSE)),"",IF(VLOOKUP(P30,スケジュール!$A$10:$V$266,$AG34+4,FALSE)="●",VLOOKUP(P30,スケジュール!$A$10:$V$266,$AG34+4,FALSE),""))</f>
        <v/>
      </c>
      <c r="Q34" s="109"/>
      <c r="R34" s="125" t="str">
        <f>IF(ISERROR(VLOOKUP(R30,スケジュール!$A$10:$V$266,$AG34+4,FALSE)),"",IF(VLOOKUP(R30,スケジュール!$A$10:$V$266,$AG34+4,FALSE)="●",VLOOKUP(R30,スケジュール!$A$10:$V$266,$AG34+4,FALSE),""))</f>
        <v/>
      </c>
      <c r="S34" s="125" t="str">
        <f>IF(ISERROR(VLOOKUP(S30,スケジュール!$A$10:$V$266,$AG34+4,FALSE)),"",IF(VLOOKUP(S30,スケジュール!$A$10:$V$266,$AG34+4,FALSE)="●",VLOOKUP(S30,スケジュール!$A$10:$V$266,$AG34+4,FALSE),""))</f>
        <v/>
      </c>
      <c r="T34" s="125" t="str">
        <f>IF(ISERROR(VLOOKUP(T30,スケジュール!$A$10:$V$266,$AG34+4,FALSE)),"",IF(VLOOKUP(T30,スケジュール!$A$10:$V$266,$AG34+4,FALSE)="●",VLOOKUP(T30,スケジュール!$A$10:$V$266,$AG34+4,FALSE),""))</f>
        <v/>
      </c>
      <c r="U34" s="125" t="str">
        <f>IF(ISERROR(VLOOKUP(U30,スケジュール!$A$10:$V$266,$AG34+4,FALSE)),"",IF(VLOOKUP(U30,スケジュール!$A$10:$V$266,$AG34+4,FALSE)="●",VLOOKUP(U30,スケジュール!$A$10:$V$266,$AG34+4,FALSE),""))</f>
        <v/>
      </c>
      <c r="V34" s="125" t="str">
        <f>IF(ISERROR(VLOOKUP(V30,スケジュール!$A$10:$V$266,$AG34+4,FALSE)),"",IF(VLOOKUP(V30,スケジュール!$A$10:$V$266,$AG34+4,FALSE)="●",VLOOKUP(V30,スケジュール!$A$10:$V$266,$AG34+4,FALSE),""))</f>
        <v/>
      </c>
      <c r="W34" s="125" t="str">
        <f>IF(ISERROR(VLOOKUP(W30,スケジュール!$A$10:$V$266,$AG34+4,FALSE)),"",IF(VLOOKUP(W30,スケジュール!$A$10:$V$266,$AG34+4,FALSE)="●",VLOOKUP(W30,スケジュール!$A$10:$V$266,$AG34+4,FALSE),""))</f>
        <v/>
      </c>
      <c r="X34" s="125" t="str">
        <f>IF(ISERROR(VLOOKUP(X30,スケジュール!$A$10:$V$266,$AG34+4,FALSE)),"",IF(VLOOKUP(X30,スケジュール!$A$10:$V$266,$AG34+4,FALSE)="●",VLOOKUP(X30,スケジュール!$A$10:$V$266,$AG34+4,FALSE),""))</f>
        <v/>
      </c>
      <c r="Y34" s="109"/>
      <c r="Z34" s="125" t="str">
        <f>IF(ISERROR(VLOOKUP(Z30,スケジュール!$A$10:$V$266,$AG34+4,FALSE)),"",IF(VLOOKUP(Z30,スケジュール!$A$10:$V$266,$AG34+4,FALSE)="●",VLOOKUP(Z30,スケジュール!$A$10:$V$266,$AG34+4,FALSE),""))</f>
        <v/>
      </c>
      <c r="AA34" s="125" t="str">
        <f>IF(ISERROR(VLOOKUP(AA30,スケジュール!$A$10:$V$266,$AG34+4,FALSE)),"",IF(VLOOKUP(AA30,スケジュール!$A$10:$V$266,$AG34+4,FALSE)="●",VLOOKUP(AA30,スケジュール!$A$10:$V$266,$AG34+4,FALSE),""))</f>
        <v/>
      </c>
      <c r="AB34" s="125" t="str">
        <f>IF(ISERROR(VLOOKUP(AB30,スケジュール!$A$10:$V$266,$AG34+4,FALSE)),"",IF(VLOOKUP(AB30,スケジュール!$A$10:$V$266,$AG34+4,FALSE)="●",VLOOKUP(AB30,スケジュール!$A$10:$V$266,$AG34+4,FALSE),""))</f>
        <v/>
      </c>
      <c r="AC34" s="125" t="str">
        <f>IF(ISERROR(VLOOKUP(AC30,スケジュール!$A$10:$V$266,$AG34+4,FALSE)),"",IF(VLOOKUP(AC30,スケジュール!$A$10:$V$266,$AG34+4,FALSE)="●",VLOOKUP(AC30,スケジュール!$A$10:$V$266,$AG34+4,FALSE),""))</f>
        <v/>
      </c>
      <c r="AD34" s="125" t="str">
        <f>IF(ISERROR(VLOOKUP(AD30,スケジュール!$A$10:$V$266,$AG34+4,FALSE)),"",IF(VLOOKUP(AD30,スケジュール!$A$10:$V$266,$AG34+4,FALSE)="●",VLOOKUP(AD30,スケジュール!$A$10:$V$266,$AG34+4,FALSE),""))</f>
        <v/>
      </c>
      <c r="AE34" s="125" t="str">
        <f>IF(ISERROR(VLOOKUP(AE30,スケジュール!$A$10:$V$266,$AG34+4,FALSE)),"",IF(VLOOKUP(AE30,スケジュール!$A$10:$V$266,$AG34+4,FALSE)="●",VLOOKUP(AE30,スケジュール!$A$10:$V$266,$AG34+4,FALSE),""))</f>
        <v/>
      </c>
      <c r="AF34" s="125" t="str">
        <f>IF(ISERROR(VLOOKUP(AF30,スケジュール!$A$10:$V$266,$AG34+4,FALSE)),"",IF(VLOOKUP(AF30,スケジュール!$A$10:$V$266,$AG34+4,FALSE)="●",VLOOKUP(AF30,スケジュール!$A$10:$V$266,$AG34+4,FALSE),""))</f>
        <v/>
      </c>
      <c r="AG34" s="102" t="str">
        <f>AG26</f>
        <v/>
      </c>
    </row>
    <row r="35" spans="1:36" s="97" customFormat="1" ht="20.100000000000001" customHeight="1">
      <c r="A35" s="97" t="str">
        <f>IF(ISBLANK(A27),"",A27)</f>
        <v/>
      </c>
      <c r="B35" s="119" t="str">
        <f>IF(ISERROR(VLOOKUP(B30,スケジュール!$A$10:$V$266,$AG35+4,FALSE)),"",IF(VLOOKUP(B30,スケジュール!$A$10:$V$266,$AG35+4,FALSE)="●",VLOOKUP(B30,スケジュール!$A$10:$V$266,$AG35+4,FALSE),""))</f>
        <v/>
      </c>
      <c r="C35" s="119" t="str">
        <f>IF(ISERROR(VLOOKUP(C30,スケジュール!$A$10:$V$266,$AG35+4,FALSE)),"",IF(VLOOKUP(C30,スケジュール!$A$10:$V$266,$AG35+4,FALSE)="●",VLOOKUP(C30,スケジュール!$A$10:$V$266,$AG35+4,FALSE),""))</f>
        <v/>
      </c>
      <c r="D35" s="119" t="str">
        <f>IF(ISERROR(VLOOKUP(D30,スケジュール!$A$10:$V$266,$AG35+4,FALSE)),"",IF(VLOOKUP(D30,スケジュール!$A$10:$V$266,$AG35+4,FALSE)="●",VLOOKUP(D30,スケジュール!$A$10:$V$266,$AG35+4,FALSE),""))</f>
        <v/>
      </c>
      <c r="E35" s="119" t="str">
        <f>IF(ISERROR(VLOOKUP(E30,スケジュール!$A$10:$V$266,$AG35+4,FALSE)),"",IF(VLOOKUP(E30,スケジュール!$A$10:$V$266,$AG35+4,FALSE)="●",VLOOKUP(E30,スケジュール!$A$10:$V$266,$AG35+4,FALSE),""))</f>
        <v/>
      </c>
      <c r="F35" s="119" t="str">
        <f>IF(ISERROR(VLOOKUP(F30,スケジュール!$A$10:$V$266,$AG35+4,FALSE)),"",IF(VLOOKUP(F30,スケジュール!$A$10:$V$266,$AG35+4,FALSE)="●",VLOOKUP(F30,スケジュール!$A$10:$V$266,$AG35+4,FALSE),""))</f>
        <v/>
      </c>
      <c r="G35" s="119" t="str">
        <f>IF(ISERROR(VLOOKUP(G30,スケジュール!$A$10:$V$266,$AG35+4,FALSE)),"",IF(VLOOKUP(G30,スケジュール!$A$10:$V$266,$AG35+4,FALSE)="●",VLOOKUP(G30,スケジュール!$A$10:$V$266,$AG35+4,FALSE),""))</f>
        <v/>
      </c>
      <c r="H35" s="119" t="str">
        <f>IF(ISERROR(VLOOKUP(H30,スケジュール!$A$10:$V$266,$AG35+4,FALSE)),"",IF(VLOOKUP(H30,スケジュール!$A$10:$V$266,$AG35+4,FALSE)="●",VLOOKUP(H30,スケジュール!$A$10:$V$266,$AG35+4,FALSE),""))</f>
        <v/>
      </c>
      <c r="I35" s="110"/>
      <c r="J35" s="125" t="str">
        <f>IF(ISERROR(VLOOKUP(J30,スケジュール!$A$10:$V$266,$AG35+4,FALSE)),"",IF(VLOOKUP(J30,スケジュール!$A$10:$V$266,$AG35+4,FALSE)="●",VLOOKUP(J30,スケジュール!$A$10:$V$266,$AG35+4,FALSE),""))</f>
        <v/>
      </c>
      <c r="K35" s="125" t="str">
        <f>IF(ISERROR(VLOOKUP(K30,スケジュール!$A$10:$V$266,$AG35+4,FALSE)),"",IF(VLOOKUP(K30,スケジュール!$A$10:$V$266,$AG35+4,FALSE)="●",VLOOKUP(K30,スケジュール!$A$10:$V$266,$AG35+4,FALSE),""))</f>
        <v/>
      </c>
      <c r="L35" s="125" t="str">
        <f>IF(ISERROR(VLOOKUP(L30,スケジュール!$A$10:$V$266,$AG35+4,FALSE)),"",IF(VLOOKUP(L30,スケジュール!$A$10:$V$266,$AG35+4,FALSE)="●",VLOOKUP(L30,スケジュール!$A$10:$V$266,$AG35+4,FALSE),""))</f>
        <v/>
      </c>
      <c r="M35" s="125" t="str">
        <f>IF(ISERROR(VLOOKUP(M30,スケジュール!$A$10:$V$266,$AG35+4,FALSE)),"",IF(VLOOKUP(M30,スケジュール!$A$10:$V$266,$AG35+4,FALSE)="●",VLOOKUP(M30,スケジュール!$A$10:$V$266,$AG35+4,FALSE),""))</f>
        <v/>
      </c>
      <c r="N35" s="125" t="str">
        <f>IF(ISERROR(VLOOKUP(N30,スケジュール!$A$10:$V$266,$AG35+4,FALSE)),"",IF(VLOOKUP(N30,スケジュール!$A$10:$V$266,$AG35+4,FALSE)="●",VLOOKUP(N30,スケジュール!$A$10:$V$266,$AG35+4,FALSE),""))</f>
        <v/>
      </c>
      <c r="O35" s="125" t="str">
        <f>IF(ISERROR(VLOOKUP(O30,スケジュール!$A$10:$V$266,$AG35+4,FALSE)),"",IF(VLOOKUP(O30,スケジュール!$A$10:$V$266,$AG35+4,FALSE)="●",VLOOKUP(O30,スケジュール!$A$10:$V$266,$AG35+4,FALSE),""))</f>
        <v/>
      </c>
      <c r="P35" s="125" t="str">
        <f>IF(ISERROR(VLOOKUP(P30,スケジュール!$A$10:$V$266,$AG35+4,FALSE)),"",IF(VLOOKUP(P30,スケジュール!$A$10:$V$266,$AG35+4,FALSE)="●",VLOOKUP(P30,スケジュール!$A$10:$V$266,$AG35+4,FALSE),""))</f>
        <v/>
      </c>
      <c r="Q35" s="110"/>
      <c r="R35" s="125" t="str">
        <f>IF(ISERROR(VLOOKUP(R30,スケジュール!$A$10:$V$266,$AG35+4,FALSE)),"",IF(VLOOKUP(R30,スケジュール!$A$10:$V$266,$AG35+4,FALSE)="●",VLOOKUP(R30,スケジュール!$A$10:$V$266,$AG35+4,FALSE),""))</f>
        <v/>
      </c>
      <c r="S35" s="125" t="str">
        <f>IF(ISERROR(VLOOKUP(S30,スケジュール!$A$10:$V$266,$AG35+4,FALSE)),"",IF(VLOOKUP(S30,スケジュール!$A$10:$V$266,$AG35+4,FALSE)="●",VLOOKUP(S30,スケジュール!$A$10:$V$266,$AG35+4,FALSE),""))</f>
        <v/>
      </c>
      <c r="T35" s="125" t="str">
        <f>IF(ISERROR(VLOOKUP(T30,スケジュール!$A$10:$V$266,$AG35+4,FALSE)),"",IF(VLOOKUP(T30,スケジュール!$A$10:$V$266,$AG35+4,FALSE)="●",VLOOKUP(T30,スケジュール!$A$10:$V$266,$AG35+4,FALSE),""))</f>
        <v/>
      </c>
      <c r="U35" s="125" t="str">
        <f>IF(ISERROR(VLOOKUP(U30,スケジュール!$A$10:$V$266,$AG35+4,FALSE)),"",IF(VLOOKUP(U30,スケジュール!$A$10:$V$266,$AG35+4,FALSE)="●",VLOOKUP(U30,スケジュール!$A$10:$V$266,$AG35+4,FALSE),""))</f>
        <v/>
      </c>
      <c r="V35" s="125" t="str">
        <f>IF(ISERROR(VLOOKUP(V30,スケジュール!$A$10:$V$266,$AG35+4,FALSE)),"",IF(VLOOKUP(V30,スケジュール!$A$10:$V$266,$AG35+4,FALSE)="●",VLOOKUP(V30,スケジュール!$A$10:$V$266,$AG35+4,FALSE),""))</f>
        <v/>
      </c>
      <c r="W35" s="125" t="str">
        <f>IF(ISERROR(VLOOKUP(W30,スケジュール!$A$10:$V$266,$AG35+4,FALSE)),"",IF(VLOOKUP(W30,スケジュール!$A$10:$V$266,$AG35+4,FALSE)="●",VLOOKUP(W30,スケジュール!$A$10:$V$266,$AG35+4,FALSE),""))</f>
        <v/>
      </c>
      <c r="X35" s="125" t="str">
        <f>IF(ISERROR(VLOOKUP(X30,スケジュール!$A$10:$V$266,$AG35+4,FALSE)),"",IF(VLOOKUP(X30,スケジュール!$A$10:$V$266,$AG35+4,FALSE)="●",VLOOKUP(X30,スケジュール!$A$10:$V$266,$AG35+4,FALSE),""))</f>
        <v/>
      </c>
      <c r="Y35" s="110"/>
      <c r="Z35" s="125" t="str">
        <f>IF(ISERROR(VLOOKUP(Z30,スケジュール!$A$10:$V$266,$AG35+4,FALSE)),"",IF(VLOOKUP(Z30,スケジュール!$A$10:$V$266,$AG35+4,FALSE)="●",VLOOKUP(Z30,スケジュール!$A$10:$V$266,$AG35+4,FALSE),""))</f>
        <v/>
      </c>
      <c r="AA35" s="125" t="str">
        <f>IF(ISERROR(VLOOKUP(AA30,スケジュール!$A$10:$V$266,$AG35+4,FALSE)),"",IF(VLOOKUP(AA30,スケジュール!$A$10:$V$266,$AG35+4,FALSE)="●",VLOOKUP(AA30,スケジュール!$A$10:$V$266,$AG35+4,FALSE),""))</f>
        <v/>
      </c>
      <c r="AB35" s="125" t="str">
        <f>IF(ISERROR(VLOOKUP(AB30,スケジュール!$A$10:$V$266,$AG35+4,FALSE)),"",IF(VLOOKUP(AB30,スケジュール!$A$10:$V$266,$AG35+4,FALSE)="●",VLOOKUP(AB30,スケジュール!$A$10:$V$266,$AG35+4,FALSE),""))</f>
        <v/>
      </c>
      <c r="AC35" s="125" t="str">
        <f>IF(ISERROR(VLOOKUP(AC30,スケジュール!$A$10:$V$266,$AG35+4,FALSE)),"",IF(VLOOKUP(AC30,スケジュール!$A$10:$V$266,$AG35+4,FALSE)="●",VLOOKUP(AC30,スケジュール!$A$10:$V$266,$AG35+4,FALSE),""))</f>
        <v/>
      </c>
      <c r="AD35" s="125" t="str">
        <f>IF(ISERROR(VLOOKUP(AD30,スケジュール!$A$10:$V$266,$AG35+4,FALSE)),"",IF(VLOOKUP(AD30,スケジュール!$A$10:$V$266,$AG35+4,FALSE)="●",VLOOKUP(AD30,スケジュール!$A$10:$V$266,$AG35+4,FALSE),""))</f>
        <v/>
      </c>
      <c r="AE35" s="125" t="str">
        <f>IF(ISERROR(VLOOKUP(AE30,スケジュール!$A$10:$V$266,$AG35+4,FALSE)),"",IF(VLOOKUP(AE30,スケジュール!$A$10:$V$266,$AG35+4,FALSE)="●",VLOOKUP(AE30,スケジュール!$A$10:$V$266,$AG35+4,FALSE),""))</f>
        <v/>
      </c>
      <c r="AF35" s="125" t="str">
        <f>IF(ISERROR(VLOOKUP(AF30,スケジュール!$A$10:$V$266,$AG35+4,FALSE)),"",IF(VLOOKUP(AF30,スケジュール!$A$10:$V$266,$AG35+4,FALSE)="●",VLOOKUP(AF30,スケジュール!$A$10:$V$266,$AG35+4,FALSE),""))</f>
        <v/>
      </c>
      <c r="AG35" s="102" t="str">
        <f>AG27</f>
        <v/>
      </c>
    </row>
    <row r="36" spans="1:36" ht="20.100000000000001" customHeight="1">
      <c r="A36" s="34" t="s">
        <v>89</v>
      </c>
      <c r="B36" s="122" t="str">
        <f>IF(OR(ISERROR(VLOOKUP(B30,スケジュール!$A$10:$AC$276,3)),(ISBLANK(VLOOKUP(B30,スケジュール!$A$10:$AC$276,3)))),"",VLOOKUP(B30,スケジュール!$A$10:$AC$276,3))</f>
        <v/>
      </c>
      <c r="C36" s="122" t="str">
        <f>IF(OR(ISERROR(VLOOKUP(C30,スケジュール!$A$10:$AC$276,3)),(ISBLANK(VLOOKUP(C30,スケジュール!$A$10:$AC$276,3)))),"",VLOOKUP(C30,スケジュール!$A$10:$AC$276,3))</f>
        <v/>
      </c>
      <c r="D36" s="122">
        <f>IF(OR(ISERROR(VLOOKUP(D30,スケジュール!$A$10:$AC$276,3)),(ISBLANK(VLOOKUP(D30,スケジュール!$A$10:$AC$276,3)))),"",VLOOKUP(D30,スケジュール!$A$10:$AC$276,3))</f>
        <v>43412</v>
      </c>
      <c r="E36" s="122" t="str">
        <f>IF(OR(ISERROR(VLOOKUP(E30,スケジュール!$A$10:$AC$276,3)),(ISBLANK(VLOOKUP(E30,スケジュール!$A$10:$AC$276,3)))),"",VLOOKUP(E30,スケジュール!$A$10:$AC$276,3))</f>
        <v/>
      </c>
      <c r="F36" s="122" t="str">
        <f>IF(OR(ISERROR(VLOOKUP(F30,スケジュール!$A$10:$AC$276,3)),(ISBLANK(VLOOKUP(F30,スケジュール!$A$10:$AC$276,3)))),"",VLOOKUP(F30,スケジュール!$A$10:$AC$276,3))</f>
        <v/>
      </c>
      <c r="G36" s="122" t="str">
        <f>IF(OR(ISERROR(VLOOKUP(G30,スケジュール!$A$10:$AC$276,3)),(ISBLANK(VLOOKUP(G30,スケジュール!$A$10:$AC$276,3)))),"",VLOOKUP(G30,スケジュール!$A$10:$AC$276,3))</f>
        <v/>
      </c>
      <c r="H36" s="122" t="str">
        <f>IF(OR(ISERROR(VLOOKUP(H30,スケジュール!$A$10:$AC$276,3)),(ISBLANK(VLOOKUP(H30,スケジュール!$A$10:$AC$276,3)))),"",VLOOKUP(H30,スケジュール!$A$10:$AC$276,3))</f>
        <v/>
      </c>
      <c r="I36" s="85"/>
      <c r="J36" s="122" t="str">
        <f>IF(OR(ISERROR(VLOOKUP(J30,スケジュール!$A$10:$AC$276,3)),(ISBLANK(VLOOKUP(J30,スケジュール!$A$10:$AC$276,3)))),"",VLOOKUP(J30,スケジュール!$A$10:$AC$276,3))</f>
        <v/>
      </c>
      <c r="K36" s="122" t="str">
        <f>IF(OR(ISERROR(VLOOKUP(K30,スケジュール!$A$10:$AC$276,3)),(ISBLANK(VLOOKUP(K30,スケジュール!$A$10:$AC$276,3)))),"",VLOOKUP(K30,スケジュール!$A$10:$AC$276,3))</f>
        <v/>
      </c>
      <c r="L36" s="122">
        <f>IF(OR(ISERROR(VLOOKUP(L30,スケジュール!$A$10:$AC$276,3)),(ISBLANK(VLOOKUP(L30,スケジュール!$A$10:$AC$276,3)))),"",VLOOKUP(L30,スケジュール!$A$10:$AC$276,3))</f>
        <v>43441</v>
      </c>
      <c r="M36" s="122">
        <f>IF(OR(ISERROR(VLOOKUP(M30,スケジュール!$A$10:$AC$276,3)),(ISBLANK(VLOOKUP(M30,スケジュール!$A$10:$AC$276,3)))),"",VLOOKUP(M30,スケジュール!$A$10:$AC$276,3))</f>
        <v>43442</v>
      </c>
      <c r="N36" s="122" t="str">
        <f>IF(OR(ISERROR(VLOOKUP(N30,スケジュール!$A$10:$AC$276,3)),(ISBLANK(VLOOKUP(N30,スケジュール!$A$10:$AC$276,3)))),"",VLOOKUP(N30,スケジュール!$A$10:$AC$276,3))</f>
        <v/>
      </c>
      <c r="O36" s="122" t="str">
        <f>IF(OR(ISERROR(VLOOKUP(O30,スケジュール!$A$10:$AC$276,3)),(ISBLANK(VLOOKUP(O30,スケジュール!$A$10:$AC$276,3)))),"",VLOOKUP(O30,スケジュール!$A$10:$AC$276,3))</f>
        <v/>
      </c>
      <c r="P36" s="122" t="str">
        <f>IF(OR(ISERROR(VLOOKUP(P30,スケジュール!$A$10:$AC$276,3)),(ISBLANK(VLOOKUP(P30,スケジュール!$A$10:$AC$276,3)))),"",VLOOKUP(P30,スケジュール!$A$10:$AC$276,3))</f>
        <v/>
      </c>
      <c r="Q36" s="85"/>
      <c r="R36" s="122" t="str">
        <f>IF(OR(ISERROR(VLOOKUP(R30,スケジュール!$A$10:$AC$276,3)),(ISBLANK(VLOOKUP(R30,スケジュール!$A$10:$AC$276,3)))),"",VLOOKUP(R30,スケジュール!$A$10:$AC$276,3))</f>
        <v/>
      </c>
      <c r="S36" s="122" t="str">
        <f>IF(OR(ISERROR(VLOOKUP(S30,スケジュール!$A$10:$AC$276,3)),(ISBLANK(VLOOKUP(S30,スケジュール!$A$10:$AC$276,3)))),"",VLOOKUP(S30,スケジュール!$A$10:$AC$276,3))</f>
        <v/>
      </c>
      <c r="T36" s="122" t="str">
        <f>IF(OR(ISERROR(VLOOKUP(T30,スケジュール!$A$10:$AC$276,3)),(ISBLANK(VLOOKUP(T30,スケジュール!$A$10:$AC$276,3)))),"",VLOOKUP(T30,スケジュール!$A$10:$AC$276,3))</f>
        <v/>
      </c>
      <c r="U36" s="122" t="str">
        <f>IF(OR(ISERROR(VLOOKUP(U30,スケジュール!$A$10:$AC$276,3)),(ISBLANK(VLOOKUP(U30,スケジュール!$A$10:$AC$276,3)))),"",VLOOKUP(U30,スケジュール!$A$10:$AC$276,3))</f>
        <v/>
      </c>
      <c r="V36" s="122" t="str">
        <f>IF(OR(ISERROR(VLOOKUP(V30,スケジュール!$A$10:$AC$276,3)),(ISBLANK(VLOOKUP(V30,スケジュール!$A$10:$AC$276,3)))),"",VLOOKUP(V30,スケジュール!$A$10:$AC$276,3))</f>
        <v/>
      </c>
      <c r="W36" s="122" t="str">
        <f>IF(OR(ISERROR(VLOOKUP(W30,スケジュール!$A$10:$AC$276,3)),(ISBLANK(VLOOKUP(W30,スケジュール!$A$10:$AC$276,3)))),"",VLOOKUP(W30,スケジュール!$A$10:$AC$276,3))</f>
        <v/>
      </c>
      <c r="X36" s="122" t="str">
        <f>IF(OR(ISERROR(VLOOKUP(X30,スケジュール!$A$10:$AC$276,3)),(ISBLANK(VLOOKUP(X30,スケジュール!$A$10:$AC$276,3)))),"",VLOOKUP(X30,スケジュール!$A$10:$AC$276,3))</f>
        <v/>
      </c>
      <c r="Y36" s="85"/>
      <c r="Z36" s="122" t="str">
        <f>IF(OR(ISERROR(VLOOKUP(Z30,スケジュール!$A$10:$AC$276,3)),(ISBLANK(VLOOKUP(Z30,スケジュール!$A$10:$AC$276,3)))),"",VLOOKUP(Z30,スケジュール!$A$10:$AC$276,3))</f>
        <v/>
      </c>
      <c r="AA36" s="122" t="str">
        <f>IF(OR(ISERROR(VLOOKUP(AA30,スケジュール!$A$10:$AC$276,3)),(ISBLANK(VLOOKUP(AA30,スケジュール!$A$10:$AC$276,3)))),"",VLOOKUP(AA30,スケジュール!$A$10:$AC$276,3))</f>
        <v/>
      </c>
      <c r="AB36" s="122">
        <f>IF(OR(ISERROR(VLOOKUP(AB30,スケジュール!$A$10:$AC$276,3)),(ISBLANK(VLOOKUP(AB30,スケジュール!$A$10:$AC$276,3)))),"",VLOOKUP(AB30,スケジュール!$A$10:$AC$276,3))</f>
        <v>43502</v>
      </c>
      <c r="AC36" s="122">
        <f>IF(OR(ISERROR(VLOOKUP(AC30,スケジュール!$A$10:$AC$276,3)),(ISBLANK(VLOOKUP(AC30,スケジュール!$A$10:$AC$276,3)))),"",VLOOKUP(AC30,スケジュール!$A$10:$AC$276,3))</f>
        <v>43503</v>
      </c>
      <c r="AD36" s="122" t="str">
        <f>IF(OR(ISERROR(VLOOKUP(AD30,スケジュール!$A$10:$AC$276,3)),(ISBLANK(VLOOKUP(AD30,スケジュール!$A$10:$AC$276,3)))),"",VLOOKUP(AD30,スケジュール!$A$10:$AC$276,3))</f>
        <v/>
      </c>
      <c r="AE36" s="122" t="str">
        <f>IF(OR(ISERROR(VLOOKUP(AE30,スケジュール!$A$10:$AC$276,3)),(ISBLANK(VLOOKUP(AE30,スケジュール!$A$10:$AC$276,3)))),"",VLOOKUP(AE30,スケジュール!$A$10:$AC$276,3))</f>
        <v/>
      </c>
      <c r="AF36" s="122" t="str">
        <f>IF(OR(ISERROR(VLOOKUP(AF30,スケジュール!$A$10:$AC$276,3)),(ISBLANK(VLOOKUP(AF30,スケジュール!$A$10:$AC$276,3)))),"",VLOOKUP(AF30,スケジュール!$A$10:$AC$276,3))</f>
        <v/>
      </c>
    </row>
    <row r="37" spans="1:36" ht="20.100000000000001" customHeight="1">
      <c r="A37" s="38" t="s">
        <v>90</v>
      </c>
      <c r="B37" s="123" t="str">
        <f>IF(OR(ISERROR(VLOOKUP(B30,スケジュール!$A$10:$AC$276,4)),(ISBLANK(VLOOKUP(B30,スケジュール!$A$10:$AC$276,4)))),"",VLOOKUP(B30,スケジュール!$A$10:$AC$276,4))</f>
        <v/>
      </c>
      <c r="C37" s="123" t="str">
        <f>IF(OR(ISERROR(VLOOKUP(C30,スケジュール!$A$10:$AC$276,4)),(ISBLANK(VLOOKUP(C30,スケジュール!$A$10:$AC$276,4)))),"",VLOOKUP(C30,スケジュール!$A$10:$AC$276,4))</f>
        <v/>
      </c>
      <c r="D37" s="123">
        <f>IF(OR(ISERROR(VLOOKUP(D30,スケジュール!$A$10:$AC$276,4)),(ISBLANK(VLOOKUP(D30,スケジュール!$A$10:$AC$276,4)))),"",VLOOKUP(D30,スケジュール!$A$10:$AC$276,4))</f>
        <v>43417</v>
      </c>
      <c r="E37" s="123" t="str">
        <f>IF(OR(ISERROR(VLOOKUP(E30,スケジュール!$A$10:$AC$276,4)),(ISBLANK(VLOOKUP(E30,スケジュール!$A$10:$AC$276,4)))),"",VLOOKUP(E30,スケジュール!$A$10:$AC$276,4))</f>
        <v/>
      </c>
      <c r="F37" s="123" t="str">
        <f>IF(OR(ISERROR(VLOOKUP(F30,スケジュール!$A$10:$AC$276,4)),(ISBLANK(VLOOKUP(F30,スケジュール!$A$10:$AC$276,4)))),"",VLOOKUP(F30,スケジュール!$A$10:$AC$276,4))</f>
        <v/>
      </c>
      <c r="G37" s="123" t="str">
        <f>IF(OR(ISERROR(VLOOKUP(G30,スケジュール!$A$10:$AC$276,4)),(ISBLANK(VLOOKUP(G30,スケジュール!$A$10:$AC$276,4)))),"",VLOOKUP(G30,スケジュール!$A$10:$AC$276,4))</f>
        <v/>
      </c>
      <c r="H37" s="123" t="str">
        <f>IF(OR(ISERROR(VLOOKUP(H30,スケジュール!$A$10:$AC$276,4)),(ISBLANK(VLOOKUP(H30,スケジュール!$A$10:$AC$276,4)))),"",VLOOKUP(H30,スケジュール!$A$10:$AC$276,4))</f>
        <v/>
      </c>
      <c r="I37" s="85"/>
      <c r="J37" s="123" t="str">
        <f>IF(OR(ISERROR(VLOOKUP(J30,スケジュール!$A$10:$AC$276,4)),(ISBLANK(VLOOKUP(J30,スケジュール!$A$10:$AC$276,4)))),"",VLOOKUP(J30,スケジュール!$A$10:$AC$276,4))</f>
        <v/>
      </c>
      <c r="K37" s="123" t="str">
        <f>IF(OR(ISERROR(VLOOKUP(K30,スケジュール!$A$10:$AC$276,4)),(ISBLANK(VLOOKUP(K30,スケジュール!$A$10:$AC$276,4)))),"",VLOOKUP(K30,スケジュール!$A$10:$AC$276,4))</f>
        <v/>
      </c>
      <c r="L37" s="123">
        <f>IF(OR(ISERROR(VLOOKUP(L30,スケジュール!$A$10:$AC$276,4)),(ISBLANK(VLOOKUP(L30,スケジュール!$A$10:$AC$276,4)))),"",VLOOKUP(L30,スケジュール!$A$10:$AC$276,4))</f>
        <v>43443</v>
      </c>
      <c r="M37" s="123" t="str">
        <f>IF(OR(ISERROR(VLOOKUP(M30,スケジュール!$A$10:$AC$276,4)),(ISBLANK(VLOOKUP(M30,スケジュール!$A$10:$AC$276,4)))),"",VLOOKUP(M30,スケジュール!$A$10:$AC$276,4))</f>
        <v/>
      </c>
      <c r="N37" s="123" t="str">
        <f>IF(OR(ISERROR(VLOOKUP(N30,スケジュール!$A$10:$AC$276,4)),(ISBLANK(VLOOKUP(N30,スケジュール!$A$10:$AC$276,4)))),"",VLOOKUP(N30,スケジュール!$A$10:$AC$276,4))</f>
        <v/>
      </c>
      <c r="O37" s="123" t="str">
        <f>IF(OR(ISERROR(VLOOKUP(O30,スケジュール!$A$10:$AC$276,4)),(ISBLANK(VLOOKUP(O30,スケジュール!$A$10:$AC$276,4)))),"",VLOOKUP(O30,スケジュール!$A$10:$AC$276,4))</f>
        <v/>
      </c>
      <c r="P37" s="123" t="str">
        <f>IF(OR(ISERROR(VLOOKUP(P30,スケジュール!$A$10:$AC$276,4)),(ISBLANK(VLOOKUP(P30,スケジュール!$A$10:$AC$276,4)))),"",VLOOKUP(P30,スケジュール!$A$10:$AC$276,4))</f>
        <v/>
      </c>
      <c r="Q37" s="85"/>
      <c r="R37" s="123" t="str">
        <f>IF(OR(ISERROR(VLOOKUP(R30,スケジュール!$A$10:$AC$276,4)),(ISBLANK(VLOOKUP(R30,スケジュール!$A$10:$AC$276,4)))),"",VLOOKUP(R30,スケジュール!$A$10:$AC$276,4))</f>
        <v/>
      </c>
      <c r="S37" s="123" t="str">
        <f>IF(OR(ISERROR(VLOOKUP(S30,スケジュール!$A$10:$AC$276,4)),(ISBLANK(VLOOKUP(S30,スケジュール!$A$10:$AC$276,4)))),"",VLOOKUP(S30,スケジュール!$A$10:$AC$276,4))</f>
        <v/>
      </c>
      <c r="T37" s="123" t="str">
        <f>IF(OR(ISERROR(VLOOKUP(T30,スケジュール!$A$10:$AC$276,4)),(ISBLANK(VLOOKUP(T30,スケジュール!$A$10:$AC$276,4)))),"",VLOOKUP(T30,スケジュール!$A$10:$AC$276,4))</f>
        <v/>
      </c>
      <c r="U37" s="123" t="str">
        <f>IF(OR(ISERROR(VLOOKUP(U30,スケジュール!$A$10:$AC$276,4)),(ISBLANK(VLOOKUP(U30,スケジュール!$A$10:$AC$276,4)))),"",VLOOKUP(U30,スケジュール!$A$10:$AC$276,4))</f>
        <v/>
      </c>
      <c r="V37" s="123" t="str">
        <f>IF(OR(ISERROR(VLOOKUP(V30,スケジュール!$A$10:$AC$276,4)),(ISBLANK(VLOOKUP(V30,スケジュール!$A$10:$AC$276,4)))),"",VLOOKUP(V30,スケジュール!$A$10:$AC$276,4))</f>
        <v/>
      </c>
      <c r="W37" s="123" t="str">
        <f>IF(OR(ISERROR(VLOOKUP(W30,スケジュール!$A$10:$AC$276,4)),(ISBLANK(VLOOKUP(W30,スケジュール!$A$10:$AC$276,4)))),"",VLOOKUP(W30,スケジュール!$A$10:$AC$276,4))</f>
        <v/>
      </c>
      <c r="X37" s="123" t="str">
        <f>IF(OR(ISERROR(VLOOKUP(X30,スケジュール!$A$10:$AC$276,4)),(ISBLANK(VLOOKUP(X30,スケジュール!$A$10:$AC$276,4)))),"",VLOOKUP(X30,スケジュール!$A$10:$AC$276,4))</f>
        <v/>
      </c>
      <c r="Y37" s="85"/>
      <c r="Z37" s="123" t="str">
        <f>IF(OR(ISERROR(VLOOKUP(Z30,スケジュール!$A$10:$AC$276,4)),(ISBLANK(VLOOKUP(Z30,スケジュール!$A$10:$AC$276,4)))),"",VLOOKUP(Z30,スケジュール!$A$10:$AC$276,4))</f>
        <v/>
      </c>
      <c r="AA37" s="123" t="str">
        <f>IF(OR(ISERROR(VLOOKUP(AA30,スケジュール!$A$10:$AC$276,4)),(ISBLANK(VLOOKUP(AA30,スケジュール!$A$10:$AC$276,4)))),"",VLOOKUP(AA30,スケジュール!$A$10:$AC$276,4))</f>
        <v/>
      </c>
      <c r="AB37" s="123">
        <f>IF(OR(ISERROR(VLOOKUP(AB30,スケジュール!$A$10:$AC$276,4)),(ISBLANK(VLOOKUP(AB30,スケジュール!$A$10:$AC$276,4)))),"",VLOOKUP(AB30,スケジュール!$A$10:$AC$276,4))</f>
        <v>43504</v>
      </c>
      <c r="AC37" s="123" t="str">
        <f>IF(OR(ISERROR(VLOOKUP(AC30,スケジュール!$A$10:$AC$276,4)),(ISBLANK(VLOOKUP(AC30,スケジュール!$A$10:$AC$276,4)))),"",VLOOKUP(AC30,スケジュール!$A$10:$AC$276,4))</f>
        <v/>
      </c>
      <c r="AD37" s="123" t="str">
        <f>IF(OR(ISERROR(VLOOKUP(AD30,スケジュール!$A$10:$AC$276,4)),(ISBLANK(VLOOKUP(AD30,スケジュール!$A$10:$AC$276,4)))),"",VLOOKUP(AD30,スケジュール!$A$10:$AC$276,4))</f>
        <v/>
      </c>
      <c r="AE37" s="123" t="str">
        <f>IF(OR(ISERROR(VLOOKUP(AE30,スケジュール!$A$10:$AC$276,4)),(ISBLANK(VLOOKUP(AE30,スケジュール!$A$10:$AC$276,4)))),"",VLOOKUP(AE30,スケジュール!$A$10:$AC$276,4))</f>
        <v/>
      </c>
      <c r="AF37" s="123" t="str">
        <f>IF(OR(ISERROR(VLOOKUP(AF30,スケジュール!$A$10:$AC$276,4)),(ISBLANK(VLOOKUP(AF30,スケジュール!$A$10:$AC$276,4)))),"",VLOOKUP(AF30,スケジュール!$A$10:$AC$276,4))</f>
        <v/>
      </c>
    </row>
    <row r="38" spans="1:36" s="372" customFormat="1" ht="20.100000000000001" customHeight="1">
      <c r="A38" s="370"/>
      <c r="B38" s="278">
        <f>H30+1</f>
        <v>43401</v>
      </c>
      <c r="C38" s="278">
        <f t="shared" ref="C38:H38" si="16">B38+1</f>
        <v>43402</v>
      </c>
      <c r="D38" s="278">
        <f t="shared" si="16"/>
        <v>43403</v>
      </c>
      <c r="E38" s="278">
        <f t="shared" si="16"/>
        <v>43404</v>
      </c>
      <c r="F38" s="278">
        <f t="shared" si="16"/>
        <v>43405</v>
      </c>
      <c r="G38" s="278">
        <f t="shared" si="16"/>
        <v>43406</v>
      </c>
      <c r="H38" s="278">
        <f t="shared" si="16"/>
        <v>43407</v>
      </c>
      <c r="I38" s="371"/>
      <c r="J38" s="278">
        <f>P30+1</f>
        <v>43429</v>
      </c>
      <c r="K38" s="278">
        <f t="shared" ref="K38:P38" si="17">J38+1</f>
        <v>43430</v>
      </c>
      <c r="L38" s="278">
        <f t="shared" si="17"/>
        <v>43431</v>
      </c>
      <c r="M38" s="278">
        <f t="shared" si="17"/>
        <v>43432</v>
      </c>
      <c r="N38" s="278">
        <f t="shared" si="17"/>
        <v>43433</v>
      </c>
      <c r="O38" s="278">
        <f t="shared" si="17"/>
        <v>43434</v>
      </c>
      <c r="P38" s="278">
        <f t="shared" si="17"/>
        <v>43435</v>
      </c>
      <c r="Q38" s="371"/>
      <c r="R38" s="278">
        <f>X30+1</f>
        <v>43457</v>
      </c>
      <c r="S38" s="278">
        <f t="shared" ref="S38:X38" si="18">R38+1</f>
        <v>43458</v>
      </c>
      <c r="T38" s="278">
        <f t="shared" si="18"/>
        <v>43459</v>
      </c>
      <c r="U38" s="278">
        <f t="shared" si="18"/>
        <v>43460</v>
      </c>
      <c r="V38" s="278">
        <f t="shared" si="18"/>
        <v>43461</v>
      </c>
      <c r="W38" s="278">
        <f t="shared" si="18"/>
        <v>43462</v>
      </c>
      <c r="X38" s="278">
        <f t="shared" si="18"/>
        <v>43463</v>
      </c>
      <c r="Y38" s="371"/>
      <c r="Z38" s="278">
        <f>AF30+1</f>
        <v>43492</v>
      </c>
      <c r="AA38" s="278">
        <f t="shared" ref="AA38:AF38" si="19">Z38+1</f>
        <v>43493</v>
      </c>
      <c r="AB38" s="278">
        <f t="shared" si="19"/>
        <v>43494</v>
      </c>
      <c r="AC38" s="278">
        <f t="shared" si="19"/>
        <v>43495</v>
      </c>
      <c r="AD38" s="278">
        <f t="shared" si="19"/>
        <v>43496</v>
      </c>
      <c r="AE38" s="278">
        <f t="shared" si="19"/>
        <v>43497</v>
      </c>
      <c r="AF38" s="278">
        <f t="shared" si="19"/>
        <v>43498</v>
      </c>
    </row>
    <row r="39" spans="1:36" s="116" customFormat="1" ht="20.100000000000001" hidden="1" customHeight="1">
      <c r="A39" s="114"/>
      <c r="B39" s="118" t="b">
        <f>IF(VLOOKUP(B38,スケジュール!$A$10:$AC$402,24,FALSE)="●","sky",IF(VLOOKUP(B38,スケジュール!$A$10:$AC$402,25,FALSE)="●","orange",IF(VLOOKUP(B38,スケジュール!$A$10:$AC$402,26,FALSE)="●","green",IF(VLOOKUP(B38,スケジュール!$A$10:$AC$402,27,FALSE)="●","pink",IF(VLOOKUP(B38,スケジュール!$A$10:$AC$402,28,FALSE)="●","purple",IF(VLOOKUP(B38,スケジュール!$A$10:$AC$402,29,FALSE)="●","yellow"))))))</f>
        <v>0</v>
      </c>
      <c r="C39" s="118" t="b">
        <f>IF(VLOOKUP(C38,スケジュール!$A$10:$AC$402,24,FALSE)="●","sky",IF(VLOOKUP(C38,スケジュール!$A$10:$AC$402,25,FALSE)="●","orange",IF(VLOOKUP(C38,スケジュール!$A$10:$AC$402,26,FALSE)="●","green",IF(VLOOKUP(C38,スケジュール!$A$10:$AC$402,27,FALSE)="●","pink",IF(VLOOKUP(C38,スケジュール!$A$10:$AC$402,28,FALSE)="●","purple",IF(VLOOKUP(C38,スケジュール!$A$10:$AC$402,29,FALSE)="●","yellow"))))))</f>
        <v>0</v>
      </c>
      <c r="D39" s="118" t="str">
        <f>IF(VLOOKUP(D38,スケジュール!$A$10:$AC$402,24,FALSE)="●","sky",IF(VLOOKUP(D38,スケジュール!$A$10:$AC$402,25,FALSE)="●","orange",IF(VLOOKUP(D38,スケジュール!$A$10:$AC$402,26,FALSE)="●","green",IF(VLOOKUP(D38,スケジュール!$A$10:$AC$402,27,FALSE)="●","pink",IF(VLOOKUP(D38,スケジュール!$A$10:$AC$402,28,FALSE)="●","purple",IF(VLOOKUP(D38,スケジュール!$A$10:$AC$402,29,FALSE)="●","yellow"))))))</f>
        <v>sky</v>
      </c>
      <c r="E39" s="118" t="str">
        <f>IF(VLOOKUP(E38,スケジュール!$A$10:$AC$402,24,FALSE)="●","sky",IF(VLOOKUP(E38,スケジュール!$A$10:$AC$402,25,FALSE)="●","orange",IF(VLOOKUP(E38,スケジュール!$A$10:$AC$402,26,FALSE)="●","green",IF(VLOOKUP(E38,スケジュール!$A$10:$AC$402,27,FALSE)="●","pink",IF(VLOOKUP(E38,スケジュール!$A$10:$AC$402,28,FALSE)="●","purple",IF(VLOOKUP(E38,スケジュール!$A$10:$AC$402,29,FALSE)="●","yellow"))))))</f>
        <v>sky</v>
      </c>
      <c r="F39" s="118" t="b">
        <f>IF(VLOOKUP(F38,スケジュール!$A$10:$AC$402,24,FALSE)="●","sky",IF(VLOOKUP(F38,スケジュール!$A$10:$AC$402,25,FALSE)="●","orange",IF(VLOOKUP(F38,スケジュール!$A$10:$AC$402,26,FALSE)="●","green",IF(VLOOKUP(F38,スケジュール!$A$10:$AC$402,27,FALSE)="●","pink",IF(VLOOKUP(F38,スケジュール!$A$10:$AC$402,28,FALSE)="●","purple",IF(VLOOKUP(F38,スケジュール!$A$10:$AC$402,29,FALSE)="●","yellow"))))))</f>
        <v>0</v>
      </c>
      <c r="G39" s="118" t="b">
        <f>IF(VLOOKUP(G38,スケジュール!$A$10:$AC$402,24,FALSE)="●","sky",IF(VLOOKUP(G38,スケジュール!$A$10:$AC$402,25,FALSE)="●","orange",IF(VLOOKUP(G38,スケジュール!$A$10:$AC$402,26,FALSE)="●","green",IF(VLOOKUP(G38,スケジュール!$A$10:$AC$402,27,FALSE)="●","pink",IF(VLOOKUP(G38,スケジュール!$A$10:$AC$402,28,FALSE)="●","purple",IF(VLOOKUP(G38,スケジュール!$A$10:$AC$402,29,FALSE)="●","yellow"))))))</f>
        <v>0</v>
      </c>
      <c r="H39" s="118" t="b">
        <f>IF(VLOOKUP(H38,スケジュール!$A$10:$AC$402,24,FALSE)="●","sky",IF(VLOOKUP(H38,スケジュール!$A$10:$AC$402,25,FALSE)="●","orange",IF(VLOOKUP(H38,スケジュール!$A$10:$AC$402,26,FALSE)="●","green",IF(VLOOKUP(H38,スケジュール!$A$10:$AC$402,27,FALSE)="●","pink",IF(VLOOKUP(H38,スケジュール!$A$10:$AC$402,28,FALSE)="●","purple",IF(VLOOKUP(H38,スケジュール!$A$10:$AC$402,29,FALSE)="●","yellow"))))))</f>
        <v>0</v>
      </c>
      <c r="I39" s="85"/>
      <c r="J39" s="118" t="b">
        <f>IF(VLOOKUP(J38,スケジュール!$A$10:$AC$402,24,FALSE)="●","sky",IF(VLOOKUP(J38,スケジュール!$A$10:$AC$402,25,FALSE)="●","orange",IF(VLOOKUP(J38,スケジュール!$A$10:$AC$402,26,FALSE)="●","green",IF(VLOOKUP(J38,スケジュール!$A$10:$AC$402,27,FALSE)="●","pink",IF(VLOOKUP(J38,スケジュール!$A$10:$AC$402,28,FALSE)="●","purple",IF(VLOOKUP(J38,スケジュール!$A$10:$AC$402,29,FALSE)="●","yellow"))))))</f>
        <v>0</v>
      </c>
      <c r="K39" s="118" t="b">
        <f>IF(VLOOKUP(K38,スケジュール!$A$10:$AC$402,24,FALSE)="●","sky",IF(VLOOKUP(K38,スケジュール!$A$10:$AC$402,25,FALSE)="●","orange",IF(VLOOKUP(K38,スケジュール!$A$10:$AC$402,26,FALSE)="●","green",IF(VLOOKUP(K38,スケジュール!$A$10:$AC$402,27,FALSE)="●","pink",IF(VLOOKUP(K38,スケジュール!$A$10:$AC$402,28,FALSE)="●","purple",IF(VLOOKUP(K38,スケジュール!$A$10:$AC$402,29,FALSE)="●","yellow"))))))</f>
        <v>0</v>
      </c>
      <c r="L39" s="118" t="str">
        <f>IF(VLOOKUP(L38,スケジュール!$A$10:$AC$402,24,FALSE)="●","sky",IF(VLOOKUP(L38,スケジュール!$A$10:$AC$402,25,FALSE)="●","orange",IF(VLOOKUP(L38,スケジュール!$A$10:$AC$402,26,FALSE)="●","green",IF(VLOOKUP(L38,スケジュール!$A$10:$AC$402,27,FALSE)="●","pink",IF(VLOOKUP(L38,スケジュール!$A$10:$AC$402,28,FALSE)="●","purple",IF(VLOOKUP(L38,スケジュール!$A$10:$AC$402,29,FALSE)="●","yellow"))))))</f>
        <v>sky</v>
      </c>
      <c r="M39" s="118" t="str">
        <f>IF(VLOOKUP(M38,スケジュール!$A$10:$AC$402,24,FALSE)="●","sky",IF(VLOOKUP(M38,スケジュール!$A$10:$AC$402,25,FALSE)="●","orange",IF(VLOOKUP(M38,スケジュール!$A$10:$AC$402,26,FALSE)="●","green",IF(VLOOKUP(M38,スケジュール!$A$10:$AC$402,27,FALSE)="●","pink",IF(VLOOKUP(M38,スケジュール!$A$10:$AC$402,28,FALSE)="●","purple",IF(VLOOKUP(M38,スケジュール!$A$10:$AC$402,29,FALSE)="●","yellow"))))))</f>
        <v>sky</v>
      </c>
      <c r="N39" s="118" t="b">
        <f>IF(VLOOKUP(N38,スケジュール!$A$10:$AC$402,24,FALSE)="●","sky",IF(VLOOKUP(N38,スケジュール!$A$10:$AC$402,25,FALSE)="●","orange",IF(VLOOKUP(N38,スケジュール!$A$10:$AC$402,26,FALSE)="●","green",IF(VLOOKUP(N38,スケジュール!$A$10:$AC$402,27,FALSE)="●","pink",IF(VLOOKUP(N38,スケジュール!$A$10:$AC$402,28,FALSE)="●","purple",IF(VLOOKUP(N38,スケジュール!$A$10:$AC$402,29,FALSE)="●","yellow"))))))</f>
        <v>0</v>
      </c>
      <c r="O39" s="118" t="b">
        <f>IF(VLOOKUP(O38,スケジュール!$A$10:$AC$402,24,FALSE)="●","sky",IF(VLOOKUP(O38,スケジュール!$A$10:$AC$402,25,FALSE)="●","orange",IF(VLOOKUP(O38,スケジュール!$A$10:$AC$402,26,FALSE)="●","green",IF(VLOOKUP(O38,スケジュール!$A$10:$AC$402,27,FALSE)="●","pink",IF(VLOOKUP(O38,スケジュール!$A$10:$AC$402,28,FALSE)="●","purple",IF(VLOOKUP(O38,スケジュール!$A$10:$AC$402,29,FALSE)="●","yellow"))))))</f>
        <v>0</v>
      </c>
      <c r="P39" s="118" t="b">
        <f>IF(VLOOKUP(P38,スケジュール!$A$10:$AC$402,24,FALSE)="●","sky",IF(VLOOKUP(P38,スケジュール!$A$10:$AC$402,25,FALSE)="●","orange",IF(VLOOKUP(P38,スケジュール!$A$10:$AC$402,26,FALSE)="●","green",IF(VLOOKUP(P38,スケジュール!$A$10:$AC$402,27,FALSE)="●","pink",IF(VLOOKUP(P38,スケジュール!$A$10:$AC$402,28,FALSE)="●","purple",IF(VLOOKUP(P38,スケジュール!$A$10:$AC$402,29,FALSE)="●","yellow"))))))</f>
        <v>0</v>
      </c>
      <c r="Q39" s="85"/>
      <c r="R39" s="118" t="b">
        <f>IF(VLOOKUP(R38,スケジュール!$A$10:$AC$402,24,FALSE)="●","sky",IF(VLOOKUP(R38,スケジュール!$A$10:$AC$402,25,FALSE)="●","orange",IF(VLOOKUP(R38,スケジュール!$A$10:$AC$402,26,FALSE)="●","green",IF(VLOOKUP(R38,スケジュール!$A$10:$AC$402,27,FALSE)="●","pink",IF(VLOOKUP(R38,スケジュール!$A$10:$AC$402,28,FALSE)="●","purple",IF(VLOOKUP(R38,スケジュール!$A$10:$AC$402,29,FALSE)="●","yellow"))))))</f>
        <v>0</v>
      </c>
      <c r="S39" s="118" t="b">
        <f>IF(VLOOKUP(S38,スケジュール!$A$10:$AC$402,24,FALSE)="●","sky",IF(VLOOKUP(S38,スケジュール!$A$10:$AC$402,25,FALSE)="●","orange",IF(VLOOKUP(S38,スケジュール!$A$10:$AC$402,26,FALSE)="●","green",IF(VLOOKUP(S38,スケジュール!$A$10:$AC$402,27,FALSE)="●","pink",IF(VLOOKUP(S38,スケジュール!$A$10:$AC$402,28,FALSE)="●","purple",IF(VLOOKUP(S38,スケジュール!$A$10:$AC$402,29,FALSE)="●","yellow"))))))</f>
        <v>0</v>
      </c>
      <c r="T39" s="118" t="b">
        <f>IF(VLOOKUP(T38,スケジュール!$A$10:$AC$402,24,FALSE)="●","sky",IF(VLOOKUP(T38,スケジュール!$A$10:$AC$402,25,FALSE)="●","orange",IF(VLOOKUP(T38,スケジュール!$A$10:$AC$402,26,FALSE)="●","green",IF(VLOOKUP(T38,スケジュール!$A$10:$AC$402,27,FALSE)="●","pink",IF(VLOOKUP(T38,スケジュール!$A$10:$AC$402,28,FALSE)="●","purple",IF(VLOOKUP(T38,スケジュール!$A$10:$AC$402,29,FALSE)="●","yellow"))))))</f>
        <v>0</v>
      </c>
      <c r="U39" s="118" t="b">
        <f>IF(VLOOKUP(U38,スケジュール!$A$10:$AC$402,24,FALSE)="●","sky",IF(VLOOKUP(U38,スケジュール!$A$10:$AC$402,25,FALSE)="●","orange",IF(VLOOKUP(U38,スケジュール!$A$10:$AC$402,26,FALSE)="●","green",IF(VLOOKUP(U38,スケジュール!$A$10:$AC$402,27,FALSE)="●","pink",IF(VLOOKUP(U38,スケジュール!$A$10:$AC$402,28,FALSE)="●","purple",IF(VLOOKUP(U38,スケジュール!$A$10:$AC$402,29,FALSE)="●","yellow"))))))</f>
        <v>0</v>
      </c>
      <c r="V39" s="118" t="b">
        <f>IF(VLOOKUP(V38,スケジュール!$A$10:$AC$402,24,FALSE)="●","sky",IF(VLOOKUP(V38,スケジュール!$A$10:$AC$402,25,FALSE)="●","orange",IF(VLOOKUP(V38,スケジュール!$A$10:$AC$402,26,FALSE)="●","green",IF(VLOOKUP(V38,スケジュール!$A$10:$AC$402,27,FALSE)="●","pink",IF(VLOOKUP(V38,スケジュール!$A$10:$AC$402,28,FALSE)="●","purple",IF(VLOOKUP(V38,スケジュール!$A$10:$AC$402,29,FALSE)="●","yellow"))))))</f>
        <v>0</v>
      </c>
      <c r="W39" s="118" t="b">
        <f>IF(VLOOKUP(W38,スケジュール!$A$10:$AC$402,24,FALSE)="●","sky",IF(VLOOKUP(W38,スケジュール!$A$10:$AC$402,25,FALSE)="●","orange",IF(VLOOKUP(W38,スケジュール!$A$10:$AC$402,26,FALSE)="●","green",IF(VLOOKUP(W38,スケジュール!$A$10:$AC$402,27,FALSE)="●","pink",IF(VLOOKUP(W38,スケジュール!$A$10:$AC$402,28,FALSE)="●","purple",IF(VLOOKUP(W38,スケジュール!$A$10:$AC$402,29,FALSE)="●","yellow"))))))</f>
        <v>0</v>
      </c>
      <c r="X39" s="118" t="b">
        <f>IF(VLOOKUP(X38,スケジュール!$A$10:$AC$402,24,FALSE)="●","sky",IF(VLOOKUP(X38,スケジュール!$A$10:$AC$402,25,FALSE)="●","orange",IF(VLOOKUP(X38,スケジュール!$A$10:$AC$402,26,FALSE)="●","green",IF(VLOOKUP(X38,スケジュール!$A$10:$AC$402,27,FALSE)="●","pink",IF(VLOOKUP(X38,スケジュール!$A$10:$AC$402,28,FALSE)="●","purple",IF(VLOOKUP(X38,スケジュール!$A$10:$AC$402,29,FALSE)="●","yellow"))))))</f>
        <v>0</v>
      </c>
      <c r="Y39" s="85"/>
      <c r="Z39" s="118" t="b">
        <f>IF(VLOOKUP(Z38,スケジュール!$A$10:$AC$402,24,FALSE)="●","sky",IF(VLOOKUP(Z38,スケジュール!$A$10:$AC$402,25,FALSE)="●","orange",IF(VLOOKUP(Z38,スケジュール!$A$10:$AC$402,26,FALSE)="●","green",IF(VLOOKUP(Z38,スケジュール!$A$10:$AC$402,27,FALSE)="●","pink",IF(VLOOKUP(Z38,スケジュール!$A$10:$AC$402,28,FALSE)="●","purple",IF(VLOOKUP(Z38,スケジュール!$A$10:$AC$402,29,FALSE)="●","yellow"))))))</f>
        <v>0</v>
      </c>
      <c r="AA39" s="118" t="b">
        <f>IF(VLOOKUP(AA38,スケジュール!$A$10:$AC$402,24,FALSE)="●","sky",IF(VLOOKUP(AA38,スケジュール!$A$10:$AC$402,25,FALSE)="●","orange",IF(VLOOKUP(AA38,スケジュール!$A$10:$AC$402,26,FALSE)="●","green",IF(VLOOKUP(AA38,スケジュール!$A$10:$AC$402,27,FALSE)="●","pink",IF(VLOOKUP(AA38,スケジュール!$A$10:$AC$402,28,FALSE)="●","purple",IF(VLOOKUP(AA38,スケジュール!$A$10:$AC$402,29,FALSE)="●","yellow"))))))</f>
        <v>0</v>
      </c>
      <c r="AB39" s="118" t="str">
        <f>IF(VLOOKUP(AB38,スケジュール!$A$10:$AC$402,24,FALSE)="●","sky",IF(VLOOKUP(AB38,スケジュール!$A$10:$AC$402,25,FALSE)="●","orange",IF(VLOOKUP(AB38,スケジュール!$A$10:$AC$402,26,FALSE)="●","green",IF(VLOOKUP(AB38,スケジュール!$A$10:$AC$402,27,FALSE)="●","pink",IF(VLOOKUP(AB38,スケジュール!$A$10:$AC$402,28,FALSE)="●","purple",IF(VLOOKUP(AB38,スケジュール!$A$10:$AC$402,29,FALSE)="●","yellow"))))))</f>
        <v>pink</v>
      </c>
      <c r="AC39" s="118" t="str">
        <f>IF(VLOOKUP(AC38,スケジュール!$A$10:$AC$402,24,FALSE)="●","sky",IF(VLOOKUP(AC38,スケジュール!$A$10:$AC$402,25,FALSE)="●","orange",IF(VLOOKUP(AC38,スケジュール!$A$10:$AC$402,26,FALSE)="●","green",IF(VLOOKUP(AC38,スケジュール!$A$10:$AC$402,27,FALSE)="●","pink",IF(VLOOKUP(AC38,スケジュール!$A$10:$AC$402,28,FALSE)="●","purple",IF(VLOOKUP(AC38,スケジュール!$A$10:$AC$402,29,FALSE)="●","yellow"))))))</f>
        <v>pink</v>
      </c>
      <c r="AD39" s="118" t="b">
        <f>IF(VLOOKUP(AD38,スケジュール!$A$10:$AC$402,24,FALSE)="●","sky",IF(VLOOKUP(AD38,スケジュール!$A$10:$AC$402,25,FALSE)="●","orange",IF(VLOOKUP(AD38,スケジュール!$A$10:$AC$402,26,FALSE)="●","green",IF(VLOOKUP(AD38,スケジュール!$A$10:$AC$402,27,FALSE)="●","pink",IF(VLOOKUP(AD38,スケジュール!$A$10:$AC$402,28,FALSE)="●","purple",IF(VLOOKUP(AD38,スケジュール!$A$10:$AC$402,29,FALSE)="●","yellow"))))))</f>
        <v>0</v>
      </c>
      <c r="AE39" s="118" t="str">
        <f>IF(VLOOKUP(AE38,スケジュール!$A$10:$AC$402,24,FALSE)="●","sky",IF(VLOOKUP(AE38,スケジュール!$A$10:$AC$402,25,FALSE)="●","orange",IF(VLOOKUP(AE38,スケジュール!$A$10:$AC$402,26,FALSE)="●","green",IF(VLOOKUP(AE38,スケジュール!$A$10:$AC$402,27,FALSE)="●","pink",IF(VLOOKUP(AE38,スケジュール!$A$10:$AC$402,28,FALSE)="●","purple",IF(VLOOKUP(AE38,スケジュール!$A$10:$AC$402,29,FALSE)="●","yellow"))))))</f>
        <v>pink</v>
      </c>
      <c r="AF39" s="118" t="b">
        <f>IF(VLOOKUP(AF38,スケジュール!$A$10:$AC$402,24,FALSE)="●","sky",IF(VLOOKUP(AF38,スケジュール!$A$10:$AC$402,25,FALSE)="●","orange",IF(VLOOKUP(AF38,スケジュール!$A$10:$AC$402,26,FALSE)="●","green",IF(VLOOKUP(AF38,スケジュール!$A$10:$AC$402,27,FALSE)="●","pink",IF(VLOOKUP(AF38,スケジュール!$A$10:$AC$402,28,FALSE)="●","purple",IF(VLOOKUP(AF38,スケジュール!$A$10:$AC$402,29,FALSE)="●","yellow"))))))</f>
        <v>0</v>
      </c>
      <c r="AG39" s="115"/>
      <c r="AJ39" s="117"/>
    </row>
    <row r="40" spans="1:36" s="86" customFormat="1" ht="20.100000000000001" customHeight="1">
      <c r="A40" s="126" t="str">
        <f>IF(ISBLANK(A32),"",A32)</f>
        <v/>
      </c>
      <c r="B40" s="286" t="str">
        <f>IF(ISERROR(VLOOKUP(B38,スケジュール!$A$10:$V$266,$AG40+4,FALSE)),"",IF(VLOOKUP(B38,スケジュール!$A$10:$V$266,$AG40+4,FALSE)="●",VLOOKUP(B38,スケジュール!$A$10:$V$266,$AG40+4,FALSE),""))</f>
        <v/>
      </c>
      <c r="C40" s="286" t="str">
        <f>IF(ISERROR(VLOOKUP(C38,スケジュール!$A$10:$V$266,$AG40+4,FALSE)),"",IF(VLOOKUP(C38,スケジュール!$A$10:$V$266,$AG40+4,FALSE)="●",VLOOKUP(C38,スケジュール!$A$10:$V$266,$AG40+4,FALSE),""))</f>
        <v/>
      </c>
      <c r="D40" s="286" t="str">
        <f>IF(ISERROR(VLOOKUP(D38,スケジュール!$A$10:$V$266,$AG40+4,FALSE)),"",IF(VLOOKUP(D38,スケジュール!$A$10:$V$266,$AG40+4,FALSE)="●",VLOOKUP(D38,スケジュール!$A$10:$V$266,$AG40+4,FALSE),""))</f>
        <v/>
      </c>
      <c r="E40" s="286" t="str">
        <f>IF(ISERROR(VLOOKUP(E38,スケジュール!$A$10:$V$266,$AG40+4,FALSE)),"",IF(VLOOKUP(E38,スケジュール!$A$10:$V$266,$AG40+4,FALSE)="●",VLOOKUP(E38,スケジュール!$A$10:$V$266,$AG40+4,FALSE),""))</f>
        <v/>
      </c>
      <c r="F40" s="286" t="str">
        <f>IF(ISERROR(VLOOKUP(F38,スケジュール!$A$10:$V$266,$AG40+4,FALSE)),"",IF(VLOOKUP(F38,スケジュール!$A$10:$V$266,$AG40+4,FALSE)="●",VLOOKUP(F38,スケジュール!$A$10:$V$266,$AG40+4,FALSE),""))</f>
        <v/>
      </c>
      <c r="G40" s="286" t="str">
        <f>IF(ISERROR(VLOOKUP(G38,スケジュール!$A$10:$V$266,$AG40+4,FALSE)),"",IF(VLOOKUP(G38,スケジュール!$A$10:$V$266,$AG40+4,FALSE)="●",VLOOKUP(G38,スケジュール!$A$10:$V$266,$AG40+4,FALSE),""))</f>
        <v/>
      </c>
      <c r="H40" s="286" t="str">
        <f>IF(ISERROR(VLOOKUP(H38,スケジュール!$A$10:$V$266,$AG40+4,FALSE)),"",IF(VLOOKUP(H38,スケジュール!$A$10:$V$266,$AG40+4,FALSE)="●",VLOOKUP(H38,スケジュール!$A$10:$V$266,$AG40+4,FALSE),""))</f>
        <v/>
      </c>
      <c r="I40" s="287"/>
      <c r="J40" s="282" t="str">
        <f>IF(ISERROR(VLOOKUP(J38,スケジュール!$A$10:$V$266,$AG40+4,FALSE)),"",IF(VLOOKUP(J38,スケジュール!$A$10:$V$266,$AG40+4,FALSE)="●",VLOOKUP(J38,スケジュール!$A$10:$V$266,$AG40+4,FALSE),""))</f>
        <v/>
      </c>
      <c r="K40" s="282" t="str">
        <f>IF(ISERROR(VLOOKUP(K38,スケジュール!$A$10:$V$266,$AG40+4,FALSE)),"",IF(VLOOKUP(K38,スケジュール!$A$10:$V$266,$AG40+4,FALSE)="●",VLOOKUP(K38,スケジュール!$A$10:$V$266,$AG40+4,FALSE),""))</f>
        <v/>
      </c>
      <c r="L40" s="282" t="str">
        <f>IF(ISERROR(VLOOKUP(L38,スケジュール!$A$10:$V$266,$AG40+4,FALSE)),"",IF(VLOOKUP(L38,スケジュール!$A$10:$V$266,$AG40+4,FALSE)="●",VLOOKUP(L38,スケジュール!$A$10:$V$266,$AG40+4,FALSE),""))</f>
        <v/>
      </c>
      <c r="M40" s="282" t="str">
        <f>IF(ISERROR(VLOOKUP(M38,スケジュール!$A$10:$V$266,$AG40+4,FALSE)),"",IF(VLOOKUP(M38,スケジュール!$A$10:$V$266,$AG40+4,FALSE)="●",VLOOKUP(M38,スケジュール!$A$10:$V$266,$AG40+4,FALSE),""))</f>
        <v/>
      </c>
      <c r="N40" s="282" t="str">
        <f>IF(ISERROR(VLOOKUP(N38,スケジュール!$A$10:$V$266,$AG40+4,FALSE)),"",IF(VLOOKUP(N38,スケジュール!$A$10:$V$266,$AG40+4,FALSE)="●",VLOOKUP(N38,スケジュール!$A$10:$V$266,$AG40+4,FALSE),""))</f>
        <v/>
      </c>
      <c r="O40" s="282" t="str">
        <f>IF(ISERROR(VLOOKUP(O38,スケジュール!$A$10:$V$266,$AG40+4,FALSE)),"",IF(VLOOKUP(O38,スケジュール!$A$10:$V$266,$AG40+4,FALSE)="●",VLOOKUP(O38,スケジュール!$A$10:$V$266,$AG40+4,FALSE),""))</f>
        <v/>
      </c>
      <c r="P40" s="282" t="str">
        <f>IF(ISERROR(VLOOKUP(P38,スケジュール!$A$10:$V$266,$AG40+4,FALSE)),"",IF(VLOOKUP(P38,スケジュール!$A$10:$V$266,$AG40+4,FALSE)="●",VLOOKUP(P38,スケジュール!$A$10:$V$266,$AG40+4,FALSE),""))</f>
        <v/>
      </c>
      <c r="Q40" s="287"/>
      <c r="R40" s="282" t="str">
        <f>IF(ISERROR(VLOOKUP(R38,スケジュール!$A$10:$V$266,$AG40+4,FALSE)),"",IF(VLOOKUP(R38,スケジュール!$A$10:$V$266,$AG40+4,FALSE)="●",VLOOKUP(R38,スケジュール!$A$10:$V$266,$AG40+4,FALSE),""))</f>
        <v/>
      </c>
      <c r="S40" s="282" t="str">
        <f>IF(ISERROR(VLOOKUP(S38,スケジュール!$A$10:$V$266,$AG40+4,FALSE)),"",IF(VLOOKUP(S38,スケジュール!$A$10:$V$266,$AG40+4,FALSE)="●",VLOOKUP(S38,スケジュール!$A$10:$V$266,$AG40+4,FALSE),""))</f>
        <v/>
      </c>
      <c r="T40" s="282" t="str">
        <f>IF(ISERROR(VLOOKUP(T38,スケジュール!$A$10:$V$266,$AG40+4,FALSE)),"",IF(VLOOKUP(T38,スケジュール!$A$10:$V$266,$AG40+4,FALSE)="●",VLOOKUP(T38,スケジュール!$A$10:$V$266,$AG40+4,FALSE),""))</f>
        <v/>
      </c>
      <c r="U40" s="282" t="str">
        <f>IF(ISERROR(VLOOKUP(U38,スケジュール!$A$10:$V$266,$AG40+4,FALSE)),"",IF(VLOOKUP(U38,スケジュール!$A$10:$V$266,$AG40+4,FALSE)="●",VLOOKUP(U38,スケジュール!$A$10:$V$266,$AG40+4,FALSE),""))</f>
        <v/>
      </c>
      <c r="V40" s="282" t="str">
        <f>IF(ISERROR(VLOOKUP(V38,スケジュール!$A$10:$V$266,$AG40+4,FALSE)),"",IF(VLOOKUP(V38,スケジュール!$A$10:$V$266,$AG40+4,FALSE)="●",VLOOKUP(V38,スケジュール!$A$10:$V$266,$AG40+4,FALSE),""))</f>
        <v/>
      </c>
      <c r="W40" s="282" t="str">
        <f>IF(ISERROR(VLOOKUP(W38,スケジュール!$A$10:$V$266,$AG40+4,FALSE)),"",IF(VLOOKUP(W38,スケジュール!$A$10:$V$266,$AG40+4,FALSE)="●",VLOOKUP(W38,スケジュール!$A$10:$V$266,$AG40+4,FALSE),""))</f>
        <v/>
      </c>
      <c r="X40" s="282" t="str">
        <f>IF(ISERROR(VLOOKUP(X38,スケジュール!$A$10:$V$266,$AG40+4,FALSE)),"",IF(VLOOKUP(X38,スケジュール!$A$10:$V$266,$AG40+4,FALSE)="●",VLOOKUP(X38,スケジュール!$A$10:$V$266,$AG40+4,FALSE),""))</f>
        <v/>
      </c>
      <c r="Y40" s="287"/>
      <c r="Z40" s="282" t="str">
        <f>IF(ISERROR(VLOOKUP(Z38,スケジュール!$A$10:$V$266,$AG40+4,FALSE)),"",IF(VLOOKUP(Z38,スケジュール!$A$10:$V$266,$AG40+4,FALSE)="●",VLOOKUP(Z38,スケジュール!$A$10:$V$266,$AG40+4,FALSE),""))</f>
        <v/>
      </c>
      <c r="AA40" s="282" t="str">
        <f>IF(ISERROR(VLOOKUP(AA38,スケジュール!$A$10:$V$266,$AG40+4,FALSE)),"",IF(VLOOKUP(AA38,スケジュール!$A$10:$V$266,$AG40+4,FALSE)="●",VLOOKUP(AA38,スケジュール!$A$10:$V$266,$AG40+4,FALSE),""))</f>
        <v/>
      </c>
      <c r="AB40" s="282" t="str">
        <f>IF(ISERROR(VLOOKUP(AB38,スケジュール!$A$10:$V$266,$AG40+4,FALSE)),"",IF(VLOOKUP(AB38,スケジュール!$A$10:$V$266,$AG40+4,FALSE)="●",VLOOKUP(AB38,スケジュール!$A$10:$V$266,$AG40+4,FALSE),""))</f>
        <v/>
      </c>
      <c r="AC40" s="282" t="str">
        <f>IF(ISERROR(VLOOKUP(AC38,スケジュール!$A$10:$V$266,$AG40+4,FALSE)),"",IF(VLOOKUP(AC38,スケジュール!$A$10:$V$266,$AG40+4,FALSE)="●",VLOOKUP(AC38,スケジュール!$A$10:$V$266,$AG40+4,FALSE),""))</f>
        <v/>
      </c>
      <c r="AD40" s="282" t="str">
        <f>IF(ISERROR(VLOOKUP(AD38,スケジュール!$A$10:$V$266,$AG40+4,FALSE)),"",IF(VLOOKUP(AD38,スケジュール!$A$10:$V$266,$AG40+4,FALSE)="●",VLOOKUP(AD38,スケジュール!$A$10:$V$266,$AG40+4,FALSE),""))</f>
        <v/>
      </c>
      <c r="AE40" s="282" t="str">
        <f>IF(ISERROR(VLOOKUP(AE38,スケジュール!$A$10:$V$266,$AG40+4,FALSE)),"",IF(VLOOKUP(AE38,スケジュール!$A$10:$V$266,$AG40+4,FALSE)="●",VLOOKUP(AE38,スケジュール!$A$10:$V$266,$AG40+4,FALSE),""))</f>
        <v/>
      </c>
      <c r="AF40" s="282" t="str">
        <f>IF(ISERROR(VLOOKUP(AF38,スケジュール!$A$10:$V$266,$AG40+4,FALSE)),"",IF(VLOOKUP(AF38,スケジュール!$A$10:$V$266,$AG40+4,FALSE)="●",VLOOKUP(AF38,スケジュール!$A$10:$V$266,$AG40+4,FALSE),""))</f>
        <v/>
      </c>
      <c r="AG40" s="102" t="str">
        <f>AG32</f>
        <v/>
      </c>
    </row>
    <row r="41" spans="1:36" s="88" customFormat="1" ht="20.100000000000001" customHeight="1">
      <c r="A41" s="88" t="str">
        <f>IF(ISBLANK(A33),"",A33)</f>
        <v/>
      </c>
      <c r="B41" s="286" t="str">
        <f>IF(ISERROR(VLOOKUP(B38,スケジュール!$A$10:$V$266,$AG41+4,FALSE)),"",IF(VLOOKUP(B38,スケジュール!$A$10:$V$266,$AG41+4,FALSE)="●",VLOOKUP(B38,スケジュール!$A$10:$V$266,$AG41+4,FALSE),""))</f>
        <v/>
      </c>
      <c r="C41" s="286" t="str">
        <f>IF(ISERROR(VLOOKUP(C38,スケジュール!$A$10:$V$266,$AG41+4,FALSE)),"",IF(VLOOKUP(C38,スケジュール!$A$10:$V$266,$AG41+4,FALSE)="●",VLOOKUP(C38,スケジュール!$A$10:$V$266,$AG41+4,FALSE),""))</f>
        <v/>
      </c>
      <c r="D41" s="286" t="str">
        <f>IF(ISERROR(VLOOKUP(D38,スケジュール!$A$10:$V$266,$AG41+4,FALSE)),"",IF(VLOOKUP(D38,スケジュール!$A$10:$V$266,$AG41+4,FALSE)="●",VLOOKUP(D38,スケジュール!$A$10:$V$266,$AG41+4,FALSE),""))</f>
        <v/>
      </c>
      <c r="E41" s="286" t="str">
        <f>IF(ISERROR(VLOOKUP(E38,スケジュール!$A$10:$V$266,$AG41+4,FALSE)),"",IF(VLOOKUP(E38,スケジュール!$A$10:$V$266,$AG41+4,FALSE)="●",VLOOKUP(E38,スケジュール!$A$10:$V$266,$AG41+4,FALSE),""))</f>
        <v/>
      </c>
      <c r="F41" s="286" t="str">
        <f>IF(ISERROR(VLOOKUP(F38,スケジュール!$A$10:$V$266,$AG41+4,FALSE)),"",IF(VLOOKUP(F38,スケジュール!$A$10:$V$266,$AG41+4,FALSE)="●",VLOOKUP(F38,スケジュール!$A$10:$V$266,$AG41+4,FALSE),""))</f>
        <v/>
      </c>
      <c r="G41" s="286" t="str">
        <f>IF(ISERROR(VLOOKUP(G38,スケジュール!$A$10:$V$266,$AG41+4,FALSE)),"",IF(VLOOKUP(G38,スケジュール!$A$10:$V$266,$AG41+4,FALSE)="●",VLOOKUP(G38,スケジュール!$A$10:$V$266,$AG41+4,FALSE),""))</f>
        <v/>
      </c>
      <c r="H41" s="286" t="str">
        <f>IF(ISERROR(VLOOKUP(H38,スケジュール!$A$10:$V$266,$AG41+4,FALSE)),"",IF(VLOOKUP(H38,スケジュール!$A$10:$V$266,$AG41+4,FALSE)="●",VLOOKUP(H38,スケジュール!$A$10:$V$266,$AG41+4,FALSE),""))</f>
        <v/>
      </c>
      <c r="I41" s="287"/>
      <c r="J41" s="282" t="str">
        <f>IF(ISERROR(VLOOKUP(J38,スケジュール!$A$10:$V$266,$AG41+4,FALSE)),"",IF(VLOOKUP(J38,スケジュール!$A$10:$V$266,$AG41+4,FALSE)="●",VLOOKUP(J38,スケジュール!$A$10:$V$266,$AG41+4,FALSE),""))</f>
        <v/>
      </c>
      <c r="K41" s="282" t="str">
        <f>IF(ISERROR(VLOOKUP(K38,スケジュール!$A$10:$V$266,$AG41+4,FALSE)),"",IF(VLOOKUP(K38,スケジュール!$A$10:$V$266,$AG41+4,FALSE)="●",VLOOKUP(K38,スケジュール!$A$10:$V$266,$AG41+4,FALSE),""))</f>
        <v/>
      </c>
      <c r="L41" s="282" t="str">
        <f>IF(ISERROR(VLOOKUP(L38,スケジュール!$A$10:$V$266,$AG41+4,FALSE)),"",IF(VLOOKUP(L38,スケジュール!$A$10:$V$266,$AG41+4,FALSE)="●",VLOOKUP(L38,スケジュール!$A$10:$V$266,$AG41+4,FALSE),""))</f>
        <v/>
      </c>
      <c r="M41" s="282" t="str">
        <f>IF(ISERROR(VLOOKUP(M38,スケジュール!$A$10:$V$266,$AG41+4,FALSE)),"",IF(VLOOKUP(M38,スケジュール!$A$10:$V$266,$AG41+4,FALSE)="●",VLOOKUP(M38,スケジュール!$A$10:$V$266,$AG41+4,FALSE),""))</f>
        <v/>
      </c>
      <c r="N41" s="282" t="str">
        <f>IF(ISERROR(VLOOKUP(N38,スケジュール!$A$10:$V$266,$AG41+4,FALSE)),"",IF(VLOOKUP(N38,スケジュール!$A$10:$V$266,$AG41+4,FALSE)="●",VLOOKUP(N38,スケジュール!$A$10:$V$266,$AG41+4,FALSE),""))</f>
        <v/>
      </c>
      <c r="O41" s="282" t="str">
        <f>IF(ISERROR(VLOOKUP(O38,スケジュール!$A$10:$V$266,$AG41+4,FALSE)),"",IF(VLOOKUP(O38,スケジュール!$A$10:$V$266,$AG41+4,FALSE)="●",VLOOKUP(O38,スケジュール!$A$10:$V$266,$AG41+4,FALSE),""))</f>
        <v/>
      </c>
      <c r="P41" s="282" t="str">
        <f>IF(ISERROR(VLOOKUP(P38,スケジュール!$A$10:$V$266,$AG41+4,FALSE)),"",IF(VLOOKUP(P38,スケジュール!$A$10:$V$266,$AG41+4,FALSE)="●",VLOOKUP(P38,スケジュール!$A$10:$V$266,$AG41+4,FALSE),""))</f>
        <v/>
      </c>
      <c r="Q41" s="287"/>
      <c r="R41" s="282" t="str">
        <f>IF(ISERROR(VLOOKUP(R38,スケジュール!$A$10:$V$266,$AG41+4,FALSE)),"",IF(VLOOKUP(R38,スケジュール!$A$10:$V$266,$AG41+4,FALSE)="●",VLOOKUP(R38,スケジュール!$A$10:$V$266,$AG41+4,FALSE),""))</f>
        <v/>
      </c>
      <c r="S41" s="282" t="str">
        <f>IF(ISERROR(VLOOKUP(S38,スケジュール!$A$10:$V$266,$AG41+4,FALSE)),"",IF(VLOOKUP(S38,スケジュール!$A$10:$V$266,$AG41+4,FALSE)="●",VLOOKUP(S38,スケジュール!$A$10:$V$266,$AG41+4,FALSE),""))</f>
        <v/>
      </c>
      <c r="T41" s="282" t="str">
        <f>IF(ISERROR(VLOOKUP(T38,スケジュール!$A$10:$V$266,$AG41+4,FALSE)),"",IF(VLOOKUP(T38,スケジュール!$A$10:$V$266,$AG41+4,FALSE)="●",VLOOKUP(T38,スケジュール!$A$10:$V$266,$AG41+4,FALSE),""))</f>
        <v/>
      </c>
      <c r="U41" s="282" t="str">
        <f>IF(ISERROR(VLOOKUP(U38,スケジュール!$A$10:$V$266,$AG41+4,FALSE)),"",IF(VLOOKUP(U38,スケジュール!$A$10:$V$266,$AG41+4,FALSE)="●",VLOOKUP(U38,スケジュール!$A$10:$V$266,$AG41+4,FALSE),""))</f>
        <v/>
      </c>
      <c r="V41" s="282" t="str">
        <f>IF(ISERROR(VLOOKUP(V38,スケジュール!$A$10:$V$266,$AG41+4,FALSE)),"",IF(VLOOKUP(V38,スケジュール!$A$10:$V$266,$AG41+4,FALSE)="●",VLOOKUP(V38,スケジュール!$A$10:$V$266,$AG41+4,FALSE),""))</f>
        <v/>
      </c>
      <c r="W41" s="282" t="str">
        <f>IF(ISERROR(VLOOKUP(W38,スケジュール!$A$10:$V$266,$AG41+4,FALSE)),"",IF(VLOOKUP(W38,スケジュール!$A$10:$V$266,$AG41+4,FALSE)="●",VLOOKUP(W38,スケジュール!$A$10:$V$266,$AG41+4,FALSE),""))</f>
        <v/>
      </c>
      <c r="X41" s="282" t="str">
        <f>IF(ISERROR(VLOOKUP(X38,スケジュール!$A$10:$V$266,$AG41+4,FALSE)),"",IF(VLOOKUP(X38,スケジュール!$A$10:$V$266,$AG41+4,FALSE)="●",VLOOKUP(X38,スケジュール!$A$10:$V$266,$AG41+4,FALSE),""))</f>
        <v/>
      </c>
      <c r="Y41" s="287"/>
      <c r="Z41" s="282" t="str">
        <f>IF(ISERROR(VLOOKUP(Z38,スケジュール!$A$10:$V$266,$AG41+4,FALSE)),"",IF(VLOOKUP(Z38,スケジュール!$A$10:$V$266,$AG41+4,FALSE)="●",VLOOKUP(Z38,スケジュール!$A$10:$V$266,$AG41+4,FALSE),""))</f>
        <v/>
      </c>
      <c r="AA41" s="282" t="str">
        <f>IF(ISERROR(VLOOKUP(AA38,スケジュール!$A$10:$V$266,$AG41+4,FALSE)),"",IF(VLOOKUP(AA38,スケジュール!$A$10:$V$266,$AG41+4,FALSE)="●",VLOOKUP(AA38,スケジュール!$A$10:$V$266,$AG41+4,FALSE),""))</f>
        <v/>
      </c>
      <c r="AB41" s="282" t="str">
        <f>IF(ISERROR(VLOOKUP(AB38,スケジュール!$A$10:$V$266,$AG41+4,FALSE)),"",IF(VLOOKUP(AB38,スケジュール!$A$10:$V$266,$AG41+4,FALSE)="●",VLOOKUP(AB38,スケジュール!$A$10:$V$266,$AG41+4,FALSE),""))</f>
        <v/>
      </c>
      <c r="AC41" s="282" t="str">
        <f>IF(ISERROR(VLOOKUP(AC38,スケジュール!$A$10:$V$266,$AG41+4,FALSE)),"",IF(VLOOKUP(AC38,スケジュール!$A$10:$V$266,$AG41+4,FALSE)="●",VLOOKUP(AC38,スケジュール!$A$10:$V$266,$AG41+4,FALSE),""))</f>
        <v/>
      </c>
      <c r="AD41" s="282" t="str">
        <f>IF(ISERROR(VLOOKUP(AD38,スケジュール!$A$10:$V$266,$AG41+4,FALSE)),"",IF(VLOOKUP(AD38,スケジュール!$A$10:$V$266,$AG41+4,FALSE)="●",VLOOKUP(AD38,スケジュール!$A$10:$V$266,$AG41+4,FALSE),""))</f>
        <v/>
      </c>
      <c r="AE41" s="282" t="str">
        <f>IF(ISERROR(VLOOKUP(AE38,スケジュール!$A$10:$V$266,$AG41+4,FALSE)),"",IF(VLOOKUP(AE38,スケジュール!$A$10:$V$266,$AG41+4,FALSE)="●",VLOOKUP(AE38,スケジュール!$A$10:$V$266,$AG41+4,FALSE),""))</f>
        <v/>
      </c>
      <c r="AF41" s="282" t="str">
        <f>IF(ISERROR(VLOOKUP(AF38,スケジュール!$A$10:$V$266,$AG41+4,FALSE)),"",IF(VLOOKUP(AF38,スケジュール!$A$10:$V$266,$AG41+4,FALSE)="●",VLOOKUP(AF38,スケジュール!$A$10:$V$266,$AG41+4,FALSE),""))</f>
        <v/>
      </c>
      <c r="AG41" s="102" t="str">
        <f>AG33</f>
        <v/>
      </c>
    </row>
    <row r="42" spans="1:36" s="94" customFormat="1" ht="20.100000000000001" customHeight="1">
      <c r="A42" s="94" t="str">
        <f>IF(ISBLANK(A34),"",A34)</f>
        <v/>
      </c>
      <c r="B42" s="286" t="str">
        <f>IF(ISERROR(VLOOKUP(B38,スケジュール!$A$10:$V$266,$AG42+4,FALSE)),"",IF(VLOOKUP(B38,スケジュール!$A$10:$V$266,$AG42+4,FALSE)="●",VLOOKUP(B38,スケジュール!$A$10:$V$266,$AG42+4,FALSE),""))</f>
        <v/>
      </c>
      <c r="C42" s="286" t="str">
        <f>IF(ISERROR(VLOOKUP(C38,スケジュール!$A$10:$V$266,$AG42+4,FALSE)),"",IF(VLOOKUP(C38,スケジュール!$A$10:$V$266,$AG42+4,FALSE)="●",VLOOKUP(C38,スケジュール!$A$10:$V$266,$AG42+4,FALSE),""))</f>
        <v/>
      </c>
      <c r="D42" s="286" t="str">
        <f>IF(ISERROR(VLOOKUP(D38,スケジュール!$A$10:$V$266,$AG42+4,FALSE)),"",IF(VLOOKUP(D38,スケジュール!$A$10:$V$266,$AG42+4,FALSE)="●",VLOOKUP(D38,スケジュール!$A$10:$V$266,$AG42+4,FALSE),""))</f>
        <v/>
      </c>
      <c r="E42" s="286" t="str">
        <f>IF(ISERROR(VLOOKUP(E38,スケジュール!$A$10:$V$266,$AG42+4,FALSE)),"",IF(VLOOKUP(E38,スケジュール!$A$10:$V$266,$AG42+4,FALSE)="●",VLOOKUP(E38,スケジュール!$A$10:$V$266,$AG42+4,FALSE),""))</f>
        <v/>
      </c>
      <c r="F42" s="286" t="str">
        <f>IF(ISERROR(VLOOKUP(F38,スケジュール!$A$10:$V$266,$AG42+4,FALSE)),"",IF(VLOOKUP(F38,スケジュール!$A$10:$V$266,$AG42+4,FALSE)="●",VLOOKUP(F38,スケジュール!$A$10:$V$266,$AG42+4,FALSE),""))</f>
        <v/>
      </c>
      <c r="G42" s="286" t="str">
        <f>IF(ISERROR(VLOOKUP(G38,スケジュール!$A$10:$V$266,$AG42+4,FALSE)),"",IF(VLOOKUP(G38,スケジュール!$A$10:$V$266,$AG42+4,FALSE)="●",VLOOKUP(G38,スケジュール!$A$10:$V$266,$AG42+4,FALSE),""))</f>
        <v/>
      </c>
      <c r="H42" s="286" t="str">
        <f>IF(ISERROR(VLOOKUP(H38,スケジュール!$A$10:$V$266,$AG42+4,FALSE)),"",IF(VLOOKUP(H38,スケジュール!$A$10:$V$266,$AG42+4,FALSE)="●",VLOOKUP(H38,スケジュール!$A$10:$V$266,$AG42+4,FALSE),""))</f>
        <v/>
      </c>
      <c r="I42" s="287"/>
      <c r="J42" s="282" t="str">
        <f>IF(ISERROR(VLOOKUP(J38,スケジュール!$A$10:$V$266,$AG42+4,FALSE)),"",IF(VLOOKUP(J38,スケジュール!$A$10:$V$266,$AG42+4,FALSE)="●",VLOOKUP(J38,スケジュール!$A$10:$V$266,$AG42+4,FALSE),""))</f>
        <v/>
      </c>
      <c r="K42" s="282" t="str">
        <f>IF(ISERROR(VLOOKUP(K38,スケジュール!$A$10:$V$266,$AG42+4,FALSE)),"",IF(VLOOKUP(K38,スケジュール!$A$10:$V$266,$AG42+4,FALSE)="●",VLOOKUP(K38,スケジュール!$A$10:$V$266,$AG42+4,FALSE),""))</f>
        <v/>
      </c>
      <c r="L42" s="282" t="str">
        <f>IF(ISERROR(VLOOKUP(L38,スケジュール!$A$10:$V$266,$AG42+4,FALSE)),"",IF(VLOOKUP(L38,スケジュール!$A$10:$V$266,$AG42+4,FALSE)="●",VLOOKUP(L38,スケジュール!$A$10:$V$266,$AG42+4,FALSE),""))</f>
        <v/>
      </c>
      <c r="M42" s="282" t="str">
        <f>IF(ISERROR(VLOOKUP(M38,スケジュール!$A$10:$V$266,$AG42+4,FALSE)),"",IF(VLOOKUP(M38,スケジュール!$A$10:$V$266,$AG42+4,FALSE)="●",VLOOKUP(M38,スケジュール!$A$10:$V$266,$AG42+4,FALSE),""))</f>
        <v/>
      </c>
      <c r="N42" s="282" t="str">
        <f>IF(ISERROR(VLOOKUP(N38,スケジュール!$A$10:$V$266,$AG42+4,FALSE)),"",IF(VLOOKUP(N38,スケジュール!$A$10:$V$266,$AG42+4,FALSE)="●",VLOOKUP(N38,スケジュール!$A$10:$V$266,$AG42+4,FALSE),""))</f>
        <v/>
      </c>
      <c r="O42" s="282" t="str">
        <f>IF(ISERROR(VLOOKUP(O38,スケジュール!$A$10:$V$266,$AG42+4,FALSE)),"",IF(VLOOKUP(O38,スケジュール!$A$10:$V$266,$AG42+4,FALSE)="●",VLOOKUP(O38,スケジュール!$A$10:$V$266,$AG42+4,FALSE),""))</f>
        <v/>
      </c>
      <c r="P42" s="282" t="str">
        <f>IF(ISERROR(VLOOKUP(P38,スケジュール!$A$10:$V$266,$AG42+4,FALSE)),"",IF(VLOOKUP(P38,スケジュール!$A$10:$V$266,$AG42+4,FALSE)="●",VLOOKUP(P38,スケジュール!$A$10:$V$266,$AG42+4,FALSE),""))</f>
        <v/>
      </c>
      <c r="Q42" s="287"/>
      <c r="R42" s="282" t="str">
        <f>IF(ISERROR(VLOOKUP(R38,スケジュール!$A$10:$V$266,$AG42+4,FALSE)),"",IF(VLOOKUP(R38,スケジュール!$A$10:$V$266,$AG42+4,FALSE)="●",VLOOKUP(R38,スケジュール!$A$10:$V$266,$AG42+4,FALSE),""))</f>
        <v/>
      </c>
      <c r="S42" s="282" t="str">
        <f>IF(ISERROR(VLOOKUP(S38,スケジュール!$A$10:$V$266,$AG42+4,FALSE)),"",IF(VLOOKUP(S38,スケジュール!$A$10:$V$266,$AG42+4,FALSE)="●",VLOOKUP(S38,スケジュール!$A$10:$V$266,$AG42+4,FALSE),""))</f>
        <v/>
      </c>
      <c r="T42" s="282" t="str">
        <f>IF(ISERROR(VLOOKUP(T38,スケジュール!$A$10:$V$266,$AG42+4,FALSE)),"",IF(VLOOKUP(T38,スケジュール!$A$10:$V$266,$AG42+4,FALSE)="●",VLOOKUP(T38,スケジュール!$A$10:$V$266,$AG42+4,FALSE),""))</f>
        <v/>
      </c>
      <c r="U42" s="282" t="str">
        <f>IF(ISERROR(VLOOKUP(U38,スケジュール!$A$10:$V$266,$AG42+4,FALSE)),"",IF(VLOOKUP(U38,スケジュール!$A$10:$V$266,$AG42+4,FALSE)="●",VLOOKUP(U38,スケジュール!$A$10:$V$266,$AG42+4,FALSE),""))</f>
        <v/>
      </c>
      <c r="V42" s="282" t="str">
        <f>IF(ISERROR(VLOOKUP(V38,スケジュール!$A$10:$V$266,$AG42+4,FALSE)),"",IF(VLOOKUP(V38,スケジュール!$A$10:$V$266,$AG42+4,FALSE)="●",VLOOKUP(V38,スケジュール!$A$10:$V$266,$AG42+4,FALSE),""))</f>
        <v/>
      </c>
      <c r="W42" s="282" t="str">
        <f>IF(ISERROR(VLOOKUP(W38,スケジュール!$A$10:$V$266,$AG42+4,FALSE)),"",IF(VLOOKUP(W38,スケジュール!$A$10:$V$266,$AG42+4,FALSE)="●",VLOOKUP(W38,スケジュール!$A$10:$V$266,$AG42+4,FALSE),""))</f>
        <v/>
      </c>
      <c r="X42" s="282" t="str">
        <f>IF(ISERROR(VLOOKUP(X38,スケジュール!$A$10:$V$266,$AG42+4,FALSE)),"",IF(VLOOKUP(X38,スケジュール!$A$10:$V$266,$AG42+4,FALSE)="●",VLOOKUP(X38,スケジュール!$A$10:$V$266,$AG42+4,FALSE),""))</f>
        <v/>
      </c>
      <c r="Y42" s="287"/>
      <c r="Z42" s="282" t="str">
        <f>IF(ISERROR(VLOOKUP(Z38,スケジュール!$A$10:$V$266,$AG42+4,FALSE)),"",IF(VLOOKUP(Z38,スケジュール!$A$10:$V$266,$AG42+4,FALSE)="●",VLOOKUP(Z38,スケジュール!$A$10:$V$266,$AG42+4,FALSE),""))</f>
        <v/>
      </c>
      <c r="AA42" s="282" t="str">
        <f>IF(ISERROR(VLOOKUP(AA38,スケジュール!$A$10:$V$266,$AG42+4,FALSE)),"",IF(VLOOKUP(AA38,スケジュール!$A$10:$V$266,$AG42+4,FALSE)="●",VLOOKUP(AA38,スケジュール!$A$10:$V$266,$AG42+4,FALSE),""))</f>
        <v/>
      </c>
      <c r="AB42" s="282" t="str">
        <f>IF(ISERROR(VLOOKUP(AB38,スケジュール!$A$10:$V$266,$AG42+4,FALSE)),"",IF(VLOOKUP(AB38,スケジュール!$A$10:$V$266,$AG42+4,FALSE)="●",VLOOKUP(AB38,スケジュール!$A$10:$V$266,$AG42+4,FALSE),""))</f>
        <v/>
      </c>
      <c r="AC42" s="282" t="str">
        <f>IF(ISERROR(VLOOKUP(AC38,スケジュール!$A$10:$V$266,$AG42+4,FALSE)),"",IF(VLOOKUP(AC38,スケジュール!$A$10:$V$266,$AG42+4,FALSE)="●",VLOOKUP(AC38,スケジュール!$A$10:$V$266,$AG42+4,FALSE),""))</f>
        <v/>
      </c>
      <c r="AD42" s="282" t="str">
        <f>IF(ISERROR(VLOOKUP(AD38,スケジュール!$A$10:$V$266,$AG42+4,FALSE)),"",IF(VLOOKUP(AD38,スケジュール!$A$10:$V$266,$AG42+4,FALSE)="●",VLOOKUP(AD38,スケジュール!$A$10:$V$266,$AG42+4,FALSE),""))</f>
        <v/>
      </c>
      <c r="AE42" s="282" t="str">
        <f>IF(ISERROR(VLOOKUP(AE38,スケジュール!$A$10:$V$266,$AG42+4,FALSE)),"",IF(VLOOKUP(AE38,スケジュール!$A$10:$V$266,$AG42+4,FALSE)="●",VLOOKUP(AE38,スケジュール!$A$10:$V$266,$AG42+4,FALSE),""))</f>
        <v/>
      </c>
      <c r="AF42" s="282" t="str">
        <f>IF(ISERROR(VLOOKUP(AF38,スケジュール!$A$10:$V$266,$AG42+4,FALSE)),"",IF(VLOOKUP(AF38,スケジュール!$A$10:$V$266,$AG42+4,FALSE)="●",VLOOKUP(AF38,スケジュール!$A$10:$V$266,$AG42+4,FALSE),""))</f>
        <v/>
      </c>
      <c r="AG42" s="102" t="str">
        <f>AG34</f>
        <v/>
      </c>
    </row>
    <row r="43" spans="1:36" s="97" customFormat="1" ht="20.100000000000001" customHeight="1">
      <c r="A43" s="97" t="str">
        <f>IF(ISBLANK(A35),"",A35)</f>
        <v/>
      </c>
      <c r="B43" s="286" t="str">
        <f>IF(ISERROR(VLOOKUP(B38,スケジュール!$A$10:$V$266,$AG43+4,FALSE)),"",IF(VLOOKUP(B38,スケジュール!$A$10:$V$266,$AG43+4,FALSE)="●",VLOOKUP(B38,スケジュール!$A$10:$V$266,$AG43+4,FALSE),""))</f>
        <v/>
      </c>
      <c r="C43" s="286" t="str">
        <f>IF(ISERROR(VLOOKUP(C38,スケジュール!$A$10:$V$266,$AG43+4,FALSE)),"",IF(VLOOKUP(C38,スケジュール!$A$10:$V$266,$AG43+4,FALSE)="●",VLOOKUP(C38,スケジュール!$A$10:$V$266,$AG43+4,FALSE),""))</f>
        <v/>
      </c>
      <c r="D43" s="286" t="str">
        <f>IF(ISERROR(VLOOKUP(D38,スケジュール!$A$10:$V$266,$AG43+4,FALSE)),"",IF(VLOOKUP(D38,スケジュール!$A$10:$V$266,$AG43+4,FALSE)="●",VLOOKUP(D38,スケジュール!$A$10:$V$266,$AG43+4,FALSE),""))</f>
        <v/>
      </c>
      <c r="E43" s="286" t="str">
        <f>IF(ISERROR(VLOOKUP(E38,スケジュール!$A$10:$V$266,$AG43+4,FALSE)),"",IF(VLOOKUP(E38,スケジュール!$A$10:$V$266,$AG43+4,FALSE)="●",VLOOKUP(E38,スケジュール!$A$10:$V$266,$AG43+4,FALSE),""))</f>
        <v/>
      </c>
      <c r="F43" s="286" t="str">
        <f>IF(ISERROR(VLOOKUP(F38,スケジュール!$A$10:$V$266,$AG43+4,FALSE)),"",IF(VLOOKUP(F38,スケジュール!$A$10:$V$266,$AG43+4,FALSE)="●",VLOOKUP(F38,スケジュール!$A$10:$V$266,$AG43+4,FALSE),""))</f>
        <v/>
      </c>
      <c r="G43" s="286" t="str">
        <f>IF(ISERROR(VLOOKUP(G38,スケジュール!$A$10:$V$266,$AG43+4,FALSE)),"",IF(VLOOKUP(G38,スケジュール!$A$10:$V$266,$AG43+4,FALSE)="●",VLOOKUP(G38,スケジュール!$A$10:$V$266,$AG43+4,FALSE),""))</f>
        <v/>
      </c>
      <c r="H43" s="286" t="str">
        <f>IF(ISERROR(VLOOKUP(H38,スケジュール!$A$10:$V$266,$AG43+4,FALSE)),"",IF(VLOOKUP(H38,スケジュール!$A$10:$V$266,$AG43+4,FALSE)="●",VLOOKUP(H38,スケジュール!$A$10:$V$266,$AG43+4,FALSE),""))</f>
        <v/>
      </c>
      <c r="I43" s="287"/>
      <c r="J43" s="282" t="str">
        <f>IF(ISERROR(VLOOKUP(J38,スケジュール!$A$10:$V$266,$AG43+4,FALSE)),"",IF(VLOOKUP(J38,スケジュール!$A$10:$V$266,$AG43+4,FALSE)="●",VLOOKUP(J38,スケジュール!$A$10:$V$266,$AG43+4,FALSE),""))</f>
        <v/>
      </c>
      <c r="K43" s="282" t="str">
        <f>IF(ISERROR(VLOOKUP(K38,スケジュール!$A$10:$V$266,$AG43+4,FALSE)),"",IF(VLOOKUP(K38,スケジュール!$A$10:$V$266,$AG43+4,FALSE)="●",VLOOKUP(K38,スケジュール!$A$10:$V$266,$AG43+4,FALSE),""))</f>
        <v/>
      </c>
      <c r="L43" s="282" t="str">
        <f>IF(ISERROR(VLOOKUP(L38,スケジュール!$A$10:$V$266,$AG43+4,FALSE)),"",IF(VLOOKUP(L38,スケジュール!$A$10:$V$266,$AG43+4,FALSE)="●",VLOOKUP(L38,スケジュール!$A$10:$V$266,$AG43+4,FALSE),""))</f>
        <v/>
      </c>
      <c r="M43" s="282" t="str">
        <f>IF(ISERROR(VLOOKUP(M38,スケジュール!$A$10:$V$266,$AG43+4,FALSE)),"",IF(VLOOKUP(M38,スケジュール!$A$10:$V$266,$AG43+4,FALSE)="●",VLOOKUP(M38,スケジュール!$A$10:$V$266,$AG43+4,FALSE),""))</f>
        <v/>
      </c>
      <c r="N43" s="282" t="str">
        <f>IF(ISERROR(VLOOKUP(N38,スケジュール!$A$10:$V$266,$AG43+4,FALSE)),"",IF(VLOOKUP(N38,スケジュール!$A$10:$V$266,$AG43+4,FALSE)="●",VLOOKUP(N38,スケジュール!$A$10:$V$266,$AG43+4,FALSE),""))</f>
        <v/>
      </c>
      <c r="O43" s="282" t="str">
        <f>IF(ISERROR(VLOOKUP(O38,スケジュール!$A$10:$V$266,$AG43+4,FALSE)),"",IF(VLOOKUP(O38,スケジュール!$A$10:$V$266,$AG43+4,FALSE)="●",VLOOKUP(O38,スケジュール!$A$10:$V$266,$AG43+4,FALSE),""))</f>
        <v/>
      </c>
      <c r="P43" s="282" t="str">
        <f>IF(ISERROR(VLOOKUP(P38,スケジュール!$A$10:$V$266,$AG43+4,FALSE)),"",IF(VLOOKUP(P38,スケジュール!$A$10:$V$266,$AG43+4,FALSE)="●",VLOOKUP(P38,スケジュール!$A$10:$V$266,$AG43+4,FALSE),""))</f>
        <v/>
      </c>
      <c r="Q43" s="287"/>
      <c r="R43" s="282" t="str">
        <f>IF(ISERROR(VLOOKUP(R38,スケジュール!$A$10:$V$266,$AG43+4,FALSE)),"",IF(VLOOKUP(R38,スケジュール!$A$10:$V$266,$AG43+4,FALSE)="●",VLOOKUP(R38,スケジュール!$A$10:$V$266,$AG43+4,FALSE),""))</f>
        <v/>
      </c>
      <c r="S43" s="282" t="str">
        <f>IF(ISERROR(VLOOKUP(S38,スケジュール!$A$10:$V$266,$AG43+4,FALSE)),"",IF(VLOOKUP(S38,スケジュール!$A$10:$V$266,$AG43+4,FALSE)="●",VLOOKUP(S38,スケジュール!$A$10:$V$266,$AG43+4,FALSE),""))</f>
        <v/>
      </c>
      <c r="T43" s="282" t="str">
        <f>IF(ISERROR(VLOOKUP(T38,スケジュール!$A$10:$V$266,$AG43+4,FALSE)),"",IF(VLOOKUP(T38,スケジュール!$A$10:$V$266,$AG43+4,FALSE)="●",VLOOKUP(T38,スケジュール!$A$10:$V$266,$AG43+4,FALSE),""))</f>
        <v/>
      </c>
      <c r="U43" s="282" t="str">
        <f>IF(ISERROR(VLOOKUP(U38,スケジュール!$A$10:$V$266,$AG43+4,FALSE)),"",IF(VLOOKUP(U38,スケジュール!$A$10:$V$266,$AG43+4,FALSE)="●",VLOOKUP(U38,スケジュール!$A$10:$V$266,$AG43+4,FALSE),""))</f>
        <v/>
      </c>
      <c r="V43" s="282" t="str">
        <f>IF(ISERROR(VLOOKUP(V38,スケジュール!$A$10:$V$266,$AG43+4,FALSE)),"",IF(VLOOKUP(V38,スケジュール!$A$10:$V$266,$AG43+4,FALSE)="●",VLOOKUP(V38,スケジュール!$A$10:$V$266,$AG43+4,FALSE),""))</f>
        <v/>
      </c>
      <c r="W43" s="282" t="str">
        <f>IF(ISERROR(VLOOKUP(W38,スケジュール!$A$10:$V$266,$AG43+4,FALSE)),"",IF(VLOOKUP(W38,スケジュール!$A$10:$V$266,$AG43+4,FALSE)="●",VLOOKUP(W38,スケジュール!$A$10:$V$266,$AG43+4,FALSE),""))</f>
        <v/>
      </c>
      <c r="X43" s="282" t="str">
        <f>IF(ISERROR(VLOOKUP(X38,スケジュール!$A$10:$V$266,$AG43+4,FALSE)),"",IF(VLOOKUP(X38,スケジュール!$A$10:$V$266,$AG43+4,FALSE)="●",VLOOKUP(X38,スケジュール!$A$10:$V$266,$AG43+4,FALSE),""))</f>
        <v/>
      </c>
      <c r="Y43" s="287"/>
      <c r="Z43" s="282" t="str">
        <f>IF(ISERROR(VLOOKUP(Z38,スケジュール!$A$10:$V$266,$AG43+4,FALSE)),"",IF(VLOOKUP(Z38,スケジュール!$A$10:$V$266,$AG43+4,FALSE)="●",VLOOKUP(Z38,スケジュール!$A$10:$V$266,$AG43+4,FALSE),""))</f>
        <v/>
      </c>
      <c r="AA43" s="282" t="str">
        <f>IF(ISERROR(VLOOKUP(AA38,スケジュール!$A$10:$V$266,$AG43+4,FALSE)),"",IF(VLOOKUP(AA38,スケジュール!$A$10:$V$266,$AG43+4,FALSE)="●",VLOOKUP(AA38,スケジュール!$A$10:$V$266,$AG43+4,FALSE),""))</f>
        <v/>
      </c>
      <c r="AB43" s="282" t="str">
        <f>IF(ISERROR(VLOOKUP(AB38,スケジュール!$A$10:$V$266,$AG43+4,FALSE)),"",IF(VLOOKUP(AB38,スケジュール!$A$10:$V$266,$AG43+4,FALSE)="●",VLOOKUP(AB38,スケジュール!$A$10:$V$266,$AG43+4,FALSE),""))</f>
        <v/>
      </c>
      <c r="AC43" s="282" t="str">
        <f>IF(ISERROR(VLOOKUP(AC38,スケジュール!$A$10:$V$266,$AG43+4,FALSE)),"",IF(VLOOKUP(AC38,スケジュール!$A$10:$V$266,$AG43+4,FALSE)="●",VLOOKUP(AC38,スケジュール!$A$10:$V$266,$AG43+4,FALSE),""))</f>
        <v/>
      </c>
      <c r="AD43" s="282" t="str">
        <f>IF(ISERROR(VLOOKUP(AD38,スケジュール!$A$10:$V$266,$AG43+4,FALSE)),"",IF(VLOOKUP(AD38,スケジュール!$A$10:$V$266,$AG43+4,FALSE)="●",VLOOKUP(AD38,スケジュール!$A$10:$V$266,$AG43+4,FALSE),""))</f>
        <v/>
      </c>
      <c r="AE43" s="282" t="str">
        <f>IF(ISERROR(VLOOKUP(AE38,スケジュール!$A$10:$V$266,$AG43+4,FALSE)),"",IF(VLOOKUP(AE38,スケジュール!$A$10:$V$266,$AG43+4,FALSE)="●",VLOOKUP(AE38,スケジュール!$A$10:$V$266,$AG43+4,FALSE),""))</f>
        <v/>
      </c>
      <c r="AF43" s="282" t="str">
        <f>IF(ISERROR(VLOOKUP(AF38,スケジュール!$A$10:$V$266,$AG43+4,FALSE)),"",IF(VLOOKUP(AF38,スケジュール!$A$10:$V$266,$AG43+4,FALSE)="●",VLOOKUP(AF38,スケジュール!$A$10:$V$266,$AG43+4,FALSE),""))</f>
        <v/>
      </c>
      <c r="AG43" s="102" t="str">
        <f>AG35</f>
        <v/>
      </c>
    </row>
    <row r="44" spans="1:36" ht="20.100000000000001" customHeight="1">
      <c r="A44" s="34" t="s">
        <v>89</v>
      </c>
      <c r="B44" s="122" t="str">
        <f>IF(OR(ISERROR(VLOOKUP(B38,スケジュール!$A$10:$AC$276,3)),(ISBLANK(VLOOKUP(B38,スケジュール!$A$10:$AC$276,3)))),"",VLOOKUP(B38,スケジュール!$A$10:$AC$276,3))</f>
        <v/>
      </c>
      <c r="C44" s="122" t="str">
        <f>IF(OR(ISERROR(VLOOKUP(C38,スケジュール!$A$10:$AC$276,3)),(ISBLANK(VLOOKUP(C38,スケジュール!$A$10:$AC$276,3)))),"",VLOOKUP(C38,スケジュール!$A$10:$AC$276,3))</f>
        <v/>
      </c>
      <c r="D44" s="122">
        <f>IF(OR(ISERROR(VLOOKUP(D38,スケジュール!$A$10:$AC$276,3)),(ISBLANK(VLOOKUP(D38,スケジュール!$A$10:$AC$276,3)))),"",VLOOKUP(D38,スケジュール!$A$10:$AC$276,3))</f>
        <v>43419</v>
      </c>
      <c r="E44" s="122">
        <f>IF(OR(ISERROR(VLOOKUP(E38,スケジュール!$A$10:$AC$276,3)),(ISBLANK(VLOOKUP(E38,スケジュール!$A$10:$AC$276,3)))),"",VLOOKUP(E38,スケジュール!$A$10:$AC$276,3))</f>
        <v>43420</v>
      </c>
      <c r="F44" s="122" t="str">
        <f>IF(OR(ISERROR(VLOOKUP(F38,スケジュール!$A$10:$AC$276,3)),(ISBLANK(VLOOKUP(F38,スケジュール!$A$10:$AC$276,3)))),"",VLOOKUP(F38,スケジュール!$A$10:$AC$276,3))</f>
        <v/>
      </c>
      <c r="G44" s="122" t="str">
        <f>IF(OR(ISERROR(VLOOKUP(G38,スケジュール!$A$10:$AC$276,3)),(ISBLANK(VLOOKUP(G38,スケジュール!$A$10:$AC$276,3)))),"",VLOOKUP(G38,スケジュール!$A$10:$AC$276,3))</f>
        <v/>
      </c>
      <c r="H44" s="122" t="str">
        <f>IF(OR(ISERROR(VLOOKUP(H38,スケジュール!$A$10:$AC$276,3)),(ISBLANK(VLOOKUP(H38,スケジュール!$A$10:$AC$276,3)))),"",VLOOKUP(H38,スケジュール!$A$10:$AC$276,3))</f>
        <v/>
      </c>
      <c r="I44" s="85"/>
      <c r="J44" s="122" t="str">
        <f>IF(OR(ISERROR(VLOOKUP(J38,スケジュール!$A$10:$AC$276,3)),(ISBLANK(VLOOKUP(J38,スケジュール!$A$10:$AC$276,3)))),"",VLOOKUP(J38,スケジュール!$A$10:$AC$276,3))</f>
        <v/>
      </c>
      <c r="K44" s="122" t="str">
        <f>IF(OR(ISERROR(VLOOKUP(K38,スケジュール!$A$10:$AC$276,3)),(ISBLANK(VLOOKUP(K38,スケジュール!$A$10:$AC$276,3)))),"",VLOOKUP(K38,スケジュール!$A$10:$AC$276,3))</f>
        <v/>
      </c>
      <c r="L44" s="122">
        <f>IF(OR(ISERROR(VLOOKUP(L38,スケジュール!$A$10:$AC$276,3)),(ISBLANK(VLOOKUP(L38,スケジュール!$A$10:$AC$276,3)))),"",VLOOKUP(L38,スケジュール!$A$10:$AC$276,3))</f>
        <v>43447</v>
      </c>
      <c r="M44" s="122">
        <f>IF(OR(ISERROR(VLOOKUP(M38,スケジュール!$A$10:$AC$276,3)),(ISBLANK(VLOOKUP(M38,スケジュール!$A$10:$AC$276,3)))),"",VLOOKUP(M38,スケジュール!$A$10:$AC$276,3))</f>
        <v>43448</v>
      </c>
      <c r="N44" s="122" t="str">
        <f>IF(OR(ISERROR(VLOOKUP(N38,スケジュール!$A$10:$AC$276,3)),(ISBLANK(VLOOKUP(N38,スケジュール!$A$10:$AC$276,3)))),"",VLOOKUP(N38,スケジュール!$A$10:$AC$276,3))</f>
        <v/>
      </c>
      <c r="O44" s="122" t="str">
        <f>IF(OR(ISERROR(VLOOKUP(O38,スケジュール!$A$10:$AC$276,3)),(ISBLANK(VLOOKUP(O38,スケジュール!$A$10:$AC$276,3)))),"",VLOOKUP(O38,スケジュール!$A$10:$AC$276,3))</f>
        <v/>
      </c>
      <c r="P44" s="122" t="str">
        <f>IF(OR(ISERROR(VLOOKUP(P38,スケジュール!$A$10:$AC$276,3)),(ISBLANK(VLOOKUP(P38,スケジュール!$A$10:$AC$276,3)))),"",VLOOKUP(P38,スケジュール!$A$10:$AC$276,3))</f>
        <v/>
      </c>
      <c r="Q44" s="85"/>
      <c r="R44" s="122" t="str">
        <f>IF(OR(ISERROR(VLOOKUP(R38,スケジュール!$A$10:$AC$276,3)),(ISBLANK(VLOOKUP(R38,スケジュール!$A$10:$AC$276,3)))),"",VLOOKUP(R38,スケジュール!$A$10:$AC$276,3))</f>
        <v/>
      </c>
      <c r="S44" s="122" t="str">
        <f>IF(OR(ISERROR(VLOOKUP(S38,スケジュール!$A$10:$AC$276,3)),(ISBLANK(VLOOKUP(S38,スケジュール!$A$10:$AC$276,3)))),"",VLOOKUP(S38,スケジュール!$A$10:$AC$276,3))</f>
        <v/>
      </c>
      <c r="T44" s="122" t="str">
        <f>IF(OR(ISERROR(VLOOKUP(T38,スケジュール!$A$10:$AC$276,3)),(ISBLANK(VLOOKUP(T38,スケジュール!$A$10:$AC$276,3)))),"",VLOOKUP(T38,スケジュール!$A$10:$AC$276,3))</f>
        <v/>
      </c>
      <c r="U44" s="122" t="str">
        <f>IF(OR(ISERROR(VLOOKUP(U38,スケジュール!$A$10:$AC$276,3)),(ISBLANK(VLOOKUP(U38,スケジュール!$A$10:$AC$276,3)))),"",VLOOKUP(U38,スケジュール!$A$10:$AC$276,3))</f>
        <v/>
      </c>
      <c r="V44" s="122" t="str">
        <f>IF(OR(ISERROR(VLOOKUP(V38,スケジュール!$A$10:$AC$276,3)),(ISBLANK(VLOOKUP(V38,スケジュール!$A$10:$AC$276,3)))),"",VLOOKUP(V38,スケジュール!$A$10:$AC$276,3))</f>
        <v/>
      </c>
      <c r="W44" s="122" t="str">
        <f>IF(OR(ISERROR(VLOOKUP(W38,スケジュール!$A$10:$AC$276,3)),(ISBLANK(VLOOKUP(W38,スケジュール!$A$10:$AC$276,3)))),"",VLOOKUP(W38,スケジュール!$A$10:$AC$276,3))</f>
        <v/>
      </c>
      <c r="X44" s="122" t="str">
        <f>IF(OR(ISERROR(VLOOKUP(X38,スケジュール!$A$10:$AC$276,3)),(ISBLANK(VLOOKUP(X38,スケジュール!$A$10:$AC$276,3)))),"",VLOOKUP(X38,スケジュール!$A$10:$AC$276,3))</f>
        <v/>
      </c>
      <c r="Y44" s="85"/>
      <c r="Z44" s="122" t="str">
        <f>IF(OR(ISERROR(VLOOKUP(Z38,スケジュール!$A$10:$AC$276,3)),(ISBLANK(VLOOKUP(Z38,スケジュール!$A$10:$AC$276,3)))),"",VLOOKUP(Z38,スケジュール!$A$10:$AC$276,3))</f>
        <v/>
      </c>
      <c r="AA44" s="122" t="str">
        <f>IF(OR(ISERROR(VLOOKUP(AA38,スケジュール!$A$10:$AC$276,3)),(ISBLANK(VLOOKUP(AA38,スケジュール!$A$10:$AC$276,3)))),"",VLOOKUP(AA38,スケジュール!$A$10:$AC$276,3))</f>
        <v/>
      </c>
      <c r="AB44" s="122">
        <f>IF(OR(ISERROR(VLOOKUP(AB38,スケジュール!$A$10:$AC$276,3)),(ISBLANK(VLOOKUP(AB38,スケジュール!$A$10:$AC$276,3)))),"",VLOOKUP(AB38,スケジュール!$A$10:$AC$276,3))</f>
        <v>43509</v>
      </c>
      <c r="AC44" s="122">
        <f>IF(OR(ISERROR(VLOOKUP(AC38,スケジュール!$A$10:$AC$276,3)),(ISBLANK(VLOOKUP(AC38,スケジュール!$A$10:$AC$276,3)))),"",VLOOKUP(AC38,スケジュール!$A$10:$AC$276,3))</f>
        <v>43510</v>
      </c>
      <c r="AD44" s="122" t="str">
        <f>IF(OR(ISERROR(VLOOKUP(AD38,スケジュール!$A$10:$AC$276,3)),(ISBLANK(VLOOKUP(AD38,スケジュール!$A$10:$AC$276,3)))),"",VLOOKUP(AD38,スケジュール!$A$10:$AC$276,3))</f>
        <v/>
      </c>
      <c r="AE44" s="122">
        <f>IF(OR(ISERROR(VLOOKUP(AE38,スケジュール!$A$10:$AC$276,3)),(ISBLANK(VLOOKUP(AE38,スケジュール!$A$10:$AC$276,3)))),"",VLOOKUP(AE38,スケジュール!$A$10:$AC$276,3))</f>
        <v>43512</v>
      </c>
      <c r="AF44" s="122" t="str">
        <f>IF(OR(ISERROR(VLOOKUP(AF38,スケジュール!$A$10:$AC$276,3)),(ISBLANK(VLOOKUP(AF38,スケジュール!$A$10:$AC$276,3)))),"",VLOOKUP(AF38,スケジュール!$A$10:$AC$276,3))</f>
        <v/>
      </c>
    </row>
    <row r="45" spans="1:36" ht="20.100000000000001" customHeight="1">
      <c r="A45" s="38" t="s">
        <v>90</v>
      </c>
      <c r="B45" s="123" t="str">
        <f>IF(OR(ISERROR(VLOOKUP(B38,スケジュール!$A$10:$AC$276,4)),(ISBLANK(VLOOKUP(B38,スケジュール!$A$10:$AC$276,4)))),"",VLOOKUP(B38,スケジュール!$A$10:$AC$276,4))</f>
        <v/>
      </c>
      <c r="C45" s="123" t="str">
        <f>IF(OR(ISERROR(VLOOKUP(C38,スケジュール!$A$10:$AC$276,4)),(ISBLANK(VLOOKUP(C38,スケジュール!$A$10:$AC$276,4)))),"",VLOOKUP(C38,スケジュール!$A$10:$AC$276,4))</f>
        <v/>
      </c>
      <c r="D45" s="123">
        <f>IF(OR(ISERROR(VLOOKUP(D38,スケジュール!$A$10:$AC$276,4)),(ISBLANK(VLOOKUP(D38,スケジュール!$A$10:$AC$276,4)))),"",VLOOKUP(D38,スケジュール!$A$10:$AC$276,4))</f>
        <v>43421</v>
      </c>
      <c r="E45" s="123" t="str">
        <f>IF(OR(ISERROR(VLOOKUP(E38,スケジュール!$A$10:$AC$276,4)),(ISBLANK(VLOOKUP(E38,スケジュール!$A$10:$AC$276,4)))),"",VLOOKUP(E38,スケジュール!$A$10:$AC$276,4))</f>
        <v/>
      </c>
      <c r="F45" s="123" t="str">
        <f>IF(OR(ISERROR(VLOOKUP(F38,スケジュール!$A$10:$AC$276,4)),(ISBLANK(VLOOKUP(F38,スケジュール!$A$10:$AC$276,4)))),"",VLOOKUP(F38,スケジュール!$A$10:$AC$276,4))</f>
        <v/>
      </c>
      <c r="G45" s="123" t="str">
        <f>IF(OR(ISERROR(VLOOKUP(G38,スケジュール!$A$10:$AC$276,4)),(ISBLANK(VLOOKUP(G38,スケジュール!$A$10:$AC$276,4)))),"",VLOOKUP(G38,スケジュール!$A$10:$AC$276,4))</f>
        <v/>
      </c>
      <c r="H45" s="123" t="str">
        <f>IF(OR(ISERROR(VLOOKUP(H38,スケジュール!$A$10:$AC$276,4)),(ISBLANK(VLOOKUP(H38,スケジュール!$A$10:$AC$276,4)))),"",VLOOKUP(H38,スケジュール!$A$10:$AC$276,4))</f>
        <v/>
      </c>
      <c r="I45" s="85"/>
      <c r="J45" s="123" t="str">
        <f>IF(OR(ISERROR(VLOOKUP(J38,スケジュール!$A$10:$AC$276,4)),(ISBLANK(VLOOKUP(J38,スケジュール!$A$10:$AC$276,4)))),"",VLOOKUP(J38,スケジュール!$A$10:$AC$276,4))</f>
        <v/>
      </c>
      <c r="K45" s="123" t="str">
        <f>IF(OR(ISERROR(VLOOKUP(K38,スケジュール!$A$10:$AC$276,4)),(ISBLANK(VLOOKUP(K38,スケジュール!$A$10:$AC$276,4)))),"",VLOOKUP(K38,スケジュール!$A$10:$AC$276,4))</f>
        <v/>
      </c>
      <c r="L45" s="123">
        <f>IF(OR(ISERROR(VLOOKUP(L38,スケジュール!$A$10:$AC$276,4)),(ISBLANK(VLOOKUP(L38,スケジュール!$A$10:$AC$276,4)))),"",VLOOKUP(L38,スケジュール!$A$10:$AC$276,4))</f>
        <v>43449</v>
      </c>
      <c r="M45" s="123" t="str">
        <f>IF(OR(ISERROR(VLOOKUP(M38,スケジュール!$A$10:$AC$276,4)),(ISBLANK(VLOOKUP(M38,スケジュール!$A$10:$AC$276,4)))),"",VLOOKUP(M38,スケジュール!$A$10:$AC$276,4))</f>
        <v/>
      </c>
      <c r="N45" s="123" t="str">
        <f>IF(OR(ISERROR(VLOOKUP(N38,スケジュール!$A$10:$AC$276,4)),(ISBLANK(VLOOKUP(N38,スケジュール!$A$10:$AC$276,4)))),"",VLOOKUP(N38,スケジュール!$A$10:$AC$276,4))</f>
        <v/>
      </c>
      <c r="O45" s="123" t="str">
        <f>IF(OR(ISERROR(VLOOKUP(O38,スケジュール!$A$10:$AC$276,4)),(ISBLANK(VLOOKUP(O38,スケジュール!$A$10:$AC$276,4)))),"",VLOOKUP(O38,スケジュール!$A$10:$AC$276,4))</f>
        <v/>
      </c>
      <c r="P45" s="123" t="str">
        <f>IF(OR(ISERROR(VLOOKUP(P38,スケジュール!$A$10:$AC$276,4)),(ISBLANK(VLOOKUP(P38,スケジュール!$A$10:$AC$276,4)))),"",VLOOKUP(P38,スケジュール!$A$10:$AC$276,4))</f>
        <v/>
      </c>
      <c r="Q45" s="85"/>
      <c r="R45" s="123" t="str">
        <f>IF(OR(ISERROR(VLOOKUP(R38,スケジュール!$A$10:$AC$276,4)),(ISBLANK(VLOOKUP(R38,スケジュール!$A$10:$AC$276,4)))),"",VLOOKUP(R38,スケジュール!$A$10:$AC$276,4))</f>
        <v/>
      </c>
      <c r="S45" s="123" t="str">
        <f>IF(OR(ISERROR(VLOOKUP(S38,スケジュール!$A$10:$AC$276,4)),(ISBLANK(VLOOKUP(S38,スケジュール!$A$10:$AC$276,4)))),"",VLOOKUP(S38,スケジュール!$A$10:$AC$276,4))</f>
        <v/>
      </c>
      <c r="T45" s="123" t="str">
        <f>IF(OR(ISERROR(VLOOKUP(T38,スケジュール!$A$10:$AC$276,4)),(ISBLANK(VLOOKUP(T38,スケジュール!$A$10:$AC$276,4)))),"",VLOOKUP(T38,スケジュール!$A$10:$AC$276,4))</f>
        <v/>
      </c>
      <c r="U45" s="123" t="str">
        <f>IF(OR(ISERROR(VLOOKUP(U38,スケジュール!$A$10:$AC$276,4)),(ISBLANK(VLOOKUP(U38,スケジュール!$A$10:$AC$276,4)))),"",VLOOKUP(U38,スケジュール!$A$10:$AC$276,4))</f>
        <v/>
      </c>
      <c r="V45" s="123" t="str">
        <f>IF(OR(ISERROR(VLOOKUP(V38,スケジュール!$A$10:$AC$276,4)),(ISBLANK(VLOOKUP(V38,スケジュール!$A$10:$AC$276,4)))),"",VLOOKUP(V38,スケジュール!$A$10:$AC$276,4))</f>
        <v/>
      </c>
      <c r="W45" s="123" t="str">
        <f>IF(OR(ISERROR(VLOOKUP(W38,スケジュール!$A$10:$AC$276,4)),(ISBLANK(VLOOKUP(W38,スケジュール!$A$10:$AC$276,4)))),"",VLOOKUP(W38,スケジュール!$A$10:$AC$276,4))</f>
        <v/>
      </c>
      <c r="X45" s="123" t="str">
        <f>IF(OR(ISERROR(VLOOKUP(X38,スケジュール!$A$10:$AC$276,4)),(ISBLANK(VLOOKUP(X38,スケジュール!$A$10:$AC$276,4)))),"",VLOOKUP(X38,スケジュール!$A$10:$AC$276,4))</f>
        <v/>
      </c>
      <c r="Y45" s="85"/>
      <c r="Z45" s="123" t="str">
        <f>IF(OR(ISERROR(VLOOKUP(Z38,スケジュール!$A$10:$AC$276,4)),(ISBLANK(VLOOKUP(Z38,スケジュール!$A$10:$AC$276,4)))),"",VLOOKUP(Z38,スケジュール!$A$10:$AC$276,4))</f>
        <v/>
      </c>
      <c r="AA45" s="123" t="str">
        <f>IF(OR(ISERROR(VLOOKUP(AA38,スケジュール!$A$10:$AC$276,4)),(ISBLANK(VLOOKUP(AA38,スケジュール!$A$10:$AC$276,4)))),"",VLOOKUP(AA38,スケジュール!$A$10:$AC$276,4))</f>
        <v/>
      </c>
      <c r="AB45" s="123">
        <f>IF(OR(ISERROR(VLOOKUP(AB38,スケジュール!$A$10:$AC$276,4)),(ISBLANK(VLOOKUP(AB38,スケジュール!$A$10:$AC$276,4)))),"",VLOOKUP(AB38,スケジュール!$A$10:$AC$276,4))</f>
        <v>43511</v>
      </c>
      <c r="AC45" s="123" t="str">
        <f>IF(OR(ISERROR(VLOOKUP(AC38,スケジュール!$A$10:$AC$276,4)),(ISBLANK(VLOOKUP(AC38,スケジュール!$A$10:$AC$276,4)))),"",VLOOKUP(AC38,スケジュール!$A$10:$AC$276,4))</f>
        <v/>
      </c>
      <c r="AD45" s="123" t="str">
        <f>IF(OR(ISERROR(VLOOKUP(AD38,スケジュール!$A$10:$AC$276,4)),(ISBLANK(VLOOKUP(AD38,スケジュール!$A$10:$AC$276,4)))),"",VLOOKUP(AD38,スケジュール!$A$10:$AC$276,4))</f>
        <v/>
      </c>
      <c r="AE45" s="123">
        <f>IF(OR(ISERROR(VLOOKUP(AE38,スケジュール!$A$10:$AC$276,4)),(ISBLANK(VLOOKUP(AE38,スケジュール!$A$10:$AC$276,4)))),"",VLOOKUP(AE38,スケジュール!$A$10:$AC$276,4))</f>
        <v>43515</v>
      </c>
      <c r="AF45" s="123" t="str">
        <f>IF(OR(ISERROR(VLOOKUP(AF38,スケジュール!$A$10:$AC$276,4)),(ISBLANK(VLOOKUP(AF38,スケジュール!$A$10:$AC$276,4)))),"",VLOOKUP(AF38,スケジュール!$A$10:$AC$276,4))</f>
        <v/>
      </c>
    </row>
    <row r="46" spans="1:36" s="371" customFormat="1" ht="20.100000000000001" customHeight="1">
      <c r="A46" s="374"/>
      <c r="B46" s="278">
        <f>H38+1</f>
        <v>43408</v>
      </c>
      <c r="C46" s="278">
        <f t="shared" ref="C46:H46" si="20">B46+1</f>
        <v>43409</v>
      </c>
      <c r="D46" s="278">
        <f t="shared" si="20"/>
        <v>43410</v>
      </c>
      <c r="E46" s="278">
        <f t="shared" si="20"/>
        <v>43411</v>
      </c>
      <c r="F46" s="278">
        <f t="shared" si="20"/>
        <v>43412</v>
      </c>
      <c r="G46" s="278">
        <f t="shared" si="20"/>
        <v>43413</v>
      </c>
      <c r="H46" s="278">
        <f t="shared" si="20"/>
        <v>43414</v>
      </c>
      <c r="J46" s="278">
        <f>P38+1</f>
        <v>43436</v>
      </c>
      <c r="K46" s="278">
        <f t="shared" ref="K46:P46" si="21">J46+1</f>
        <v>43437</v>
      </c>
      <c r="L46" s="278">
        <f t="shared" si="21"/>
        <v>43438</v>
      </c>
      <c r="M46" s="278">
        <f t="shared" si="21"/>
        <v>43439</v>
      </c>
      <c r="N46" s="278">
        <f t="shared" si="21"/>
        <v>43440</v>
      </c>
      <c r="O46" s="278">
        <f t="shared" si="21"/>
        <v>43441</v>
      </c>
      <c r="P46" s="278">
        <f t="shared" si="21"/>
        <v>43442</v>
      </c>
      <c r="R46" s="278">
        <f>X38+1</f>
        <v>43464</v>
      </c>
      <c r="S46" s="278">
        <f t="shared" ref="S46:X46" si="22">R46+1</f>
        <v>43465</v>
      </c>
      <c r="T46" s="278">
        <f t="shared" si="22"/>
        <v>43466</v>
      </c>
      <c r="U46" s="278">
        <f t="shared" si="22"/>
        <v>43467</v>
      </c>
      <c r="V46" s="278">
        <f t="shared" si="22"/>
        <v>43468</v>
      </c>
      <c r="W46" s="278">
        <f t="shared" si="22"/>
        <v>43469</v>
      </c>
      <c r="X46" s="278">
        <f t="shared" si="22"/>
        <v>43470</v>
      </c>
      <c r="Z46" s="278">
        <f>AF38+1</f>
        <v>43499</v>
      </c>
      <c r="AA46" s="278">
        <f t="shared" ref="AA46:AF46" si="23">Z46+1</f>
        <v>43500</v>
      </c>
      <c r="AB46" s="278">
        <f t="shared" si="23"/>
        <v>43501</v>
      </c>
      <c r="AC46" s="278">
        <f t="shared" si="23"/>
        <v>43502</v>
      </c>
      <c r="AD46" s="278">
        <f t="shared" si="23"/>
        <v>43503</v>
      </c>
      <c r="AE46" s="278">
        <f t="shared" si="23"/>
        <v>43504</v>
      </c>
      <c r="AF46" s="278">
        <f t="shared" si="23"/>
        <v>43505</v>
      </c>
    </row>
    <row r="47" spans="1:36" s="116" customFormat="1" ht="20.100000000000001" hidden="1" customHeight="1">
      <c r="A47" s="114"/>
      <c r="B47" s="118" t="b">
        <f>IF(VLOOKUP(B46,スケジュール!$A$10:$AC$402,24,FALSE)="●","sky",IF(VLOOKUP(B46,スケジュール!$A$10:$AC$402,25,FALSE)="●","orange",IF(VLOOKUP(B46,スケジュール!$A$10:$AC$402,26,FALSE)="●","green",IF(VLOOKUP(B46,スケジュール!$A$10:$AC$402,27,FALSE)="●","pink",IF(VLOOKUP(B46,スケジュール!$A$10:$AC$402,28,FALSE)="●","purple",IF(VLOOKUP(B46,スケジュール!$A$10:$AC$402,29,FALSE)="●","yellow"))))))</f>
        <v>0</v>
      </c>
      <c r="C47" s="118" t="b">
        <f>IF(VLOOKUP(C46,スケジュール!$A$10:$AC$402,24,FALSE)="●","sky",IF(VLOOKUP(C46,スケジュール!$A$10:$AC$402,25,FALSE)="●","orange",IF(VLOOKUP(C46,スケジュール!$A$10:$AC$402,26,FALSE)="●","green",IF(VLOOKUP(C46,スケジュール!$A$10:$AC$402,27,FALSE)="●","pink",IF(VLOOKUP(C46,スケジュール!$A$10:$AC$402,28,FALSE)="●","purple",IF(VLOOKUP(C46,スケジュール!$A$10:$AC$402,29,FALSE)="●","yellow"))))))</f>
        <v>0</v>
      </c>
      <c r="D47" s="118" t="str">
        <f>IF(VLOOKUP(D46,スケジュール!$A$10:$AC$402,24,FALSE)="●","sky",IF(VLOOKUP(D46,スケジュール!$A$10:$AC$402,25,FALSE)="●","orange",IF(VLOOKUP(D46,スケジュール!$A$10:$AC$402,26,FALSE)="●","green",IF(VLOOKUP(D46,スケジュール!$A$10:$AC$402,27,FALSE)="●","pink",IF(VLOOKUP(D46,スケジュール!$A$10:$AC$402,28,FALSE)="●","purple",IF(VLOOKUP(D46,スケジュール!$A$10:$AC$402,29,FALSE)="●","yellow"))))))</f>
        <v>sky</v>
      </c>
      <c r="E47" s="118" t="str">
        <f>IF(VLOOKUP(E46,スケジュール!$A$10:$AC$402,24,FALSE)="●","sky",IF(VLOOKUP(E46,スケジュール!$A$10:$AC$402,25,FALSE)="●","orange",IF(VLOOKUP(E46,スケジュール!$A$10:$AC$402,26,FALSE)="●","green",IF(VLOOKUP(E46,スケジュール!$A$10:$AC$402,27,FALSE)="●","pink",IF(VLOOKUP(E46,スケジュール!$A$10:$AC$402,28,FALSE)="●","purple",IF(VLOOKUP(E46,スケジュール!$A$10:$AC$402,29,FALSE)="●","yellow"))))))</f>
        <v>sky</v>
      </c>
      <c r="F47" s="118" t="b">
        <f>IF(VLOOKUP(F46,スケジュール!$A$10:$AC$402,24,FALSE)="●","sky",IF(VLOOKUP(F46,スケジュール!$A$10:$AC$402,25,FALSE)="●","orange",IF(VLOOKUP(F46,スケジュール!$A$10:$AC$402,26,FALSE)="●","green",IF(VLOOKUP(F46,スケジュール!$A$10:$AC$402,27,FALSE)="●","pink",IF(VLOOKUP(F46,スケジュール!$A$10:$AC$402,28,FALSE)="●","purple",IF(VLOOKUP(F46,スケジュール!$A$10:$AC$402,29,FALSE)="●","yellow"))))))</f>
        <v>0</v>
      </c>
      <c r="G47" s="118" t="b">
        <f>IF(VLOOKUP(G46,スケジュール!$A$10:$AC$402,24,FALSE)="●","sky",IF(VLOOKUP(G46,スケジュール!$A$10:$AC$402,25,FALSE)="●","orange",IF(VLOOKUP(G46,スケジュール!$A$10:$AC$402,26,FALSE)="●","green",IF(VLOOKUP(G46,スケジュール!$A$10:$AC$402,27,FALSE)="●","pink",IF(VLOOKUP(G46,スケジュール!$A$10:$AC$402,28,FALSE)="●","purple",IF(VLOOKUP(G46,スケジュール!$A$10:$AC$402,29,FALSE)="●","yellow"))))))</f>
        <v>0</v>
      </c>
      <c r="H47" s="118" t="b">
        <f>IF(VLOOKUP(H46,スケジュール!$A$10:$AC$402,24,FALSE)="●","sky",IF(VLOOKUP(H46,スケジュール!$A$10:$AC$402,25,FALSE)="●","orange",IF(VLOOKUP(H46,スケジュール!$A$10:$AC$402,26,FALSE)="●","green",IF(VLOOKUP(H46,スケジュール!$A$10:$AC$402,27,FALSE)="●","pink",IF(VLOOKUP(H46,スケジュール!$A$10:$AC$402,28,FALSE)="●","purple",IF(VLOOKUP(H46,スケジュール!$A$10:$AC$402,29,FALSE)="●","yellow"))))))</f>
        <v>0</v>
      </c>
      <c r="I47" s="85"/>
      <c r="J47" s="118" t="b">
        <f>IF(VLOOKUP(J46,スケジュール!$A$10:$AC$402,24,FALSE)="●","sky",IF(VLOOKUP(J46,スケジュール!$A$10:$AC$402,25,FALSE)="●","orange",IF(VLOOKUP(J46,スケジュール!$A$10:$AC$402,26,FALSE)="●","green",IF(VLOOKUP(J46,スケジュール!$A$10:$AC$402,27,FALSE)="●","pink",IF(VLOOKUP(J46,スケジュール!$A$10:$AC$402,28,FALSE)="●","purple",IF(VLOOKUP(J46,スケジュール!$A$10:$AC$402,29,FALSE)="●","yellow"))))))</f>
        <v>0</v>
      </c>
      <c r="K47" s="118" t="b">
        <f>IF(VLOOKUP(K46,スケジュール!$A$10:$AC$402,24,FALSE)="●","sky",IF(VLOOKUP(K46,スケジュール!$A$10:$AC$402,25,FALSE)="●","orange",IF(VLOOKUP(K46,スケジュール!$A$10:$AC$402,26,FALSE)="●","green",IF(VLOOKUP(K46,スケジュール!$A$10:$AC$402,27,FALSE)="●","pink",IF(VLOOKUP(K46,スケジュール!$A$10:$AC$402,28,FALSE)="●","purple",IF(VLOOKUP(K46,スケジュール!$A$10:$AC$402,29,FALSE)="●","yellow"))))))</f>
        <v>0</v>
      </c>
      <c r="L47" s="118" t="str">
        <f>IF(VLOOKUP(L46,スケジュール!$A$10:$AC$402,24,FALSE)="●","sky",IF(VLOOKUP(L46,スケジュール!$A$10:$AC$402,25,FALSE)="●","orange",IF(VLOOKUP(L46,スケジュール!$A$10:$AC$402,26,FALSE)="●","green",IF(VLOOKUP(L46,スケジュール!$A$10:$AC$402,27,FALSE)="●","pink",IF(VLOOKUP(L46,スケジュール!$A$10:$AC$402,28,FALSE)="●","purple",IF(VLOOKUP(L46,スケジュール!$A$10:$AC$402,29,FALSE)="●","yellow"))))))</f>
        <v>orange</v>
      </c>
      <c r="M47" s="118" t="str">
        <f>IF(VLOOKUP(M46,スケジュール!$A$10:$AC$402,24,FALSE)="●","sky",IF(VLOOKUP(M46,スケジュール!$A$10:$AC$402,25,FALSE)="●","orange",IF(VLOOKUP(M46,スケジュール!$A$10:$AC$402,26,FALSE)="●","green",IF(VLOOKUP(M46,スケジュール!$A$10:$AC$402,27,FALSE)="●","pink",IF(VLOOKUP(M46,スケジュール!$A$10:$AC$402,28,FALSE)="●","purple",IF(VLOOKUP(M46,スケジュール!$A$10:$AC$402,29,FALSE)="●","yellow"))))))</f>
        <v>orange</v>
      </c>
      <c r="N47" s="118" t="b">
        <f>IF(VLOOKUP(N46,スケジュール!$A$10:$AC$402,24,FALSE)="●","sky",IF(VLOOKUP(N46,スケジュール!$A$10:$AC$402,25,FALSE)="●","orange",IF(VLOOKUP(N46,スケジュール!$A$10:$AC$402,26,FALSE)="●","green",IF(VLOOKUP(N46,スケジュール!$A$10:$AC$402,27,FALSE)="●","pink",IF(VLOOKUP(N46,スケジュール!$A$10:$AC$402,28,FALSE)="●","purple",IF(VLOOKUP(N46,スケジュール!$A$10:$AC$402,29,FALSE)="●","yellow"))))))</f>
        <v>0</v>
      </c>
      <c r="O47" s="118" t="b">
        <f>IF(VLOOKUP(O46,スケジュール!$A$10:$AC$402,24,FALSE)="●","sky",IF(VLOOKUP(O46,スケジュール!$A$10:$AC$402,25,FALSE)="●","orange",IF(VLOOKUP(O46,スケジュール!$A$10:$AC$402,26,FALSE)="●","green",IF(VLOOKUP(O46,スケジュール!$A$10:$AC$402,27,FALSE)="●","pink",IF(VLOOKUP(O46,スケジュール!$A$10:$AC$402,28,FALSE)="●","purple",IF(VLOOKUP(O46,スケジュール!$A$10:$AC$402,29,FALSE)="●","yellow"))))))</f>
        <v>0</v>
      </c>
      <c r="P47" s="118" t="b">
        <f>IF(VLOOKUP(P46,スケジュール!$A$10:$AC$402,24,FALSE)="●","sky",IF(VLOOKUP(P46,スケジュール!$A$10:$AC$402,25,FALSE)="●","orange",IF(VLOOKUP(P46,スケジュール!$A$10:$AC$402,26,FALSE)="●","green",IF(VLOOKUP(P46,スケジュール!$A$10:$AC$402,27,FALSE)="●","pink",IF(VLOOKUP(P46,スケジュール!$A$10:$AC$402,28,FALSE)="●","purple",IF(VLOOKUP(P46,スケジュール!$A$10:$AC$402,29,FALSE)="●","yellow"))))))</f>
        <v>0</v>
      </c>
      <c r="Q47" s="85"/>
      <c r="R47" s="118" t="b">
        <f>IF(VLOOKUP(R46,スケジュール!$A$10:$AC$402,24,FALSE)="●","sky",IF(VLOOKUP(R46,スケジュール!$A$10:$AC$402,25,FALSE)="●","orange",IF(VLOOKUP(R46,スケジュール!$A$10:$AC$402,26,FALSE)="●","green",IF(VLOOKUP(R46,スケジュール!$A$10:$AC$402,27,FALSE)="●","pink",IF(VLOOKUP(R46,スケジュール!$A$10:$AC$402,28,FALSE)="●","purple",IF(VLOOKUP(R46,スケジュール!$A$10:$AC$402,29,FALSE)="●","yellow"))))))</f>
        <v>0</v>
      </c>
      <c r="S47" s="118" t="b">
        <f>IF(VLOOKUP(S46,スケジュール!$A$10:$AC$402,24,FALSE)="●","sky",IF(VLOOKUP(S46,スケジュール!$A$10:$AC$402,25,FALSE)="●","orange",IF(VLOOKUP(S46,スケジュール!$A$10:$AC$402,26,FALSE)="●","green",IF(VLOOKUP(S46,スケジュール!$A$10:$AC$402,27,FALSE)="●","pink",IF(VLOOKUP(S46,スケジュール!$A$10:$AC$402,28,FALSE)="●","purple",IF(VLOOKUP(S46,スケジュール!$A$10:$AC$402,29,FALSE)="●","yellow"))))))</f>
        <v>0</v>
      </c>
      <c r="T47" s="118" t="b">
        <f>IF(VLOOKUP(T46,スケジュール!$A$10:$AC$402,24,FALSE)="●","sky",IF(VLOOKUP(T46,スケジュール!$A$10:$AC$402,25,FALSE)="●","orange",IF(VLOOKUP(T46,スケジュール!$A$10:$AC$402,26,FALSE)="●","green",IF(VLOOKUP(T46,スケジュール!$A$10:$AC$402,27,FALSE)="●","pink",IF(VLOOKUP(T46,スケジュール!$A$10:$AC$402,28,FALSE)="●","purple",IF(VLOOKUP(T46,スケジュール!$A$10:$AC$402,29,FALSE)="●","yellow"))))))</f>
        <v>0</v>
      </c>
      <c r="U47" s="118" t="b">
        <f>IF(VLOOKUP(U46,スケジュール!$A$10:$AC$402,24,FALSE)="●","sky",IF(VLOOKUP(U46,スケジュール!$A$10:$AC$402,25,FALSE)="●","orange",IF(VLOOKUP(U46,スケジュール!$A$10:$AC$402,26,FALSE)="●","green",IF(VLOOKUP(U46,スケジュール!$A$10:$AC$402,27,FALSE)="●","pink",IF(VLOOKUP(U46,スケジュール!$A$10:$AC$402,28,FALSE)="●","purple",IF(VLOOKUP(U46,スケジュール!$A$10:$AC$402,29,FALSE)="●","yellow"))))))</f>
        <v>0</v>
      </c>
      <c r="V47" s="118" t="b">
        <f>IF(VLOOKUP(V46,スケジュール!$A$10:$AC$402,24,FALSE)="●","sky",IF(VLOOKUP(V46,スケジュール!$A$10:$AC$402,25,FALSE)="●","orange",IF(VLOOKUP(V46,スケジュール!$A$10:$AC$402,26,FALSE)="●","green",IF(VLOOKUP(V46,スケジュール!$A$10:$AC$402,27,FALSE)="●","pink",IF(VLOOKUP(V46,スケジュール!$A$10:$AC$402,28,FALSE)="●","purple",IF(VLOOKUP(V46,スケジュール!$A$10:$AC$402,29,FALSE)="●","yellow"))))))</f>
        <v>0</v>
      </c>
      <c r="W47" s="118" t="b">
        <f>IF(VLOOKUP(W46,スケジュール!$A$10:$AC$402,24,FALSE)="●","sky",IF(VLOOKUP(W46,スケジュール!$A$10:$AC$402,25,FALSE)="●","orange",IF(VLOOKUP(W46,スケジュール!$A$10:$AC$402,26,FALSE)="●","green",IF(VLOOKUP(W46,スケジュール!$A$10:$AC$402,27,FALSE)="●","pink",IF(VLOOKUP(W46,スケジュール!$A$10:$AC$402,28,FALSE)="●","purple",IF(VLOOKUP(W46,スケジュール!$A$10:$AC$402,29,FALSE)="●","yellow"))))))</f>
        <v>0</v>
      </c>
      <c r="X47" s="118" t="b">
        <f>IF(VLOOKUP(X46,スケジュール!$A$10:$AC$402,24,FALSE)="●","sky",IF(VLOOKUP(X46,スケジュール!$A$10:$AC$402,25,FALSE)="●","orange",IF(VLOOKUP(X46,スケジュール!$A$10:$AC$402,26,FALSE)="●","green",IF(VLOOKUP(X46,スケジュール!$A$10:$AC$402,27,FALSE)="●","pink",IF(VLOOKUP(X46,スケジュール!$A$10:$AC$402,28,FALSE)="●","purple",IF(VLOOKUP(X46,スケジュール!$A$10:$AC$402,29,FALSE)="●","yellow"))))))</f>
        <v>0</v>
      </c>
      <c r="Y47" s="85"/>
      <c r="Z47" s="118" t="b">
        <f>IF(VLOOKUP(Z46,スケジュール!$A$10:$AC$402,24,FALSE)="●","sky",IF(VLOOKUP(Z46,スケジュール!$A$10:$AC$402,25,FALSE)="●","orange",IF(VLOOKUP(Z46,スケジュール!$A$10:$AC$402,26,FALSE)="●","green",IF(VLOOKUP(Z46,スケジュール!$A$10:$AC$402,27,FALSE)="●","pink",IF(VLOOKUP(Z46,スケジュール!$A$10:$AC$402,28,FALSE)="●","purple",IF(VLOOKUP(Z46,スケジュール!$A$10:$AC$402,29,FALSE)="●","yellow"))))))</f>
        <v>0</v>
      </c>
      <c r="AA47" s="118" t="b">
        <f>IF(VLOOKUP(AA46,スケジュール!$A$10:$AC$402,24,FALSE)="●","sky",IF(VLOOKUP(AA46,スケジュール!$A$10:$AC$402,25,FALSE)="●","orange",IF(VLOOKUP(AA46,スケジュール!$A$10:$AC$402,26,FALSE)="●","green",IF(VLOOKUP(AA46,スケジュール!$A$10:$AC$402,27,FALSE)="●","pink",IF(VLOOKUP(AA46,スケジュール!$A$10:$AC$402,28,FALSE)="●","purple",IF(VLOOKUP(AA46,スケジュール!$A$10:$AC$402,29,FALSE)="●","yellow"))))))</f>
        <v>0</v>
      </c>
      <c r="AB47" s="118" t="str">
        <f>IF(VLOOKUP(AB46,スケジュール!$A$10:$AC$402,24,FALSE)="●","sky",IF(VLOOKUP(AB46,スケジュール!$A$10:$AC$402,25,FALSE)="●","orange",IF(VLOOKUP(AB46,スケジュール!$A$10:$AC$402,26,FALSE)="●","green",IF(VLOOKUP(AB46,スケジュール!$A$10:$AC$402,27,FALSE)="●","pink",IF(VLOOKUP(AB46,スケジュール!$A$10:$AC$402,28,FALSE)="●","purple",IF(VLOOKUP(AB46,スケジュール!$A$10:$AC$402,29,FALSE)="●","yellow"))))))</f>
        <v>purple</v>
      </c>
      <c r="AC47" s="118" t="str">
        <f>IF(VLOOKUP(AC46,スケジュール!$A$10:$AC$402,24,FALSE)="●","sky",IF(VLOOKUP(AC46,スケジュール!$A$10:$AC$402,25,FALSE)="●","orange",IF(VLOOKUP(AC46,スケジュール!$A$10:$AC$402,26,FALSE)="●","green",IF(VLOOKUP(AC46,スケジュール!$A$10:$AC$402,27,FALSE)="●","pink",IF(VLOOKUP(AC46,スケジュール!$A$10:$AC$402,28,FALSE)="●","purple",IF(VLOOKUP(AC46,スケジュール!$A$10:$AC$402,29,FALSE)="●","yellow"))))))</f>
        <v>purple</v>
      </c>
      <c r="AD47" s="118" t="str">
        <f>IF(VLOOKUP(AD46,スケジュール!$A$10:$AC$402,24,FALSE)="●","sky",IF(VLOOKUP(AD46,スケジュール!$A$10:$AC$402,25,FALSE)="●","orange",IF(VLOOKUP(AD46,スケジュール!$A$10:$AC$402,26,FALSE)="●","green",IF(VLOOKUP(AD46,スケジュール!$A$10:$AC$402,27,FALSE)="●","pink",IF(VLOOKUP(AD46,スケジュール!$A$10:$AC$402,28,FALSE)="●","purple",IF(VLOOKUP(AD46,スケジュール!$A$10:$AC$402,29,FALSE)="●","yellow"))))))</f>
        <v>purple</v>
      </c>
      <c r="AE47" s="118" t="b">
        <f>IF(VLOOKUP(AE46,スケジュール!$A$10:$AC$402,24,FALSE)="●","sky",IF(VLOOKUP(AE46,スケジュール!$A$10:$AC$402,25,FALSE)="●","orange",IF(VLOOKUP(AE46,スケジュール!$A$10:$AC$402,26,FALSE)="●","green",IF(VLOOKUP(AE46,スケジュール!$A$10:$AC$402,27,FALSE)="●","pink",IF(VLOOKUP(AE46,スケジュール!$A$10:$AC$402,28,FALSE)="●","purple",IF(VLOOKUP(AE46,スケジュール!$A$10:$AC$402,29,FALSE)="●","yellow"))))))</f>
        <v>0</v>
      </c>
      <c r="AF47" s="118" t="b">
        <f>IF(VLOOKUP(AF46,スケジュール!$A$10:$AC$402,24,FALSE)="●","sky",IF(VLOOKUP(AF46,スケジュール!$A$10:$AC$402,25,FALSE)="●","orange",IF(VLOOKUP(AF46,スケジュール!$A$10:$AC$402,26,FALSE)="●","green",IF(VLOOKUP(AF46,スケジュール!$A$10:$AC$402,27,FALSE)="●","pink",IF(VLOOKUP(AF46,スケジュール!$A$10:$AC$402,28,FALSE)="●","purple",IF(VLOOKUP(AF46,スケジュール!$A$10:$AC$402,29,FALSE)="●","yellow"))))))</f>
        <v>0</v>
      </c>
      <c r="AG47" s="115"/>
      <c r="AJ47" s="117"/>
    </row>
    <row r="48" spans="1:36" s="86" customFormat="1" ht="20.100000000000001" customHeight="1">
      <c r="A48" s="126" t="str">
        <f>IF(ISBLANK(A40),"",A40)</f>
        <v/>
      </c>
      <c r="B48" s="286" t="str">
        <f>IF(ISERROR(VLOOKUP(B46,スケジュール!$A$10:$V$266,$AG48+4,FALSE)),"",IF(VLOOKUP(B46,スケジュール!$A$10:$V$266,$AG48+4,FALSE)="●",VLOOKUP(B46,スケジュール!$A$10:$V$266,$AG48+4,FALSE),""))</f>
        <v/>
      </c>
      <c r="C48" s="286" t="str">
        <f>IF(ISERROR(VLOOKUP(C46,スケジュール!$A$10:$V$266,$AG48+4,FALSE)),"",IF(VLOOKUP(C46,スケジュール!$A$10:$V$266,$AG48+4,FALSE)="●",VLOOKUP(C46,スケジュール!$A$10:$V$266,$AG48+4,FALSE),""))</f>
        <v/>
      </c>
      <c r="D48" s="286" t="str">
        <f>IF(ISERROR(VLOOKUP(D46,スケジュール!$A$10:$V$266,$AG48+4,FALSE)),"",IF(VLOOKUP(D46,スケジュール!$A$10:$V$266,$AG48+4,FALSE)="●",VLOOKUP(D46,スケジュール!$A$10:$V$266,$AG48+4,FALSE),""))</f>
        <v/>
      </c>
      <c r="E48" s="286" t="str">
        <f>IF(ISERROR(VLOOKUP(E46,スケジュール!$A$10:$V$266,$AG48+4,FALSE)),"",IF(VLOOKUP(E46,スケジュール!$A$10:$V$266,$AG48+4,FALSE)="●",VLOOKUP(E46,スケジュール!$A$10:$V$266,$AG48+4,FALSE),""))</f>
        <v/>
      </c>
      <c r="F48" s="286" t="str">
        <f>IF(ISERROR(VLOOKUP(F46,スケジュール!$A$10:$V$266,$AG48+4,FALSE)),"",IF(VLOOKUP(F46,スケジュール!$A$10:$V$266,$AG48+4,FALSE)="●",VLOOKUP(F46,スケジュール!$A$10:$V$266,$AG48+4,FALSE),""))</f>
        <v/>
      </c>
      <c r="G48" s="286" t="str">
        <f>IF(ISERROR(VLOOKUP(G46,スケジュール!$A$10:$V$266,$AG48+4,FALSE)),"",IF(VLOOKUP(G46,スケジュール!$A$10:$V$266,$AG48+4,FALSE)="●",VLOOKUP(G46,スケジュール!$A$10:$V$266,$AG48+4,FALSE),""))</f>
        <v/>
      </c>
      <c r="H48" s="286" t="str">
        <f>IF(ISERROR(VLOOKUP(H46,スケジュール!$A$10:$V$266,$AG48+4,FALSE)),"",IF(VLOOKUP(H46,スケジュール!$A$10:$V$266,$AG48+4,FALSE)="●",VLOOKUP(H46,スケジュール!$A$10:$V$266,$AG48+4,FALSE),""))</f>
        <v/>
      </c>
      <c r="I48" s="287"/>
      <c r="J48" s="282" t="str">
        <f>IF(ISERROR(VLOOKUP(J46,スケジュール!$A$10:$V$266,$AG48+4,FALSE)),"",IF(VLOOKUP(J46,スケジュール!$A$10:$V$266,$AG48+4,FALSE)="●",VLOOKUP(J46,スケジュール!$A$10:$V$266,$AG48+4,FALSE),""))</f>
        <v/>
      </c>
      <c r="K48" s="282" t="str">
        <f>IF(ISERROR(VLOOKUP(K46,スケジュール!$A$10:$V$266,$AG48+4,FALSE)),"",IF(VLOOKUP(K46,スケジュール!$A$10:$V$266,$AG48+4,FALSE)="●",VLOOKUP(K46,スケジュール!$A$10:$V$266,$AG48+4,FALSE),""))</f>
        <v/>
      </c>
      <c r="L48" s="282" t="str">
        <f>IF(ISERROR(VLOOKUP(L46,スケジュール!$A$10:$V$266,$AG48+4,FALSE)),"",IF(VLOOKUP(L46,スケジュール!$A$10:$V$266,$AG48+4,FALSE)="●",VLOOKUP(L46,スケジュール!$A$10:$V$266,$AG48+4,FALSE),""))</f>
        <v/>
      </c>
      <c r="M48" s="282" t="str">
        <f>IF(ISERROR(VLOOKUP(M46,スケジュール!$A$10:$V$266,$AG48+4,FALSE)),"",IF(VLOOKUP(M46,スケジュール!$A$10:$V$266,$AG48+4,FALSE)="●",VLOOKUP(M46,スケジュール!$A$10:$V$266,$AG48+4,FALSE),""))</f>
        <v/>
      </c>
      <c r="N48" s="282" t="str">
        <f>IF(ISERROR(VLOOKUP(N46,スケジュール!$A$10:$V$266,$AG48+4,FALSE)),"",IF(VLOOKUP(N46,スケジュール!$A$10:$V$266,$AG48+4,FALSE)="●",VLOOKUP(N46,スケジュール!$A$10:$V$266,$AG48+4,FALSE),""))</f>
        <v/>
      </c>
      <c r="O48" s="282" t="str">
        <f>IF(ISERROR(VLOOKUP(O46,スケジュール!$A$10:$V$266,$AG48+4,FALSE)),"",IF(VLOOKUP(O46,スケジュール!$A$10:$V$266,$AG48+4,FALSE)="●",VLOOKUP(O46,スケジュール!$A$10:$V$266,$AG48+4,FALSE),""))</f>
        <v/>
      </c>
      <c r="P48" s="282" t="str">
        <f>IF(ISERROR(VLOOKUP(P46,スケジュール!$A$10:$V$266,$AG48+4,FALSE)),"",IF(VLOOKUP(P46,スケジュール!$A$10:$V$266,$AG48+4,FALSE)="●",VLOOKUP(P46,スケジュール!$A$10:$V$266,$AG48+4,FALSE),""))</f>
        <v/>
      </c>
      <c r="Q48" s="287"/>
      <c r="R48" s="282" t="str">
        <f>IF(ISERROR(VLOOKUP(R46,スケジュール!$A$10:$V$266,$AG48+4,FALSE)),"",IF(VLOOKUP(R46,スケジュール!$A$10:$V$266,$AG48+4,FALSE)="●",VLOOKUP(R46,スケジュール!$A$10:$V$266,$AG48+4,FALSE),""))</f>
        <v/>
      </c>
      <c r="S48" s="282" t="str">
        <f>IF(ISERROR(VLOOKUP(S46,スケジュール!$A$10:$V$266,$AG48+4,FALSE)),"",IF(VLOOKUP(S46,スケジュール!$A$10:$V$266,$AG48+4,FALSE)="●",VLOOKUP(S46,スケジュール!$A$10:$V$266,$AG48+4,FALSE),""))</f>
        <v/>
      </c>
      <c r="T48" s="282" t="str">
        <f>IF(ISERROR(VLOOKUP(T46,スケジュール!$A$10:$V$266,$AG48+4,FALSE)),"",IF(VLOOKUP(T46,スケジュール!$A$10:$V$266,$AG48+4,FALSE)="●",VLOOKUP(T46,スケジュール!$A$10:$V$266,$AG48+4,FALSE),""))</f>
        <v/>
      </c>
      <c r="U48" s="282" t="str">
        <f>IF(ISERROR(VLOOKUP(U46,スケジュール!$A$10:$V$266,$AG48+4,FALSE)),"",IF(VLOOKUP(U46,スケジュール!$A$10:$V$266,$AG48+4,FALSE)="●",VLOOKUP(U46,スケジュール!$A$10:$V$266,$AG48+4,FALSE),""))</f>
        <v/>
      </c>
      <c r="V48" s="282" t="str">
        <f>IF(ISERROR(VLOOKUP(V46,スケジュール!$A$10:$V$266,$AG48+4,FALSE)),"",IF(VLOOKUP(V46,スケジュール!$A$10:$V$266,$AG48+4,FALSE)="●",VLOOKUP(V46,スケジュール!$A$10:$V$266,$AG48+4,FALSE),""))</f>
        <v/>
      </c>
      <c r="W48" s="282" t="str">
        <f>IF(ISERROR(VLOOKUP(W46,スケジュール!$A$10:$V$266,$AG48+4,FALSE)),"",IF(VLOOKUP(W46,スケジュール!$A$10:$V$266,$AG48+4,FALSE)="●",VLOOKUP(W46,スケジュール!$A$10:$V$266,$AG48+4,FALSE),""))</f>
        <v/>
      </c>
      <c r="X48" s="282" t="str">
        <f>IF(ISERROR(VLOOKUP(X46,スケジュール!$A$10:$V$266,$AG48+4,FALSE)),"",IF(VLOOKUP(X46,スケジュール!$A$10:$V$266,$AG48+4,FALSE)="●",VLOOKUP(X46,スケジュール!$A$10:$V$266,$AG48+4,FALSE),""))</f>
        <v/>
      </c>
      <c r="Y48" s="287"/>
      <c r="Z48" s="282" t="str">
        <f>IF(ISERROR(VLOOKUP(Z46,スケジュール!$A$10:$V$266,$AG48+4,FALSE)),"",IF(VLOOKUP(Z46,スケジュール!$A$10:$V$266,$AG48+4,FALSE)="●",VLOOKUP(Z46,スケジュール!$A$10:$V$266,$AG48+4,FALSE),""))</f>
        <v/>
      </c>
      <c r="AA48" s="282" t="str">
        <f>IF(ISERROR(VLOOKUP(AA46,スケジュール!$A$10:$V$266,$AG48+4,FALSE)),"",IF(VLOOKUP(AA46,スケジュール!$A$10:$V$266,$AG48+4,FALSE)="●",VLOOKUP(AA46,スケジュール!$A$10:$V$266,$AG48+4,FALSE),""))</f>
        <v/>
      </c>
      <c r="AB48" s="282" t="str">
        <f>IF(ISERROR(VLOOKUP(AB46,スケジュール!$A$10:$V$266,$AG48+4,FALSE)),"",IF(VLOOKUP(AB46,スケジュール!$A$10:$V$266,$AG48+4,FALSE)="●",VLOOKUP(AB46,スケジュール!$A$10:$V$266,$AG48+4,FALSE),""))</f>
        <v/>
      </c>
      <c r="AC48" s="282" t="str">
        <f>IF(ISERROR(VLOOKUP(AC46,スケジュール!$A$10:$V$266,$AG48+4,FALSE)),"",IF(VLOOKUP(AC46,スケジュール!$A$10:$V$266,$AG48+4,FALSE)="●",VLOOKUP(AC46,スケジュール!$A$10:$V$266,$AG48+4,FALSE),""))</f>
        <v/>
      </c>
      <c r="AD48" s="282" t="str">
        <f>IF(ISERROR(VLOOKUP(AD46,スケジュール!$A$10:$V$266,$AG48+4,FALSE)),"",IF(VLOOKUP(AD46,スケジュール!$A$10:$V$266,$AG48+4,FALSE)="●",VLOOKUP(AD46,スケジュール!$A$10:$V$266,$AG48+4,FALSE),""))</f>
        <v/>
      </c>
      <c r="AE48" s="282" t="str">
        <f>IF(ISERROR(VLOOKUP(AE46,スケジュール!$A$10:$V$266,$AG48+4,FALSE)),"",IF(VLOOKUP(AE46,スケジュール!$A$10:$V$266,$AG48+4,FALSE)="●",VLOOKUP(AE46,スケジュール!$A$10:$V$266,$AG48+4,FALSE),""))</f>
        <v/>
      </c>
      <c r="AF48" s="282" t="str">
        <f>IF(ISERROR(VLOOKUP(AF46,スケジュール!$A$10:$V$266,$AG48+4,FALSE)),"",IF(VLOOKUP(AF46,スケジュール!$A$10:$V$266,$AG48+4,FALSE)="●",VLOOKUP(AF46,スケジュール!$A$10:$V$266,$AG48+4,FALSE),""))</f>
        <v/>
      </c>
      <c r="AG48" s="102" t="str">
        <f>AG40</f>
        <v/>
      </c>
    </row>
    <row r="49" spans="1:36" s="88" customFormat="1" ht="20.100000000000001" customHeight="1">
      <c r="A49" s="88" t="str">
        <f>IF(ISBLANK(A41),"",A41)</f>
        <v/>
      </c>
      <c r="B49" s="286" t="str">
        <f>IF(ISERROR(VLOOKUP(B46,スケジュール!$A$10:$V$266,$AG49+4,FALSE)),"",IF(VLOOKUP(B46,スケジュール!$A$10:$V$266,$AG49+4,FALSE)="●",VLOOKUP(B46,スケジュール!$A$10:$V$266,$AG49+4,FALSE),""))</f>
        <v/>
      </c>
      <c r="C49" s="286" t="str">
        <f>IF(ISERROR(VLOOKUP(C46,スケジュール!$A$10:$V$266,$AG49+4,FALSE)),"",IF(VLOOKUP(C46,スケジュール!$A$10:$V$266,$AG49+4,FALSE)="●",VLOOKUP(C46,スケジュール!$A$10:$V$266,$AG49+4,FALSE),""))</f>
        <v/>
      </c>
      <c r="D49" s="286" t="str">
        <f>IF(ISERROR(VLOOKUP(D46,スケジュール!$A$10:$V$266,$AG49+4,FALSE)),"",IF(VLOOKUP(D46,スケジュール!$A$10:$V$266,$AG49+4,FALSE)="●",VLOOKUP(D46,スケジュール!$A$10:$V$266,$AG49+4,FALSE),""))</f>
        <v/>
      </c>
      <c r="E49" s="286" t="str">
        <f>IF(ISERROR(VLOOKUP(E46,スケジュール!$A$10:$V$266,$AG49+4,FALSE)),"",IF(VLOOKUP(E46,スケジュール!$A$10:$V$266,$AG49+4,FALSE)="●",VLOOKUP(E46,スケジュール!$A$10:$V$266,$AG49+4,FALSE),""))</f>
        <v/>
      </c>
      <c r="F49" s="286" t="str">
        <f>IF(ISERROR(VLOOKUP(F46,スケジュール!$A$10:$V$266,$AG49+4,FALSE)),"",IF(VLOOKUP(F46,スケジュール!$A$10:$V$266,$AG49+4,FALSE)="●",VLOOKUP(F46,スケジュール!$A$10:$V$266,$AG49+4,FALSE),""))</f>
        <v/>
      </c>
      <c r="G49" s="286" t="str">
        <f>IF(ISERROR(VLOOKUP(G46,スケジュール!$A$10:$V$266,$AG49+4,FALSE)),"",IF(VLOOKUP(G46,スケジュール!$A$10:$V$266,$AG49+4,FALSE)="●",VLOOKUP(G46,スケジュール!$A$10:$V$266,$AG49+4,FALSE),""))</f>
        <v/>
      </c>
      <c r="H49" s="286" t="str">
        <f>IF(ISERROR(VLOOKUP(H46,スケジュール!$A$10:$V$266,$AG49+4,FALSE)),"",IF(VLOOKUP(H46,スケジュール!$A$10:$V$266,$AG49+4,FALSE)="●",VLOOKUP(H46,スケジュール!$A$10:$V$266,$AG49+4,FALSE),""))</f>
        <v/>
      </c>
      <c r="I49" s="287"/>
      <c r="J49" s="282" t="str">
        <f>IF(ISERROR(VLOOKUP(J46,スケジュール!$A$10:$V$266,$AG49+4,FALSE)),"",IF(VLOOKUP(J46,スケジュール!$A$10:$V$266,$AG49+4,FALSE)="●",VLOOKUP(J46,スケジュール!$A$10:$V$266,$AG49+4,FALSE),""))</f>
        <v/>
      </c>
      <c r="K49" s="282" t="str">
        <f>IF(ISERROR(VLOOKUP(K46,スケジュール!$A$10:$V$266,$AG49+4,FALSE)),"",IF(VLOOKUP(K46,スケジュール!$A$10:$V$266,$AG49+4,FALSE)="●",VLOOKUP(K46,スケジュール!$A$10:$V$266,$AG49+4,FALSE),""))</f>
        <v/>
      </c>
      <c r="L49" s="282" t="str">
        <f>IF(ISERROR(VLOOKUP(L46,スケジュール!$A$10:$V$266,$AG49+4,FALSE)),"",IF(VLOOKUP(L46,スケジュール!$A$10:$V$266,$AG49+4,FALSE)="●",VLOOKUP(L46,スケジュール!$A$10:$V$266,$AG49+4,FALSE),""))</f>
        <v/>
      </c>
      <c r="M49" s="282" t="str">
        <f>IF(ISERROR(VLOOKUP(M46,スケジュール!$A$10:$V$266,$AG49+4,FALSE)),"",IF(VLOOKUP(M46,スケジュール!$A$10:$V$266,$AG49+4,FALSE)="●",VLOOKUP(M46,スケジュール!$A$10:$V$266,$AG49+4,FALSE),""))</f>
        <v/>
      </c>
      <c r="N49" s="282" t="str">
        <f>IF(ISERROR(VLOOKUP(N46,スケジュール!$A$10:$V$266,$AG49+4,FALSE)),"",IF(VLOOKUP(N46,スケジュール!$A$10:$V$266,$AG49+4,FALSE)="●",VLOOKUP(N46,スケジュール!$A$10:$V$266,$AG49+4,FALSE),""))</f>
        <v/>
      </c>
      <c r="O49" s="282" t="str">
        <f>IF(ISERROR(VLOOKUP(O46,スケジュール!$A$10:$V$266,$AG49+4,FALSE)),"",IF(VLOOKUP(O46,スケジュール!$A$10:$V$266,$AG49+4,FALSE)="●",VLOOKUP(O46,スケジュール!$A$10:$V$266,$AG49+4,FALSE),""))</f>
        <v/>
      </c>
      <c r="P49" s="282" t="str">
        <f>IF(ISERROR(VLOOKUP(P46,スケジュール!$A$10:$V$266,$AG49+4,FALSE)),"",IF(VLOOKUP(P46,スケジュール!$A$10:$V$266,$AG49+4,FALSE)="●",VLOOKUP(P46,スケジュール!$A$10:$V$266,$AG49+4,FALSE),""))</f>
        <v/>
      </c>
      <c r="Q49" s="287"/>
      <c r="R49" s="282" t="str">
        <f>IF(ISERROR(VLOOKUP(R46,スケジュール!$A$10:$V$266,$AG49+4,FALSE)),"",IF(VLOOKUP(R46,スケジュール!$A$10:$V$266,$AG49+4,FALSE)="●",VLOOKUP(R46,スケジュール!$A$10:$V$266,$AG49+4,FALSE),""))</f>
        <v/>
      </c>
      <c r="S49" s="282" t="str">
        <f>IF(ISERROR(VLOOKUP(S46,スケジュール!$A$10:$V$266,$AG49+4,FALSE)),"",IF(VLOOKUP(S46,スケジュール!$A$10:$V$266,$AG49+4,FALSE)="●",VLOOKUP(S46,スケジュール!$A$10:$V$266,$AG49+4,FALSE),""))</f>
        <v/>
      </c>
      <c r="T49" s="282" t="str">
        <f>IF(ISERROR(VLOOKUP(T46,スケジュール!$A$10:$V$266,$AG49+4,FALSE)),"",IF(VLOOKUP(T46,スケジュール!$A$10:$V$266,$AG49+4,FALSE)="●",VLOOKUP(T46,スケジュール!$A$10:$V$266,$AG49+4,FALSE),""))</f>
        <v/>
      </c>
      <c r="U49" s="282" t="str">
        <f>IF(ISERROR(VLOOKUP(U46,スケジュール!$A$10:$V$266,$AG49+4,FALSE)),"",IF(VLOOKUP(U46,スケジュール!$A$10:$V$266,$AG49+4,FALSE)="●",VLOOKUP(U46,スケジュール!$A$10:$V$266,$AG49+4,FALSE),""))</f>
        <v/>
      </c>
      <c r="V49" s="282" t="str">
        <f>IF(ISERROR(VLOOKUP(V46,スケジュール!$A$10:$V$266,$AG49+4,FALSE)),"",IF(VLOOKUP(V46,スケジュール!$A$10:$V$266,$AG49+4,FALSE)="●",VLOOKUP(V46,スケジュール!$A$10:$V$266,$AG49+4,FALSE),""))</f>
        <v/>
      </c>
      <c r="W49" s="282" t="str">
        <f>IF(ISERROR(VLOOKUP(W46,スケジュール!$A$10:$V$266,$AG49+4,FALSE)),"",IF(VLOOKUP(W46,スケジュール!$A$10:$V$266,$AG49+4,FALSE)="●",VLOOKUP(W46,スケジュール!$A$10:$V$266,$AG49+4,FALSE),""))</f>
        <v/>
      </c>
      <c r="X49" s="282" t="str">
        <f>IF(ISERROR(VLOOKUP(X46,スケジュール!$A$10:$V$266,$AG49+4,FALSE)),"",IF(VLOOKUP(X46,スケジュール!$A$10:$V$266,$AG49+4,FALSE)="●",VLOOKUP(X46,スケジュール!$A$10:$V$266,$AG49+4,FALSE),""))</f>
        <v/>
      </c>
      <c r="Y49" s="287"/>
      <c r="Z49" s="282" t="str">
        <f>IF(ISERROR(VLOOKUP(Z46,スケジュール!$A$10:$V$266,$AG49+4,FALSE)),"",IF(VLOOKUP(Z46,スケジュール!$A$10:$V$266,$AG49+4,FALSE)="●",VLOOKUP(Z46,スケジュール!$A$10:$V$266,$AG49+4,FALSE),""))</f>
        <v/>
      </c>
      <c r="AA49" s="282" t="str">
        <f>IF(ISERROR(VLOOKUP(AA46,スケジュール!$A$10:$V$266,$AG49+4,FALSE)),"",IF(VLOOKUP(AA46,スケジュール!$A$10:$V$266,$AG49+4,FALSE)="●",VLOOKUP(AA46,スケジュール!$A$10:$V$266,$AG49+4,FALSE),""))</f>
        <v/>
      </c>
      <c r="AB49" s="282" t="str">
        <f>IF(ISERROR(VLOOKUP(AB46,スケジュール!$A$10:$V$266,$AG49+4,FALSE)),"",IF(VLOOKUP(AB46,スケジュール!$A$10:$V$266,$AG49+4,FALSE)="●",VLOOKUP(AB46,スケジュール!$A$10:$V$266,$AG49+4,FALSE),""))</f>
        <v/>
      </c>
      <c r="AC49" s="282" t="str">
        <f>IF(ISERROR(VLOOKUP(AC46,スケジュール!$A$10:$V$266,$AG49+4,FALSE)),"",IF(VLOOKUP(AC46,スケジュール!$A$10:$V$266,$AG49+4,FALSE)="●",VLOOKUP(AC46,スケジュール!$A$10:$V$266,$AG49+4,FALSE),""))</f>
        <v/>
      </c>
      <c r="AD49" s="282" t="str">
        <f>IF(ISERROR(VLOOKUP(AD46,スケジュール!$A$10:$V$266,$AG49+4,FALSE)),"",IF(VLOOKUP(AD46,スケジュール!$A$10:$V$266,$AG49+4,FALSE)="●",VLOOKUP(AD46,スケジュール!$A$10:$V$266,$AG49+4,FALSE),""))</f>
        <v/>
      </c>
      <c r="AE49" s="282" t="str">
        <f>IF(ISERROR(VLOOKUP(AE46,スケジュール!$A$10:$V$266,$AG49+4,FALSE)),"",IF(VLOOKUP(AE46,スケジュール!$A$10:$V$266,$AG49+4,FALSE)="●",VLOOKUP(AE46,スケジュール!$A$10:$V$266,$AG49+4,FALSE),""))</f>
        <v/>
      </c>
      <c r="AF49" s="282" t="str">
        <f>IF(ISERROR(VLOOKUP(AF46,スケジュール!$A$10:$V$266,$AG49+4,FALSE)),"",IF(VLOOKUP(AF46,スケジュール!$A$10:$V$266,$AG49+4,FALSE)="●",VLOOKUP(AF46,スケジュール!$A$10:$V$266,$AG49+4,FALSE),""))</f>
        <v/>
      </c>
      <c r="AG49" s="102" t="str">
        <f>AG41</f>
        <v/>
      </c>
    </row>
    <row r="50" spans="1:36" s="94" customFormat="1" ht="20.100000000000001" customHeight="1">
      <c r="A50" s="94" t="str">
        <f>IF(ISBLANK(A42),"",A42)</f>
        <v/>
      </c>
      <c r="B50" s="286" t="str">
        <f>IF(ISERROR(VLOOKUP(B46,スケジュール!$A$10:$V$266,$AG50+4,FALSE)),"",IF(VLOOKUP(B46,スケジュール!$A$10:$V$266,$AG50+4,FALSE)="●",VLOOKUP(B46,スケジュール!$A$10:$V$266,$AG50+4,FALSE),""))</f>
        <v/>
      </c>
      <c r="C50" s="286" t="str">
        <f>IF(ISERROR(VLOOKUP(C46,スケジュール!$A$10:$V$266,$AG50+4,FALSE)),"",IF(VLOOKUP(C46,スケジュール!$A$10:$V$266,$AG50+4,FALSE)="●",VLOOKUP(C46,スケジュール!$A$10:$V$266,$AG50+4,FALSE),""))</f>
        <v/>
      </c>
      <c r="D50" s="286" t="str">
        <f>IF(ISERROR(VLOOKUP(D46,スケジュール!$A$10:$V$266,$AG50+4,FALSE)),"",IF(VLOOKUP(D46,スケジュール!$A$10:$V$266,$AG50+4,FALSE)="●",VLOOKUP(D46,スケジュール!$A$10:$V$266,$AG50+4,FALSE),""))</f>
        <v/>
      </c>
      <c r="E50" s="286" t="str">
        <f>IF(ISERROR(VLOOKUP(E46,スケジュール!$A$10:$V$266,$AG50+4,FALSE)),"",IF(VLOOKUP(E46,スケジュール!$A$10:$V$266,$AG50+4,FALSE)="●",VLOOKUP(E46,スケジュール!$A$10:$V$266,$AG50+4,FALSE),""))</f>
        <v/>
      </c>
      <c r="F50" s="286" t="str">
        <f>IF(ISERROR(VLOOKUP(F46,スケジュール!$A$10:$V$266,$AG50+4,FALSE)),"",IF(VLOOKUP(F46,スケジュール!$A$10:$V$266,$AG50+4,FALSE)="●",VLOOKUP(F46,スケジュール!$A$10:$V$266,$AG50+4,FALSE),""))</f>
        <v/>
      </c>
      <c r="G50" s="286" t="str">
        <f>IF(ISERROR(VLOOKUP(G46,スケジュール!$A$10:$V$266,$AG50+4,FALSE)),"",IF(VLOOKUP(G46,スケジュール!$A$10:$V$266,$AG50+4,FALSE)="●",VLOOKUP(G46,スケジュール!$A$10:$V$266,$AG50+4,FALSE),""))</f>
        <v/>
      </c>
      <c r="H50" s="286" t="str">
        <f>IF(ISERROR(VLOOKUP(H46,スケジュール!$A$10:$V$266,$AG50+4,FALSE)),"",IF(VLOOKUP(H46,スケジュール!$A$10:$V$266,$AG50+4,FALSE)="●",VLOOKUP(H46,スケジュール!$A$10:$V$266,$AG50+4,FALSE),""))</f>
        <v/>
      </c>
      <c r="I50" s="287"/>
      <c r="J50" s="282" t="str">
        <f>IF(ISERROR(VLOOKUP(J46,スケジュール!$A$10:$V$266,$AG50+4,FALSE)),"",IF(VLOOKUP(J46,スケジュール!$A$10:$V$266,$AG50+4,FALSE)="●",VLOOKUP(J46,スケジュール!$A$10:$V$266,$AG50+4,FALSE),""))</f>
        <v/>
      </c>
      <c r="K50" s="282" t="str">
        <f>IF(ISERROR(VLOOKUP(K46,スケジュール!$A$10:$V$266,$AG50+4,FALSE)),"",IF(VLOOKUP(K46,スケジュール!$A$10:$V$266,$AG50+4,FALSE)="●",VLOOKUP(K46,スケジュール!$A$10:$V$266,$AG50+4,FALSE),""))</f>
        <v/>
      </c>
      <c r="L50" s="282" t="str">
        <f>IF(ISERROR(VLOOKUP(L46,スケジュール!$A$10:$V$266,$AG50+4,FALSE)),"",IF(VLOOKUP(L46,スケジュール!$A$10:$V$266,$AG50+4,FALSE)="●",VLOOKUP(L46,スケジュール!$A$10:$V$266,$AG50+4,FALSE),""))</f>
        <v/>
      </c>
      <c r="M50" s="282" t="str">
        <f>IF(ISERROR(VLOOKUP(M46,スケジュール!$A$10:$V$266,$AG50+4,FALSE)),"",IF(VLOOKUP(M46,スケジュール!$A$10:$V$266,$AG50+4,FALSE)="●",VLOOKUP(M46,スケジュール!$A$10:$V$266,$AG50+4,FALSE),""))</f>
        <v/>
      </c>
      <c r="N50" s="282" t="str">
        <f>IF(ISERROR(VLOOKUP(N46,スケジュール!$A$10:$V$266,$AG50+4,FALSE)),"",IF(VLOOKUP(N46,スケジュール!$A$10:$V$266,$AG50+4,FALSE)="●",VLOOKUP(N46,スケジュール!$A$10:$V$266,$AG50+4,FALSE),""))</f>
        <v/>
      </c>
      <c r="O50" s="282" t="str">
        <f>IF(ISERROR(VLOOKUP(O46,スケジュール!$A$10:$V$266,$AG50+4,FALSE)),"",IF(VLOOKUP(O46,スケジュール!$A$10:$V$266,$AG50+4,FALSE)="●",VLOOKUP(O46,スケジュール!$A$10:$V$266,$AG50+4,FALSE),""))</f>
        <v/>
      </c>
      <c r="P50" s="282" t="str">
        <f>IF(ISERROR(VLOOKUP(P46,スケジュール!$A$10:$V$266,$AG50+4,FALSE)),"",IF(VLOOKUP(P46,スケジュール!$A$10:$V$266,$AG50+4,FALSE)="●",VLOOKUP(P46,スケジュール!$A$10:$V$266,$AG50+4,FALSE),""))</f>
        <v/>
      </c>
      <c r="Q50" s="287"/>
      <c r="R50" s="282" t="str">
        <f>IF(ISERROR(VLOOKUP(R46,スケジュール!$A$10:$V$266,$AG50+4,FALSE)),"",IF(VLOOKUP(R46,スケジュール!$A$10:$V$266,$AG50+4,FALSE)="●",VLOOKUP(R46,スケジュール!$A$10:$V$266,$AG50+4,FALSE),""))</f>
        <v/>
      </c>
      <c r="S50" s="282" t="str">
        <f>IF(ISERROR(VLOOKUP(S46,スケジュール!$A$10:$V$266,$AG50+4,FALSE)),"",IF(VLOOKUP(S46,スケジュール!$A$10:$V$266,$AG50+4,FALSE)="●",VLOOKUP(S46,スケジュール!$A$10:$V$266,$AG50+4,FALSE),""))</f>
        <v/>
      </c>
      <c r="T50" s="282" t="str">
        <f>IF(ISERROR(VLOOKUP(T46,スケジュール!$A$10:$V$266,$AG50+4,FALSE)),"",IF(VLOOKUP(T46,スケジュール!$A$10:$V$266,$AG50+4,FALSE)="●",VLOOKUP(T46,スケジュール!$A$10:$V$266,$AG50+4,FALSE),""))</f>
        <v/>
      </c>
      <c r="U50" s="282" t="str">
        <f>IF(ISERROR(VLOOKUP(U46,スケジュール!$A$10:$V$266,$AG50+4,FALSE)),"",IF(VLOOKUP(U46,スケジュール!$A$10:$V$266,$AG50+4,FALSE)="●",VLOOKUP(U46,スケジュール!$A$10:$V$266,$AG50+4,FALSE),""))</f>
        <v/>
      </c>
      <c r="V50" s="282" t="str">
        <f>IF(ISERROR(VLOOKUP(V46,スケジュール!$A$10:$V$266,$AG50+4,FALSE)),"",IF(VLOOKUP(V46,スケジュール!$A$10:$V$266,$AG50+4,FALSE)="●",VLOOKUP(V46,スケジュール!$A$10:$V$266,$AG50+4,FALSE),""))</f>
        <v/>
      </c>
      <c r="W50" s="282" t="str">
        <f>IF(ISERROR(VLOOKUP(W46,スケジュール!$A$10:$V$266,$AG50+4,FALSE)),"",IF(VLOOKUP(W46,スケジュール!$A$10:$V$266,$AG50+4,FALSE)="●",VLOOKUP(W46,スケジュール!$A$10:$V$266,$AG50+4,FALSE),""))</f>
        <v/>
      </c>
      <c r="X50" s="282" t="str">
        <f>IF(ISERROR(VLOOKUP(X46,スケジュール!$A$10:$V$266,$AG50+4,FALSE)),"",IF(VLOOKUP(X46,スケジュール!$A$10:$V$266,$AG50+4,FALSE)="●",VLOOKUP(X46,スケジュール!$A$10:$V$266,$AG50+4,FALSE),""))</f>
        <v/>
      </c>
      <c r="Y50" s="287"/>
      <c r="Z50" s="282" t="str">
        <f>IF(ISERROR(VLOOKUP(Z46,スケジュール!$A$10:$V$266,$AG50+4,FALSE)),"",IF(VLOOKUP(Z46,スケジュール!$A$10:$V$266,$AG50+4,FALSE)="●",VLOOKUP(Z46,スケジュール!$A$10:$V$266,$AG50+4,FALSE),""))</f>
        <v/>
      </c>
      <c r="AA50" s="282" t="str">
        <f>IF(ISERROR(VLOOKUP(AA46,スケジュール!$A$10:$V$266,$AG50+4,FALSE)),"",IF(VLOOKUP(AA46,スケジュール!$A$10:$V$266,$AG50+4,FALSE)="●",VLOOKUP(AA46,スケジュール!$A$10:$V$266,$AG50+4,FALSE),""))</f>
        <v/>
      </c>
      <c r="AB50" s="282" t="str">
        <f>IF(ISERROR(VLOOKUP(AB46,スケジュール!$A$10:$V$266,$AG50+4,FALSE)),"",IF(VLOOKUP(AB46,スケジュール!$A$10:$V$266,$AG50+4,FALSE)="●",VLOOKUP(AB46,スケジュール!$A$10:$V$266,$AG50+4,FALSE),""))</f>
        <v/>
      </c>
      <c r="AC50" s="282" t="str">
        <f>IF(ISERROR(VLOOKUP(AC46,スケジュール!$A$10:$V$266,$AG50+4,FALSE)),"",IF(VLOOKUP(AC46,スケジュール!$A$10:$V$266,$AG50+4,FALSE)="●",VLOOKUP(AC46,スケジュール!$A$10:$V$266,$AG50+4,FALSE),""))</f>
        <v/>
      </c>
      <c r="AD50" s="282" t="str">
        <f>IF(ISERROR(VLOOKUP(AD46,スケジュール!$A$10:$V$266,$AG50+4,FALSE)),"",IF(VLOOKUP(AD46,スケジュール!$A$10:$V$266,$AG50+4,FALSE)="●",VLOOKUP(AD46,スケジュール!$A$10:$V$266,$AG50+4,FALSE),""))</f>
        <v/>
      </c>
      <c r="AE50" s="282" t="str">
        <f>IF(ISERROR(VLOOKUP(AE46,スケジュール!$A$10:$V$266,$AG50+4,FALSE)),"",IF(VLOOKUP(AE46,スケジュール!$A$10:$V$266,$AG50+4,FALSE)="●",VLOOKUP(AE46,スケジュール!$A$10:$V$266,$AG50+4,FALSE),""))</f>
        <v/>
      </c>
      <c r="AF50" s="282" t="str">
        <f>IF(ISERROR(VLOOKUP(AF46,スケジュール!$A$10:$V$266,$AG50+4,FALSE)),"",IF(VLOOKUP(AF46,スケジュール!$A$10:$V$266,$AG50+4,FALSE)="●",VLOOKUP(AF46,スケジュール!$A$10:$V$266,$AG50+4,FALSE),""))</f>
        <v/>
      </c>
      <c r="AG50" s="102" t="str">
        <f>AG42</f>
        <v/>
      </c>
    </row>
    <row r="51" spans="1:36" s="97" customFormat="1" ht="20.100000000000001" customHeight="1">
      <c r="A51" s="97" t="str">
        <f>IF(ISBLANK(A43),"",A43)</f>
        <v/>
      </c>
      <c r="B51" s="286" t="str">
        <f>IF(ISERROR(VLOOKUP(B46,スケジュール!$A$10:$V$266,$AG51+4,FALSE)),"",IF(VLOOKUP(B46,スケジュール!$A$10:$V$266,$AG51+4,FALSE)="●",VLOOKUP(B46,スケジュール!$A$10:$V$266,$AG51+4,FALSE),""))</f>
        <v/>
      </c>
      <c r="C51" s="286" t="str">
        <f>IF(ISERROR(VLOOKUP(C46,スケジュール!$A$10:$V$266,$AG51+4,FALSE)),"",IF(VLOOKUP(C46,スケジュール!$A$10:$V$266,$AG51+4,FALSE)="●",VLOOKUP(C46,スケジュール!$A$10:$V$266,$AG51+4,FALSE),""))</f>
        <v/>
      </c>
      <c r="D51" s="286" t="str">
        <f>IF(ISERROR(VLOOKUP(D46,スケジュール!$A$10:$V$266,$AG51+4,FALSE)),"",IF(VLOOKUP(D46,スケジュール!$A$10:$V$266,$AG51+4,FALSE)="●",VLOOKUP(D46,スケジュール!$A$10:$V$266,$AG51+4,FALSE),""))</f>
        <v/>
      </c>
      <c r="E51" s="286" t="str">
        <f>IF(ISERROR(VLOOKUP(E46,スケジュール!$A$10:$V$266,$AG51+4,FALSE)),"",IF(VLOOKUP(E46,スケジュール!$A$10:$V$266,$AG51+4,FALSE)="●",VLOOKUP(E46,スケジュール!$A$10:$V$266,$AG51+4,FALSE),""))</f>
        <v/>
      </c>
      <c r="F51" s="286" t="str">
        <f>IF(ISERROR(VLOOKUP(F46,スケジュール!$A$10:$V$266,$AG51+4,FALSE)),"",IF(VLOOKUP(F46,スケジュール!$A$10:$V$266,$AG51+4,FALSE)="●",VLOOKUP(F46,スケジュール!$A$10:$V$266,$AG51+4,FALSE),""))</f>
        <v/>
      </c>
      <c r="G51" s="286" t="str">
        <f>IF(ISERROR(VLOOKUP(G46,スケジュール!$A$10:$V$266,$AG51+4,FALSE)),"",IF(VLOOKUP(G46,スケジュール!$A$10:$V$266,$AG51+4,FALSE)="●",VLOOKUP(G46,スケジュール!$A$10:$V$266,$AG51+4,FALSE),""))</f>
        <v/>
      </c>
      <c r="H51" s="286" t="str">
        <f>IF(ISERROR(VLOOKUP(H46,スケジュール!$A$10:$V$266,$AG51+4,FALSE)),"",IF(VLOOKUP(H46,スケジュール!$A$10:$V$266,$AG51+4,FALSE)="●",VLOOKUP(H46,スケジュール!$A$10:$V$266,$AG51+4,FALSE),""))</f>
        <v/>
      </c>
      <c r="I51" s="287"/>
      <c r="J51" s="282" t="str">
        <f>IF(ISERROR(VLOOKUP(J46,スケジュール!$A$10:$V$266,$AG51+4,FALSE)),"",IF(VLOOKUP(J46,スケジュール!$A$10:$V$266,$AG51+4,FALSE)="●",VLOOKUP(J46,スケジュール!$A$10:$V$266,$AG51+4,FALSE),""))</f>
        <v/>
      </c>
      <c r="K51" s="282" t="str">
        <f>IF(ISERROR(VLOOKUP(K46,スケジュール!$A$10:$V$266,$AG51+4,FALSE)),"",IF(VLOOKUP(K46,スケジュール!$A$10:$V$266,$AG51+4,FALSE)="●",VLOOKUP(K46,スケジュール!$A$10:$V$266,$AG51+4,FALSE),""))</f>
        <v/>
      </c>
      <c r="L51" s="282" t="str">
        <f>IF(ISERROR(VLOOKUP(L46,スケジュール!$A$10:$V$266,$AG51+4,FALSE)),"",IF(VLOOKUP(L46,スケジュール!$A$10:$V$266,$AG51+4,FALSE)="●",VLOOKUP(L46,スケジュール!$A$10:$V$266,$AG51+4,FALSE),""))</f>
        <v/>
      </c>
      <c r="M51" s="282" t="str">
        <f>IF(ISERROR(VLOOKUP(M46,スケジュール!$A$10:$V$266,$AG51+4,FALSE)),"",IF(VLOOKUP(M46,スケジュール!$A$10:$V$266,$AG51+4,FALSE)="●",VLOOKUP(M46,スケジュール!$A$10:$V$266,$AG51+4,FALSE),""))</f>
        <v/>
      </c>
      <c r="N51" s="282" t="str">
        <f>IF(ISERROR(VLOOKUP(N46,スケジュール!$A$10:$V$266,$AG51+4,FALSE)),"",IF(VLOOKUP(N46,スケジュール!$A$10:$V$266,$AG51+4,FALSE)="●",VLOOKUP(N46,スケジュール!$A$10:$V$266,$AG51+4,FALSE),""))</f>
        <v/>
      </c>
      <c r="O51" s="282" t="str">
        <f>IF(ISERROR(VLOOKUP(O46,スケジュール!$A$10:$V$266,$AG51+4,FALSE)),"",IF(VLOOKUP(O46,スケジュール!$A$10:$V$266,$AG51+4,FALSE)="●",VLOOKUP(O46,スケジュール!$A$10:$V$266,$AG51+4,FALSE),""))</f>
        <v/>
      </c>
      <c r="P51" s="282" t="str">
        <f>IF(ISERROR(VLOOKUP(P46,スケジュール!$A$10:$V$266,$AG51+4,FALSE)),"",IF(VLOOKUP(P46,スケジュール!$A$10:$V$266,$AG51+4,FALSE)="●",VLOOKUP(P46,スケジュール!$A$10:$V$266,$AG51+4,FALSE),""))</f>
        <v/>
      </c>
      <c r="Q51" s="287"/>
      <c r="R51" s="282" t="str">
        <f>IF(ISERROR(VLOOKUP(R46,スケジュール!$A$10:$V$266,$AG51+4,FALSE)),"",IF(VLOOKUP(R46,スケジュール!$A$10:$V$266,$AG51+4,FALSE)="●",VLOOKUP(R46,スケジュール!$A$10:$V$266,$AG51+4,FALSE),""))</f>
        <v/>
      </c>
      <c r="S51" s="282" t="str">
        <f>IF(ISERROR(VLOOKUP(S46,スケジュール!$A$10:$V$266,$AG51+4,FALSE)),"",IF(VLOOKUP(S46,スケジュール!$A$10:$V$266,$AG51+4,FALSE)="●",VLOOKUP(S46,スケジュール!$A$10:$V$266,$AG51+4,FALSE),""))</f>
        <v/>
      </c>
      <c r="T51" s="282" t="str">
        <f>IF(ISERROR(VLOOKUP(T46,スケジュール!$A$10:$V$266,$AG51+4,FALSE)),"",IF(VLOOKUP(T46,スケジュール!$A$10:$V$266,$AG51+4,FALSE)="●",VLOOKUP(T46,スケジュール!$A$10:$V$266,$AG51+4,FALSE),""))</f>
        <v/>
      </c>
      <c r="U51" s="282" t="str">
        <f>IF(ISERROR(VLOOKUP(U46,スケジュール!$A$10:$V$266,$AG51+4,FALSE)),"",IF(VLOOKUP(U46,スケジュール!$A$10:$V$266,$AG51+4,FALSE)="●",VLOOKUP(U46,スケジュール!$A$10:$V$266,$AG51+4,FALSE),""))</f>
        <v/>
      </c>
      <c r="V51" s="282" t="str">
        <f>IF(ISERROR(VLOOKUP(V46,スケジュール!$A$10:$V$266,$AG51+4,FALSE)),"",IF(VLOOKUP(V46,スケジュール!$A$10:$V$266,$AG51+4,FALSE)="●",VLOOKUP(V46,スケジュール!$A$10:$V$266,$AG51+4,FALSE),""))</f>
        <v/>
      </c>
      <c r="W51" s="282" t="str">
        <f>IF(ISERROR(VLOOKUP(W46,スケジュール!$A$10:$V$266,$AG51+4,FALSE)),"",IF(VLOOKUP(W46,スケジュール!$A$10:$V$266,$AG51+4,FALSE)="●",VLOOKUP(W46,スケジュール!$A$10:$V$266,$AG51+4,FALSE),""))</f>
        <v/>
      </c>
      <c r="X51" s="282" t="str">
        <f>IF(ISERROR(VLOOKUP(X46,スケジュール!$A$10:$V$266,$AG51+4,FALSE)),"",IF(VLOOKUP(X46,スケジュール!$A$10:$V$266,$AG51+4,FALSE)="●",VLOOKUP(X46,スケジュール!$A$10:$V$266,$AG51+4,FALSE),""))</f>
        <v/>
      </c>
      <c r="Y51" s="287"/>
      <c r="Z51" s="282" t="str">
        <f>IF(ISERROR(VLOOKUP(Z46,スケジュール!$A$10:$V$266,$AG51+4,FALSE)),"",IF(VLOOKUP(Z46,スケジュール!$A$10:$V$266,$AG51+4,FALSE)="●",VLOOKUP(Z46,スケジュール!$A$10:$V$266,$AG51+4,FALSE),""))</f>
        <v/>
      </c>
      <c r="AA51" s="282" t="str">
        <f>IF(ISERROR(VLOOKUP(AA46,スケジュール!$A$10:$V$266,$AG51+4,FALSE)),"",IF(VLOOKUP(AA46,スケジュール!$A$10:$V$266,$AG51+4,FALSE)="●",VLOOKUP(AA46,スケジュール!$A$10:$V$266,$AG51+4,FALSE),""))</f>
        <v/>
      </c>
      <c r="AB51" s="282" t="str">
        <f>IF(ISERROR(VLOOKUP(AB46,スケジュール!$A$10:$V$266,$AG51+4,FALSE)),"",IF(VLOOKUP(AB46,スケジュール!$A$10:$V$266,$AG51+4,FALSE)="●",VLOOKUP(AB46,スケジュール!$A$10:$V$266,$AG51+4,FALSE),""))</f>
        <v/>
      </c>
      <c r="AC51" s="282" t="str">
        <f>IF(ISERROR(VLOOKUP(AC46,スケジュール!$A$10:$V$266,$AG51+4,FALSE)),"",IF(VLOOKUP(AC46,スケジュール!$A$10:$V$266,$AG51+4,FALSE)="●",VLOOKUP(AC46,スケジュール!$A$10:$V$266,$AG51+4,FALSE),""))</f>
        <v/>
      </c>
      <c r="AD51" s="282" t="str">
        <f>IF(ISERROR(VLOOKUP(AD46,スケジュール!$A$10:$V$266,$AG51+4,FALSE)),"",IF(VLOOKUP(AD46,スケジュール!$A$10:$V$266,$AG51+4,FALSE)="●",VLOOKUP(AD46,スケジュール!$A$10:$V$266,$AG51+4,FALSE),""))</f>
        <v/>
      </c>
      <c r="AE51" s="282" t="str">
        <f>IF(ISERROR(VLOOKUP(AE46,スケジュール!$A$10:$V$266,$AG51+4,FALSE)),"",IF(VLOOKUP(AE46,スケジュール!$A$10:$V$266,$AG51+4,FALSE)="●",VLOOKUP(AE46,スケジュール!$A$10:$V$266,$AG51+4,FALSE),""))</f>
        <v/>
      </c>
      <c r="AF51" s="282" t="str">
        <f>IF(ISERROR(VLOOKUP(AF46,スケジュール!$A$10:$V$266,$AG51+4,FALSE)),"",IF(VLOOKUP(AF46,スケジュール!$A$10:$V$266,$AG51+4,FALSE)="●",VLOOKUP(AF46,スケジュール!$A$10:$V$266,$AG51+4,FALSE),""))</f>
        <v/>
      </c>
      <c r="AG51" s="102" t="str">
        <f>AG43</f>
        <v/>
      </c>
    </row>
    <row r="52" spans="1:36" ht="20.100000000000001" customHeight="1">
      <c r="A52" s="34" t="s">
        <v>89</v>
      </c>
      <c r="B52" s="122" t="str">
        <f>IF(OR(ISERROR(VLOOKUP(B46,スケジュール!$A$10:$AC$276,3)),(ISBLANK(VLOOKUP(B46,スケジュール!$A$10:$AC$276,3)))),"",VLOOKUP(B46,スケジュール!$A$10:$AC$276,3))</f>
        <v/>
      </c>
      <c r="C52" s="122" t="str">
        <f>IF(OR(ISERROR(VLOOKUP(C46,スケジュール!$A$10:$AC$276,3)),(ISBLANK(VLOOKUP(C46,スケジュール!$A$10:$AC$276,3)))),"",VLOOKUP(C46,スケジュール!$A$10:$AC$276,3))</f>
        <v/>
      </c>
      <c r="D52" s="122">
        <f>IF(OR(ISERROR(VLOOKUP(D46,スケジュール!$A$10:$AC$276,3)),(ISBLANK(VLOOKUP(D46,スケジュール!$A$10:$AC$276,3)))),"",VLOOKUP(D46,スケジュール!$A$10:$AC$276,3))</f>
        <v>43425</v>
      </c>
      <c r="E52" s="122">
        <f>IF(OR(ISERROR(VLOOKUP(E46,スケジュール!$A$10:$AC$276,3)),(ISBLANK(VLOOKUP(E46,スケジュール!$A$10:$AC$276,3)))),"",VLOOKUP(E46,スケジュール!$A$10:$AC$276,3))</f>
        <v>43426</v>
      </c>
      <c r="F52" s="122" t="str">
        <f>IF(OR(ISERROR(VLOOKUP(F46,スケジュール!$A$10:$AC$276,3)),(ISBLANK(VLOOKUP(F46,スケジュール!$A$10:$AC$276,3)))),"",VLOOKUP(F46,スケジュール!$A$10:$AC$276,3))</f>
        <v/>
      </c>
      <c r="G52" s="122" t="str">
        <f>IF(OR(ISERROR(VLOOKUP(G46,スケジュール!$A$10:$AC$276,3)),(ISBLANK(VLOOKUP(G46,スケジュール!$A$10:$AC$276,3)))),"",VLOOKUP(G46,スケジュール!$A$10:$AC$276,3))</f>
        <v/>
      </c>
      <c r="H52" s="122" t="str">
        <f>IF(OR(ISERROR(VLOOKUP(H46,スケジュール!$A$10:$AC$276,3)),(ISBLANK(VLOOKUP(H46,スケジュール!$A$10:$AC$276,3)))),"",VLOOKUP(H46,スケジュール!$A$10:$AC$276,3))</f>
        <v/>
      </c>
      <c r="I52" s="85"/>
      <c r="J52" s="122" t="str">
        <f>IF(OR(ISERROR(VLOOKUP(J46,スケジュール!$A$10:$AC$276,3)),(ISBLANK(VLOOKUP(J46,スケジュール!$A$10:$AC$276,3)))),"",VLOOKUP(J46,スケジュール!$A$10:$AC$276,3))</f>
        <v/>
      </c>
      <c r="K52" s="122" t="str">
        <f>IF(OR(ISERROR(VLOOKUP(K46,スケジュール!$A$10:$AC$276,3)),(ISBLANK(VLOOKUP(K46,スケジュール!$A$10:$AC$276,3)))),"",VLOOKUP(K46,スケジュール!$A$10:$AC$276,3))</f>
        <v/>
      </c>
      <c r="L52" s="122">
        <f>IF(OR(ISERROR(VLOOKUP(L46,スケジュール!$A$10:$AC$276,3)),(ISBLANK(VLOOKUP(L46,スケジュール!$A$10:$AC$276,3)))),"",VLOOKUP(L46,スケジュール!$A$10:$AC$276,3))</f>
        <v>43454</v>
      </c>
      <c r="M52" s="122">
        <f>IF(OR(ISERROR(VLOOKUP(M46,スケジュール!$A$10:$AC$276,3)),(ISBLANK(VLOOKUP(M46,スケジュール!$A$10:$AC$276,3)))),"",VLOOKUP(M46,スケジュール!$A$10:$AC$276,3))</f>
        <v>43455</v>
      </c>
      <c r="N52" s="122" t="str">
        <f>IF(OR(ISERROR(VLOOKUP(N46,スケジュール!$A$10:$AC$276,3)),(ISBLANK(VLOOKUP(N46,スケジュール!$A$10:$AC$276,3)))),"",VLOOKUP(N46,スケジュール!$A$10:$AC$276,3))</f>
        <v/>
      </c>
      <c r="O52" s="122" t="str">
        <f>IF(OR(ISERROR(VLOOKUP(O46,スケジュール!$A$10:$AC$276,3)),(ISBLANK(VLOOKUP(O46,スケジュール!$A$10:$AC$276,3)))),"",VLOOKUP(O46,スケジュール!$A$10:$AC$276,3))</f>
        <v/>
      </c>
      <c r="P52" s="122" t="str">
        <f>IF(OR(ISERROR(VLOOKUP(P46,スケジュール!$A$10:$AC$276,3)),(ISBLANK(VLOOKUP(P46,スケジュール!$A$10:$AC$276,3)))),"",VLOOKUP(P46,スケジュール!$A$10:$AC$276,3))</f>
        <v/>
      </c>
      <c r="Q52" s="85"/>
      <c r="R52" s="122" t="str">
        <f>IF(OR(ISERROR(VLOOKUP(R46,スケジュール!$A$10:$AC$276,3)),(ISBLANK(VLOOKUP(R46,スケジュール!$A$10:$AC$276,3)))),"",VLOOKUP(R46,スケジュール!$A$10:$AC$276,3))</f>
        <v/>
      </c>
      <c r="S52" s="122" t="str">
        <f>IF(OR(ISERROR(VLOOKUP(S46,スケジュール!$A$10:$AC$276,3)),(ISBLANK(VLOOKUP(S46,スケジュール!$A$10:$AC$276,3)))),"",VLOOKUP(S46,スケジュール!$A$10:$AC$276,3))</f>
        <v/>
      </c>
      <c r="T52" s="122" t="str">
        <f>IF(OR(ISERROR(VLOOKUP(T46,スケジュール!$A$10:$AC$276,3)),(ISBLANK(VLOOKUP(T46,スケジュール!$A$10:$AC$276,3)))),"",VLOOKUP(T46,スケジュール!$A$10:$AC$276,3))</f>
        <v/>
      </c>
      <c r="U52" s="122" t="str">
        <f>IF(OR(ISERROR(VLOOKUP(U46,スケジュール!$A$10:$AC$276,3)),(ISBLANK(VLOOKUP(U46,スケジュール!$A$10:$AC$276,3)))),"",VLOOKUP(U46,スケジュール!$A$10:$AC$276,3))</f>
        <v/>
      </c>
      <c r="V52" s="122" t="str">
        <f>IF(OR(ISERROR(VLOOKUP(V46,スケジュール!$A$10:$AC$276,3)),(ISBLANK(VLOOKUP(V46,スケジュール!$A$10:$AC$276,3)))),"",VLOOKUP(V46,スケジュール!$A$10:$AC$276,3))</f>
        <v/>
      </c>
      <c r="W52" s="122" t="str">
        <f>IF(OR(ISERROR(VLOOKUP(W46,スケジュール!$A$10:$AC$276,3)),(ISBLANK(VLOOKUP(W46,スケジュール!$A$10:$AC$276,3)))),"",VLOOKUP(W46,スケジュール!$A$10:$AC$276,3))</f>
        <v/>
      </c>
      <c r="X52" s="122" t="str">
        <f>IF(OR(ISERROR(VLOOKUP(X46,スケジュール!$A$10:$AC$276,3)),(ISBLANK(VLOOKUP(X46,スケジュール!$A$10:$AC$276,3)))),"",VLOOKUP(X46,スケジュール!$A$10:$AC$276,3))</f>
        <v/>
      </c>
      <c r="Y52" s="85"/>
      <c r="Z52" s="122" t="str">
        <f>IF(OR(ISERROR(VLOOKUP(Z46,スケジュール!$A$10:$AC$276,3)),(ISBLANK(VLOOKUP(Z46,スケジュール!$A$10:$AC$276,3)))),"",VLOOKUP(Z46,スケジュール!$A$10:$AC$276,3))</f>
        <v/>
      </c>
      <c r="AA52" s="122" t="str">
        <f>IF(OR(ISERROR(VLOOKUP(AA46,スケジュール!$A$10:$AC$276,3)),(ISBLANK(VLOOKUP(AA46,スケジュール!$A$10:$AC$276,3)))),"",VLOOKUP(AA46,スケジュール!$A$10:$AC$276,3))</f>
        <v/>
      </c>
      <c r="AB52" s="122">
        <f>IF(OR(ISERROR(VLOOKUP(AB46,スケジュール!$A$10:$AC$276,3)),(ISBLANK(VLOOKUP(AB46,スケジュール!$A$10:$AC$276,3)))),"",VLOOKUP(AB46,スケジュール!$A$10:$AC$276,3))</f>
        <v>43516</v>
      </c>
      <c r="AC52" s="122">
        <f>IF(OR(ISERROR(VLOOKUP(AC46,スケジュール!$A$10:$AC$276,3)),(ISBLANK(VLOOKUP(AC46,スケジュール!$A$10:$AC$276,3)))),"",VLOOKUP(AC46,スケジュール!$A$10:$AC$276,3))</f>
        <v>43517</v>
      </c>
      <c r="AD52" s="122">
        <f>IF(OR(ISERROR(VLOOKUP(AD46,スケジュール!$A$10:$AC$276,3)),(ISBLANK(VLOOKUP(AD46,スケジュール!$A$10:$AC$276,3)))),"",VLOOKUP(AD46,スケジュール!$A$10:$AC$276,3))</f>
        <v>43518</v>
      </c>
      <c r="AE52" s="122" t="str">
        <f>IF(OR(ISERROR(VLOOKUP(AE46,スケジュール!$A$10:$AC$276,3)),(ISBLANK(VLOOKUP(AE46,スケジュール!$A$10:$AC$276,3)))),"",VLOOKUP(AE46,スケジュール!$A$10:$AC$276,3))</f>
        <v/>
      </c>
      <c r="AF52" s="122" t="str">
        <f>IF(OR(ISERROR(VLOOKUP(AF46,スケジュール!$A$10:$AC$276,3)),(ISBLANK(VLOOKUP(AF46,スケジュール!$A$10:$AC$276,3)))),"",VLOOKUP(AF46,スケジュール!$A$10:$AC$276,3))</f>
        <v/>
      </c>
    </row>
    <row r="53" spans="1:36" ht="20.100000000000001" customHeight="1">
      <c r="A53" s="38" t="s">
        <v>90</v>
      </c>
      <c r="B53" s="124" t="str">
        <f>IF(OR(ISERROR(VLOOKUP(B46,スケジュール!$A$10:$AC$276,4)),(ISBLANK(VLOOKUP(B46,スケジュール!$A$10:$AC$276,4)))),"",VLOOKUP(B46,スケジュール!$A$10:$AC$276,4))</f>
        <v/>
      </c>
      <c r="C53" s="124" t="str">
        <f>IF(OR(ISERROR(VLOOKUP(C46,スケジュール!$A$10:$AC$276,4)),(ISBLANK(VLOOKUP(C46,スケジュール!$A$10:$AC$276,4)))),"",VLOOKUP(C46,スケジュール!$A$10:$AC$276,4))</f>
        <v/>
      </c>
      <c r="D53" s="124">
        <f>IF(OR(ISERROR(VLOOKUP(D46,スケジュール!$A$10:$AC$276,4)),(ISBLANK(VLOOKUP(D46,スケジュール!$A$10:$AC$276,4)))),"",VLOOKUP(D46,スケジュール!$A$10:$AC$276,4))</f>
        <v>43428</v>
      </c>
      <c r="E53" s="124" t="str">
        <f>IF(OR(ISERROR(VLOOKUP(E46,スケジュール!$A$10:$AC$276,4)),(ISBLANK(VLOOKUP(E46,スケジュール!$A$10:$AC$276,4)))),"",VLOOKUP(E46,スケジュール!$A$10:$AC$276,4))</f>
        <v/>
      </c>
      <c r="F53" s="124" t="str">
        <f>IF(OR(ISERROR(VLOOKUP(F46,スケジュール!$A$10:$AC$276,4)),(ISBLANK(VLOOKUP(F46,スケジュール!$A$10:$AC$276,4)))),"",VLOOKUP(F46,スケジュール!$A$10:$AC$276,4))</f>
        <v/>
      </c>
      <c r="G53" s="124" t="str">
        <f>IF(OR(ISERROR(VLOOKUP(G46,スケジュール!$A$10:$AC$276,4)),(ISBLANK(VLOOKUP(G46,スケジュール!$A$10:$AC$276,4)))),"",VLOOKUP(G46,スケジュール!$A$10:$AC$276,4))</f>
        <v/>
      </c>
      <c r="H53" s="124" t="str">
        <f>IF(OR(ISERROR(VLOOKUP(H46,スケジュール!$A$10:$AC$276,4)),(ISBLANK(VLOOKUP(H46,スケジュール!$A$10:$AC$276,4)))),"",VLOOKUP(H46,スケジュール!$A$10:$AC$276,4))</f>
        <v/>
      </c>
      <c r="I53" s="85"/>
      <c r="J53" s="124" t="str">
        <f>IF(OR(ISERROR(VLOOKUP(J46,スケジュール!$A$10:$AC$276,4)),(ISBLANK(VLOOKUP(J46,スケジュール!$A$10:$AC$276,4)))),"",VLOOKUP(J46,スケジュール!$A$10:$AC$276,4))</f>
        <v/>
      </c>
      <c r="K53" s="124" t="str">
        <f>IF(OR(ISERROR(VLOOKUP(K46,スケジュール!$A$10:$AC$276,4)),(ISBLANK(VLOOKUP(K46,スケジュール!$A$10:$AC$276,4)))),"",VLOOKUP(K46,スケジュール!$A$10:$AC$276,4))</f>
        <v/>
      </c>
      <c r="L53" s="124">
        <f>IF(OR(ISERROR(VLOOKUP(L46,スケジュール!$A$10:$AC$276,4)),(ISBLANK(VLOOKUP(L46,スケジュール!$A$10:$AC$276,4)))),"",VLOOKUP(L46,スケジュール!$A$10:$AC$276,4))</f>
        <v>43456</v>
      </c>
      <c r="M53" s="124" t="str">
        <f>IF(OR(ISERROR(VLOOKUP(M46,スケジュール!$A$10:$AC$276,4)),(ISBLANK(VLOOKUP(M46,スケジュール!$A$10:$AC$276,4)))),"",VLOOKUP(M46,スケジュール!$A$10:$AC$276,4))</f>
        <v/>
      </c>
      <c r="N53" s="124" t="str">
        <f>IF(OR(ISERROR(VLOOKUP(N46,スケジュール!$A$10:$AC$276,4)),(ISBLANK(VLOOKUP(N46,スケジュール!$A$10:$AC$276,4)))),"",VLOOKUP(N46,スケジュール!$A$10:$AC$276,4))</f>
        <v/>
      </c>
      <c r="O53" s="124" t="str">
        <f>IF(OR(ISERROR(VLOOKUP(O46,スケジュール!$A$10:$AC$276,4)),(ISBLANK(VLOOKUP(O46,スケジュール!$A$10:$AC$276,4)))),"",VLOOKUP(O46,スケジュール!$A$10:$AC$276,4))</f>
        <v/>
      </c>
      <c r="P53" s="124" t="str">
        <f>IF(OR(ISERROR(VLOOKUP(P46,スケジュール!$A$10:$AC$276,4)),(ISBLANK(VLOOKUP(P46,スケジュール!$A$10:$AC$276,4)))),"",VLOOKUP(P46,スケジュール!$A$10:$AC$276,4))</f>
        <v/>
      </c>
      <c r="Q53" s="85"/>
      <c r="R53" s="124" t="str">
        <f>IF(OR(ISERROR(VLOOKUP(R46,スケジュール!$A$10:$AC$276,4)),(ISBLANK(VLOOKUP(R46,スケジュール!$A$10:$AC$276,4)))),"",VLOOKUP(R46,スケジュール!$A$10:$AC$276,4))</f>
        <v/>
      </c>
      <c r="S53" s="124" t="str">
        <f>IF(OR(ISERROR(VLOOKUP(S46,スケジュール!$A$10:$AC$276,4)),(ISBLANK(VLOOKUP(S46,スケジュール!$A$10:$AC$276,4)))),"",VLOOKUP(S46,スケジュール!$A$10:$AC$276,4))</f>
        <v/>
      </c>
      <c r="T53" s="124" t="str">
        <f>IF(OR(ISERROR(VLOOKUP(T46,スケジュール!$A$10:$AC$276,4)),(ISBLANK(VLOOKUP(T46,スケジュール!$A$10:$AC$276,4)))),"",VLOOKUP(T46,スケジュール!$A$10:$AC$276,4))</f>
        <v/>
      </c>
      <c r="U53" s="124" t="str">
        <f>IF(OR(ISERROR(VLOOKUP(U46,スケジュール!$A$10:$AC$276,4)),(ISBLANK(VLOOKUP(U46,スケジュール!$A$10:$AC$276,4)))),"",VLOOKUP(U46,スケジュール!$A$10:$AC$276,4))</f>
        <v/>
      </c>
      <c r="V53" s="124" t="str">
        <f>IF(OR(ISERROR(VLOOKUP(V46,スケジュール!$A$10:$AC$276,4)),(ISBLANK(VLOOKUP(V46,スケジュール!$A$10:$AC$276,4)))),"",VLOOKUP(V46,スケジュール!$A$10:$AC$276,4))</f>
        <v/>
      </c>
      <c r="W53" s="124" t="str">
        <f>IF(OR(ISERROR(VLOOKUP(W46,スケジュール!$A$10:$AC$276,4)),(ISBLANK(VLOOKUP(W46,スケジュール!$A$10:$AC$276,4)))),"",VLOOKUP(W46,スケジュール!$A$10:$AC$276,4))</f>
        <v/>
      </c>
      <c r="X53" s="124" t="str">
        <f>IF(OR(ISERROR(VLOOKUP(X46,スケジュール!$A$10:$AC$276,4)),(ISBLANK(VLOOKUP(X46,スケジュール!$A$10:$AC$276,4)))),"",VLOOKUP(X46,スケジュール!$A$10:$AC$276,4))</f>
        <v/>
      </c>
      <c r="Y53" s="85"/>
      <c r="Z53" s="124" t="str">
        <f>IF(OR(ISERROR(VLOOKUP(Z46,スケジュール!$A$10:$AC$276,4)),(ISBLANK(VLOOKUP(Z46,スケジュール!$A$10:$AC$276,4)))),"",VLOOKUP(Z46,スケジュール!$A$10:$AC$276,4))</f>
        <v/>
      </c>
      <c r="AA53" s="124" t="str">
        <f>IF(OR(ISERROR(VLOOKUP(AA46,スケジュール!$A$10:$AC$276,4)),(ISBLANK(VLOOKUP(AA46,スケジュール!$A$10:$AC$276,4)))),"",VLOOKUP(AA46,スケジュール!$A$10:$AC$276,4))</f>
        <v/>
      </c>
      <c r="AB53" s="124">
        <f>IF(OR(ISERROR(VLOOKUP(AB46,スケジュール!$A$10:$AC$276,4)),(ISBLANK(VLOOKUP(AB46,スケジュール!$A$10:$AC$276,4)))),"",VLOOKUP(AB46,スケジュール!$A$10:$AC$276,4))</f>
        <v>43518</v>
      </c>
      <c r="AC53" s="124">
        <f>IF(OR(ISERROR(VLOOKUP(AC46,スケジュール!$A$10:$AC$276,4)),(ISBLANK(VLOOKUP(AC46,スケジュール!$A$10:$AC$276,4)))),"",VLOOKUP(AC46,スケジュール!$A$10:$AC$276,4))</f>
        <v>43519</v>
      </c>
      <c r="AD53" s="124" t="str">
        <f>IF(OR(ISERROR(VLOOKUP(AD46,スケジュール!$A$10:$AC$276,4)),(ISBLANK(VLOOKUP(AD46,スケジュール!$A$10:$AC$276,4)))),"",VLOOKUP(AD46,スケジュール!$A$10:$AC$276,4))</f>
        <v/>
      </c>
      <c r="AE53" s="124" t="str">
        <f>IF(OR(ISERROR(VLOOKUP(AE46,スケジュール!$A$10:$AC$276,4)),(ISBLANK(VLOOKUP(AE46,スケジュール!$A$10:$AC$276,4)))),"",VLOOKUP(AE46,スケジュール!$A$10:$AC$276,4))</f>
        <v/>
      </c>
      <c r="AF53" s="124" t="str">
        <f>IF(OR(ISERROR(VLOOKUP(AF46,スケジュール!$A$10:$AC$276,4)),(ISBLANK(VLOOKUP(AF46,スケジュール!$A$10:$AC$276,4)))),"",VLOOKUP(AF46,スケジュール!$A$10:$AC$276,4))</f>
        <v/>
      </c>
    </row>
    <row r="54" spans="1:36" ht="20.100000000000001" customHeight="1">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c r="A55" s="31"/>
      <c r="B55" s="127">
        <f>DATE(C55,F55,1)</f>
        <v>43497</v>
      </c>
      <c r="C55" s="599">
        <v>2019</v>
      </c>
      <c r="D55" s="599"/>
      <c r="E55" s="128" t="s">
        <v>114</v>
      </c>
      <c r="F55" s="597">
        <v>2</v>
      </c>
      <c r="G55" s="597"/>
      <c r="H55" s="129">
        <f>WEEKDAY(B55,1)</f>
        <v>6</v>
      </c>
      <c r="J55" s="131">
        <f>DATE(K55,N55,1)</f>
        <v>43525</v>
      </c>
      <c r="K55" s="596">
        <v>2019</v>
      </c>
      <c r="L55" s="596"/>
      <c r="M55" s="132" t="s">
        <v>114</v>
      </c>
      <c r="N55" s="597">
        <v>3</v>
      </c>
      <c r="O55" s="597"/>
      <c r="P55" s="129">
        <f>WEEKDAY(J55,1)</f>
        <v>6</v>
      </c>
      <c r="R55" s="131">
        <f>DATE(S55,V55,1)</f>
        <v>43556</v>
      </c>
      <c r="S55" s="596">
        <v>2019</v>
      </c>
      <c r="T55" s="596"/>
      <c r="U55" s="132" t="s">
        <v>114</v>
      </c>
      <c r="V55" s="597">
        <v>4</v>
      </c>
      <c r="W55" s="597"/>
      <c r="X55" s="129">
        <f>WEEKDAY(R55,1)</f>
        <v>2</v>
      </c>
      <c r="Z55" s="131">
        <f>DATE(AA55,AD55,1)</f>
        <v>43586</v>
      </c>
      <c r="AA55" s="596">
        <v>2019</v>
      </c>
      <c r="AB55" s="596"/>
      <c r="AC55" s="132" t="s">
        <v>114</v>
      </c>
      <c r="AD55" s="597">
        <v>5</v>
      </c>
      <c r="AE55" s="597"/>
      <c r="AF55" s="129">
        <f>WEEKDAY(Z55,1)</f>
        <v>4</v>
      </c>
      <c r="AG55" s="133"/>
    </row>
    <row r="56" spans="1:36" ht="20.100000000000001" customHeight="1">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371" customFormat="1" ht="20.100000000000001" customHeight="1">
      <c r="A57" s="374"/>
      <c r="B57" s="278">
        <f>B55-(H55-1)</f>
        <v>43492</v>
      </c>
      <c r="C57" s="278">
        <f t="shared" ref="C57:H57" si="24">B57+1</f>
        <v>43493</v>
      </c>
      <c r="D57" s="278">
        <f t="shared" si="24"/>
        <v>43494</v>
      </c>
      <c r="E57" s="278">
        <f t="shared" si="24"/>
        <v>43495</v>
      </c>
      <c r="F57" s="278">
        <f t="shared" si="24"/>
        <v>43496</v>
      </c>
      <c r="G57" s="278">
        <f t="shared" si="24"/>
        <v>43497</v>
      </c>
      <c r="H57" s="278">
        <f t="shared" si="24"/>
        <v>43498</v>
      </c>
      <c r="J57" s="278">
        <f>J55-(P55-1)</f>
        <v>43520</v>
      </c>
      <c r="K57" s="278">
        <f t="shared" ref="K57:P57" si="25">J57+1</f>
        <v>43521</v>
      </c>
      <c r="L57" s="278">
        <f t="shared" si="25"/>
        <v>43522</v>
      </c>
      <c r="M57" s="278">
        <f t="shared" si="25"/>
        <v>43523</v>
      </c>
      <c r="N57" s="278">
        <f t="shared" si="25"/>
        <v>43524</v>
      </c>
      <c r="O57" s="278">
        <f t="shared" si="25"/>
        <v>43525</v>
      </c>
      <c r="P57" s="278">
        <f t="shared" si="25"/>
        <v>43526</v>
      </c>
      <c r="R57" s="278">
        <f>R55-(X55-1)</f>
        <v>43555</v>
      </c>
      <c r="S57" s="278">
        <f t="shared" ref="S57:X57" si="26">R57+1</f>
        <v>43556</v>
      </c>
      <c r="T57" s="278">
        <f t="shared" si="26"/>
        <v>43557</v>
      </c>
      <c r="U57" s="278">
        <f t="shared" si="26"/>
        <v>43558</v>
      </c>
      <c r="V57" s="278">
        <f t="shared" si="26"/>
        <v>43559</v>
      </c>
      <c r="W57" s="278">
        <f t="shared" si="26"/>
        <v>43560</v>
      </c>
      <c r="X57" s="278">
        <f t="shared" si="26"/>
        <v>43561</v>
      </c>
      <c r="Z57" s="278">
        <f>Z55-(AF55-1)</f>
        <v>43583</v>
      </c>
      <c r="AA57" s="278">
        <f t="shared" ref="AA57:AF57" si="27">Z57+1</f>
        <v>43584</v>
      </c>
      <c r="AB57" s="278">
        <f t="shared" si="27"/>
        <v>43585</v>
      </c>
      <c r="AC57" s="278">
        <f t="shared" si="27"/>
        <v>43586</v>
      </c>
      <c r="AD57" s="278">
        <f t="shared" si="27"/>
        <v>43587</v>
      </c>
      <c r="AE57" s="278">
        <f t="shared" si="27"/>
        <v>43588</v>
      </c>
      <c r="AF57" s="278">
        <f t="shared" si="27"/>
        <v>43589</v>
      </c>
    </row>
    <row r="58" spans="1:36" s="116" customFormat="1" ht="20.100000000000001" hidden="1" customHeight="1">
      <c r="A58" s="114"/>
      <c r="B58" s="118" t="b">
        <f>IF(VLOOKUP(B57,スケジュール!$A$10:$AC$402,24,FALSE)="●","sky",IF(VLOOKUP(B57,スケジュール!$A$10:$AC$402,25,FALSE)="●","orange",IF(VLOOKUP(B57,スケジュール!$A$10:$AC$402,26,FALSE)="●","green",IF(VLOOKUP(B57,スケジュール!$A$10:$AC$402,27,FALSE)="●","pink",IF(VLOOKUP(B57,スケジュール!$A$10:$AC$402,28,FALSE)="●","purple",IF(VLOOKUP(B57,スケジュール!$A$10:$AC$402,29,FALSE)="●","yellow"))))))</f>
        <v>0</v>
      </c>
      <c r="C58" s="118" t="b">
        <f>IF(VLOOKUP(C57,スケジュール!$A$10:$AC$402,24,FALSE)="●","sky",IF(VLOOKUP(C57,スケジュール!$A$10:$AC$402,25,FALSE)="●","orange",IF(VLOOKUP(C57,スケジュール!$A$10:$AC$402,26,FALSE)="●","green",IF(VLOOKUP(C57,スケジュール!$A$10:$AC$402,27,FALSE)="●","pink",IF(VLOOKUP(C57,スケジュール!$A$10:$AC$402,28,FALSE)="●","purple",IF(VLOOKUP(C57,スケジュール!$A$10:$AC$402,29,FALSE)="●","yellow"))))))</f>
        <v>0</v>
      </c>
      <c r="D58" s="118" t="str">
        <f>IF(VLOOKUP(D57,スケジュール!$A$10:$AC$402,24,FALSE)="●","sky",IF(VLOOKUP(D57,スケジュール!$A$10:$AC$402,25,FALSE)="●","orange",IF(VLOOKUP(D57,スケジュール!$A$10:$AC$402,26,FALSE)="●","green",IF(VLOOKUP(D57,スケジュール!$A$10:$AC$402,27,FALSE)="●","pink",IF(VLOOKUP(D57,スケジュール!$A$10:$AC$402,28,FALSE)="●","purple",IF(VLOOKUP(D57,スケジュール!$A$10:$AC$402,29,FALSE)="●","yellow"))))))</f>
        <v>pink</v>
      </c>
      <c r="E58" s="118" t="str">
        <f>IF(VLOOKUP(E57,スケジュール!$A$10:$AC$402,24,FALSE)="●","sky",IF(VLOOKUP(E57,スケジュール!$A$10:$AC$402,25,FALSE)="●","orange",IF(VLOOKUP(E57,スケジュール!$A$10:$AC$402,26,FALSE)="●","green",IF(VLOOKUP(E57,スケジュール!$A$10:$AC$402,27,FALSE)="●","pink",IF(VLOOKUP(E57,スケジュール!$A$10:$AC$402,28,FALSE)="●","purple",IF(VLOOKUP(E57,スケジュール!$A$10:$AC$402,29,FALSE)="●","yellow"))))))</f>
        <v>pink</v>
      </c>
      <c r="F58" s="118" t="b">
        <f>IF(VLOOKUP(F57,スケジュール!$A$10:$AC$402,24,FALSE)="●","sky",IF(VLOOKUP(F57,スケジュール!$A$10:$AC$402,25,FALSE)="●","orange",IF(VLOOKUP(F57,スケジュール!$A$10:$AC$402,26,FALSE)="●","green",IF(VLOOKUP(F57,スケジュール!$A$10:$AC$402,27,FALSE)="●","pink",IF(VLOOKUP(F57,スケジュール!$A$10:$AC$402,28,FALSE)="●","purple",IF(VLOOKUP(F57,スケジュール!$A$10:$AC$402,29,FALSE)="●","yellow"))))))</f>
        <v>0</v>
      </c>
      <c r="G58" s="118" t="str">
        <f>IF(VLOOKUP(G57,スケジュール!$A$10:$AC$402,24,FALSE)="●","sky",IF(VLOOKUP(G57,スケジュール!$A$10:$AC$402,25,FALSE)="●","orange",IF(VLOOKUP(G57,スケジュール!$A$10:$AC$402,26,FALSE)="●","green",IF(VLOOKUP(G57,スケジュール!$A$10:$AC$402,27,FALSE)="●","pink",IF(VLOOKUP(G57,スケジュール!$A$10:$AC$402,28,FALSE)="●","purple",IF(VLOOKUP(G57,スケジュール!$A$10:$AC$402,29,FALSE)="●","yellow"))))))</f>
        <v>pink</v>
      </c>
      <c r="H58" s="118" t="b">
        <f>IF(VLOOKUP(H57,スケジュール!$A$10:$AC$402,24,FALSE)="●","sky",IF(VLOOKUP(H57,スケジュール!$A$10:$AC$402,25,FALSE)="●","orange",IF(VLOOKUP(H57,スケジュール!$A$10:$AC$402,26,FALSE)="●","green",IF(VLOOKUP(H57,スケジュール!$A$10:$AC$402,27,FALSE)="●","pink",IF(VLOOKUP(H57,スケジュール!$A$10:$AC$402,28,FALSE)="●","purple",IF(VLOOKUP(H57,スケジュール!$A$10:$AC$402,29,FALSE)="●","yellow"))))))</f>
        <v>0</v>
      </c>
      <c r="I58" s="85"/>
      <c r="J58" s="118" t="b">
        <f>IF(VLOOKUP(J57,スケジュール!$A$10:$AC$402,24,FALSE)="●","sky",IF(VLOOKUP(J57,スケジュール!$A$10:$AC$402,25,FALSE)="●","orange",IF(VLOOKUP(J57,スケジュール!$A$10:$AC$402,26,FALSE)="●","green",IF(VLOOKUP(J57,スケジュール!$A$10:$AC$402,27,FALSE)="●","pink",IF(VLOOKUP(J57,スケジュール!$A$10:$AC$402,28,FALSE)="●","purple",IF(VLOOKUP(J57,スケジュール!$A$10:$AC$402,29,FALSE)="●","yellow"))))))</f>
        <v>0</v>
      </c>
      <c r="K58" s="118" t="b">
        <f>IF(VLOOKUP(K57,スケジュール!$A$10:$AC$402,24,FALSE)="●","sky",IF(VLOOKUP(K57,スケジュール!$A$10:$AC$402,25,FALSE)="●","orange",IF(VLOOKUP(K57,スケジュール!$A$10:$AC$402,26,FALSE)="●","green",IF(VLOOKUP(K57,スケジュール!$A$10:$AC$402,27,FALSE)="●","pink",IF(VLOOKUP(K57,スケジュール!$A$10:$AC$402,28,FALSE)="●","purple",IF(VLOOKUP(K57,スケジュール!$A$10:$AC$402,29,FALSE)="●","yellow"))))))</f>
        <v>0</v>
      </c>
      <c r="L58" s="118" t="str">
        <f>IF(VLOOKUP(L57,スケジュール!$A$10:$AC$402,24,FALSE)="●","sky",IF(VLOOKUP(L57,スケジュール!$A$10:$AC$402,25,FALSE)="●","orange",IF(VLOOKUP(L57,スケジュール!$A$10:$AC$402,26,FALSE)="●","green",IF(VLOOKUP(L57,スケジュール!$A$10:$AC$402,27,FALSE)="●","pink",IF(VLOOKUP(L57,スケジュール!$A$10:$AC$402,28,FALSE)="●","purple",IF(VLOOKUP(L57,スケジュール!$A$10:$AC$402,29,FALSE)="●","yellow"))))))</f>
        <v>yellow</v>
      </c>
      <c r="M58" s="118" t="str">
        <f>IF(VLOOKUP(M57,スケジュール!$A$10:$AC$402,24,FALSE)="●","sky",IF(VLOOKUP(M57,スケジュール!$A$10:$AC$402,25,FALSE)="●","orange",IF(VLOOKUP(M57,スケジュール!$A$10:$AC$402,26,FALSE)="●","green",IF(VLOOKUP(M57,スケジュール!$A$10:$AC$402,27,FALSE)="●","pink",IF(VLOOKUP(M57,スケジュール!$A$10:$AC$402,28,FALSE)="●","purple",IF(VLOOKUP(M57,スケジュール!$A$10:$AC$402,29,FALSE)="●","yellow"))))))</f>
        <v>yellow</v>
      </c>
      <c r="N58" s="118" t="str">
        <f>IF(VLOOKUP(N57,スケジュール!$A$10:$AC$402,24,FALSE)="●","sky",IF(VLOOKUP(N57,スケジュール!$A$10:$AC$402,25,FALSE)="●","orange",IF(VLOOKUP(N57,スケジュール!$A$10:$AC$402,26,FALSE)="●","green",IF(VLOOKUP(N57,スケジュール!$A$10:$AC$402,27,FALSE)="●","pink",IF(VLOOKUP(N57,スケジュール!$A$10:$AC$402,28,FALSE)="●","purple",IF(VLOOKUP(N57,スケジュール!$A$10:$AC$402,29,FALSE)="●","yellow"))))))</f>
        <v>yellow</v>
      </c>
      <c r="O58" s="118" t="b">
        <f>IF(VLOOKUP(O57,スケジュール!$A$10:$AC$402,24,FALSE)="●","sky",IF(VLOOKUP(O57,スケジュール!$A$10:$AC$402,25,FALSE)="●","orange",IF(VLOOKUP(O57,スケジュール!$A$10:$AC$402,26,FALSE)="●","green",IF(VLOOKUP(O57,スケジュール!$A$10:$AC$402,27,FALSE)="●","pink",IF(VLOOKUP(O57,スケジュール!$A$10:$AC$402,28,FALSE)="●","purple",IF(VLOOKUP(O57,スケジュール!$A$10:$AC$402,29,FALSE)="●","yellow"))))))</f>
        <v>0</v>
      </c>
      <c r="P58" s="118" t="b">
        <f>IF(VLOOKUP(P57,スケジュール!$A$10:$AC$402,24,FALSE)="●","sky",IF(VLOOKUP(P57,スケジュール!$A$10:$AC$402,25,FALSE)="●","orange",IF(VLOOKUP(P57,スケジュール!$A$10:$AC$402,26,FALSE)="●","green",IF(VLOOKUP(P57,スケジュール!$A$10:$AC$402,27,FALSE)="●","pink",IF(VLOOKUP(P57,スケジュール!$A$10:$AC$402,28,FALSE)="●","purple",IF(VLOOKUP(P57,スケジュール!$A$10:$AC$402,29,FALSE)="●","yellow"))))))</f>
        <v>0</v>
      </c>
      <c r="Q58" s="85"/>
      <c r="R58" s="118" t="b">
        <f>IF(VLOOKUP(R57,スケジュール!$A$10:$AC$402,24,FALSE)="●","sky",IF(VLOOKUP(R57,スケジュール!$A$10:$AC$402,25,FALSE)="●","orange",IF(VLOOKUP(R57,スケジュール!$A$10:$AC$402,26,FALSE)="●","green",IF(VLOOKUP(R57,スケジュール!$A$10:$AC$402,27,FALSE)="●","pink",IF(VLOOKUP(R57,スケジュール!$A$10:$AC$402,28,FALSE)="●","purple",IF(VLOOKUP(R57,スケジュール!$A$10:$AC$402,29,FALSE)="●","yellow"))))))</f>
        <v>0</v>
      </c>
      <c r="S58" s="118" t="b">
        <f>IF(VLOOKUP(S57,スケジュール!$A$10:$AC$402,24,FALSE)="●","sky",IF(VLOOKUP(S57,スケジュール!$A$10:$AC$402,25,FALSE)="●","orange",IF(VLOOKUP(S57,スケジュール!$A$10:$AC$402,26,FALSE)="●","green",IF(VLOOKUP(S57,スケジュール!$A$10:$AC$402,27,FALSE)="●","pink",IF(VLOOKUP(S57,スケジュール!$A$10:$AC$402,28,FALSE)="●","purple",IF(VLOOKUP(S57,スケジュール!$A$10:$AC$402,29,FALSE)="●","yellow"))))))</f>
        <v>0</v>
      </c>
      <c r="T58" s="118" t="str">
        <f>IF(VLOOKUP(T57,スケジュール!$A$10:$AC$402,24,FALSE)="●","sky",IF(VLOOKUP(T57,スケジュール!$A$10:$AC$402,25,FALSE)="●","orange",IF(VLOOKUP(T57,スケジュール!$A$10:$AC$402,26,FALSE)="●","green",IF(VLOOKUP(T57,スケジュール!$A$10:$AC$402,27,FALSE)="●","pink",IF(VLOOKUP(T57,スケジュール!$A$10:$AC$402,28,FALSE)="●","purple",IF(VLOOKUP(T57,スケジュール!$A$10:$AC$402,29,FALSE)="●","yellow"))))))</f>
        <v>green</v>
      </c>
      <c r="U58" s="118" t="str">
        <f>IF(VLOOKUP(U57,スケジュール!$A$10:$AC$402,24,FALSE)="●","sky",IF(VLOOKUP(U57,スケジュール!$A$10:$AC$402,25,FALSE)="●","orange",IF(VLOOKUP(U57,スケジュール!$A$10:$AC$402,26,FALSE)="●","green",IF(VLOOKUP(U57,スケジュール!$A$10:$AC$402,27,FALSE)="●","pink",IF(VLOOKUP(U57,スケジュール!$A$10:$AC$402,28,FALSE)="●","purple",IF(VLOOKUP(U57,スケジュール!$A$10:$AC$402,29,FALSE)="●","yellow"))))))</f>
        <v>green</v>
      </c>
      <c r="V58" s="118" t="b">
        <f>IF(VLOOKUP(V57,スケジュール!$A$10:$AC$402,24,FALSE)="●","sky",IF(VLOOKUP(V57,スケジュール!$A$10:$AC$402,25,FALSE)="●","orange",IF(VLOOKUP(V57,スケジュール!$A$10:$AC$402,26,FALSE)="●","green",IF(VLOOKUP(V57,スケジュール!$A$10:$AC$402,27,FALSE)="●","pink",IF(VLOOKUP(V57,スケジュール!$A$10:$AC$402,28,FALSE)="●","purple",IF(VLOOKUP(V57,スケジュール!$A$10:$AC$402,29,FALSE)="●","yellow"))))))</f>
        <v>0</v>
      </c>
      <c r="W58" s="118" t="b">
        <f>IF(VLOOKUP(W57,スケジュール!$A$10:$AC$402,24,FALSE)="●","sky",IF(VLOOKUP(W57,スケジュール!$A$10:$AC$402,25,FALSE)="●","orange",IF(VLOOKUP(W57,スケジュール!$A$10:$AC$402,26,FALSE)="●","green",IF(VLOOKUP(W57,スケジュール!$A$10:$AC$402,27,FALSE)="●","pink",IF(VLOOKUP(W57,スケジュール!$A$10:$AC$402,28,FALSE)="●","purple",IF(VLOOKUP(W57,スケジュール!$A$10:$AC$402,29,FALSE)="●","yellow"))))))</f>
        <v>0</v>
      </c>
      <c r="X58" s="118" t="b">
        <f>IF(VLOOKUP(X57,スケジュール!$A$10:$AC$402,24,FALSE)="●","sky",IF(VLOOKUP(X57,スケジュール!$A$10:$AC$402,25,FALSE)="●","orange",IF(VLOOKUP(X57,スケジュール!$A$10:$AC$402,26,FALSE)="●","green",IF(VLOOKUP(X57,スケジュール!$A$10:$AC$402,27,FALSE)="●","pink",IF(VLOOKUP(X57,スケジュール!$A$10:$AC$402,28,FALSE)="●","purple",IF(VLOOKUP(X57,スケジュール!$A$10:$AC$402,29,FALSE)="●","yellow"))))))</f>
        <v>0</v>
      </c>
      <c r="Y58" s="85"/>
      <c r="Z58" s="118" t="b">
        <f>IF(VLOOKUP(Z57,スケジュール!$A$10:$AC$402,24,FALSE)="●","sky",IF(VLOOKUP(Z57,スケジュール!$A$10:$AC$402,25,FALSE)="●","orange",IF(VLOOKUP(Z57,スケジュール!$A$10:$AC$402,26,FALSE)="●","green",IF(VLOOKUP(Z57,スケジュール!$A$10:$AC$402,27,FALSE)="●","pink",IF(VLOOKUP(Z57,スケジュール!$A$10:$AC$402,28,FALSE)="●","purple",IF(VLOOKUP(Z57,スケジュール!$A$10:$AC$402,29,FALSE)="●","yellow"))))))</f>
        <v>0</v>
      </c>
      <c r="AA58" s="118" t="b">
        <f>IF(VLOOKUP(AA57,スケジュール!$A$10:$AC$402,24,FALSE)="●","sky",IF(VLOOKUP(AA57,スケジュール!$A$10:$AC$402,25,FALSE)="●","orange",IF(VLOOKUP(AA57,スケジュール!$A$10:$AC$402,26,FALSE)="●","green",IF(VLOOKUP(AA57,スケジュール!$A$10:$AC$402,27,FALSE)="●","pink",IF(VLOOKUP(AA57,スケジュール!$A$10:$AC$402,28,FALSE)="●","purple",IF(VLOOKUP(AA57,スケジュール!$A$10:$AC$402,29,FALSE)="●","yellow"))))))</f>
        <v>0</v>
      </c>
      <c r="AB58" s="118" t="b">
        <f>IF(VLOOKUP(AB57,スケジュール!$A$10:$AC$402,24,FALSE)="●","sky",IF(VLOOKUP(AB57,スケジュール!$A$10:$AC$402,25,FALSE)="●","orange",IF(VLOOKUP(AB57,スケジュール!$A$10:$AC$402,26,FALSE)="●","green",IF(VLOOKUP(AB57,スケジュール!$A$10:$AC$402,27,FALSE)="●","pink",IF(VLOOKUP(AB57,スケジュール!$A$10:$AC$402,28,FALSE)="●","purple",IF(VLOOKUP(AB57,スケジュール!$A$10:$AC$402,29,FALSE)="●","yellow"))))))</f>
        <v>0</v>
      </c>
      <c r="AC58" s="118" t="b">
        <f>IF(VLOOKUP(AC57,スケジュール!$A$10:$AC$402,24,FALSE)="●","sky",IF(VLOOKUP(AC57,スケジュール!$A$10:$AC$402,25,FALSE)="●","orange",IF(VLOOKUP(AC57,スケジュール!$A$10:$AC$402,26,FALSE)="●","green",IF(VLOOKUP(AC57,スケジュール!$A$10:$AC$402,27,FALSE)="●","pink",IF(VLOOKUP(AC57,スケジュール!$A$10:$AC$402,28,FALSE)="●","purple",IF(VLOOKUP(AC57,スケジュール!$A$10:$AC$402,29,FALSE)="●","yellow"))))))</f>
        <v>0</v>
      </c>
      <c r="AD58" s="118" t="b">
        <f>IF(VLOOKUP(AD57,スケジュール!$A$10:$AC$402,24,FALSE)="●","sky",IF(VLOOKUP(AD57,スケジュール!$A$10:$AC$402,25,FALSE)="●","orange",IF(VLOOKUP(AD57,スケジュール!$A$10:$AC$402,26,FALSE)="●","green",IF(VLOOKUP(AD57,スケジュール!$A$10:$AC$402,27,FALSE)="●","pink",IF(VLOOKUP(AD57,スケジュール!$A$10:$AC$402,28,FALSE)="●","purple",IF(VLOOKUP(AD57,スケジュール!$A$10:$AC$402,29,FALSE)="●","yellow"))))))</f>
        <v>0</v>
      </c>
      <c r="AE58" s="118" t="b">
        <f>IF(VLOOKUP(AE57,スケジュール!$A$10:$AC$402,24,FALSE)="●","sky",IF(VLOOKUP(AE57,スケジュール!$A$10:$AC$402,25,FALSE)="●","orange",IF(VLOOKUP(AE57,スケジュール!$A$10:$AC$402,26,FALSE)="●","green",IF(VLOOKUP(AE57,スケジュール!$A$10:$AC$402,27,FALSE)="●","pink",IF(VLOOKUP(AE57,スケジュール!$A$10:$AC$402,28,FALSE)="●","purple",IF(VLOOKUP(AE57,スケジュール!$A$10:$AC$402,29,FALSE)="●","yellow"))))))</f>
        <v>0</v>
      </c>
      <c r="AF58" s="118" t="b">
        <f>IF(VLOOKUP(AF57,スケジュール!$A$10:$AC$402,24,FALSE)="●","sky",IF(VLOOKUP(AF57,スケジュール!$A$10:$AC$402,25,FALSE)="●","orange",IF(VLOOKUP(AF57,スケジュール!$A$10:$AC$402,26,FALSE)="●","green",IF(VLOOKUP(AF57,スケジュール!$A$10:$AC$402,27,FALSE)="●","pink",IF(VLOOKUP(AF57,スケジュール!$A$10:$AC$402,28,FALSE)="●","purple",IF(VLOOKUP(AF57,スケジュール!$A$10:$AC$402,29,FALSE)="●","yellow"))))))</f>
        <v>0</v>
      </c>
      <c r="AG58" s="115"/>
      <c r="AJ58" s="117"/>
    </row>
    <row r="59" spans="1:36" s="86" customFormat="1" ht="20.100000000000001" customHeight="1">
      <c r="A59" s="126" t="str">
        <f>A40</f>
        <v/>
      </c>
      <c r="B59" s="386" t="str">
        <f>IF(ISERROR(VLOOKUP(B57,スケジュール!$A$10:$V$266,$AG59+4,FALSE)),"",IF(VLOOKUP(B57,スケジュール!$A$10:$V$266,$AG59+4,FALSE)="●",VLOOKUP(B57,スケジュール!$A$10:$V$266,$AG59+4,FALSE),""))</f>
        <v/>
      </c>
      <c r="C59" s="386" t="str">
        <f>IF(ISERROR(VLOOKUP(C57,スケジュール!$A$10:$V$266,$AG59+4,FALSE)),"",IF(VLOOKUP(C57,スケジュール!$A$10:$V$266,$AG59+4,FALSE)="●",VLOOKUP(C57,スケジュール!$A$10:$V$266,$AG59+4,FALSE),""))</f>
        <v/>
      </c>
      <c r="D59" s="386" t="str">
        <f>IF(ISERROR(VLOOKUP(D57,スケジュール!$A$10:$V$266,$AG59+4,FALSE)),"",IF(VLOOKUP(D57,スケジュール!$A$10:$V$266,$AG59+4,FALSE)="●",VLOOKUP(D57,スケジュール!$A$10:$V$266,$AG59+4,FALSE),""))</f>
        <v/>
      </c>
      <c r="E59" s="386" t="str">
        <f>IF(ISERROR(VLOOKUP(E57,スケジュール!$A$10:$V$266,$AG59+4,FALSE)),"",IF(VLOOKUP(E57,スケジュール!$A$10:$V$266,$AG59+4,FALSE)="●",VLOOKUP(E57,スケジュール!$A$10:$V$266,$AG59+4,FALSE),""))</f>
        <v/>
      </c>
      <c r="F59" s="386" t="str">
        <f>IF(ISERROR(VLOOKUP(F57,スケジュール!$A$10:$V$266,$AG59+4,FALSE)),"",IF(VLOOKUP(F57,スケジュール!$A$10:$V$266,$AG59+4,FALSE)="●",VLOOKUP(F57,スケジュール!$A$10:$V$266,$AG59+4,FALSE),""))</f>
        <v/>
      </c>
      <c r="G59" s="386" t="str">
        <f>IF(ISERROR(VLOOKUP(G57,スケジュール!$A$10:$V$266,$AG59+4,FALSE)),"",IF(VLOOKUP(G57,スケジュール!$A$10:$V$266,$AG59+4,FALSE)="●",VLOOKUP(G57,スケジュール!$A$10:$V$266,$AG59+4,FALSE),""))</f>
        <v/>
      </c>
      <c r="H59" s="386" t="str">
        <f>IF(ISERROR(VLOOKUP(H57,スケジュール!$A$10:$V$266,$AG59+4,FALSE)),"",IF(VLOOKUP(H57,スケジュール!$A$10:$V$266,$AG59+4,FALSE)="●",VLOOKUP(H57,スケジュール!$A$10:$V$266,$AG59+4,FALSE),""))</f>
        <v/>
      </c>
      <c r="I59" s="387"/>
      <c r="J59" s="386" t="str">
        <f>IF(ISERROR(VLOOKUP(J57,スケジュール!$A$10:$V$266,$AG59+4,FALSE)),"",IF(VLOOKUP(J57,スケジュール!$A$10:$V$266,$AG59+4,FALSE)="●",VLOOKUP(J57,スケジュール!$A$10:$V$266,$AG59+4,FALSE),""))</f>
        <v/>
      </c>
      <c r="K59" s="386" t="str">
        <f>IF(ISERROR(VLOOKUP(K57,スケジュール!$A$10:$V$266,$AG59+4,FALSE)),"",IF(VLOOKUP(K57,スケジュール!$A$10:$V$266,$AG59+4,FALSE)="●",VLOOKUP(K57,スケジュール!$A$10:$V$266,$AG59+4,FALSE),""))</f>
        <v/>
      </c>
      <c r="L59" s="386" t="str">
        <f>IF(ISERROR(VLOOKUP(L57,スケジュール!$A$10:$V$266,$AG59+4,FALSE)),"",IF(VLOOKUP(L57,スケジュール!$A$10:$V$266,$AG59+4,FALSE)="●",VLOOKUP(L57,スケジュール!$A$10:$V$266,$AG59+4,FALSE),""))</f>
        <v/>
      </c>
      <c r="M59" s="386" t="str">
        <f>IF(ISERROR(VLOOKUP(M57,スケジュール!$A$10:$V$266,$AG59+4,FALSE)),"",IF(VLOOKUP(M57,スケジュール!$A$10:$V$266,$AG59+4,FALSE)="●",VLOOKUP(M57,スケジュール!$A$10:$V$266,$AG59+4,FALSE),""))</f>
        <v/>
      </c>
      <c r="N59" s="386" t="str">
        <f>IF(ISERROR(VLOOKUP(N57,スケジュール!$A$10:$V$266,$AG59+4,FALSE)),"",IF(VLOOKUP(N57,スケジュール!$A$10:$V$266,$AG59+4,FALSE)="●",VLOOKUP(N57,スケジュール!$A$10:$V$266,$AG59+4,FALSE),""))</f>
        <v/>
      </c>
      <c r="O59" s="386" t="str">
        <f>IF(ISERROR(VLOOKUP(O57,スケジュール!$A$10:$V$266,$AG59+4,FALSE)),"",IF(VLOOKUP(O57,スケジュール!$A$10:$V$266,$AG59+4,FALSE)="●",VLOOKUP(O57,スケジュール!$A$10:$V$266,$AG59+4,FALSE),""))</f>
        <v/>
      </c>
      <c r="P59" s="386" t="str">
        <f>IF(ISERROR(VLOOKUP(P57,スケジュール!$A$10:$V$266,$AG59+4,FALSE)),"",IF(VLOOKUP(P57,スケジュール!$A$10:$V$266,$AG59+4,FALSE)="●",VLOOKUP(P57,スケジュール!$A$10:$V$266,$AG59+4,FALSE),""))</f>
        <v/>
      </c>
      <c r="Q59" s="387"/>
      <c r="R59" s="386" t="str">
        <f>IF(ISERROR(VLOOKUP(R57,スケジュール!$A$10:$V$266,$AG59+4,FALSE)),"",IF(VLOOKUP(R57,スケジュール!$A$10:$V$266,$AG59+4,FALSE)="●",VLOOKUP(R57,スケジュール!$A$10:$V$266,$AG59+4,FALSE),""))</f>
        <v/>
      </c>
      <c r="S59" s="386" t="str">
        <f>IF(ISERROR(VLOOKUP(S57,スケジュール!$A$10:$V$266,$AG59+4,FALSE)),"",IF(VLOOKUP(S57,スケジュール!$A$10:$V$266,$AG59+4,FALSE)="●",VLOOKUP(S57,スケジュール!$A$10:$V$266,$AG59+4,FALSE),""))</f>
        <v/>
      </c>
      <c r="T59" s="386" t="str">
        <f>IF(ISERROR(VLOOKUP(T57,スケジュール!$A$10:$V$266,$AG59+4,FALSE)),"",IF(VLOOKUP(T57,スケジュール!$A$10:$V$266,$AG59+4,FALSE)="●",VLOOKUP(T57,スケジュール!$A$10:$V$266,$AG59+4,FALSE),""))</f>
        <v/>
      </c>
      <c r="U59" s="386" t="str">
        <f>IF(ISERROR(VLOOKUP(U57,スケジュール!$A$10:$V$266,$AG59+4,FALSE)),"",IF(VLOOKUP(U57,スケジュール!$A$10:$V$266,$AG59+4,FALSE)="●",VLOOKUP(U57,スケジュール!$A$10:$V$266,$AG59+4,FALSE),""))</f>
        <v/>
      </c>
      <c r="V59" s="386" t="str">
        <f>IF(ISERROR(VLOOKUP(V57,スケジュール!$A$10:$V$266,$AG59+4,FALSE)),"",IF(VLOOKUP(V57,スケジュール!$A$10:$V$266,$AG59+4,FALSE)="●",VLOOKUP(V57,スケジュール!$A$10:$V$266,$AG59+4,FALSE),""))</f>
        <v/>
      </c>
      <c r="W59" s="386" t="str">
        <f>IF(ISERROR(VLOOKUP(W57,スケジュール!$A$10:$V$266,$AG59+4,FALSE)),"",IF(VLOOKUP(W57,スケジュール!$A$10:$V$266,$AG59+4,FALSE)="●",VLOOKUP(W57,スケジュール!$A$10:$V$266,$AG59+4,FALSE),""))</f>
        <v/>
      </c>
      <c r="X59" s="386" t="str">
        <f>IF(ISERROR(VLOOKUP(X57,スケジュール!$A$10:$V$266,$AG59+4,FALSE)),"",IF(VLOOKUP(X57,スケジュール!$A$10:$V$266,$AG59+4,FALSE)="●",VLOOKUP(X57,スケジュール!$A$10:$V$266,$AG59+4,FALSE),""))</f>
        <v/>
      </c>
      <c r="Y59" s="387"/>
      <c r="Z59" s="386" t="str">
        <f>IF(ISERROR(VLOOKUP(Z57,スケジュール!$A$10:$V$266,$AG59+4,FALSE)),"",IF(VLOOKUP(Z57,スケジュール!$A$10:$V$266,$AG59+4,FALSE)="●",VLOOKUP(Z57,スケジュール!$A$10:$V$266,$AG59+4,FALSE),""))</f>
        <v/>
      </c>
      <c r="AA59" s="386" t="str">
        <f>IF(ISERROR(VLOOKUP(AA57,スケジュール!$A$10:$V$266,$AG59+4,FALSE)),"",IF(VLOOKUP(AA57,スケジュール!$A$10:$V$266,$AG59+4,FALSE)="●",VLOOKUP(AA57,スケジュール!$A$10:$V$266,$AG59+4,FALSE),""))</f>
        <v/>
      </c>
      <c r="AB59" s="386" t="str">
        <f>IF(ISERROR(VLOOKUP(AB57,スケジュール!$A$10:$V$266,$AG59+4,FALSE)),"",IF(VLOOKUP(AB57,スケジュール!$A$10:$V$266,$AG59+4,FALSE)="●",VLOOKUP(AB57,スケジュール!$A$10:$V$266,$AG59+4,FALSE),""))</f>
        <v/>
      </c>
      <c r="AC59" s="386" t="str">
        <f>IF(ISERROR(VLOOKUP(AC57,スケジュール!$A$10:$V$266,$AG59+4,FALSE)),"",IF(VLOOKUP(AC57,スケジュール!$A$10:$V$266,$AG59+4,FALSE)="●",VLOOKUP(AC57,スケジュール!$A$10:$V$266,$AG59+4,FALSE),""))</f>
        <v/>
      </c>
      <c r="AD59" s="386" t="str">
        <f>IF(ISERROR(VLOOKUP(AD57,スケジュール!$A$10:$V$266,$AG59+4,FALSE)),"",IF(VLOOKUP(AD57,スケジュール!$A$10:$V$266,$AG59+4,FALSE)="●",VLOOKUP(AD57,スケジュール!$A$10:$V$266,$AG59+4,FALSE),""))</f>
        <v/>
      </c>
      <c r="AE59" s="386" t="str">
        <f>IF(ISERROR(VLOOKUP(AE57,スケジュール!$A$10:$V$266,$AG59+4,FALSE)),"",IF(VLOOKUP(AE57,スケジュール!$A$10:$V$266,$AG59+4,FALSE)="●",VLOOKUP(AE57,スケジュール!$A$10:$V$266,$AG59+4,FALSE),""))</f>
        <v/>
      </c>
      <c r="AF59" s="386" t="str">
        <f>IF(ISERROR(VLOOKUP(AF57,スケジュール!$A$10:$V$266,$AG59+4,FALSE)),"",IF(VLOOKUP(AF57,スケジュール!$A$10:$V$266,$AG59+4,FALSE)="●",VLOOKUP(AF57,スケジュール!$A$10:$V$266,$AG59+4,FALSE),""))</f>
        <v/>
      </c>
      <c r="AG59" s="102" t="str">
        <f>AG40</f>
        <v/>
      </c>
      <c r="AJ59" s="111"/>
    </row>
    <row r="60" spans="1:36" s="88" customFormat="1" ht="20.100000000000001" customHeight="1">
      <c r="A60" s="88" t="str">
        <f>A41</f>
        <v/>
      </c>
      <c r="B60" s="386" t="str">
        <f>IF(ISERROR(VLOOKUP(B57,スケジュール!$A$10:$V$266,$AG60+4,FALSE)),"",IF(VLOOKUP(B57,スケジュール!$A$10:$V$266,$AG60+4,FALSE)="●",VLOOKUP(B57,スケジュール!$A$10:$V$266,$AG60+4,FALSE),""))</f>
        <v/>
      </c>
      <c r="C60" s="386" t="str">
        <f>IF(ISERROR(VLOOKUP(C57,スケジュール!$A$10:$V$266,$AG60+4,FALSE)),"",IF(VLOOKUP(C57,スケジュール!$A$10:$V$266,$AG60+4,FALSE)="●",VLOOKUP(C57,スケジュール!$A$10:$V$266,$AG60+4,FALSE),""))</f>
        <v/>
      </c>
      <c r="D60" s="386" t="str">
        <f>IF(ISERROR(VLOOKUP(D57,スケジュール!$A$10:$V$266,$AG60+4,FALSE)),"",IF(VLOOKUP(D57,スケジュール!$A$10:$V$266,$AG60+4,FALSE)="●",VLOOKUP(D57,スケジュール!$A$10:$V$266,$AG60+4,FALSE),""))</f>
        <v/>
      </c>
      <c r="E60" s="386" t="str">
        <f>IF(ISERROR(VLOOKUP(E57,スケジュール!$A$10:$V$266,$AG60+4,FALSE)),"",IF(VLOOKUP(E57,スケジュール!$A$10:$V$266,$AG60+4,FALSE)="●",VLOOKUP(E57,スケジュール!$A$10:$V$266,$AG60+4,FALSE),""))</f>
        <v/>
      </c>
      <c r="F60" s="386" t="str">
        <f>IF(ISERROR(VLOOKUP(F57,スケジュール!$A$10:$V$266,$AG60+4,FALSE)),"",IF(VLOOKUP(F57,スケジュール!$A$10:$V$266,$AG60+4,FALSE)="●",VLOOKUP(F57,スケジュール!$A$10:$V$266,$AG60+4,FALSE),""))</f>
        <v/>
      </c>
      <c r="G60" s="386" t="str">
        <f>IF(ISERROR(VLOOKUP(G57,スケジュール!$A$10:$V$266,$AG60+4,FALSE)),"",IF(VLOOKUP(G57,スケジュール!$A$10:$V$266,$AG60+4,FALSE)="●",VLOOKUP(G57,スケジュール!$A$10:$V$266,$AG60+4,FALSE),""))</f>
        <v/>
      </c>
      <c r="H60" s="386" t="str">
        <f>IF(ISERROR(VLOOKUP(H57,スケジュール!$A$10:$V$266,$AG60+4,FALSE)),"",IF(VLOOKUP(H57,スケジュール!$A$10:$V$266,$AG60+4,FALSE)="●",VLOOKUP(H57,スケジュール!$A$10:$V$266,$AG60+4,FALSE),""))</f>
        <v/>
      </c>
      <c r="I60" s="387"/>
      <c r="J60" s="386" t="str">
        <f>IF(ISERROR(VLOOKUP(J57,スケジュール!$A$10:$V$266,$AG60+4,FALSE)),"",IF(VLOOKUP(J57,スケジュール!$A$10:$V$266,$AG60+4,FALSE)="●",VLOOKUP(J57,スケジュール!$A$10:$V$266,$AG60+4,FALSE),""))</f>
        <v/>
      </c>
      <c r="K60" s="386" t="str">
        <f>IF(ISERROR(VLOOKUP(K57,スケジュール!$A$10:$V$266,$AG60+4,FALSE)),"",IF(VLOOKUP(K57,スケジュール!$A$10:$V$266,$AG60+4,FALSE)="●",VLOOKUP(K57,スケジュール!$A$10:$V$266,$AG60+4,FALSE),""))</f>
        <v/>
      </c>
      <c r="L60" s="386" t="str">
        <f>IF(ISERROR(VLOOKUP(L57,スケジュール!$A$10:$V$266,$AG60+4,FALSE)),"",IF(VLOOKUP(L57,スケジュール!$A$10:$V$266,$AG60+4,FALSE)="●",VLOOKUP(L57,スケジュール!$A$10:$V$266,$AG60+4,FALSE),""))</f>
        <v/>
      </c>
      <c r="M60" s="386" t="str">
        <f>IF(ISERROR(VLOOKUP(M57,スケジュール!$A$10:$V$266,$AG60+4,FALSE)),"",IF(VLOOKUP(M57,スケジュール!$A$10:$V$266,$AG60+4,FALSE)="●",VLOOKUP(M57,スケジュール!$A$10:$V$266,$AG60+4,FALSE),""))</f>
        <v/>
      </c>
      <c r="N60" s="386" t="str">
        <f>IF(ISERROR(VLOOKUP(N57,スケジュール!$A$10:$V$266,$AG60+4,FALSE)),"",IF(VLOOKUP(N57,スケジュール!$A$10:$V$266,$AG60+4,FALSE)="●",VLOOKUP(N57,スケジュール!$A$10:$V$266,$AG60+4,FALSE),""))</f>
        <v/>
      </c>
      <c r="O60" s="386" t="str">
        <f>IF(ISERROR(VLOOKUP(O57,スケジュール!$A$10:$V$266,$AG60+4,FALSE)),"",IF(VLOOKUP(O57,スケジュール!$A$10:$V$266,$AG60+4,FALSE)="●",VLOOKUP(O57,スケジュール!$A$10:$V$266,$AG60+4,FALSE),""))</f>
        <v/>
      </c>
      <c r="P60" s="386" t="str">
        <f>IF(ISERROR(VLOOKUP(P57,スケジュール!$A$10:$V$266,$AG60+4,FALSE)),"",IF(VLOOKUP(P57,スケジュール!$A$10:$V$266,$AG60+4,FALSE)="●",VLOOKUP(P57,スケジュール!$A$10:$V$266,$AG60+4,FALSE),""))</f>
        <v/>
      </c>
      <c r="Q60" s="387"/>
      <c r="R60" s="386" t="str">
        <f>IF(ISERROR(VLOOKUP(R57,スケジュール!$A$10:$V$266,$AG60+4,FALSE)),"",IF(VLOOKUP(R57,スケジュール!$A$10:$V$266,$AG60+4,FALSE)="●",VLOOKUP(R57,スケジュール!$A$10:$V$266,$AG60+4,FALSE),""))</f>
        <v/>
      </c>
      <c r="S60" s="386" t="str">
        <f>IF(ISERROR(VLOOKUP(S57,スケジュール!$A$10:$V$266,$AG60+4,FALSE)),"",IF(VLOOKUP(S57,スケジュール!$A$10:$V$266,$AG60+4,FALSE)="●",VLOOKUP(S57,スケジュール!$A$10:$V$266,$AG60+4,FALSE),""))</f>
        <v/>
      </c>
      <c r="T60" s="386" t="str">
        <f>IF(ISERROR(VLOOKUP(T57,スケジュール!$A$10:$V$266,$AG60+4,FALSE)),"",IF(VLOOKUP(T57,スケジュール!$A$10:$V$266,$AG60+4,FALSE)="●",VLOOKUP(T57,スケジュール!$A$10:$V$266,$AG60+4,FALSE),""))</f>
        <v/>
      </c>
      <c r="U60" s="386" t="str">
        <f>IF(ISERROR(VLOOKUP(U57,スケジュール!$A$10:$V$266,$AG60+4,FALSE)),"",IF(VLOOKUP(U57,スケジュール!$A$10:$V$266,$AG60+4,FALSE)="●",VLOOKUP(U57,スケジュール!$A$10:$V$266,$AG60+4,FALSE),""))</f>
        <v/>
      </c>
      <c r="V60" s="386" t="str">
        <f>IF(ISERROR(VLOOKUP(V57,スケジュール!$A$10:$V$266,$AG60+4,FALSE)),"",IF(VLOOKUP(V57,スケジュール!$A$10:$V$266,$AG60+4,FALSE)="●",VLOOKUP(V57,スケジュール!$A$10:$V$266,$AG60+4,FALSE),""))</f>
        <v/>
      </c>
      <c r="W60" s="386" t="str">
        <f>IF(ISERROR(VLOOKUP(W57,スケジュール!$A$10:$V$266,$AG60+4,FALSE)),"",IF(VLOOKUP(W57,スケジュール!$A$10:$V$266,$AG60+4,FALSE)="●",VLOOKUP(W57,スケジュール!$A$10:$V$266,$AG60+4,FALSE),""))</f>
        <v/>
      </c>
      <c r="X60" s="386" t="str">
        <f>IF(ISERROR(VLOOKUP(X57,スケジュール!$A$10:$V$266,$AG60+4,FALSE)),"",IF(VLOOKUP(X57,スケジュール!$A$10:$V$266,$AG60+4,FALSE)="●",VLOOKUP(X57,スケジュール!$A$10:$V$266,$AG60+4,FALSE),""))</f>
        <v/>
      </c>
      <c r="Y60" s="387"/>
      <c r="Z60" s="386" t="str">
        <f>IF(ISERROR(VLOOKUP(Z57,スケジュール!$A$10:$V$266,$AG60+4,FALSE)),"",IF(VLOOKUP(Z57,スケジュール!$A$10:$V$266,$AG60+4,FALSE)="●",VLOOKUP(Z57,スケジュール!$A$10:$V$266,$AG60+4,FALSE),""))</f>
        <v/>
      </c>
      <c r="AA60" s="386" t="str">
        <f>IF(ISERROR(VLOOKUP(AA57,スケジュール!$A$10:$V$266,$AG60+4,FALSE)),"",IF(VLOOKUP(AA57,スケジュール!$A$10:$V$266,$AG60+4,FALSE)="●",VLOOKUP(AA57,スケジュール!$A$10:$V$266,$AG60+4,FALSE),""))</f>
        <v/>
      </c>
      <c r="AB60" s="386" t="str">
        <f>IF(ISERROR(VLOOKUP(AB57,スケジュール!$A$10:$V$266,$AG60+4,FALSE)),"",IF(VLOOKUP(AB57,スケジュール!$A$10:$V$266,$AG60+4,FALSE)="●",VLOOKUP(AB57,スケジュール!$A$10:$V$266,$AG60+4,FALSE),""))</f>
        <v/>
      </c>
      <c r="AC60" s="386" t="str">
        <f>IF(ISERROR(VLOOKUP(AC57,スケジュール!$A$10:$V$266,$AG60+4,FALSE)),"",IF(VLOOKUP(AC57,スケジュール!$A$10:$V$266,$AG60+4,FALSE)="●",VLOOKUP(AC57,スケジュール!$A$10:$V$266,$AG60+4,FALSE),""))</f>
        <v/>
      </c>
      <c r="AD60" s="386" t="str">
        <f>IF(ISERROR(VLOOKUP(AD57,スケジュール!$A$10:$V$266,$AG60+4,FALSE)),"",IF(VLOOKUP(AD57,スケジュール!$A$10:$V$266,$AG60+4,FALSE)="●",VLOOKUP(AD57,スケジュール!$A$10:$V$266,$AG60+4,FALSE),""))</f>
        <v/>
      </c>
      <c r="AE60" s="386" t="str">
        <f>IF(ISERROR(VLOOKUP(AE57,スケジュール!$A$10:$V$266,$AG60+4,FALSE)),"",IF(VLOOKUP(AE57,スケジュール!$A$10:$V$266,$AG60+4,FALSE)="●",VLOOKUP(AE57,スケジュール!$A$10:$V$266,$AG60+4,FALSE),""))</f>
        <v/>
      </c>
      <c r="AF60" s="386" t="str">
        <f>IF(ISERROR(VLOOKUP(AF57,スケジュール!$A$10:$V$266,$AG60+4,FALSE)),"",IF(VLOOKUP(AF57,スケジュール!$A$10:$V$266,$AG60+4,FALSE)="●",VLOOKUP(AF57,スケジュール!$A$10:$V$266,$AG60+4,FALSE),""))</f>
        <v/>
      </c>
      <c r="AG60" s="102" t="str">
        <f>AG41</f>
        <v/>
      </c>
      <c r="AJ60" s="104"/>
    </row>
    <row r="61" spans="1:36" s="94" customFormat="1" ht="20.100000000000001" customHeight="1">
      <c r="A61" s="94" t="str">
        <f>A42</f>
        <v/>
      </c>
      <c r="B61" s="386" t="str">
        <f>IF(ISERROR(VLOOKUP(B57,スケジュール!$A$10:$V$266,$AG61+4,FALSE)),"",IF(VLOOKUP(B57,スケジュール!$A$10:$V$266,$AG61+4,FALSE)="●",VLOOKUP(B57,スケジュール!$A$10:$V$266,$AG61+4,FALSE),""))</f>
        <v/>
      </c>
      <c r="C61" s="386" t="str">
        <f>IF(ISERROR(VLOOKUP(C57,スケジュール!$A$10:$V$266,$AG61+4,FALSE)),"",IF(VLOOKUP(C57,スケジュール!$A$10:$V$266,$AG61+4,FALSE)="●",VLOOKUP(C57,スケジュール!$A$10:$V$266,$AG61+4,FALSE),""))</f>
        <v/>
      </c>
      <c r="D61" s="386" t="str">
        <f>IF(ISERROR(VLOOKUP(D57,スケジュール!$A$10:$V$266,$AG61+4,FALSE)),"",IF(VLOOKUP(D57,スケジュール!$A$10:$V$266,$AG61+4,FALSE)="●",VLOOKUP(D57,スケジュール!$A$10:$V$266,$AG61+4,FALSE),""))</f>
        <v/>
      </c>
      <c r="E61" s="386" t="str">
        <f>IF(ISERROR(VLOOKUP(E57,スケジュール!$A$10:$V$266,$AG61+4,FALSE)),"",IF(VLOOKUP(E57,スケジュール!$A$10:$V$266,$AG61+4,FALSE)="●",VLOOKUP(E57,スケジュール!$A$10:$V$266,$AG61+4,FALSE),""))</f>
        <v/>
      </c>
      <c r="F61" s="386" t="str">
        <f>IF(ISERROR(VLOOKUP(F57,スケジュール!$A$10:$V$266,$AG61+4,FALSE)),"",IF(VLOOKUP(F57,スケジュール!$A$10:$V$266,$AG61+4,FALSE)="●",VLOOKUP(F57,スケジュール!$A$10:$V$266,$AG61+4,FALSE),""))</f>
        <v/>
      </c>
      <c r="G61" s="386" t="str">
        <f>IF(ISERROR(VLOOKUP(G57,スケジュール!$A$10:$V$266,$AG61+4,FALSE)),"",IF(VLOOKUP(G57,スケジュール!$A$10:$V$266,$AG61+4,FALSE)="●",VLOOKUP(G57,スケジュール!$A$10:$V$266,$AG61+4,FALSE),""))</f>
        <v/>
      </c>
      <c r="H61" s="386" t="str">
        <f>IF(ISERROR(VLOOKUP(H57,スケジュール!$A$10:$V$266,$AG61+4,FALSE)),"",IF(VLOOKUP(H57,スケジュール!$A$10:$V$266,$AG61+4,FALSE)="●",VLOOKUP(H57,スケジュール!$A$10:$V$266,$AG61+4,FALSE),""))</f>
        <v/>
      </c>
      <c r="I61" s="387"/>
      <c r="J61" s="386" t="str">
        <f>IF(ISERROR(VLOOKUP(J57,スケジュール!$A$10:$V$266,$AG61+4,FALSE)),"",IF(VLOOKUP(J57,スケジュール!$A$10:$V$266,$AG61+4,FALSE)="●",VLOOKUP(J57,スケジュール!$A$10:$V$266,$AG61+4,FALSE),""))</f>
        <v/>
      </c>
      <c r="K61" s="386" t="str">
        <f>IF(ISERROR(VLOOKUP(K57,スケジュール!$A$10:$V$266,$AG61+4,FALSE)),"",IF(VLOOKUP(K57,スケジュール!$A$10:$V$266,$AG61+4,FALSE)="●",VLOOKUP(K57,スケジュール!$A$10:$V$266,$AG61+4,FALSE),""))</f>
        <v/>
      </c>
      <c r="L61" s="386" t="str">
        <f>IF(ISERROR(VLOOKUP(L57,スケジュール!$A$10:$V$266,$AG61+4,FALSE)),"",IF(VLOOKUP(L57,スケジュール!$A$10:$V$266,$AG61+4,FALSE)="●",VLOOKUP(L57,スケジュール!$A$10:$V$266,$AG61+4,FALSE),""))</f>
        <v/>
      </c>
      <c r="M61" s="386" t="str">
        <f>IF(ISERROR(VLOOKUP(M57,スケジュール!$A$10:$V$266,$AG61+4,FALSE)),"",IF(VLOOKUP(M57,スケジュール!$A$10:$V$266,$AG61+4,FALSE)="●",VLOOKUP(M57,スケジュール!$A$10:$V$266,$AG61+4,FALSE),""))</f>
        <v/>
      </c>
      <c r="N61" s="386" t="str">
        <f>IF(ISERROR(VLOOKUP(N57,スケジュール!$A$10:$V$266,$AG61+4,FALSE)),"",IF(VLOOKUP(N57,スケジュール!$A$10:$V$266,$AG61+4,FALSE)="●",VLOOKUP(N57,スケジュール!$A$10:$V$266,$AG61+4,FALSE),""))</f>
        <v/>
      </c>
      <c r="O61" s="386" t="str">
        <f>IF(ISERROR(VLOOKUP(O57,スケジュール!$A$10:$V$266,$AG61+4,FALSE)),"",IF(VLOOKUP(O57,スケジュール!$A$10:$V$266,$AG61+4,FALSE)="●",VLOOKUP(O57,スケジュール!$A$10:$V$266,$AG61+4,FALSE),""))</f>
        <v/>
      </c>
      <c r="P61" s="386" t="str">
        <f>IF(ISERROR(VLOOKUP(P57,スケジュール!$A$10:$V$266,$AG61+4,FALSE)),"",IF(VLOOKUP(P57,スケジュール!$A$10:$V$266,$AG61+4,FALSE)="●",VLOOKUP(P57,スケジュール!$A$10:$V$266,$AG61+4,FALSE),""))</f>
        <v/>
      </c>
      <c r="Q61" s="387"/>
      <c r="R61" s="386" t="str">
        <f>IF(ISERROR(VLOOKUP(R57,スケジュール!$A$10:$V$266,$AG61+4,FALSE)),"",IF(VLOOKUP(R57,スケジュール!$A$10:$V$266,$AG61+4,FALSE)="●",VLOOKUP(R57,スケジュール!$A$10:$V$266,$AG61+4,FALSE),""))</f>
        <v/>
      </c>
      <c r="S61" s="386" t="str">
        <f>IF(ISERROR(VLOOKUP(S57,スケジュール!$A$10:$V$266,$AG61+4,FALSE)),"",IF(VLOOKUP(S57,スケジュール!$A$10:$V$266,$AG61+4,FALSE)="●",VLOOKUP(S57,スケジュール!$A$10:$V$266,$AG61+4,FALSE),""))</f>
        <v/>
      </c>
      <c r="T61" s="386" t="str">
        <f>IF(ISERROR(VLOOKUP(T57,スケジュール!$A$10:$V$266,$AG61+4,FALSE)),"",IF(VLOOKUP(T57,スケジュール!$A$10:$V$266,$AG61+4,FALSE)="●",VLOOKUP(T57,スケジュール!$A$10:$V$266,$AG61+4,FALSE),""))</f>
        <v/>
      </c>
      <c r="U61" s="386" t="str">
        <f>IF(ISERROR(VLOOKUP(U57,スケジュール!$A$10:$V$266,$AG61+4,FALSE)),"",IF(VLOOKUP(U57,スケジュール!$A$10:$V$266,$AG61+4,FALSE)="●",VLOOKUP(U57,スケジュール!$A$10:$V$266,$AG61+4,FALSE),""))</f>
        <v/>
      </c>
      <c r="V61" s="386" t="str">
        <f>IF(ISERROR(VLOOKUP(V57,スケジュール!$A$10:$V$266,$AG61+4,FALSE)),"",IF(VLOOKUP(V57,スケジュール!$A$10:$V$266,$AG61+4,FALSE)="●",VLOOKUP(V57,スケジュール!$A$10:$V$266,$AG61+4,FALSE),""))</f>
        <v/>
      </c>
      <c r="W61" s="386" t="str">
        <f>IF(ISERROR(VLOOKUP(W57,スケジュール!$A$10:$V$266,$AG61+4,FALSE)),"",IF(VLOOKUP(W57,スケジュール!$A$10:$V$266,$AG61+4,FALSE)="●",VLOOKUP(W57,スケジュール!$A$10:$V$266,$AG61+4,FALSE),""))</f>
        <v/>
      </c>
      <c r="X61" s="386" t="str">
        <f>IF(ISERROR(VLOOKUP(X57,スケジュール!$A$10:$V$266,$AG61+4,FALSE)),"",IF(VLOOKUP(X57,スケジュール!$A$10:$V$266,$AG61+4,FALSE)="●",VLOOKUP(X57,スケジュール!$A$10:$V$266,$AG61+4,FALSE),""))</f>
        <v/>
      </c>
      <c r="Y61" s="387"/>
      <c r="Z61" s="386" t="str">
        <f>IF(ISERROR(VLOOKUP(Z57,スケジュール!$A$10:$V$266,$AG61+4,FALSE)),"",IF(VLOOKUP(Z57,スケジュール!$A$10:$V$266,$AG61+4,FALSE)="●",VLOOKUP(Z57,スケジュール!$A$10:$V$266,$AG61+4,FALSE),""))</f>
        <v/>
      </c>
      <c r="AA61" s="386" t="str">
        <f>IF(ISERROR(VLOOKUP(AA57,スケジュール!$A$10:$V$266,$AG61+4,FALSE)),"",IF(VLOOKUP(AA57,スケジュール!$A$10:$V$266,$AG61+4,FALSE)="●",VLOOKUP(AA57,スケジュール!$A$10:$V$266,$AG61+4,FALSE),""))</f>
        <v/>
      </c>
      <c r="AB61" s="386" t="str">
        <f>IF(ISERROR(VLOOKUP(AB57,スケジュール!$A$10:$V$266,$AG61+4,FALSE)),"",IF(VLOOKUP(AB57,スケジュール!$A$10:$V$266,$AG61+4,FALSE)="●",VLOOKUP(AB57,スケジュール!$A$10:$V$266,$AG61+4,FALSE),""))</f>
        <v/>
      </c>
      <c r="AC61" s="386" t="str">
        <f>IF(ISERROR(VLOOKUP(AC57,スケジュール!$A$10:$V$266,$AG61+4,FALSE)),"",IF(VLOOKUP(AC57,スケジュール!$A$10:$V$266,$AG61+4,FALSE)="●",VLOOKUP(AC57,スケジュール!$A$10:$V$266,$AG61+4,FALSE),""))</f>
        <v/>
      </c>
      <c r="AD61" s="386" t="str">
        <f>IF(ISERROR(VLOOKUP(AD57,スケジュール!$A$10:$V$266,$AG61+4,FALSE)),"",IF(VLOOKUP(AD57,スケジュール!$A$10:$V$266,$AG61+4,FALSE)="●",VLOOKUP(AD57,スケジュール!$A$10:$V$266,$AG61+4,FALSE),""))</f>
        <v/>
      </c>
      <c r="AE61" s="386" t="str">
        <f>IF(ISERROR(VLOOKUP(AE57,スケジュール!$A$10:$V$266,$AG61+4,FALSE)),"",IF(VLOOKUP(AE57,スケジュール!$A$10:$V$266,$AG61+4,FALSE)="●",VLOOKUP(AE57,スケジュール!$A$10:$V$266,$AG61+4,FALSE),""))</f>
        <v/>
      </c>
      <c r="AF61" s="386" t="str">
        <f>IF(ISERROR(VLOOKUP(AF57,スケジュール!$A$10:$V$266,$AG61+4,FALSE)),"",IF(VLOOKUP(AF57,スケジュール!$A$10:$V$266,$AG61+4,FALSE)="●",VLOOKUP(AF57,スケジュール!$A$10:$V$266,$AG61+4,FALSE),""))</f>
        <v/>
      </c>
      <c r="AG61" s="102" t="str">
        <f>AG42</f>
        <v/>
      </c>
      <c r="AJ61" s="112"/>
    </row>
    <row r="62" spans="1:36" s="97" customFormat="1" ht="20.100000000000001" customHeight="1">
      <c r="A62" s="97" t="str">
        <f>A43</f>
        <v/>
      </c>
      <c r="B62" s="386" t="str">
        <f>IF(ISERROR(VLOOKUP(B57,スケジュール!$A$10:$V$266,$AG62+4,FALSE)),"",IF(VLOOKUP(B57,スケジュール!$A$10:$V$266,$AG62+4,FALSE)="●",VLOOKUP(B57,スケジュール!$A$10:$V$266,$AG62+4,FALSE),""))</f>
        <v/>
      </c>
      <c r="C62" s="386" t="str">
        <f>IF(ISERROR(VLOOKUP(C57,スケジュール!$A$10:$V$266,$AG62+4,FALSE)),"",IF(VLOOKUP(C57,スケジュール!$A$10:$V$266,$AG62+4,FALSE)="●",VLOOKUP(C57,スケジュール!$A$10:$V$266,$AG62+4,FALSE),""))</f>
        <v/>
      </c>
      <c r="D62" s="386" t="str">
        <f>IF(ISERROR(VLOOKUP(D57,スケジュール!$A$10:$V$266,$AG62+4,FALSE)),"",IF(VLOOKUP(D57,スケジュール!$A$10:$V$266,$AG62+4,FALSE)="●",VLOOKUP(D57,スケジュール!$A$10:$V$266,$AG62+4,FALSE),""))</f>
        <v/>
      </c>
      <c r="E62" s="386" t="str">
        <f>IF(ISERROR(VLOOKUP(E57,スケジュール!$A$10:$V$266,$AG62+4,FALSE)),"",IF(VLOOKUP(E57,スケジュール!$A$10:$V$266,$AG62+4,FALSE)="●",VLOOKUP(E57,スケジュール!$A$10:$V$266,$AG62+4,FALSE),""))</f>
        <v/>
      </c>
      <c r="F62" s="386" t="str">
        <f>IF(ISERROR(VLOOKUP(F57,スケジュール!$A$10:$V$266,$AG62+4,FALSE)),"",IF(VLOOKUP(F57,スケジュール!$A$10:$V$266,$AG62+4,FALSE)="●",VLOOKUP(F57,スケジュール!$A$10:$V$266,$AG62+4,FALSE),""))</f>
        <v/>
      </c>
      <c r="G62" s="386" t="str">
        <f>IF(ISERROR(VLOOKUP(G57,スケジュール!$A$10:$V$266,$AG62+4,FALSE)),"",IF(VLOOKUP(G57,スケジュール!$A$10:$V$266,$AG62+4,FALSE)="●",VLOOKUP(G57,スケジュール!$A$10:$V$266,$AG62+4,FALSE),""))</f>
        <v/>
      </c>
      <c r="H62" s="386" t="str">
        <f>IF(ISERROR(VLOOKUP(H57,スケジュール!$A$10:$V$266,$AG62+4,FALSE)),"",IF(VLOOKUP(H57,スケジュール!$A$10:$V$266,$AG62+4,FALSE)="●",VLOOKUP(H57,スケジュール!$A$10:$V$266,$AG62+4,FALSE),""))</f>
        <v/>
      </c>
      <c r="I62" s="387"/>
      <c r="J62" s="386" t="str">
        <f>IF(ISERROR(VLOOKUP(J57,スケジュール!$A$10:$V$266,$AG62+4,FALSE)),"",IF(VLOOKUP(J57,スケジュール!$A$10:$V$266,$AG62+4,FALSE)="●",VLOOKUP(J57,スケジュール!$A$10:$V$266,$AG62+4,FALSE),""))</f>
        <v/>
      </c>
      <c r="K62" s="386" t="str">
        <f>IF(ISERROR(VLOOKUP(K57,スケジュール!$A$10:$V$266,$AG62+4,FALSE)),"",IF(VLOOKUP(K57,スケジュール!$A$10:$V$266,$AG62+4,FALSE)="●",VLOOKUP(K57,スケジュール!$A$10:$V$266,$AG62+4,FALSE),""))</f>
        <v/>
      </c>
      <c r="L62" s="386" t="str">
        <f>IF(ISERROR(VLOOKUP(L57,スケジュール!$A$10:$V$266,$AG62+4,FALSE)),"",IF(VLOOKUP(L57,スケジュール!$A$10:$V$266,$AG62+4,FALSE)="●",VLOOKUP(L57,スケジュール!$A$10:$V$266,$AG62+4,FALSE),""))</f>
        <v/>
      </c>
      <c r="M62" s="386" t="str">
        <f>IF(ISERROR(VLOOKUP(M57,スケジュール!$A$10:$V$266,$AG62+4,FALSE)),"",IF(VLOOKUP(M57,スケジュール!$A$10:$V$266,$AG62+4,FALSE)="●",VLOOKUP(M57,スケジュール!$A$10:$V$266,$AG62+4,FALSE),""))</f>
        <v/>
      </c>
      <c r="N62" s="386" t="str">
        <f>IF(ISERROR(VLOOKUP(N57,スケジュール!$A$10:$V$266,$AG62+4,FALSE)),"",IF(VLOOKUP(N57,スケジュール!$A$10:$V$266,$AG62+4,FALSE)="●",VLOOKUP(N57,スケジュール!$A$10:$V$266,$AG62+4,FALSE),""))</f>
        <v/>
      </c>
      <c r="O62" s="386" t="str">
        <f>IF(ISERROR(VLOOKUP(O57,スケジュール!$A$10:$V$266,$AG62+4,FALSE)),"",IF(VLOOKUP(O57,スケジュール!$A$10:$V$266,$AG62+4,FALSE)="●",VLOOKUP(O57,スケジュール!$A$10:$V$266,$AG62+4,FALSE),""))</f>
        <v/>
      </c>
      <c r="P62" s="386" t="str">
        <f>IF(ISERROR(VLOOKUP(P57,スケジュール!$A$10:$V$266,$AG62+4,FALSE)),"",IF(VLOOKUP(P57,スケジュール!$A$10:$V$266,$AG62+4,FALSE)="●",VLOOKUP(P57,スケジュール!$A$10:$V$266,$AG62+4,FALSE),""))</f>
        <v/>
      </c>
      <c r="Q62" s="387"/>
      <c r="R62" s="386" t="str">
        <f>IF(ISERROR(VLOOKUP(R57,スケジュール!$A$10:$V$266,$AG62+4,FALSE)),"",IF(VLOOKUP(R57,スケジュール!$A$10:$V$266,$AG62+4,FALSE)="●",VLOOKUP(R57,スケジュール!$A$10:$V$266,$AG62+4,FALSE),""))</f>
        <v/>
      </c>
      <c r="S62" s="386" t="str">
        <f>IF(ISERROR(VLOOKUP(S57,スケジュール!$A$10:$V$266,$AG62+4,FALSE)),"",IF(VLOOKUP(S57,スケジュール!$A$10:$V$266,$AG62+4,FALSE)="●",VLOOKUP(S57,スケジュール!$A$10:$V$266,$AG62+4,FALSE),""))</f>
        <v/>
      </c>
      <c r="T62" s="386" t="str">
        <f>IF(ISERROR(VLOOKUP(T57,スケジュール!$A$10:$V$266,$AG62+4,FALSE)),"",IF(VLOOKUP(T57,スケジュール!$A$10:$V$266,$AG62+4,FALSE)="●",VLOOKUP(T57,スケジュール!$A$10:$V$266,$AG62+4,FALSE),""))</f>
        <v/>
      </c>
      <c r="U62" s="386" t="str">
        <f>IF(ISERROR(VLOOKUP(U57,スケジュール!$A$10:$V$266,$AG62+4,FALSE)),"",IF(VLOOKUP(U57,スケジュール!$A$10:$V$266,$AG62+4,FALSE)="●",VLOOKUP(U57,スケジュール!$A$10:$V$266,$AG62+4,FALSE),""))</f>
        <v/>
      </c>
      <c r="V62" s="386" t="str">
        <f>IF(ISERROR(VLOOKUP(V57,スケジュール!$A$10:$V$266,$AG62+4,FALSE)),"",IF(VLOOKUP(V57,スケジュール!$A$10:$V$266,$AG62+4,FALSE)="●",VLOOKUP(V57,スケジュール!$A$10:$V$266,$AG62+4,FALSE),""))</f>
        <v/>
      </c>
      <c r="W62" s="386" t="str">
        <f>IF(ISERROR(VLOOKUP(W57,スケジュール!$A$10:$V$266,$AG62+4,FALSE)),"",IF(VLOOKUP(W57,スケジュール!$A$10:$V$266,$AG62+4,FALSE)="●",VLOOKUP(W57,スケジュール!$A$10:$V$266,$AG62+4,FALSE),""))</f>
        <v/>
      </c>
      <c r="X62" s="386" t="str">
        <f>IF(ISERROR(VLOOKUP(X57,スケジュール!$A$10:$V$266,$AG62+4,FALSE)),"",IF(VLOOKUP(X57,スケジュール!$A$10:$V$266,$AG62+4,FALSE)="●",VLOOKUP(X57,スケジュール!$A$10:$V$266,$AG62+4,FALSE),""))</f>
        <v/>
      </c>
      <c r="Y62" s="387"/>
      <c r="Z62" s="386" t="str">
        <f>IF(ISERROR(VLOOKUP(Z57,スケジュール!$A$10:$V$266,$AG62+4,FALSE)),"",IF(VLOOKUP(Z57,スケジュール!$A$10:$V$266,$AG62+4,FALSE)="●",VLOOKUP(Z57,スケジュール!$A$10:$V$266,$AG62+4,FALSE),""))</f>
        <v/>
      </c>
      <c r="AA62" s="386" t="str">
        <f>IF(ISERROR(VLOOKUP(AA57,スケジュール!$A$10:$V$266,$AG62+4,FALSE)),"",IF(VLOOKUP(AA57,スケジュール!$A$10:$V$266,$AG62+4,FALSE)="●",VLOOKUP(AA57,スケジュール!$A$10:$V$266,$AG62+4,FALSE),""))</f>
        <v/>
      </c>
      <c r="AB62" s="386" t="str">
        <f>IF(ISERROR(VLOOKUP(AB57,スケジュール!$A$10:$V$266,$AG62+4,FALSE)),"",IF(VLOOKUP(AB57,スケジュール!$A$10:$V$266,$AG62+4,FALSE)="●",VLOOKUP(AB57,スケジュール!$A$10:$V$266,$AG62+4,FALSE),""))</f>
        <v/>
      </c>
      <c r="AC62" s="386" t="str">
        <f>IF(ISERROR(VLOOKUP(AC57,スケジュール!$A$10:$V$266,$AG62+4,FALSE)),"",IF(VLOOKUP(AC57,スケジュール!$A$10:$V$266,$AG62+4,FALSE)="●",VLOOKUP(AC57,スケジュール!$A$10:$V$266,$AG62+4,FALSE),""))</f>
        <v/>
      </c>
      <c r="AD62" s="386" t="str">
        <f>IF(ISERROR(VLOOKUP(AD57,スケジュール!$A$10:$V$266,$AG62+4,FALSE)),"",IF(VLOOKUP(AD57,スケジュール!$A$10:$V$266,$AG62+4,FALSE)="●",VLOOKUP(AD57,スケジュール!$A$10:$V$266,$AG62+4,FALSE),""))</f>
        <v/>
      </c>
      <c r="AE62" s="386" t="str">
        <f>IF(ISERROR(VLOOKUP(AE57,スケジュール!$A$10:$V$266,$AG62+4,FALSE)),"",IF(VLOOKUP(AE57,スケジュール!$A$10:$V$266,$AG62+4,FALSE)="●",VLOOKUP(AE57,スケジュール!$A$10:$V$266,$AG62+4,FALSE),""))</f>
        <v/>
      </c>
      <c r="AF62" s="386" t="str">
        <f>IF(ISERROR(VLOOKUP(AF57,スケジュール!$A$10:$V$266,$AG62+4,FALSE)),"",IF(VLOOKUP(AF57,スケジュール!$A$10:$V$266,$AG62+4,FALSE)="●",VLOOKUP(AF57,スケジュール!$A$10:$V$266,$AG62+4,FALSE),""))</f>
        <v/>
      </c>
      <c r="AG62" s="102" t="str">
        <f>AG43</f>
        <v/>
      </c>
      <c r="AJ62" s="113"/>
    </row>
    <row r="63" spans="1:36" s="36" customFormat="1" ht="20.100000000000001" customHeight="1">
      <c r="A63" s="34" t="s">
        <v>89</v>
      </c>
      <c r="B63" s="388" t="str">
        <f>IF(OR(ISERROR(VLOOKUP(B57,スケジュール!$A$10:$AC$276,3)),(ISBLANK(VLOOKUP(B57,スケジュール!$A$10:$AC$276,3)))),"",VLOOKUP(B57,スケジュール!$A$10:$AC$276,3))</f>
        <v/>
      </c>
      <c r="C63" s="388" t="str">
        <f>IF(OR(ISERROR(VLOOKUP(C57,スケジュール!$A$10:$AC$276,3)),(ISBLANK(VLOOKUP(C57,スケジュール!$A$10:$AC$276,3)))),"",VLOOKUP(C57,スケジュール!$A$10:$AC$276,3))</f>
        <v/>
      </c>
      <c r="D63" s="388">
        <f>IF(OR(ISERROR(VLOOKUP(D57,スケジュール!$A$10:$AC$276,3)),(ISBLANK(VLOOKUP(D57,スケジュール!$A$10:$AC$276,3)))),"",VLOOKUP(D57,スケジュール!$A$10:$AC$276,3))</f>
        <v>43509</v>
      </c>
      <c r="E63" s="388">
        <f>IF(OR(ISERROR(VLOOKUP(E57,スケジュール!$A$10:$AC$276,3)),(ISBLANK(VLOOKUP(E57,スケジュール!$A$10:$AC$276,3)))),"",VLOOKUP(E57,スケジュール!$A$10:$AC$276,3))</f>
        <v>43510</v>
      </c>
      <c r="F63" s="388" t="str">
        <f>IF(OR(ISERROR(VLOOKUP(F57,スケジュール!$A$10:$AC$276,3)),(ISBLANK(VLOOKUP(F57,スケジュール!$A$10:$AC$276,3)))),"",VLOOKUP(F57,スケジュール!$A$10:$AC$276,3))</f>
        <v/>
      </c>
      <c r="G63" s="388">
        <f>IF(OR(ISERROR(VLOOKUP(G57,スケジュール!$A$10:$AC$276,3)),(ISBLANK(VLOOKUP(G57,スケジュール!$A$10:$AC$276,3)))),"",VLOOKUP(G57,スケジュール!$A$10:$AC$276,3))</f>
        <v>43512</v>
      </c>
      <c r="H63" s="388" t="str">
        <f>IF(OR(ISERROR(VLOOKUP(H57,スケジュール!$A$10:$AC$276,3)),(ISBLANK(VLOOKUP(H57,スケジュール!$A$10:$AC$276,3)))),"",VLOOKUP(H57,スケジュール!$A$10:$AC$276,3))</f>
        <v/>
      </c>
      <c r="I63" s="391"/>
      <c r="J63" s="388" t="str">
        <f>IF(OR(ISERROR(VLOOKUP(J57,スケジュール!$A$10:$AC$276,3)),(ISBLANK(VLOOKUP(J57,スケジュール!$A$10:$AC$276,3)))),"",VLOOKUP(J57,スケジュール!$A$10:$AC$276,3))</f>
        <v/>
      </c>
      <c r="K63" s="388" t="str">
        <f>IF(OR(ISERROR(VLOOKUP(K57,スケジュール!$A$10:$AC$276,3)),(ISBLANK(VLOOKUP(K57,スケジュール!$A$10:$AC$276,3)))),"",VLOOKUP(K57,スケジュール!$A$10:$AC$276,3))</f>
        <v/>
      </c>
      <c r="L63" s="388">
        <f>IF(OR(ISERROR(VLOOKUP(L57,スケジュール!$A$10:$AC$276,3)),(ISBLANK(VLOOKUP(L57,スケジュール!$A$10:$AC$276,3)))),"",VLOOKUP(L57,スケジュール!$A$10:$AC$276,3))</f>
        <v>43537</v>
      </c>
      <c r="M63" s="388">
        <f>IF(OR(ISERROR(VLOOKUP(M57,スケジュール!$A$10:$AC$276,3)),(ISBLANK(VLOOKUP(M57,スケジュール!$A$10:$AC$276,3)))),"",VLOOKUP(M57,スケジュール!$A$10:$AC$276,3))</f>
        <v>43538</v>
      </c>
      <c r="N63" s="388">
        <f>IF(OR(ISERROR(VLOOKUP(N57,スケジュール!$A$10:$AC$276,3)),(ISBLANK(VLOOKUP(N57,スケジュール!$A$10:$AC$276,3)))),"",VLOOKUP(N57,スケジュール!$A$10:$AC$276,3))</f>
        <v>43539</v>
      </c>
      <c r="O63" s="388" t="str">
        <f>IF(OR(ISERROR(VLOOKUP(O57,スケジュール!$A$10:$AC$276,3)),(ISBLANK(VLOOKUP(O57,スケジュール!$A$10:$AC$276,3)))),"",VLOOKUP(O57,スケジュール!$A$10:$AC$276,3))</f>
        <v/>
      </c>
      <c r="P63" s="388" t="str">
        <f>IF(OR(ISERROR(VLOOKUP(P57,スケジュール!$A$10:$AC$276,3)),(ISBLANK(VLOOKUP(P57,スケジュール!$A$10:$AC$276,3)))),"",VLOOKUP(P57,スケジュール!$A$10:$AC$276,3))</f>
        <v/>
      </c>
      <c r="Q63" s="391"/>
      <c r="R63" s="388" t="str">
        <f>IF(OR(ISERROR(VLOOKUP(R57,スケジュール!$A$10:$AC$276,3)),(ISBLANK(VLOOKUP(R57,スケジュール!$A$10:$AC$276,3)))),"",VLOOKUP(R57,スケジュール!$A$10:$AC$276,3))</f>
        <v/>
      </c>
      <c r="S63" s="388" t="str">
        <f>IF(OR(ISERROR(VLOOKUP(S57,スケジュール!$A$10:$AC$276,3)),(ISBLANK(VLOOKUP(S57,スケジュール!$A$10:$AC$276,3)))),"",VLOOKUP(S57,スケジュール!$A$10:$AC$276,3))</f>
        <v/>
      </c>
      <c r="T63" s="388">
        <f>IF(OR(ISERROR(VLOOKUP(T57,スケジュール!$A$10:$AC$276,3)),(ISBLANK(VLOOKUP(T57,スケジュール!$A$10:$AC$276,3)))),"",VLOOKUP(T57,スケジュール!$A$10:$AC$276,3))</f>
        <v>43573</v>
      </c>
      <c r="U63" s="388">
        <f>IF(OR(ISERROR(VLOOKUP(U57,スケジュール!$A$10:$AC$276,3)),(ISBLANK(VLOOKUP(U57,スケジュール!$A$10:$AC$276,3)))),"",VLOOKUP(U57,スケジュール!$A$10:$AC$276,3))</f>
        <v>43574</v>
      </c>
      <c r="V63" s="388" t="str">
        <f>IF(OR(ISERROR(VLOOKUP(V57,スケジュール!$A$10:$AC$276,3)),(ISBLANK(VLOOKUP(V57,スケジュール!$A$10:$AC$276,3)))),"",VLOOKUP(V57,スケジュール!$A$10:$AC$276,3))</f>
        <v/>
      </c>
      <c r="W63" s="388" t="str">
        <f>IF(OR(ISERROR(VLOOKUP(W57,スケジュール!$A$10:$AC$276,3)),(ISBLANK(VLOOKUP(W57,スケジュール!$A$10:$AC$276,3)))),"",VLOOKUP(W57,スケジュール!$A$10:$AC$276,3))</f>
        <v/>
      </c>
      <c r="X63" s="388" t="str">
        <f>IF(OR(ISERROR(VLOOKUP(X57,スケジュール!$A$10:$AC$276,3)),(ISBLANK(VLOOKUP(X57,スケジュール!$A$10:$AC$276,3)))),"",VLOOKUP(X57,スケジュール!$A$10:$AC$276,3))</f>
        <v/>
      </c>
      <c r="Y63" s="391"/>
      <c r="Z63" s="388" t="str">
        <f>IF(OR(ISERROR(VLOOKUP(Z57,スケジュール!$A$10:$AC$276,3)),(ISBLANK(VLOOKUP(Z57,スケジュール!$A$10:$AC$276,3)))),"",VLOOKUP(Z57,スケジュール!$A$10:$AC$276,3))</f>
        <v/>
      </c>
      <c r="AA63" s="388" t="str">
        <f>IF(OR(ISERROR(VLOOKUP(AA57,スケジュール!$A$10:$AC$276,3)),(ISBLANK(VLOOKUP(AA57,スケジュール!$A$10:$AC$276,3)))),"",VLOOKUP(AA57,スケジュール!$A$10:$AC$276,3))</f>
        <v/>
      </c>
      <c r="AB63" s="388" t="str">
        <f>IF(OR(ISERROR(VLOOKUP(AB57,スケジュール!$A$10:$AC$276,3)),(ISBLANK(VLOOKUP(AB57,スケジュール!$A$10:$AC$276,3)))),"",VLOOKUP(AB57,スケジュール!$A$10:$AC$276,3))</f>
        <v/>
      </c>
      <c r="AC63" s="388" t="str">
        <f>IF(OR(ISERROR(VLOOKUP(AC57,スケジュール!$A$10:$AC$276,3)),(ISBLANK(VLOOKUP(AC57,スケジュール!$A$10:$AC$276,3)))),"",VLOOKUP(AC57,スケジュール!$A$10:$AC$276,3))</f>
        <v/>
      </c>
      <c r="AD63" s="388" t="str">
        <f>IF(OR(ISERROR(VLOOKUP(AD57,スケジュール!$A$10:$AC$276,3)),(ISBLANK(VLOOKUP(AD57,スケジュール!$A$10:$AC$276,3)))),"",VLOOKUP(AD57,スケジュール!$A$10:$AC$276,3))</f>
        <v/>
      </c>
      <c r="AE63" s="388" t="str">
        <f>IF(OR(ISERROR(VLOOKUP(AE57,スケジュール!$A$10:$AC$276,3)),(ISBLANK(VLOOKUP(AE57,スケジュール!$A$10:$AC$276,3)))),"",VLOOKUP(AE57,スケジュール!$A$10:$AC$276,3))</f>
        <v/>
      </c>
      <c r="AF63" s="388" t="str">
        <f>IF(OR(ISERROR(VLOOKUP(AF57,スケジュール!$A$10:$AC$276,3)),(ISBLANK(VLOOKUP(AF57,スケジュール!$A$10:$AC$276,3)))),"",VLOOKUP(AF57,スケジュール!$A$10:$AC$276,3))</f>
        <v/>
      </c>
      <c r="AG63" s="41"/>
      <c r="AJ63" s="37"/>
    </row>
    <row r="64" spans="1:36" s="36" customFormat="1" ht="20.100000000000001" customHeight="1">
      <c r="A64" s="38" t="s">
        <v>90</v>
      </c>
      <c r="B64" s="388" t="str">
        <f>IF(OR(ISERROR(VLOOKUP(B57,スケジュール!$A$10:$AC$276,4)),(ISBLANK(VLOOKUP(B57,スケジュール!$A$10:$AC$276,4)))),"",VLOOKUP(B57,スケジュール!$A$10:$AC$276,4))</f>
        <v/>
      </c>
      <c r="C64" s="388" t="str">
        <f>IF(OR(ISERROR(VLOOKUP(C57,スケジュール!$A$10:$AC$276,4)),(ISBLANK(VLOOKUP(C57,スケジュール!$A$10:$AC$276,4)))),"",VLOOKUP(C57,スケジュール!$A$10:$AC$276,4))</f>
        <v/>
      </c>
      <c r="D64" s="388">
        <f>IF(OR(ISERROR(VLOOKUP(D57,スケジュール!$A$10:$AC$276,4)),(ISBLANK(VLOOKUP(D57,スケジュール!$A$10:$AC$276,4)))),"",VLOOKUP(D57,スケジュール!$A$10:$AC$276,4))</f>
        <v>43511</v>
      </c>
      <c r="E64" s="388" t="str">
        <f>IF(OR(ISERROR(VLOOKUP(E57,スケジュール!$A$10:$AC$276,4)),(ISBLANK(VLOOKUP(E57,スケジュール!$A$10:$AC$276,4)))),"",VLOOKUP(E57,スケジュール!$A$10:$AC$276,4))</f>
        <v/>
      </c>
      <c r="F64" s="388" t="str">
        <f>IF(OR(ISERROR(VLOOKUP(F57,スケジュール!$A$10:$AC$276,4)),(ISBLANK(VLOOKUP(F57,スケジュール!$A$10:$AC$276,4)))),"",VLOOKUP(F57,スケジュール!$A$10:$AC$276,4))</f>
        <v/>
      </c>
      <c r="G64" s="388">
        <f>IF(OR(ISERROR(VLOOKUP(G57,スケジュール!$A$10:$AC$276,4)),(ISBLANK(VLOOKUP(G57,スケジュール!$A$10:$AC$276,4)))),"",VLOOKUP(G57,スケジュール!$A$10:$AC$276,4))</f>
        <v>43515</v>
      </c>
      <c r="H64" s="388" t="str">
        <f>IF(OR(ISERROR(VLOOKUP(H57,スケジュール!$A$10:$AC$276,4)),(ISBLANK(VLOOKUP(H57,スケジュール!$A$10:$AC$276,4)))),"",VLOOKUP(H57,スケジュール!$A$10:$AC$276,4))</f>
        <v/>
      </c>
      <c r="I64" s="391"/>
      <c r="J64" s="388" t="str">
        <f>IF(OR(ISERROR(VLOOKUP(J57,スケジュール!$A$10:$AC$276,4)),(ISBLANK(VLOOKUP(J57,スケジュール!$A$10:$AC$276,4)))),"",VLOOKUP(J57,スケジュール!$A$10:$AC$276,4))</f>
        <v/>
      </c>
      <c r="K64" s="388" t="str">
        <f>IF(OR(ISERROR(VLOOKUP(K57,スケジュール!$A$10:$AC$276,4)),(ISBLANK(VLOOKUP(K57,スケジュール!$A$10:$AC$276,4)))),"",VLOOKUP(K57,スケジュール!$A$10:$AC$276,4))</f>
        <v/>
      </c>
      <c r="L64" s="388">
        <f>IF(OR(ISERROR(VLOOKUP(L57,スケジュール!$A$10:$AC$276,4)),(ISBLANK(VLOOKUP(L57,スケジュール!$A$10:$AC$276,4)))),"",VLOOKUP(L57,スケジュール!$A$10:$AC$276,4))</f>
        <v>43539</v>
      </c>
      <c r="M64" s="388">
        <f>IF(OR(ISERROR(VLOOKUP(M57,スケジュール!$A$10:$AC$276,4)),(ISBLANK(VLOOKUP(M57,スケジュール!$A$10:$AC$276,4)))),"",VLOOKUP(M57,スケジュール!$A$10:$AC$276,4))</f>
        <v>43540</v>
      </c>
      <c r="N64" s="388" t="str">
        <f>IF(OR(ISERROR(VLOOKUP(N57,スケジュール!$A$10:$AC$276,4)),(ISBLANK(VLOOKUP(N57,スケジュール!$A$10:$AC$276,4)))),"",VLOOKUP(N57,スケジュール!$A$10:$AC$276,4))</f>
        <v/>
      </c>
      <c r="O64" s="388" t="str">
        <f>IF(OR(ISERROR(VLOOKUP(O57,スケジュール!$A$10:$AC$276,4)),(ISBLANK(VLOOKUP(O57,スケジュール!$A$10:$AC$276,4)))),"",VLOOKUP(O57,スケジュール!$A$10:$AC$276,4))</f>
        <v/>
      </c>
      <c r="P64" s="388" t="str">
        <f>IF(OR(ISERROR(VLOOKUP(P57,スケジュール!$A$10:$AC$276,4)),(ISBLANK(VLOOKUP(P57,スケジュール!$A$10:$AC$276,4)))),"",VLOOKUP(P57,スケジュール!$A$10:$AC$276,4))</f>
        <v/>
      </c>
      <c r="Q64" s="391"/>
      <c r="R64" s="388" t="str">
        <f>IF(OR(ISERROR(VLOOKUP(R57,スケジュール!$A$10:$AC$276,4)),(ISBLANK(VLOOKUP(R57,スケジュール!$A$10:$AC$276,4)))),"",VLOOKUP(R57,スケジュール!$A$10:$AC$276,4))</f>
        <v/>
      </c>
      <c r="S64" s="388" t="str">
        <f>IF(OR(ISERROR(VLOOKUP(S57,スケジュール!$A$10:$AC$276,4)),(ISBLANK(VLOOKUP(S57,スケジュール!$A$10:$AC$276,4)))),"",VLOOKUP(S57,スケジュール!$A$10:$AC$276,4))</f>
        <v/>
      </c>
      <c r="T64" s="388">
        <f>IF(OR(ISERROR(VLOOKUP(T57,スケジュール!$A$10:$AC$276,4)),(ISBLANK(VLOOKUP(T57,スケジュール!$A$10:$AC$276,4)))),"",VLOOKUP(T57,スケジュール!$A$10:$AC$276,4))</f>
        <v>43575</v>
      </c>
      <c r="U64" s="388" t="str">
        <f>IF(OR(ISERROR(VLOOKUP(U57,スケジュール!$A$10:$AC$276,4)),(ISBLANK(VLOOKUP(U57,スケジュール!$A$10:$AC$276,4)))),"",VLOOKUP(U57,スケジュール!$A$10:$AC$276,4))</f>
        <v/>
      </c>
      <c r="V64" s="388" t="str">
        <f>IF(OR(ISERROR(VLOOKUP(V57,スケジュール!$A$10:$AC$276,4)),(ISBLANK(VLOOKUP(V57,スケジュール!$A$10:$AC$276,4)))),"",VLOOKUP(V57,スケジュール!$A$10:$AC$276,4))</f>
        <v/>
      </c>
      <c r="W64" s="388" t="str">
        <f>IF(OR(ISERROR(VLOOKUP(W57,スケジュール!$A$10:$AC$276,4)),(ISBLANK(VLOOKUP(W57,スケジュール!$A$10:$AC$276,4)))),"",VLOOKUP(W57,スケジュール!$A$10:$AC$276,4))</f>
        <v/>
      </c>
      <c r="X64" s="388" t="str">
        <f>IF(OR(ISERROR(VLOOKUP(X57,スケジュール!$A$10:$AC$276,4)),(ISBLANK(VLOOKUP(X57,スケジュール!$A$10:$AC$276,4)))),"",VLOOKUP(X57,スケジュール!$A$10:$AC$276,4))</f>
        <v/>
      </c>
      <c r="Y64" s="391"/>
      <c r="Z64" s="388" t="str">
        <f>IF(OR(ISERROR(VLOOKUP(Z57,スケジュール!$A$10:$AC$276,4)),(ISBLANK(VLOOKUP(Z57,スケジュール!$A$10:$AC$276,4)))),"",VLOOKUP(Z57,スケジュール!$A$10:$AC$276,4))</f>
        <v/>
      </c>
      <c r="AA64" s="388" t="str">
        <f>IF(OR(ISERROR(VLOOKUP(AA57,スケジュール!$A$10:$AC$276,4)),(ISBLANK(VLOOKUP(AA57,スケジュール!$A$10:$AC$276,4)))),"",VLOOKUP(AA57,スケジュール!$A$10:$AC$276,4))</f>
        <v/>
      </c>
      <c r="AB64" s="388" t="str">
        <f>IF(OR(ISERROR(VLOOKUP(AB57,スケジュール!$A$10:$AC$276,4)),(ISBLANK(VLOOKUP(AB57,スケジュール!$A$10:$AC$276,4)))),"",VLOOKUP(AB57,スケジュール!$A$10:$AC$276,4))</f>
        <v/>
      </c>
      <c r="AC64" s="388" t="str">
        <f>IF(OR(ISERROR(VLOOKUP(AC57,スケジュール!$A$10:$AC$276,4)),(ISBLANK(VLOOKUP(AC57,スケジュール!$A$10:$AC$276,4)))),"",VLOOKUP(AC57,スケジュール!$A$10:$AC$276,4))</f>
        <v/>
      </c>
      <c r="AD64" s="388" t="str">
        <f>IF(OR(ISERROR(VLOOKUP(AD57,スケジュール!$A$10:$AC$276,4)),(ISBLANK(VLOOKUP(AD57,スケジュール!$A$10:$AC$276,4)))),"",VLOOKUP(AD57,スケジュール!$A$10:$AC$276,4))</f>
        <v/>
      </c>
      <c r="AE64" s="388" t="str">
        <f>IF(OR(ISERROR(VLOOKUP(AE57,スケジュール!$A$10:$AC$276,4)),(ISBLANK(VLOOKUP(AE57,スケジュール!$A$10:$AC$276,4)))),"",VLOOKUP(AE57,スケジュール!$A$10:$AC$276,4))</f>
        <v/>
      </c>
      <c r="AF64" s="388" t="str">
        <f>IF(OR(ISERROR(VLOOKUP(AF57,スケジュール!$A$10:$AC$276,4)),(ISBLANK(VLOOKUP(AF57,スケジュール!$A$10:$AC$276,4)))),"",VLOOKUP(AF57,スケジュール!$A$10:$AC$276,4))</f>
        <v/>
      </c>
      <c r="AG64" s="41"/>
      <c r="AJ64" s="37"/>
    </row>
    <row r="65" spans="1:36" s="372" customFormat="1" ht="20.100000000000001" customHeight="1">
      <c r="A65" s="370"/>
      <c r="B65" s="278">
        <f>H57+1</f>
        <v>43499</v>
      </c>
      <c r="C65" s="278">
        <f t="shared" ref="C65:H65" si="28">B65+1</f>
        <v>43500</v>
      </c>
      <c r="D65" s="278">
        <f t="shared" si="28"/>
        <v>43501</v>
      </c>
      <c r="E65" s="278">
        <f t="shared" si="28"/>
        <v>43502</v>
      </c>
      <c r="F65" s="278">
        <f t="shared" si="28"/>
        <v>43503</v>
      </c>
      <c r="G65" s="278">
        <f t="shared" si="28"/>
        <v>43504</v>
      </c>
      <c r="H65" s="278">
        <f t="shared" si="28"/>
        <v>43505</v>
      </c>
      <c r="I65" s="371"/>
      <c r="J65" s="278">
        <f>P57+1</f>
        <v>43527</v>
      </c>
      <c r="K65" s="278">
        <f t="shared" ref="K65:P65" si="29">J65+1</f>
        <v>43528</v>
      </c>
      <c r="L65" s="278">
        <f t="shared" si="29"/>
        <v>43529</v>
      </c>
      <c r="M65" s="278">
        <f t="shared" si="29"/>
        <v>43530</v>
      </c>
      <c r="N65" s="278">
        <f t="shared" si="29"/>
        <v>43531</v>
      </c>
      <c r="O65" s="278">
        <f t="shared" si="29"/>
        <v>43532</v>
      </c>
      <c r="P65" s="278">
        <f t="shared" si="29"/>
        <v>43533</v>
      </c>
      <c r="Q65" s="371"/>
      <c r="R65" s="278">
        <f>X57+1</f>
        <v>43562</v>
      </c>
      <c r="S65" s="278">
        <f t="shared" ref="S65:X65" si="30">R65+1</f>
        <v>43563</v>
      </c>
      <c r="T65" s="278">
        <f t="shared" si="30"/>
        <v>43564</v>
      </c>
      <c r="U65" s="278">
        <f t="shared" si="30"/>
        <v>43565</v>
      </c>
      <c r="V65" s="278">
        <f t="shared" si="30"/>
        <v>43566</v>
      </c>
      <c r="W65" s="278">
        <f t="shared" si="30"/>
        <v>43567</v>
      </c>
      <c r="X65" s="278">
        <f t="shared" si="30"/>
        <v>43568</v>
      </c>
      <c r="Y65" s="371"/>
      <c r="Z65" s="278">
        <f>AF57+1</f>
        <v>43590</v>
      </c>
      <c r="AA65" s="278">
        <f t="shared" ref="AA65:AF65" si="31">Z65+1</f>
        <v>43591</v>
      </c>
      <c r="AB65" s="278">
        <f t="shared" si="31"/>
        <v>43592</v>
      </c>
      <c r="AC65" s="278">
        <f t="shared" si="31"/>
        <v>43593</v>
      </c>
      <c r="AD65" s="278">
        <f t="shared" si="31"/>
        <v>43594</v>
      </c>
      <c r="AE65" s="278">
        <f t="shared" si="31"/>
        <v>43595</v>
      </c>
      <c r="AF65" s="278">
        <f t="shared" si="31"/>
        <v>43596</v>
      </c>
    </row>
    <row r="66" spans="1:36" s="116" customFormat="1" ht="20.100000000000001" hidden="1" customHeight="1">
      <c r="A66" s="114"/>
      <c r="B66" s="118" t="b">
        <f>IF(VLOOKUP(B65,スケジュール!$A$10:$AC$402,24,FALSE)="●","sky",IF(VLOOKUP(B65,スケジュール!$A$10:$AC$402,25,FALSE)="●","orange",IF(VLOOKUP(B65,スケジュール!$A$10:$AC$402,26,FALSE)="●","green",IF(VLOOKUP(B65,スケジュール!$A$10:$AC$402,27,FALSE)="●","pink",IF(VLOOKUP(B65,スケジュール!$A$10:$AC$402,28,FALSE)="●","purple",IF(VLOOKUP(B65,スケジュール!$A$10:$AC$402,29,FALSE)="●","yellow"))))))</f>
        <v>0</v>
      </c>
      <c r="C66" s="118" t="b">
        <f>IF(VLOOKUP(C65,スケジュール!$A$10:$AC$402,24,FALSE)="●","sky",IF(VLOOKUP(C65,スケジュール!$A$10:$AC$402,25,FALSE)="●","orange",IF(VLOOKUP(C65,スケジュール!$A$10:$AC$402,26,FALSE)="●","green",IF(VLOOKUP(C65,スケジュール!$A$10:$AC$402,27,FALSE)="●","pink",IF(VLOOKUP(C65,スケジュール!$A$10:$AC$402,28,FALSE)="●","purple",IF(VLOOKUP(C65,スケジュール!$A$10:$AC$402,29,FALSE)="●","yellow"))))))</f>
        <v>0</v>
      </c>
      <c r="D66" s="118" t="str">
        <f>IF(VLOOKUP(D65,スケジュール!$A$10:$AC$402,24,FALSE)="●","sky",IF(VLOOKUP(D65,スケジュール!$A$10:$AC$402,25,FALSE)="●","orange",IF(VLOOKUP(D65,スケジュール!$A$10:$AC$402,26,FALSE)="●","green",IF(VLOOKUP(D65,スケジュール!$A$10:$AC$402,27,FALSE)="●","pink",IF(VLOOKUP(D65,スケジュール!$A$10:$AC$402,28,FALSE)="●","purple",IF(VLOOKUP(D65,スケジュール!$A$10:$AC$402,29,FALSE)="●","yellow"))))))</f>
        <v>purple</v>
      </c>
      <c r="E66" s="118" t="str">
        <f>IF(VLOOKUP(E65,スケジュール!$A$10:$AC$402,24,FALSE)="●","sky",IF(VLOOKUP(E65,スケジュール!$A$10:$AC$402,25,FALSE)="●","orange",IF(VLOOKUP(E65,スケジュール!$A$10:$AC$402,26,FALSE)="●","green",IF(VLOOKUP(E65,スケジュール!$A$10:$AC$402,27,FALSE)="●","pink",IF(VLOOKUP(E65,スケジュール!$A$10:$AC$402,28,FALSE)="●","purple",IF(VLOOKUP(E65,スケジュール!$A$10:$AC$402,29,FALSE)="●","yellow"))))))</f>
        <v>purple</v>
      </c>
      <c r="F66" s="118" t="str">
        <f>IF(VLOOKUP(F65,スケジュール!$A$10:$AC$402,24,FALSE)="●","sky",IF(VLOOKUP(F65,スケジュール!$A$10:$AC$402,25,FALSE)="●","orange",IF(VLOOKUP(F65,スケジュール!$A$10:$AC$402,26,FALSE)="●","green",IF(VLOOKUP(F65,スケジュール!$A$10:$AC$402,27,FALSE)="●","pink",IF(VLOOKUP(F65,スケジュール!$A$10:$AC$402,28,FALSE)="●","purple",IF(VLOOKUP(F65,スケジュール!$A$10:$AC$402,29,FALSE)="●","yellow"))))))</f>
        <v>purple</v>
      </c>
      <c r="G66" s="118" t="b">
        <f>IF(VLOOKUP(G65,スケジュール!$A$10:$AC$402,24,FALSE)="●","sky",IF(VLOOKUP(G65,スケジュール!$A$10:$AC$402,25,FALSE)="●","orange",IF(VLOOKUP(G65,スケジュール!$A$10:$AC$402,26,FALSE)="●","green",IF(VLOOKUP(G65,スケジュール!$A$10:$AC$402,27,FALSE)="●","pink",IF(VLOOKUP(G65,スケジュール!$A$10:$AC$402,28,FALSE)="●","purple",IF(VLOOKUP(G65,スケジュール!$A$10:$AC$402,29,FALSE)="●","yellow"))))))</f>
        <v>0</v>
      </c>
      <c r="H66" s="118" t="b">
        <f>IF(VLOOKUP(H65,スケジュール!$A$10:$AC$402,24,FALSE)="●","sky",IF(VLOOKUP(H65,スケジュール!$A$10:$AC$402,25,FALSE)="●","orange",IF(VLOOKUP(H65,スケジュール!$A$10:$AC$402,26,FALSE)="●","green",IF(VLOOKUP(H65,スケジュール!$A$10:$AC$402,27,FALSE)="●","pink",IF(VLOOKUP(H65,スケジュール!$A$10:$AC$402,28,FALSE)="●","purple",IF(VLOOKUP(H65,スケジュール!$A$10:$AC$402,29,FALSE)="●","yellow"))))))</f>
        <v>0</v>
      </c>
      <c r="I66" s="85"/>
      <c r="J66" s="118" t="b">
        <f>IF(VLOOKUP(J65,スケジュール!$A$10:$AC$402,24,FALSE)="●","sky",IF(VLOOKUP(J65,スケジュール!$A$10:$AC$402,25,FALSE)="●","orange",IF(VLOOKUP(J65,スケジュール!$A$10:$AC$402,26,FALSE)="●","green",IF(VLOOKUP(J65,スケジュール!$A$10:$AC$402,27,FALSE)="●","pink",IF(VLOOKUP(J65,スケジュール!$A$10:$AC$402,28,FALSE)="●","purple",IF(VLOOKUP(J65,スケジュール!$A$10:$AC$402,29,FALSE)="●","yellow"))))))</f>
        <v>0</v>
      </c>
      <c r="K66" s="118" t="b">
        <f>IF(VLOOKUP(K65,スケジュール!$A$10:$AC$402,24,FALSE)="●","sky",IF(VLOOKUP(K65,スケジュール!$A$10:$AC$402,25,FALSE)="●","orange",IF(VLOOKUP(K65,スケジュール!$A$10:$AC$402,26,FALSE)="●","green",IF(VLOOKUP(K65,スケジュール!$A$10:$AC$402,27,FALSE)="●","pink",IF(VLOOKUP(K65,スケジュール!$A$10:$AC$402,28,FALSE)="●","purple",IF(VLOOKUP(K65,スケジュール!$A$10:$AC$402,29,FALSE)="●","yellow"))))))</f>
        <v>0</v>
      </c>
      <c r="L66" s="118" t="str">
        <f>IF(VLOOKUP(L65,スケジュール!$A$10:$AC$402,24,FALSE)="●","sky",IF(VLOOKUP(L65,スケジュール!$A$10:$AC$402,25,FALSE)="●","orange",IF(VLOOKUP(L65,スケジュール!$A$10:$AC$402,26,FALSE)="●","green",IF(VLOOKUP(L65,スケジュール!$A$10:$AC$402,27,FALSE)="●","pink",IF(VLOOKUP(L65,スケジュール!$A$10:$AC$402,28,FALSE)="●","purple",IF(VLOOKUP(L65,スケジュール!$A$10:$AC$402,29,FALSE)="●","yellow"))))))</f>
        <v>yellow</v>
      </c>
      <c r="M66" s="118" t="str">
        <f>IF(VLOOKUP(M65,スケジュール!$A$10:$AC$402,24,FALSE)="●","sky",IF(VLOOKUP(M65,スケジュール!$A$10:$AC$402,25,FALSE)="●","orange",IF(VLOOKUP(M65,スケジュール!$A$10:$AC$402,26,FALSE)="●","green",IF(VLOOKUP(M65,スケジュール!$A$10:$AC$402,27,FALSE)="●","pink",IF(VLOOKUP(M65,スケジュール!$A$10:$AC$402,28,FALSE)="●","purple",IF(VLOOKUP(M65,スケジュール!$A$10:$AC$402,29,FALSE)="●","yellow"))))))</f>
        <v>yellow</v>
      </c>
      <c r="N66" s="118" t="str">
        <f>IF(VLOOKUP(N65,スケジュール!$A$10:$AC$402,24,FALSE)="●","sky",IF(VLOOKUP(N65,スケジュール!$A$10:$AC$402,25,FALSE)="●","orange",IF(VLOOKUP(N65,スケジュール!$A$10:$AC$402,26,FALSE)="●","green",IF(VLOOKUP(N65,スケジュール!$A$10:$AC$402,27,FALSE)="●","pink",IF(VLOOKUP(N65,スケジュール!$A$10:$AC$402,28,FALSE)="●","purple",IF(VLOOKUP(N65,スケジュール!$A$10:$AC$402,29,FALSE)="●","yellow"))))))</f>
        <v>yellow</v>
      </c>
      <c r="O66" s="118" t="b">
        <f>IF(VLOOKUP(O65,スケジュール!$A$10:$AC$402,24,FALSE)="●","sky",IF(VLOOKUP(O65,スケジュール!$A$10:$AC$402,25,FALSE)="●","orange",IF(VLOOKUP(O65,スケジュール!$A$10:$AC$402,26,FALSE)="●","green",IF(VLOOKUP(O65,スケジュール!$A$10:$AC$402,27,FALSE)="●","pink",IF(VLOOKUP(O65,スケジュール!$A$10:$AC$402,28,FALSE)="●","purple",IF(VLOOKUP(O65,スケジュール!$A$10:$AC$402,29,FALSE)="●","yellow"))))))</f>
        <v>0</v>
      </c>
      <c r="P66" s="118" t="b">
        <f>IF(VLOOKUP(P65,スケジュール!$A$10:$AC$402,24,FALSE)="●","sky",IF(VLOOKUP(P65,スケジュール!$A$10:$AC$402,25,FALSE)="●","orange",IF(VLOOKUP(P65,スケジュール!$A$10:$AC$402,26,FALSE)="●","green",IF(VLOOKUP(P65,スケジュール!$A$10:$AC$402,27,FALSE)="●","pink",IF(VLOOKUP(P65,スケジュール!$A$10:$AC$402,28,FALSE)="●","purple",IF(VLOOKUP(P65,スケジュール!$A$10:$AC$402,29,FALSE)="●","yellow"))))))</f>
        <v>0</v>
      </c>
      <c r="Q66" s="85"/>
      <c r="R66" s="118" t="b">
        <f>IF(VLOOKUP(R65,スケジュール!$A$10:$AC$402,24,FALSE)="●","sky",IF(VLOOKUP(R65,スケジュール!$A$10:$AC$402,25,FALSE)="●","orange",IF(VLOOKUP(R65,スケジュール!$A$10:$AC$402,26,FALSE)="●","green",IF(VLOOKUP(R65,スケジュール!$A$10:$AC$402,27,FALSE)="●","pink",IF(VLOOKUP(R65,スケジュール!$A$10:$AC$402,28,FALSE)="●","purple",IF(VLOOKUP(R65,スケジュール!$A$10:$AC$402,29,FALSE)="●","yellow"))))))</f>
        <v>0</v>
      </c>
      <c r="S66" s="118" t="b">
        <f>IF(VLOOKUP(S65,スケジュール!$A$10:$AC$402,24,FALSE)="●","sky",IF(VLOOKUP(S65,スケジュール!$A$10:$AC$402,25,FALSE)="●","orange",IF(VLOOKUP(S65,スケジュール!$A$10:$AC$402,26,FALSE)="●","green",IF(VLOOKUP(S65,スケジュール!$A$10:$AC$402,27,FALSE)="●","pink",IF(VLOOKUP(S65,スケジュール!$A$10:$AC$402,28,FALSE)="●","purple",IF(VLOOKUP(S65,スケジュール!$A$10:$AC$402,29,FALSE)="●","yellow"))))))</f>
        <v>0</v>
      </c>
      <c r="T66" s="118" t="str">
        <f>IF(VLOOKUP(T65,スケジュール!$A$10:$AC$402,24,FALSE)="●","sky",IF(VLOOKUP(T65,スケジュール!$A$10:$AC$402,25,FALSE)="●","orange",IF(VLOOKUP(T65,スケジュール!$A$10:$AC$402,26,FALSE)="●","green",IF(VLOOKUP(T65,スケジュール!$A$10:$AC$402,27,FALSE)="●","pink",IF(VLOOKUP(T65,スケジュール!$A$10:$AC$402,28,FALSE)="●","purple",IF(VLOOKUP(T65,スケジュール!$A$10:$AC$402,29,FALSE)="●","yellow"))))))</f>
        <v>green</v>
      </c>
      <c r="U66" s="118" t="str">
        <f>IF(VLOOKUP(U65,スケジュール!$A$10:$AC$402,24,FALSE)="●","sky",IF(VLOOKUP(U65,スケジュール!$A$10:$AC$402,25,FALSE)="●","orange",IF(VLOOKUP(U65,スケジュール!$A$10:$AC$402,26,FALSE)="●","green",IF(VLOOKUP(U65,スケジュール!$A$10:$AC$402,27,FALSE)="●","pink",IF(VLOOKUP(U65,スケジュール!$A$10:$AC$402,28,FALSE)="●","purple",IF(VLOOKUP(U65,スケジュール!$A$10:$AC$402,29,FALSE)="●","yellow"))))))</f>
        <v>green</v>
      </c>
      <c r="V66" s="118" t="b">
        <f>IF(VLOOKUP(V65,スケジュール!$A$10:$AC$402,24,FALSE)="●","sky",IF(VLOOKUP(V65,スケジュール!$A$10:$AC$402,25,FALSE)="●","orange",IF(VLOOKUP(V65,スケジュール!$A$10:$AC$402,26,FALSE)="●","green",IF(VLOOKUP(V65,スケジュール!$A$10:$AC$402,27,FALSE)="●","pink",IF(VLOOKUP(V65,スケジュール!$A$10:$AC$402,28,FALSE)="●","purple",IF(VLOOKUP(V65,スケジュール!$A$10:$AC$402,29,FALSE)="●","yellow"))))))</f>
        <v>0</v>
      </c>
      <c r="W66" s="118" t="b">
        <f>IF(VLOOKUP(W65,スケジュール!$A$10:$AC$402,24,FALSE)="●","sky",IF(VLOOKUP(W65,スケジュール!$A$10:$AC$402,25,FALSE)="●","orange",IF(VLOOKUP(W65,スケジュール!$A$10:$AC$402,26,FALSE)="●","green",IF(VLOOKUP(W65,スケジュール!$A$10:$AC$402,27,FALSE)="●","pink",IF(VLOOKUP(W65,スケジュール!$A$10:$AC$402,28,FALSE)="●","purple",IF(VLOOKUP(W65,スケジュール!$A$10:$AC$402,29,FALSE)="●","yellow"))))))</f>
        <v>0</v>
      </c>
      <c r="X66" s="118" t="b">
        <f>IF(VLOOKUP(X65,スケジュール!$A$10:$AC$402,24,FALSE)="●","sky",IF(VLOOKUP(X65,スケジュール!$A$10:$AC$402,25,FALSE)="●","orange",IF(VLOOKUP(X65,スケジュール!$A$10:$AC$402,26,FALSE)="●","green",IF(VLOOKUP(X65,スケジュール!$A$10:$AC$402,27,FALSE)="●","pink",IF(VLOOKUP(X65,スケジュール!$A$10:$AC$402,28,FALSE)="●","purple",IF(VLOOKUP(X65,スケジュール!$A$10:$AC$402,29,FALSE)="●","yellow"))))))</f>
        <v>0</v>
      </c>
      <c r="Y66" s="85"/>
      <c r="Z66" s="118" t="b">
        <f>IF(VLOOKUP(Z65,スケジュール!$A$10:$AC$402,24,FALSE)="●","sky",IF(VLOOKUP(Z65,スケジュール!$A$10:$AC$402,25,FALSE)="●","orange",IF(VLOOKUP(Z65,スケジュール!$A$10:$AC$402,26,FALSE)="●","green",IF(VLOOKUP(Z65,スケジュール!$A$10:$AC$402,27,FALSE)="●","pink",IF(VLOOKUP(Z65,スケジュール!$A$10:$AC$402,28,FALSE)="●","purple",IF(VLOOKUP(Z65,スケジュール!$A$10:$AC$402,29,FALSE)="●","yellow"))))))</f>
        <v>0</v>
      </c>
      <c r="AA66" s="118" t="b">
        <f>IF(VLOOKUP(AA65,スケジュール!$A$10:$AC$402,24,FALSE)="●","sky",IF(VLOOKUP(AA65,スケジュール!$A$10:$AC$402,25,FALSE)="●","orange",IF(VLOOKUP(AA65,スケジュール!$A$10:$AC$402,26,FALSE)="●","green",IF(VLOOKUP(AA65,スケジュール!$A$10:$AC$402,27,FALSE)="●","pink",IF(VLOOKUP(AA65,スケジュール!$A$10:$AC$402,28,FALSE)="●","purple",IF(VLOOKUP(AA65,スケジュール!$A$10:$AC$402,29,FALSE)="●","yellow"))))))</f>
        <v>0</v>
      </c>
      <c r="AB66" s="118" t="str">
        <f>IF(VLOOKUP(AB65,スケジュール!$A$10:$AC$402,24,FALSE)="●","sky",IF(VLOOKUP(AB65,スケジュール!$A$10:$AC$402,25,FALSE)="●","orange",IF(VLOOKUP(AB65,スケジュール!$A$10:$AC$402,26,FALSE)="●","green",IF(VLOOKUP(AB65,スケジュール!$A$10:$AC$402,27,FALSE)="●","pink",IF(VLOOKUP(AB65,スケジュール!$A$10:$AC$402,28,FALSE)="●","purple",IF(VLOOKUP(AB65,スケジュール!$A$10:$AC$402,29,FALSE)="●","yellow"))))))</f>
        <v>green</v>
      </c>
      <c r="AC66" s="118" t="str">
        <f>IF(VLOOKUP(AC65,スケジュール!$A$10:$AC$402,24,FALSE)="●","sky",IF(VLOOKUP(AC65,スケジュール!$A$10:$AC$402,25,FALSE)="●","orange",IF(VLOOKUP(AC65,スケジュール!$A$10:$AC$402,26,FALSE)="●","green",IF(VLOOKUP(AC65,スケジュール!$A$10:$AC$402,27,FALSE)="●","pink",IF(VLOOKUP(AC65,スケジュール!$A$10:$AC$402,28,FALSE)="●","purple",IF(VLOOKUP(AC65,スケジュール!$A$10:$AC$402,29,FALSE)="●","yellow"))))))</f>
        <v>green</v>
      </c>
      <c r="AD66" s="118" t="b">
        <f>IF(VLOOKUP(AD65,スケジュール!$A$10:$AC$402,24,FALSE)="●","sky",IF(VLOOKUP(AD65,スケジュール!$A$10:$AC$402,25,FALSE)="●","orange",IF(VLOOKUP(AD65,スケジュール!$A$10:$AC$402,26,FALSE)="●","green",IF(VLOOKUP(AD65,スケジュール!$A$10:$AC$402,27,FALSE)="●","pink",IF(VLOOKUP(AD65,スケジュール!$A$10:$AC$402,28,FALSE)="●","purple",IF(VLOOKUP(AD65,スケジュール!$A$10:$AC$402,29,FALSE)="●","yellow"))))))</f>
        <v>0</v>
      </c>
      <c r="AE66" s="118" t="b">
        <f>IF(VLOOKUP(AE65,スケジュール!$A$10:$AC$402,24,FALSE)="●","sky",IF(VLOOKUP(AE65,スケジュール!$A$10:$AC$402,25,FALSE)="●","orange",IF(VLOOKUP(AE65,スケジュール!$A$10:$AC$402,26,FALSE)="●","green",IF(VLOOKUP(AE65,スケジュール!$A$10:$AC$402,27,FALSE)="●","pink",IF(VLOOKUP(AE65,スケジュール!$A$10:$AC$402,28,FALSE)="●","purple",IF(VLOOKUP(AE65,スケジュール!$A$10:$AC$402,29,FALSE)="●","yellow"))))))</f>
        <v>0</v>
      </c>
      <c r="AF66" s="118" t="b">
        <f>IF(VLOOKUP(AF65,スケジュール!$A$10:$AC$402,24,FALSE)="●","sky",IF(VLOOKUP(AF65,スケジュール!$A$10:$AC$402,25,FALSE)="●","orange",IF(VLOOKUP(AF65,スケジュール!$A$10:$AC$402,26,FALSE)="●","green",IF(VLOOKUP(AF65,スケジュール!$A$10:$AC$402,27,FALSE)="●","pink",IF(VLOOKUP(AF65,スケジュール!$A$10:$AC$402,28,FALSE)="●","purple",IF(VLOOKUP(AF65,スケジュール!$A$10:$AC$402,29,FALSE)="●","yellow"))))))</f>
        <v>0</v>
      </c>
      <c r="AG66" s="115"/>
      <c r="AJ66" s="117"/>
    </row>
    <row r="67" spans="1:36" s="86" customFormat="1" ht="20.100000000000001" customHeight="1">
      <c r="A67" s="126" t="str">
        <f>IF(ISBLANK(A59),"",A59)</f>
        <v/>
      </c>
      <c r="B67" s="386" t="str">
        <f>IF(ISERROR(VLOOKUP(B65,スケジュール!$A$10:$V$266,$AG67+4,FALSE)),"",IF(VLOOKUP(B65,スケジュール!$A$10:$V$266,$AG67+4,FALSE)="●",VLOOKUP(B65,スケジュール!$A$10:$V$266,$AG67+4,FALSE),""))</f>
        <v/>
      </c>
      <c r="C67" s="386" t="str">
        <f>IF(ISERROR(VLOOKUP(C65,スケジュール!$A$10:$V$266,$AG67+4,FALSE)),"",IF(VLOOKUP(C65,スケジュール!$A$10:$V$266,$AG67+4,FALSE)="●",VLOOKUP(C65,スケジュール!$A$10:$V$266,$AG67+4,FALSE),""))</f>
        <v/>
      </c>
      <c r="D67" s="386" t="str">
        <f>IF(ISERROR(VLOOKUP(D65,スケジュール!$A$10:$V$266,$AG67+4,FALSE)),"",IF(VLOOKUP(D65,スケジュール!$A$10:$V$266,$AG67+4,FALSE)="●",VLOOKUP(D65,スケジュール!$A$10:$V$266,$AG67+4,FALSE),""))</f>
        <v/>
      </c>
      <c r="E67" s="386" t="str">
        <f>IF(ISERROR(VLOOKUP(E65,スケジュール!$A$10:$V$266,$AG67+4,FALSE)),"",IF(VLOOKUP(E65,スケジュール!$A$10:$V$266,$AG67+4,FALSE)="●",VLOOKUP(E65,スケジュール!$A$10:$V$266,$AG67+4,FALSE),""))</f>
        <v/>
      </c>
      <c r="F67" s="386" t="str">
        <f>IF(ISERROR(VLOOKUP(F65,スケジュール!$A$10:$V$266,$AG67+4,FALSE)),"",IF(VLOOKUP(F65,スケジュール!$A$10:$V$266,$AG67+4,FALSE)="●",VLOOKUP(F65,スケジュール!$A$10:$V$266,$AG67+4,FALSE),""))</f>
        <v/>
      </c>
      <c r="G67" s="386" t="str">
        <f>IF(ISERROR(VLOOKUP(G65,スケジュール!$A$10:$V$266,$AG67+4,FALSE)),"",IF(VLOOKUP(G65,スケジュール!$A$10:$V$266,$AG67+4,FALSE)="●",VLOOKUP(G65,スケジュール!$A$10:$V$266,$AG67+4,FALSE),""))</f>
        <v/>
      </c>
      <c r="H67" s="386" t="str">
        <f>IF(ISERROR(VLOOKUP(H65,スケジュール!$A$10:$V$266,$AG67+4,FALSE)),"",IF(VLOOKUP(H65,スケジュール!$A$10:$V$266,$AG67+4,FALSE)="●",VLOOKUP(H65,スケジュール!$A$10:$V$266,$AG67+4,FALSE),""))</f>
        <v/>
      </c>
      <c r="I67" s="387"/>
      <c r="J67" s="386" t="str">
        <f>IF(ISERROR(VLOOKUP(J65,スケジュール!$A$10:$V$266,$AG67+4,FALSE)),"",IF(VLOOKUP(J65,スケジュール!$A$10:$V$266,$AG67+4,FALSE)="●",VLOOKUP(J65,スケジュール!$A$10:$V$266,$AG67+4,FALSE),""))</f>
        <v/>
      </c>
      <c r="K67" s="386" t="str">
        <f>IF(ISERROR(VLOOKUP(K65,スケジュール!$A$10:$V$266,$AG67+4,FALSE)),"",IF(VLOOKUP(K65,スケジュール!$A$10:$V$266,$AG67+4,FALSE)="●",VLOOKUP(K65,スケジュール!$A$10:$V$266,$AG67+4,FALSE),""))</f>
        <v/>
      </c>
      <c r="L67" s="386" t="str">
        <f>IF(ISERROR(VLOOKUP(L65,スケジュール!$A$10:$V$266,$AG67+4,FALSE)),"",IF(VLOOKUP(L65,スケジュール!$A$10:$V$266,$AG67+4,FALSE)="●",VLOOKUP(L65,スケジュール!$A$10:$V$266,$AG67+4,FALSE),""))</f>
        <v/>
      </c>
      <c r="M67" s="386" t="str">
        <f>IF(ISERROR(VLOOKUP(M65,スケジュール!$A$10:$V$266,$AG67+4,FALSE)),"",IF(VLOOKUP(M65,スケジュール!$A$10:$V$266,$AG67+4,FALSE)="●",VLOOKUP(M65,スケジュール!$A$10:$V$266,$AG67+4,FALSE),""))</f>
        <v/>
      </c>
      <c r="N67" s="386" t="str">
        <f>IF(ISERROR(VLOOKUP(N65,スケジュール!$A$10:$V$266,$AG67+4,FALSE)),"",IF(VLOOKUP(N65,スケジュール!$A$10:$V$266,$AG67+4,FALSE)="●",VLOOKUP(N65,スケジュール!$A$10:$V$266,$AG67+4,FALSE),""))</f>
        <v/>
      </c>
      <c r="O67" s="386" t="str">
        <f>IF(ISERROR(VLOOKUP(O65,スケジュール!$A$10:$V$266,$AG67+4,FALSE)),"",IF(VLOOKUP(O65,スケジュール!$A$10:$V$266,$AG67+4,FALSE)="●",VLOOKUP(O65,スケジュール!$A$10:$V$266,$AG67+4,FALSE),""))</f>
        <v/>
      </c>
      <c r="P67" s="386" t="str">
        <f>IF(ISERROR(VLOOKUP(P65,スケジュール!$A$10:$V$266,$AG67+4,FALSE)),"",IF(VLOOKUP(P65,スケジュール!$A$10:$V$266,$AG67+4,FALSE)="●",VLOOKUP(P65,スケジュール!$A$10:$V$266,$AG67+4,FALSE),""))</f>
        <v/>
      </c>
      <c r="Q67" s="387"/>
      <c r="R67" s="386" t="str">
        <f>IF(ISERROR(VLOOKUP(R65,スケジュール!$A$10:$V$266,$AG67+4,FALSE)),"",IF(VLOOKUP(R65,スケジュール!$A$10:$V$266,$AG67+4,FALSE)="●",VLOOKUP(R65,スケジュール!$A$10:$V$266,$AG67+4,FALSE),""))</f>
        <v/>
      </c>
      <c r="S67" s="386" t="str">
        <f>IF(ISERROR(VLOOKUP(S65,スケジュール!$A$10:$V$266,$AG67+4,FALSE)),"",IF(VLOOKUP(S65,スケジュール!$A$10:$V$266,$AG67+4,FALSE)="●",VLOOKUP(S65,スケジュール!$A$10:$V$266,$AG67+4,FALSE),""))</f>
        <v/>
      </c>
      <c r="T67" s="386" t="str">
        <f>IF(ISERROR(VLOOKUP(T65,スケジュール!$A$10:$V$266,$AG67+4,FALSE)),"",IF(VLOOKUP(T65,スケジュール!$A$10:$V$266,$AG67+4,FALSE)="●",VLOOKUP(T65,スケジュール!$A$10:$V$266,$AG67+4,FALSE),""))</f>
        <v/>
      </c>
      <c r="U67" s="386" t="str">
        <f>IF(ISERROR(VLOOKUP(U65,スケジュール!$A$10:$V$266,$AG67+4,FALSE)),"",IF(VLOOKUP(U65,スケジュール!$A$10:$V$266,$AG67+4,FALSE)="●",VLOOKUP(U65,スケジュール!$A$10:$V$266,$AG67+4,FALSE),""))</f>
        <v/>
      </c>
      <c r="V67" s="386" t="str">
        <f>IF(ISERROR(VLOOKUP(V65,スケジュール!$A$10:$V$266,$AG67+4,FALSE)),"",IF(VLOOKUP(V65,スケジュール!$A$10:$V$266,$AG67+4,FALSE)="●",VLOOKUP(V65,スケジュール!$A$10:$V$266,$AG67+4,FALSE),""))</f>
        <v/>
      </c>
      <c r="W67" s="386" t="str">
        <f>IF(ISERROR(VLOOKUP(W65,スケジュール!$A$10:$V$266,$AG67+4,FALSE)),"",IF(VLOOKUP(W65,スケジュール!$A$10:$V$266,$AG67+4,FALSE)="●",VLOOKUP(W65,スケジュール!$A$10:$V$266,$AG67+4,FALSE),""))</f>
        <v/>
      </c>
      <c r="X67" s="386" t="str">
        <f>IF(ISERROR(VLOOKUP(X65,スケジュール!$A$10:$V$266,$AG67+4,FALSE)),"",IF(VLOOKUP(X65,スケジュール!$A$10:$V$266,$AG67+4,FALSE)="●",VLOOKUP(X65,スケジュール!$A$10:$V$266,$AG67+4,FALSE),""))</f>
        <v/>
      </c>
      <c r="Y67" s="387"/>
      <c r="Z67" s="386" t="str">
        <f>IF(ISERROR(VLOOKUP(Z65,スケジュール!$A$10:$V$266,$AG67+4,FALSE)),"",IF(VLOOKUP(Z65,スケジュール!$A$10:$V$266,$AG67+4,FALSE)="●",VLOOKUP(Z65,スケジュール!$A$10:$V$266,$AG67+4,FALSE),""))</f>
        <v/>
      </c>
      <c r="AA67" s="386" t="str">
        <f>IF(ISERROR(VLOOKUP(AA65,スケジュール!$A$10:$V$266,$AG67+4,FALSE)),"",IF(VLOOKUP(AA65,スケジュール!$A$10:$V$266,$AG67+4,FALSE)="●",VLOOKUP(AA65,スケジュール!$A$10:$V$266,$AG67+4,FALSE),""))</f>
        <v/>
      </c>
      <c r="AB67" s="386" t="str">
        <f>IF(ISERROR(VLOOKUP(AB65,スケジュール!$A$10:$V$266,$AG67+4,FALSE)),"",IF(VLOOKUP(AB65,スケジュール!$A$10:$V$266,$AG67+4,FALSE)="●",VLOOKUP(AB65,スケジュール!$A$10:$V$266,$AG67+4,FALSE),""))</f>
        <v/>
      </c>
      <c r="AC67" s="386" t="str">
        <f>IF(ISERROR(VLOOKUP(AC65,スケジュール!$A$10:$V$266,$AG67+4,FALSE)),"",IF(VLOOKUP(AC65,スケジュール!$A$10:$V$266,$AG67+4,FALSE)="●",VLOOKUP(AC65,スケジュール!$A$10:$V$266,$AG67+4,FALSE),""))</f>
        <v/>
      </c>
      <c r="AD67" s="386" t="str">
        <f>IF(ISERROR(VLOOKUP(AD65,スケジュール!$A$10:$V$266,$AG67+4,FALSE)),"",IF(VLOOKUP(AD65,スケジュール!$A$10:$V$266,$AG67+4,FALSE)="●",VLOOKUP(AD65,スケジュール!$A$10:$V$266,$AG67+4,FALSE),""))</f>
        <v/>
      </c>
      <c r="AE67" s="386" t="str">
        <f>IF(ISERROR(VLOOKUP(AE65,スケジュール!$A$10:$V$266,$AG67+4,FALSE)),"",IF(VLOOKUP(AE65,スケジュール!$A$10:$V$266,$AG67+4,FALSE)="●",VLOOKUP(AE65,スケジュール!$A$10:$V$266,$AG67+4,FALSE),""))</f>
        <v/>
      </c>
      <c r="AF67" s="386" t="str">
        <f>IF(ISERROR(VLOOKUP(AF65,スケジュール!$A$10:$V$266,$AG67+4,FALSE)),"",IF(VLOOKUP(AF65,スケジュール!$A$10:$V$266,$AG67+4,FALSE)="●",VLOOKUP(AF65,スケジュール!$A$10:$V$266,$AG67+4,FALSE),""))</f>
        <v/>
      </c>
      <c r="AG67" s="102" t="str">
        <f>AG59</f>
        <v/>
      </c>
    </row>
    <row r="68" spans="1:36" s="88" customFormat="1" ht="20.100000000000001" customHeight="1">
      <c r="A68" s="88" t="str">
        <f>IF(ISBLANK(A60),"",A60)</f>
        <v/>
      </c>
      <c r="B68" s="386" t="str">
        <f>IF(ISERROR(VLOOKUP(B65,スケジュール!$A$10:$V$266,$AG68+4,FALSE)),"",IF(VLOOKUP(B65,スケジュール!$A$10:$V$266,$AG68+4,FALSE)="●",VLOOKUP(B65,スケジュール!$A$10:$V$266,$AG68+4,FALSE),""))</f>
        <v/>
      </c>
      <c r="C68" s="386" t="str">
        <f>IF(ISERROR(VLOOKUP(C65,スケジュール!$A$10:$V$266,$AG68+4,FALSE)),"",IF(VLOOKUP(C65,スケジュール!$A$10:$V$266,$AG68+4,FALSE)="●",VLOOKUP(C65,スケジュール!$A$10:$V$266,$AG68+4,FALSE),""))</f>
        <v/>
      </c>
      <c r="D68" s="386" t="str">
        <f>IF(ISERROR(VLOOKUP(D65,スケジュール!$A$10:$V$266,$AG68+4,FALSE)),"",IF(VLOOKUP(D65,スケジュール!$A$10:$V$266,$AG68+4,FALSE)="●",VLOOKUP(D65,スケジュール!$A$10:$V$266,$AG68+4,FALSE),""))</f>
        <v/>
      </c>
      <c r="E68" s="386" t="str">
        <f>IF(ISERROR(VLOOKUP(E65,スケジュール!$A$10:$V$266,$AG68+4,FALSE)),"",IF(VLOOKUP(E65,スケジュール!$A$10:$V$266,$AG68+4,FALSE)="●",VLOOKUP(E65,スケジュール!$A$10:$V$266,$AG68+4,FALSE),""))</f>
        <v/>
      </c>
      <c r="F68" s="386" t="str">
        <f>IF(ISERROR(VLOOKUP(F65,スケジュール!$A$10:$V$266,$AG68+4,FALSE)),"",IF(VLOOKUP(F65,スケジュール!$A$10:$V$266,$AG68+4,FALSE)="●",VLOOKUP(F65,スケジュール!$A$10:$V$266,$AG68+4,FALSE),""))</f>
        <v/>
      </c>
      <c r="G68" s="386" t="str">
        <f>IF(ISERROR(VLOOKUP(G65,スケジュール!$A$10:$V$266,$AG68+4,FALSE)),"",IF(VLOOKUP(G65,スケジュール!$A$10:$V$266,$AG68+4,FALSE)="●",VLOOKUP(G65,スケジュール!$A$10:$V$266,$AG68+4,FALSE),""))</f>
        <v/>
      </c>
      <c r="H68" s="386" t="str">
        <f>IF(ISERROR(VLOOKUP(H65,スケジュール!$A$10:$V$266,$AG68+4,FALSE)),"",IF(VLOOKUP(H65,スケジュール!$A$10:$V$266,$AG68+4,FALSE)="●",VLOOKUP(H65,スケジュール!$A$10:$V$266,$AG68+4,FALSE),""))</f>
        <v/>
      </c>
      <c r="I68" s="387"/>
      <c r="J68" s="386" t="str">
        <f>IF(ISERROR(VLOOKUP(J65,スケジュール!$A$10:$V$266,$AG68+4,FALSE)),"",IF(VLOOKUP(J65,スケジュール!$A$10:$V$266,$AG68+4,FALSE)="●",VLOOKUP(J65,スケジュール!$A$10:$V$266,$AG68+4,FALSE),""))</f>
        <v/>
      </c>
      <c r="K68" s="386" t="str">
        <f>IF(ISERROR(VLOOKUP(K65,スケジュール!$A$10:$V$266,$AG68+4,FALSE)),"",IF(VLOOKUP(K65,スケジュール!$A$10:$V$266,$AG68+4,FALSE)="●",VLOOKUP(K65,スケジュール!$A$10:$V$266,$AG68+4,FALSE),""))</f>
        <v/>
      </c>
      <c r="L68" s="386" t="str">
        <f>IF(ISERROR(VLOOKUP(L65,スケジュール!$A$10:$V$266,$AG68+4,FALSE)),"",IF(VLOOKUP(L65,スケジュール!$A$10:$V$266,$AG68+4,FALSE)="●",VLOOKUP(L65,スケジュール!$A$10:$V$266,$AG68+4,FALSE),""))</f>
        <v/>
      </c>
      <c r="M68" s="386" t="str">
        <f>IF(ISERROR(VLOOKUP(M65,スケジュール!$A$10:$V$266,$AG68+4,FALSE)),"",IF(VLOOKUP(M65,スケジュール!$A$10:$V$266,$AG68+4,FALSE)="●",VLOOKUP(M65,スケジュール!$A$10:$V$266,$AG68+4,FALSE),""))</f>
        <v/>
      </c>
      <c r="N68" s="386" t="str">
        <f>IF(ISERROR(VLOOKUP(N65,スケジュール!$A$10:$V$266,$AG68+4,FALSE)),"",IF(VLOOKUP(N65,スケジュール!$A$10:$V$266,$AG68+4,FALSE)="●",VLOOKUP(N65,スケジュール!$A$10:$V$266,$AG68+4,FALSE),""))</f>
        <v/>
      </c>
      <c r="O68" s="386" t="str">
        <f>IF(ISERROR(VLOOKUP(O65,スケジュール!$A$10:$V$266,$AG68+4,FALSE)),"",IF(VLOOKUP(O65,スケジュール!$A$10:$V$266,$AG68+4,FALSE)="●",VLOOKUP(O65,スケジュール!$A$10:$V$266,$AG68+4,FALSE),""))</f>
        <v/>
      </c>
      <c r="P68" s="386" t="str">
        <f>IF(ISERROR(VLOOKUP(P65,スケジュール!$A$10:$V$266,$AG68+4,FALSE)),"",IF(VLOOKUP(P65,スケジュール!$A$10:$V$266,$AG68+4,FALSE)="●",VLOOKUP(P65,スケジュール!$A$10:$V$266,$AG68+4,FALSE),""))</f>
        <v/>
      </c>
      <c r="Q68" s="387"/>
      <c r="R68" s="386" t="str">
        <f>IF(ISERROR(VLOOKUP(R65,スケジュール!$A$10:$V$266,$AG68+4,FALSE)),"",IF(VLOOKUP(R65,スケジュール!$A$10:$V$266,$AG68+4,FALSE)="●",VLOOKUP(R65,スケジュール!$A$10:$V$266,$AG68+4,FALSE),""))</f>
        <v/>
      </c>
      <c r="S68" s="386" t="str">
        <f>IF(ISERROR(VLOOKUP(S65,スケジュール!$A$10:$V$266,$AG68+4,FALSE)),"",IF(VLOOKUP(S65,スケジュール!$A$10:$V$266,$AG68+4,FALSE)="●",VLOOKUP(S65,スケジュール!$A$10:$V$266,$AG68+4,FALSE),""))</f>
        <v/>
      </c>
      <c r="T68" s="386" t="str">
        <f>IF(ISERROR(VLOOKUP(T65,スケジュール!$A$10:$V$266,$AG68+4,FALSE)),"",IF(VLOOKUP(T65,スケジュール!$A$10:$V$266,$AG68+4,FALSE)="●",VLOOKUP(T65,スケジュール!$A$10:$V$266,$AG68+4,FALSE),""))</f>
        <v/>
      </c>
      <c r="U68" s="386" t="str">
        <f>IF(ISERROR(VLOOKUP(U65,スケジュール!$A$10:$V$266,$AG68+4,FALSE)),"",IF(VLOOKUP(U65,スケジュール!$A$10:$V$266,$AG68+4,FALSE)="●",VLOOKUP(U65,スケジュール!$A$10:$V$266,$AG68+4,FALSE),""))</f>
        <v/>
      </c>
      <c r="V68" s="386" t="str">
        <f>IF(ISERROR(VLOOKUP(V65,スケジュール!$A$10:$V$266,$AG68+4,FALSE)),"",IF(VLOOKUP(V65,スケジュール!$A$10:$V$266,$AG68+4,FALSE)="●",VLOOKUP(V65,スケジュール!$A$10:$V$266,$AG68+4,FALSE),""))</f>
        <v/>
      </c>
      <c r="W68" s="386" t="str">
        <f>IF(ISERROR(VLOOKUP(W65,スケジュール!$A$10:$V$266,$AG68+4,FALSE)),"",IF(VLOOKUP(W65,スケジュール!$A$10:$V$266,$AG68+4,FALSE)="●",VLOOKUP(W65,スケジュール!$A$10:$V$266,$AG68+4,FALSE),""))</f>
        <v/>
      </c>
      <c r="X68" s="386" t="str">
        <f>IF(ISERROR(VLOOKUP(X65,スケジュール!$A$10:$V$266,$AG68+4,FALSE)),"",IF(VLOOKUP(X65,スケジュール!$A$10:$V$266,$AG68+4,FALSE)="●",VLOOKUP(X65,スケジュール!$A$10:$V$266,$AG68+4,FALSE),""))</f>
        <v/>
      </c>
      <c r="Y68" s="387"/>
      <c r="Z68" s="386" t="str">
        <f>IF(ISERROR(VLOOKUP(Z65,スケジュール!$A$10:$V$266,$AG68+4,FALSE)),"",IF(VLOOKUP(Z65,スケジュール!$A$10:$V$266,$AG68+4,FALSE)="●",VLOOKUP(Z65,スケジュール!$A$10:$V$266,$AG68+4,FALSE),""))</f>
        <v/>
      </c>
      <c r="AA68" s="386" t="str">
        <f>IF(ISERROR(VLOOKUP(AA65,スケジュール!$A$10:$V$266,$AG68+4,FALSE)),"",IF(VLOOKUP(AA65,スケジュール!$A$10:$V$266,$AG68+4,FALSE)="●",VLOOKUP(AA65,スケジュール!$A$10:$V$266,$AG68+4,FALSE),""))</f>
        <v/>
      </c>
      <c r="AB68" s="386" t="str">
        <f>IF(ISERROR(VLOOKUP(AB65,スケジュール!$A$10:$V$266,$AG68+4,FALSE)),"",IF(VLOOKUP(AB65,スケジュール!$A$10:$V$266,$AG68+4,FALSE)="●",VLOOKUP(AB65,スケジュール!$A$10:$V$266,$AG68+4,FALSE),""))</f>
        <v/>
      </c>
      <c r="AC68" s="386" t="str">
        <f>IF(ISERROR(VLOOKUP(AC65,スケジュール!$A$10:$V$266,$AG68+4,FALSE)),"",IF(VLOOKUP(AC65,スケジュール!$A$10:$V$266,$AG68+4,FALSE)="●",VLOOKUP(AC65,スケジュール!$A$10:$V$266,$AG68+4,FALSE),""))</f>
        <v/>
      </c>
      <c r="AD68" s="386" t="str">
        <f>IF(ISERROR(VLOOKUP(AD65,スケジュール!$A$10:$V$266,$AG68+4,FALSE)),"",IF(VLOOKUP(AD65,スケジュール!$A$10:$V$266,$AG68+4,FALSE)="●",VLOOKUP(AD65,スケジュール!$A$10:$V$266,$AG68+4,FALSE),""))</f>
        <v/>
      </c>
      <c r="AE68" s="386" t="str">
        <f>IF(ISERROR(VLOOKUP(AE65,スケジュール!$A$10:$V$266,$AG68+4,FALSE)),"",IF(VLOOKUP(AE65,スケジュール!$A$10:$V$266,$AG68+4,FALSE)="●",VLOOKUP(AE65,スケジュール!$A$10:$V$266,$AG68+4,FALSE),""))</f>
        <v/>
      </c>
      <c r="AF68" s="386" t="str">
        <f>IF(ISERROR(VLOOKUP(AF65,スケジュール!$A$10:$V$266,$AG68+4,FALSE)),"",IF(VLOOKUP(AF65,スケジュール!$A$10:$V$266,$AG68+4,FALSE)="●",VLOOKUP(AF65,スケジュール!$A$10:$V$266,$AG68+4,FALSE),""))</f>
        <v/>
      </c>
      <c r="AG68" s="102" t="str">
        <f>AG60</f>
        <v/>
      </c>
    </row>
    <row r="69" spans="1:36" s="94" customFormat="1" ht="20.100000000000001" customHeight="1">
      <c r="A69" s="94" t="str">
        <f>IF(ISBLANK(A61),"",A61)</f>
        <v/>
      </c>
      <c r="B69" s="386" t="str">
        <f>IF(ISERROR(VLOOKUP(B65,スケジュール!$A$10:$V$266,$AG69+4,FALSE)),"",IF(VLOOKUP(B65,スケジュール!$A$10:$V$266,$AG69+4,FALSE)="●",VLOOKUP(B65,スケジュール!$A$10:$V$266,$AG69+4,FALSE),""))</f>
        <v/>
      </c>
      <c r="C69" s="386" t="str">
        <f>IF(ISERROR(VLOOKUP(C65,スケジュール!$A$10:$V$266,$AG69+4,FALSE)),"",IF(VLOOKUP(C65,スケジュール!$A$10:$V$266,$AG69+4,FALSE)="●",VLOOKUP(C65,スケジュール!$A$10:$V$266,$AG69+4,FALSE),""))</f>
        <v/>
      </c>
      <c r="D69" s="386" t="str">
        <f>IF(ISERROR(VLOOKUP(D65,スケジュール!$A$10:$V$266,$AG69+4,FALSE)),"",IF(VLOOKUP(D65,スケジュール!$A$10:$V$266,$AG69+4,FALSE)="●",VLOOKUP(D65,スケジュール!$A$10:$V$266,$AG69+4,FALSE),""))</f>
        <v/>
      </c>
      <c r="E69" s="386" t="str">
        <f>IF(ISERROR(VLOOKUP(E65,スケジュール!$A$10:$V$266,$AG69+4,FALSE)),"",IF(VLOOKUP(E65,スケジュール!$A$10:$V$266,$AG69+4,FALSE)="●",VLOOKUP(E65,スケジュール!$A$10:$V$266,$AG69+4,FALSE),""))</f>
        <v/>
      </c>
      <c r="F69" s="386" t="str">
        <f>IF(ISERROR(VLOOKUP(F65,スケジュール!$A$10:$V$266,$AG69+4,FALSE)),"",IF(VLOOKUP(F65,スケジュール!$A$10:$V$266,$AG69+4,FALSE)="●",VLOOKUP(F65,スケジュール!$A$10:$V$266,$AG69+4,FALSE),""))</f>
        <v/>
      </c>
      <c r="G69" s="386" t="str">
        <f>IF(ISERROR(VLOOKUP(G65,スケジュール!$A$10:$V$266,$AG69+4,FALSE)),"",IF(VLOOKUP(G65,スケジュール!$A$10:$V$266,$AG69+4,FALSE)="●",VLOOKUP(G65,スケジュール!$A$10:$V$266,$AG69+4,FALSE),""))</f>
        <v/>
      </c>
      <c r="H69" s="386" t="str">
        <f>IF(ISERROR(VLOOKUP(H65,スケジュール!$A$10:$V$266,$AG69+4,FALSE)),"",IF(VLOOKUP(H65,スケジュール!$A$10:$V$266,$AG69+4,FALSE)="●",VLOOKUP(H65,スケジュール!$A$10:$V$266,$AG69+4,FALSE),""))</f>
        <v/>
      </c>
      <c r="I69" s="387"/>
      <c r="J69" s="386" t="str">
        <f>IF(ISERROR(VLOOKUP(J65,スケジュール!$A$10:$V$266,$AG69+4,FALSE)),"",IF(VLOOKUP(J65,スケジュール!$A$10:$V$266,$AG69+4,FALSE)="●",VLOOKUP(J65,スケジュール!$A$10:$V$266,$AG69+4,FALSE),""))</f>
        <v/>
      </c>
      <c r="K69" s="386" t="str">
        <f>IF(ISERROR(VLOOKUP(K65,スケジュール!$A$10:$V$266,$AG69+4,FALSE)),"",IF(VLOOKUP(K65,スケジュール!$A$10:$V$266,$AG69+4,FALSE)="●",VLOOKUP(K65,スケジュール!$A$10:$V$266,$AG69+4,FALSE),""))</f>
        <v/>
      </c>
      <c r="L69" s="386" t="str">
        <f>IF(ISERROR(VLOOKUP(L65,スケジュール!$A$10:$V$266,$AG69+4,FALSE)),"",IF(VLOOKUP(L65,スケジュール!$A$10:$V$266,$AG69+4,FALSE)="●",VLOOKUP(L65,スケジュール!$A$10:$V$266,$AG69+4,FALSE),""))</f>
        <v/>
      </c>
      <c r="M69" s="386" t="str">
        <f>IF(ISERROR(VLOOKUP(M65,スケジュール!$A$10:$V$266,$AG69+4,FALSE)),"",IF(VLOOKUP(M65,スケジュール!$A$10:$V$266,$AG69+4,FALSE)="●",VLOOKUP(M65,スケジュール!$A$10:$V$266,$AG69+4,FALSE),""))</f>
        <v/>
      </c>
      <c r="N69" s="386" t="str">
        <f>IF(ISERROR(VLOOKUP(N65,スケジュール!$A$10:$V$266,$AG69+4,FALSE)),"",IF(VLOOKUP(N65,スケジュール!$A$10:$V$266,$AG69+4,FALSE)="●",VLOOKUP(N65,スケジュール!$A$10:$V$266,$AG69+4,FALSE),""))</f>
        <v/>
      </c>
      <c r="O69" s="386" t="str">
        <f>IF(ISERROR(VLOOKUP(O65,スケジュール!$A$10:$V$266,$AG69+4,FALSE)),"",IF(VLOOKUP(O65,スケジュール!$A$10:$V$266,$AG69+4,FALSE)="●",VLOOKUP(O65,スケジュール!$A$10:$V$266,$AG69+4,FALSE),""))</f>
        <v/>
      </c>
      <c r="P69" s="386" t="str">
        <f>IF(ISERROR(VLOOKUP(P65,スケジュール!$A$10:$V$266,$AG69+4,FALSE)),"",IF(VLOOKUP(P65,スケジュール!$A$10:$V$266,$AG69+4,FALSE)="●",VLOOKUP(P65,スケジュール!$A$10:$V$266,$AG69+4,FALSE),""))</f>
        <v/>
      </c>
      <c r="Q69" s="387"/>
      <c r="R69" s="386" t="str">
        <f>IF(ISERROR(VLOOKUP(R65,スケジュール!$A$10:$V$266,$AG69+4,FALSE)),"",IF(VLOOKUP(R65,スケジュール!$A$10:$V$266,$AG69+4,FALSE)="●",VLOOKUP(R65,スケジュール!$A$10:$V$266,$AG69+4,FALSE),""))</f>
        <v/>
      </c>
      <c r="S69" s="386" t="str">
        <f>IF(ISERROR(VLOOKUP(S65,スケジュール!$A$10:$V$266,$AG69+4,FALSE)),"",IF(VLOOKUP(S65,スケジュール!$A$10:$V$266,$AG69+4,FALSE)="●",VLOOKUP(S65,スケジュール!$A$10:$V$266,$AG69+4,FALSE),""))</f>
        <v/>
      </c>
      <c r="T69" s="386" t="str">
        <f>IF(ISERROR(VLOOKUP(T65,スケジュール!$A$10:$V$266,$AG69+4,FALSE)),"",IF(VLOOKUP(T65,スケジュール!$A$10:$V$266,$AG69+4,FALSE)="●",VLOOKUP(T65,スケジュール!$A$10:$V$266,$AG69+4,FALSE),""))</f>
        <v/>
      </c>
      <c r="U69" s="386" t="str">
        <f>IF(ISERROR(VLOOKUP(U65,スケジュール!$A$10:$V$266,$AG69+4,FALSE)),"",IF(VLOOKUP(U65,スケジュール!$A$10:$V$266,$AG69+4,FALSE)="●",VLOOKUP(U65,スケジュール!$A$10:$V$266,$AG69+4,FALSE),""))</f>
        <v/>
      </c>
      <c r="V69" s="386" t="str">
        <f>IF(ISERROR(VLOOKUP(V65,スケジュール!$A$10:$V$266,$AG69+4,FALSE)),"",IF(VLOOKUP(V65,スケジュール!$A$10:$V$266,$AG69+4,FALSE)="●",VLOOKUP(V65,スケジュール!$A$10:$V$266,$AG69+4,FALSE),""))</f>
        <v/>
      </c>
      <c r="W69" s="386" t="str">
        <f>IF(ISERROR(VLOOKUP(W65,スケジュール!$A$10:$V$266,$AG69+4,FALSE)),"",IF(VLOOKUP(W65,スケジュール!$A$10:$V$266,$AG69+4,FALSE)="●",VLOOKUP(W65,スケジュール!$A$10:$V$266,$AG69+4,FALSE),""))</f>
        <v/>
      </c>
      <c r="X69" s="386" t="str">
        <f>IF(ISERROR(VLOOKUP(X65,スケジュール!$A$10:$V$266,$AG69+4,FALSE)),"",IF(VLOOKUP(X65,スケジュール!$A$10:$V$266,$AG69+4,FALSE)="●",VLOOKUP(X65,スケジュール!$A$10:$V$266,$AG69+4,FALSE),""))</f>
        <v/>
      </c>
      <c r="Y69" s="387"/>
      <c r="Z69" s="386" t="str">
        <f>IF(ISERROR(VLOOKUP(Z65,スケジュール!$A$10:$V$266,$AG69+4,FALSE)),"",IF(VLOOKUP(Z65,スケジュール!$A$10:$V$266,$AG69+4,FALSE)="●",VLOOKUP(Z65,スケジュール!$A$10:$V$266,$AG69+4,FALSE),""))</f>
        <v/>
      </c>
      <c r="AA69" s="386" t="str">
        <f>IF(ISERROR(VLOOKUP(AA65,スケジュール!$A$10:$V$266,$AG69+4,FALSE)),"",IF(VLOOKUP(AA65,スケジュール!$A$10:$V$266,$AG69+4,FALSE)="●",VLOOKUP(AA65,スケジュール!$A$10:$V$266,$AG69+4,FALSE),""))</f>
        <v/>
      </c>
      <c r="AB69" s="386" t="str">
        <f>IF(ISERROR(VLOOKUP(AB65,スケジュール!$A$10:$V$266,$AG69+4,FALSE)),"",IF(VLOOKUP(AB65,スケジュール!$A$10:$V$266,$AG69+4,FALSE)="●",VLOOKUP(AB65,スケジュール!$A$10:$V$266,$AG69+4,FALSE),""))</f>
        <v/>
      </c>
      <c r="AC69" s="386" t="str">
        <f>IF(ISERROR(VLOOKUP(AC65,スケジュール!$A$10:$V$266,$AG69+4,FALSE)),"",IF(VLOOKUP(AC65,スケジュール!$A$10:$V$266,$AG69+4,FALSE)="●",VLOOKUP(AC65,スケジュール!$A$10:$V$266,$AG69+4,FALSE),""))</f>
        <v/>
      </c>
      <c r="AD69" s="386" t="str">
        <f>IF(ISERROR(VLOOKUP(AD65,スケジュール!$A$10:$V$266,$AG69+4,FALSE)),"",IF(VLOOKUP(AD65,スケジュール!$A$10:$V$266,$AG69+4,FALSE)="●",VLOOKUP(AD65,スケジュール!$A$10:$V$266,$AG69+4,FALSE),""))</f>
        <v/>
      </c>
      <c r="AE69" s="386" t="str">
        <f>IF(ISERROR(VLOOKUP(AE65,スケジュール!$A$10:$V$266,$AG69+4,FALSE)),"",IF(VLOOKUP(AE65,スケジュール!$A$10:$V$266,$AG69+4,FALSE)="●",VLOOKUP(AE65,スケジュール!$A$10:$V$266,$AG69+4,FALSE),""))</f>
        <v/>
      </c>
      <c r="AF69" s="386" t="str">
        <f>IF(ISERROR(VLOOKUP(AF65,スケジュール!$A$10:$V$266,$AG69+4,FALSE)),"",IF(VLOOKUP(AF65,スケジュール!$A$10:$V$266,$AG69+4,FALSE)="●",VLOOKUP(AF65,スケジュール!$A$10:$V$266,$AG69+4,FALSE),""))</f>
        <v/>
      </c>
      <c r="AG69" s="102" t="str">
        <f>AG61</f>
        <v/>
      </c>
    </row>
    <row r="70" spans="1:36" s="97" customFormat="1" ht="20.100000000000001" customHeight="1">
      <c r="A70" s="97" t="str">
        <f>IF(ISBLANK(A62),"",A62)</f>
        <v/>
      </c>
      <c r="B70" s="386" t="str">
        <f>IF(ISERROR(VLOOKUP(B65,スケジュール!$A$10:$V$266,$AG70+4,FALSE)),"",IF(VLOOKUP(B65,スケジュール!$A$10:$V$266,$AG70+4,FALSE)="●",VLOOKUP(B65,スケジュール!$A$10:$V$266,$AG70+4,FALSE),""))</f>
        <v/>
      </c>
      <c r="C70" s="386" t="str">
        <f>IF(ISERROR(VLOOKUP(C65,スケジュール!$A$10:$V$266,$AG70+4,FALSE)),"",IF(VLOOKUP(C65,スケジュール!$A$10:$V$266,$AG70+4,FALSE)="●",VLOOKUP(C65,スケジュール!$A$10:$V$266,$AG70+4,FALSE),""))</f>
        <v/>
      </c>
      <c r="D70" s="386" t="str">
        <f>IF(ISERROR(VLOOKUP(D65,スケジュール!$A$10:$V$266,$AG70+4,FALSE)),"",IF(VLOOKUP(D65,スケジュール!$A$10:$V$266,$AG70+4,FALSE)="●",VLOOKUP(D65,スケジュール!$A$10:$V$266,$AG70+4,FALSE),""))</f>
        <v/>
      </c>
      <c r="E70" s="386" t="str">
        <f>IF(ISERROR(VLOOKUP(E65,スケジュール!$A$10:$V$266,$AG70+4,FALSE)),"",IF(VLOOKUP(E65,スケジュール!$A$10:$V$266,$AG70+4,FALSE)="●",VLOOKUP(E65,スケジュール!$A$10:$V$266,$AG70+4,FALSE),""))</f>
        <v/>
      </c>
      <c r="F70" s="386" t="str">
        <f>IF(ISERROR(VLOOKUP(F65,スケジュール!$A$10:$V$266,$AG70+4,FALSE)),"",IF(VLOOKUP(F65,スケジュール!$A$10:$V$266,$AG70+4,FALSE)="●",VLOOKUP(F65,スケジュール!$A$10:$V$266,$AG70+4,FALSE),""))</f>
        <v/>
      </c>
      <c r="G70" s="386" t="str">
        <f>IF(ISERROR(VLOOKUP(G65,スケジュール!$A$10:$V$266,$AG70+4,FALSE)),"",IF(VLOOKUP(G65,スケジュール!$A$10:$V$266,$AG70+4,FALSE)="●",VLOOKUP(G65,スケジュール!$A$10:$V$266,$AG70+4,FALSE),""))</f>
        <v/>
      </c>
      <c r="H70" s="386" t="str">
        <f>IF(ISERROR(VLOOKUP(H65,スケジュール!$A$10:$V$266,$AG70+4,FALSE)),"",IF(VLOOKUP(H65,スケジュール!$A$10:$V$266,$AG70+4,FALSE)="●",VLOOKUP(H65,スケジュール!$A$10:$V$266,$AG70+4,FALSE),""))</f>
        <v/>
      </c>
      <c r="I70" s="387"/>
      <c r="J70" s="386" t="str">
        <f>IF(ISERROR(VLOOKUP(J65,スケジュール!$A$10:$V$266,$AG70+4,FALSE)),"",IF(VLOOKUP(J65,スケジュール!$A$10:$V$266,$AG70+4,FALSE)="●",VLOOKUP(J65,スケジュール!$A$10:$V$266,$AG70+4,FALSE),""))</f>
        <v/>
      </c>
      <c r="K70" s="386" t="str">
        <f>IF(ISERROR(VLOOKUP(K65,スケジュール!$A$10:$V$266,$AG70+4,FALSE)),"",IF(VLOOKUP(K65,スケジュール!$A$10:$V$266,$AG70+4,FALSE)="●",VLOOKUP(K65,スケジュール!$A$10:$V$266,$AG70+4,FALSE),""))</f>
        <v/>
      </c>
      <c r="L70" s="386" t="str">
        <f>IF(ISERROR(VLOOKUP(L65,スケジュール!$A$10:$V$266,$AG70+4,FALSE)),"",IF(VLOOKUP(L65,スケジュール!$A$10:$V$266,$AG70+4,FALSE)="●",VLOOKUP(L65,スケジュール!$A$10:$V$266,$AG70+4,FALSE),""))</f>
        <v/>
      </c>
      <c r="M70" s="386" t="str">
        <f>IF(ISERROR(VLOOKUP(M65,スケジュール!$A$10:$V$266,$AG70+4,FALSE)),"",IF(VLOOKUP(M65,スケジュール!$A$10:$V$266,$AG70+4,FALSE)="●",VLOOKUP(M65,スケジュール!$A$10:$V$266,$AG70+4,FALSE),""))</f>
        <v/>
      </c>
      <c r="N70" s="386" t="str">
        <f>IF(ISERROR(VLOOKUP(N65,スケジュール!$A$10:$V$266,$AG70+4,FALSE)),"",IF(VLOOKUP(N65,スケジュール!$A$10:$V$266,$AG70+4,FALSE)="●",VLOOKUP(N65,スケジュール!$A$10:$V$266,$AG70+4,FALSE),""))</f>
        <v/>
      </c>
      <c r="O70" s="386" t="str">
        <f>IF(ISERROR(VLOOKUP(O65,スケジュール!$A$10:$V$266,$AG70+4,FALSE)),"",IF(VLOOKUP(O65,スケジュール!$A$10:$V$266,$AG70+4,FALSE)="●",VLOOKUP(O65,スケジュール!$A$10:$V$266,$AG70+4,FALSE),""))</f>
        <v/>
      </c>
      <c r="P70" s="386" t="str">
        <f>IF(ISERROR(VLOOKUP(P65,スケジュール!$A$10:$V$266,$AG70+4,FALSE)),"",IF(VLOOKUP(P65,スケジュール!$A$10:$V$266,$AG70+4,FALSE)="●",VLOOKUP(P65,スケジュール!$A$10:$V$266,$AG70+4,FALSE),""))</f>
        <v/>
      </c>
      <c r="Q70" s="387"/>
      <c r="R70" s="386" t="str">
        <f>IF(ISERROR(VLOOKUP(R65,スケジュール!$A$10:$V$266,$AG70+4,FALSE)),"",IF(VLOOKUP(R65,スケジュール!$A$10:$V$266,$AG70+4,FALSE)="●",VLOOKUP(R65,スケジュール!$A$10:$V$266,$AG70+4,FALSE),""))</f>
        <v/>
      </c>
      <c r="S70" s="386" t="str">
        <f>IF(ISERROR(VLOOKUP(S65,スケジュール!$A$10:$V$266,$AG70+4,FALSE)),"",IF(VLOOKUP(S65,スケジュール!$A$10:$V$266,$AG70+4,FALSE)="●",VLOOKUP(S65,スケジュール!$A$10:$V$266,$AG70+4,FALSE),""))</f>
        <v/>
      </c>
      <c r="T70" s="386" t="str">
        <f>IF(ISERROR(VLOOKUP(T65,スケジュール!$A$10:$V$266,$AG70+4,FALSE)),"",IF(VLOOKUP(T65,スケジュール!$A$10:$V$266,$AG70+4,FALSE)="●",VLOOKUP(T65,スケジュール!$A$10:$V$266,$AG70+4,FALSE),""))</f>
        <v/>
      </c>
      <c r="U70" s="386" t="str">
        <f>IF(ISERROR(VLOOKUP(U65,スケジュール!$A$10:$V$266,$AG70+4,FALSE)),"",IF(VLOOKUP(U65,スケジュール!$A$10:$V$266,$AG70+4,FALSE)="●",VLOOKUP(U65,スケジュール!$A$10:$V$266,$AG70+4,FALSE),""))</f>
        <v/>
      </c>
      <c r="V70" s="386" t="str">
        <f>IF(ISERROR(VLOOKUP(V65,スケジュール!$A$10:$V$266,$AG70+4,FALSE)),"",IF(VLOOKUP(V65,スケジュール!$A$10:$V$266,$AG70+4,FALSE)="●",VLOOKUP(V65,スケジュール!$A$10:$V$266,$AG70+4,FALSE),""))</f>
        <v/>
      </c>
      <c r="W70" s="386" t="str">
        <f>IF(ISERROR(VLOOKUP(W65,スケジュール!$A$10:$V$266,$AG70+4,FALSE)),"",IF(VLOOKUP(W65,スケジュール!$A$10:$V$266,$AG70+4,FALSE)="●",VLOOKUP(W65,スケジュール!$A$10:$V$266,$AG70+4,FALSE),""))</f>
        <v/>
      </c>
      <c r="X70" s="386" t="str">
        <f>IF(ISERROR(VLOOKUP(X65,スケジュール!$A$10:$V$266,$AG70+4,FALSE)),"",IF(VLOOKUP(X65,スケジュール!$A$10:$V$266,$AG70+4,FALSE)="●",VLOOKUP(X65,スケジュール!$A$10:$V$266,$AG70+4,FALSE),""))</f>
        <v/>
      </c>
      <c r="Y70" s="387"/>
      <c r="Z70" s="386" t="str">
        <f>IF(ISERROR(VLOOKUP(Z65,スケジュール!$A$10:$V$266,$AG70+4,FALSE)),"",IF(VLOOKUP(Z65,スケジュール!$A$10:$V$266,$AG70+4,FALSE)="●",VLOOKUP(Z65,スケジュール!$A$10:$V$266,$AG70+4,FALSE),""))</f>
        <v/>
      </c>
      <c r="AA70" s="386" t="str">
        <f>IF(ISERROR(VLOOKUP(AA65,スケジュール!$A$10:$V$266,$AG70+4,FALSE)),"",IF(VLOOKUP(AA65,スケジュール!$A$10:$V$266,$AG70+4,FALSE)="●",VLOOKUP(AA65,スケジュール!$A$10:$V$266,$AG70+4,FALSE),""))</f>
        <v/>
      </c>
      <c r="AB70" s="386" t="str">
        <f>IF(ISERROR(VLOOKUP(AB65,スケジュール!$A$10:$V$266,$AG70+4,FALSE)),"",IF(VLOOKUP(AB65,スケジュール!$A$10:$V$266,$AG70+4,FALSE)="●",VLOOKUP(AB65,スケジュール!$A$10:$V$266,$AG70+4,FALSE),""))</f>
        <v/>
      </c>
      <c r="AC70" s="386" t="str">
        <f>IF(ISERROR(VLOOKUP(AC65,スケジュール!$A$10:$V$266,$AG70+4,FALSE)),"",IF(VLOOKUP(AC65,スケジュール!$A$10:$V$266,$AG70+4,FALSE)="●",VLOOKUP(AC65,スケジュール!$A$10:$V$266,$AG70+4,FALSE),""))</f>
        <v/>
      </c>
      <c r="AD70" s="386" t="str">
        <f>IF(ISERROR(VLOOKUP(AD65,スケジュール!$A$10:$V$266,$AG70+4,FALSE)),"",IF(VLOOKUP(AD65,スケジュール!$A$10:$V$266,$AG70+4,FALSE)="●",VLOOKUP(AD65,スケジュール!$A$10:$V$266,$AG70+4,FALSE),""))</f>
        <v/>
      </c>
      <c r="AE70" s="386" t="str">
        <f>IF(ISERROR(VLOOKUP(AE65,スケジュール!$A$10:$V$266,$AG70+4,FALSE)),"",IF(VLOOKUP(AE65,スケジュール!$A$10:$V$266,$AG70+4,FALSE)="●",VLOOKUP(AE65,スケジュール!$A$10:$V$266,$AG70+4,FALSE),""))</f>
        <v/>
      </c>
      <c r="AF70" s="386" t="str">
        <f>IF(ISERROR(VLOOKUP(AF65,スケジュール!$A$10:$V$266,$AG70+4,FALSE)),"",IF(VLOOKUP(AF65,スケジュール!$A$10:$V$266,$AG70+4,FALSE)="●",VLOOKUP(AF65,スケジュール!$A$10:$V$266,$AG70+4,FALSE),""))</f>
        <v/>
      </c>
      <c r="AG70" s="102" t="str">
        <f>AG62</f>
        <v/>
      </c>
    </row>
    <row r="71" spans="1:36" ht="20.100000000000001" customHeight="1">
      <c r="A71" s="34" t="s">
        <v>89</v>
      </c>
      <c r="B71" s="388" t="str">
        <f>IF(OR(ISERROR(VLOOKUP(B65,スケジュール!$A$10:$AC$276,3)),(ISBLANK(VLOOKUP(B65,スケジュール!$A$10:$AC$276,3)))),"",VLOOKUP(B65,スケジュール!$A$10:$AC$276,3))</f>
        <v/>
      </c>
      <c r="C71" s="388" t="str">
        <f>IF(OR(ISERROR(VLOOKUP(C65,スケジュール!$A$10:$AC$276,3)),(ISBLANK(VLOOKUP(C65,スケジュール!$A$10:$AC$276,3)))),"",VLOOKUP(C65,スケジュール!$A$10:$AC$276,3))</f>
        <v/>
      </c>
      <c r="D71" s="388">
        <f>IF(OR(ISERROR(VLOOKUP(D65,スケジュール!$A$10:$AC$276,3)),(ISBLANK(VLOOKUP(D65,スケジュール!$A$10:$AC$276,3)))),"",VLOOKUP(D65,スケジュール!$A$10:$AC$276,3))</f>
        <v>43516</v>
      </c>
      <c r="E71" s="388">
        <f>IF(OR(ISERROR(VLOOKUP(E65,スケジュール!$A$10:$AC$276,3)),(ISBLANK(VLOOKUP(E65,スケジュール!$A$10:$AC$276,3)))),"",VLOOKUP(E65,スケジュール!$A$10:$AC$276,3))</f>
        <v>43517</v>
      </c>
      <c r="F71" s="388">
        <f>IF(OR(ISERROR(VLOOKUP(F65,スケジュール!$A$10:$AC$276,3)),(ISBLANK(VLOOKUP(F65,スケジュール!$A$10:$AC$276,3)))),"",VLOOKUP(F65,スケジュール!$A$10:$AC$276,3))</f>
        <v>43518</v>
      </c>
      <c r="G71" s="388" t="str">
        <f>IF(OR(ISERROR(VLOOKUP(G65,スケジュール!$A$10:$AC$276,3)),(ISBLANK(VLOOKUP(G65,スケジュール!$A$10:$AC$276,3)))),"",VLOOKUP(G65,スケジュール!$A$10:$AC$276,3))</f>
        <v/>
      </c>
      <c r="H71" s="388" t="str">
        <f>IF(OR(ISERROR(VLOOKUP(H65,スケジュール!$A$10:$AC$276,3)),(ISBLANK(VLOOKUP(H65,スケジュール!$A$10:$AC$276,3)))),"",VLOOKUP(H65,スケジュール!$A$10:$AC$276,3))</f>
        <v/>
      </c>
      <c r="I71" s="389"/>
      <c r="J71" s="388" t="str">
        <f>IF(OR(ISERROR(VLOOKUP(J65,スケジュール!$A$10:$AC$276,3)),(ISBLANK(VLOOKUP(J65,スケジュール!$A$10:$AC$276,3)))),"",VLOOKUP(J65,スケジュール!$A$10:$AC$276,3))</f>
        <v/>
      </c>
      <c r="K71" s="388" t="str">
        <f>IF(OR(ISERROR(VLOOKUP(K65,スケジュール!$A$10:$AC$276,3)),(ISBLANK(VLOOKUP(K65,スケジュール!$A$10:$AC$276,3)))),"",VLOOKUP(K65,スケジュール!$A$10:$AC$276,3))</f>
        <v/>
      </c>
      <c r="L71" s="388">
        <f>IF(OR(ISERROR(VLOOKUP(L65,スケジュール!$A$10:$AC$276,3)),(ISBLANK(VLOOKUP(L65,スケジュール!$A$10:$AC$276,3)))),"",VLOOKUP(L65,スケジュール!$A$10:$AC$276,3))</f>
        <v>43544</v>
      </c>
      <c r="M71" s="388">
        <f>IF(OR(ISERROR(VLOOKUP(M65,スケジュール!$A$10:$AC$276,3)),(ISBLANK(VLOOKUP(M65,スケジュール!$A$10:$AC$276,3)))),"",VLOOKUP(M65,スケジュール!$A$10:$AC$276,3))</f>
        <v>43545</v>
      </c>
      <c r="N71" s="388">
        <f>IF(OR(ISERROR(VLOOKUP(N65,スケジュール!$A$10:$AC$276,3)),(ISBLANK(VLOOKUP(N65,スケジュール!$A$10:$AC$276,3)))),"",VLOOKUP(N65,スケジュール!$A$10:$AC$276,3))</f>
        <v>43546</v>
      </c>
      <c r="O71" s="388" t="str">
        <f>IF(OR(ISERROR(VLOOKUP(O65,スケジュール!$A$10:$AC$276,3)),(ISBLANK(VLOOKUP(O65,スケジュール!$A$10:$AC$276,3)))),"",VLOOKUP(O65,スケジュール!$A$10:$AC$276,3))</f>
        <v/>
      </c>
      <c r="P71" s="388" t="str">
        <f>IF(OR(ISERROR(VLOOKUP(P65,スケジュール!$A$10:$AC$276,3)),(ISBLANK(VLOOKUP(P65,スケジュール!$A$10:$AC$276,3)))),"",VLOOKUP(P65,スケジュール!$A$10:$AC$276,3))</f>
        <v/>
      </c>
      <c r="Q71" s="389"/>
      <c r="R71" s="388" t="str">
        <f>IF(OR(ISERROR(VLOOKUP(R65,スケジュール!$A$10:$AC$276,3)),(ISBLANK(VLOOKUP(R65,スケジュール!$A$10:$AC$276,3)))),"",VLOOKUP(R65,スケジュール!$A$10:$AC$276,3))</f>
        <v/>
      </c>
      <c r="S71" s="388" t="str">
        <f>IF(OR(ISERROR(VLOOKUP(S65,スケジュール!$A$10:$AC$276,3)),(ISBLANK(VLOOKUP(S65,スケジュール!$A$10:$AC$276,3)))),"",VLOOKUP(S65,スケジュール!$A$10:$AC$276,3))</f>
        <v/>
      </c>
      <c r="T71" s="388">
        <f>IF(OR(ISERROR(VLOOKUP(T65,スケジュール!$A$10:$AC$276,3)),(ISBLANK(VLOOKUP(T65,スケジュール!$A$10:$AC$276,3)))),"",VLOOKUP(T65,スケジュール!$A$10:$AC$276,3))</f>
        <v>43579</v>
      </c>
      <c r="U71" s="388">
        <f>IF(OR(ISERROR(VLOOKUP(U65,スケジュール!$A$10:$AC$276,3)),(ISBLANK(VLOOKUP(U65,スケジュール!$A$10:$AC$276,3)))),"",VLOOKUP(U65,スケジュール!$A$10:$AC$276,3))</f>
        <v>43580</v>
      </c>
      <c r="V71" s="388" t="str">
        <f>IF(OR(ISERROR(VLOOKUP(V65,スケジュール!$A$10:$AC$276,3)),(ISBLANK(VLOOKUP(V65,スケジュール!$A$10:$AC$276,3)))),"",VLOOKUP(V65,スケジュール!$A$10:$AC$276,3))</f>
        <v/>
      </c>
      <c r="W71" s="388" t="str">
        <f>IF(OR(ISERROR(VLOOKUP(W65,スケジュール!$A$10:$AC$276,3)),(ISBLANK(VLOOKUP(W65,スケジュール!$A$10:$AC$276,3)))),"",VLOOKUP(W65,スケジュール!$A$10:$AC$276,3))</f>
        <v/>
      </c>
      <c r="X71" s="388" t="str">
        <f>IF(OR(ISERROR(VLOOKUP(X65,スケジュール!$A$10:$AC$276,3)),(ISBLANK(VLOOKUP(X65,スケジュール!$A$10:$AC$276,3)))),"",VLOOKUP(X65,スケジュール!$A$10:$AC$276,3))</f>
        <v/>
      </c>
      <c r="Y71" s="389"/>
      <c r="Z71" s="388" t="str">
        <f>IF(OR(ISERROR(VLOOKUP(Z65,スケジュール!$A$10:$AC$276,3)),(ISBLANK(VLOOKUP(Z65,スケジュール!$A$10:$AC$276,3)))),"",VLOOKUP(Z65,スケジュール!$A$10:$AC$276,3))</f>
        <v/>
      </c>
      <c r="AA71" s="388" t="str">
        <f>IF(OR(ISERROR(VLOOKUP(AA65,スケジュール!$A$10:$AC$276,3)),(ISBLANK(VLOOKUP(AA65,スケジュール!$A$10:$AC$276,3)))),"",VLOOKUP(AA65,スケジュール!$A$10:$AC$276,3))</f>
        <v/>
      </c>
      <c r="AB71" s="388">
        <f>IF(OR(ISERROR(VLOOKUP(AB65,スケジュール!$A$10:$AC$276,3)),(ISBLANK(VLOOKUP(AB65,スケジュール!$A$10:$AC$276,3)))),"",VLOOKUP(AB65,スケジュール!$A$10:$AC$276,3))</f>
        <v>43607</v>
      </c>
      <c r="AC71" s="388">
        <f>IF(OR(ISERROR(VLOOKUP(AC65,スケジュール!$A$10:$AC$276,3)),(ISBLANK(VLOOKUP(AC65,スケジュール!$A$10:$AC$276,3)))),"",VLOOKUP(AC65,スケジュール!$A$10:$AC$276,3))</f>
        <v>43608</v>
      </c>
      <c r="AD71" s="388" t="str">
        <f>IF(OR(ISERROR(VLOOKUP(AD65,スケジュール!$A$10:$AC$276,3)),(ISBLANK(VLOOKUP(AD65,スケジュール!$A$10:$AC$276,3)))),"",VLOOKUP(AD65,スケジュール!$A$10:$AC$276,3))</f>
        <v/>
      </c>
      <c r="AE71" s="388" t="str">
        <f>IF(OR(ISERROR(VLOOKUP(AE65,スケジュール!$A$10:$AC$276,3)),(ISBLANK(VLOOKUP(AE65,スケジュール!$A$10:$AC$276,3)))),"",VLOOKUP(AE65,スケジュール!$A$10:$AC$276,3))</f>
        <v/>
      </c>
      <c r="AF71" s="388" t="str">
        <f>IF(OR(ISERROR(VLOOKUP(AF65,スケジュール!$A$10:$AC$276,3)),(ISBLANK(VLOOKUP(AF65,スケジュール!$A$10:$AC$276,3)))),"",VLOOKUP(AF65,スケジュール!$A$10:$AC$276,3))</f>
        <v/>
      </c>
    </row>
    <row r="72" spans="1:36" ht="20.100000000000001" customHeight="1">
      <c r="A72" s="38" t="s">
        <v>90</v>
      </c>
      <c r="B72" s="388" t="str">
        <f>IF(OR(ISERROR(VLOOKUP(B65,スケジュール!$A$10:$AC$276,4)),(ISBLANK(VLOOKUP(B65,スケジュール!$A$10:$AC$276,4)))),"",VLOOKUP(B65,スケジュール!$A$10:$AC$276,4))</f>
        <v/>
      </c>
      <c r="C72" s="388" t="str">
        <f>IF(OR(ISERROR(VLOOKUP(C65,スケジュール!$A$10:$AC$276,4)),(ISBLANK(VLOOKUP(C65,スケジュール!$A$10:$AC$276,4)))),"",VLOOKUP(C65,スケジュール!$A$10:$AC$276,4))</f>
        <v/>
      </c>
      <c r="D72" s="388">
        <f>IF(OR(ISERROR(VLOOKUP(D65,スケジュール!$A$10:$AC$276,4)),(ISBLANK(VLOOKUP(D65,スケジュール!$A$10:$AC$276,4)))),"",VLOOKUP(D65,スケジュール!$A$10:$AC$276,4))</f>
        <v>43518</v>
      </c>
      <c r="E72" s="388">
        <f>IF(OR(ISERROR(VLOOKUP(E65,スケジュール!$A$10:$AC$276,4)),(ISBLANK(VLOOKUP(E65,スケジュール!$A$10:$AC$276,4)))),"",VLOOKUP(E65,スケジュール!$A$10:$AC$276,4))</f>
        <v>43519</v>
      </c>
      <c r="F72" s="388" t="str">
        <f>IF(OR(ISERROR(VLOOKUP(F65,スケジュール!$A$10:$AC$276,4)),(ISBLANK(VLOOKUP(F65,スケジュール!$A$10:$AC$276,4)))),"",VLOOKUP(F65,スケジュール!$A$10:$AC$276,4))</f>
        <v/>
      </c>
      <c r="G72" s="388" t="str">
        <f>IF(OR(ISERROR(VLOOKUP(G65,スケジュール!$A$10:$AC$276,4)),(ISBLANK(VLOOKUP(G65,スケジュール!$A$10:$AC$276,4)))),"",VLOOKUP(G65,スケジュール!$A$10:$AC$276,4))</f>
        <v/>
      </c>
      <c r="H72" s="388" t="str">
        <f>IF(OR(ISERROR(VLOOKUP(H65,スケジュール!$A$10:$AC$276,4)),(ISBLANK(VLOOKUP(H65,スケジュール!$A$10:$AC$276,4)))),"",VLOOKUP(H65,スケジュール!$A$10:$AC$276,4))</f>
        <v/>
      </c>
      <c r="I72" s="389"/>
      <c r="J72" s="388" t="str">
        <f>IF(OR(ISERROR(VLOOKUP(J65,スケジュール!$A$10:$AC$276,4)),(ISBLANK(VLOOKUP(J65,スケジュール!$A$10:$AC$276,4)))),"",VLOOKUP(J65,スケジュール!$A$10:$AC$276,4))</f>
        <v/>
      </c>
      <c r="K72" s="388" t="str">
        <f>IF(OR(ISERROR(VLOOKUP(K65,スケジュール!$A$10:$AC$276,4)),(ISBLANK(VLOOKUP(K65,スケジュール!$A$10:$AC$276,4)))),"",VLOOKUP(K65,スケジュール!$A$10:$AC$276,4))</f>
        <v/>
      </c>
      <c r="L72" s="388">
        <f>IF(OR(ISERROR(VLOOKUP(L65,スケジュール!$A$10:$AC$276,4)),(ISBLANK(VLOOKUP(L65,スケジュール!$A$10:$AC$276,4)))),"",VLOOKUP(L65,スケジュール!$A$10:$AC$276,4))</f>
        <v>43546</v>
      </c>
      <c r="M72" s="388">
        <f>IF(OR(ISERROR(VLOOKUP(M65,スケジュール!$A$10:$AC$276,4)),(ISBLANK(VLOOKUP(M65,スケジュール!$A$10:$AC$276,4)))),"",VLOOKUP(M65,スケジュール!$A$10:$AC$276,4))</f>
        <v>43547</v>
      </c>
      <c r="N72" s="388" t="str">
        <f>IF(OR(ISERROR(VLOOKUP(N65,スケジュール!$A$10:$AC$276,4)),(ISBLANK(VLOOKUP(N65,スケジュール!$A$10:$AC$276,4)))),"",VLOOKUP(N65,スケジュール!$A$10:$AC$276,4))</f>
        <v/>
      </c>
      <c r="O72" s="388" t="str">
        <f>IF(OR(ISERROR(VLOOKUP(O65,スケジュール!$A$10:$AC$276,4)),(ISBLANK(VLOOKUP(O65,スケジュール!$A$10:$AC$276,4)))),"",VLOOKUP(O65,スケジュール!$A$10:$AC$276,4))</f>
        <v/>
      </c>
      <c r="P72" s="388" t="str">
        <f>IF(OR(ISERROR(VLOOKUP(P65,スケジュール!$A$10:$AC$276,4)),(ISBLANK(VLOOKUP(P65,スケジュール!$A$10:$AC$276,4)))),"",VLOOKUP(P65,スケジュール!$A$10:$AC$276,4))</f>
        <v/>
      </c>
      <c r="Q72" s="389"/>
      <c r="R72" s="388" t="str">
        <f>IF(OR(ISERROR(VLOOKUP(R65,スケジュール!$A$10:$AC$276,4)),(ISBLANK(VLOOKUP(R65,スケジュール!$A$10:$AC$276,4)))),"",VLOOKUP(R65,スケジュール!$A$10:$AC$276,4))</f>
        <v/>
      </c>
      <c r="S72" s="388" t="str">
        <f>IF(OR(ISERROR(VLOOKUP(S65,スケジュール!$A$10:$AC$276,4)),(ISBLANK(VLOOKUP(S65,スケジュール!$A$10:$AC$276,4)))),"",VLOOKUP(S65,スケジュール!$A$10:$AC$276,4))</f>
        <v/>
      </c>
      <c r="T72" s="388">
        <f>IF(OR(ISERROR(VLOOKUP(T65,スケジュール!$A$10:$AC$276,4)),(ISBLANK(VLOOKUP(T65,スケジュール!$A$10:$AC$276,4)))),"",VLOOKUP(T65,スケジュール!$A$10:$AC$276,4))</f>
        <v>43581</v>
      </c>
      <c r="U72" s="388" t="str">
        <f>IF(OR(ISERROR(VLOOKUP(U65,スケジュール!$A$10:$AC$276,4)),(ISBLANK(VLOOKUP(U65,スケジュール!$A$10:$AC$276,4)))),"",VLOOKUP(U65,スケジュール!$A$10:$AC$276,4))</f>
        <v/>
      </c>
      <c r="V72" s="388" t="str">
        <f>IF(OR(ISERROR(VLOOKUP(V65,スケジュール!$A$10:$AC$276,4)),(ISBLANK(VLOOKUP(V65,スケジュール!$A$10:$AC$276,4)))),"",VLOOKUP(V65,スケジュール!$A$10:$AC$276,4))</f>
        <v/>
      </c>
      <c r="W72" s="388" t="str">
        <f>IF(OR(ISERROR(VLOOKUP(W65,スケジュール!$A$10:$AC$276,4)),(ISBLANK(VLOOKUP(W65,スケジュール!$A$10:$AC$276,4)))),"",VLOOKUP(W65,スケジュール!$A$10:$AC$276,4))</f>
        <v/>
      </c>
      <c r="X72" s="388" t="str">
        <f>IF(OR(ISERROR(VLOOKUP(X65,スケジュール!$A$10:$AC$276,4)),(ISBLANK(VLOOKUP(X65,スケジュール!$A$10:$AC$276,4)))),"",VLOOKUP(X65,スケジュール!$A$10:$AC$276,4))</f>
        <v/>
      </c>
      <c r="Y72" s="389"/>
      <c r="Z72" s="388" t="str">
        <f>IF(OR(ISERROR(VLOOKUP(Z65,スケジュール!$A$10:$AC$276,4)),(ISBLANK(VLOOKUP(Z65,スケジュール!$A$10:$AC$276,4)))),"",VLOOKUP(Z65,スケジュール!$A$10:$AC$276,4))</f>
        <v/>
      </c>
      <c r="AA72" s="388" t="str">
        <f>IF(OR(ISERROR(VLOOKUP(AA65,スケジュール!$A$10:$AC$276,4)),(ISBLANK(VLOOKUP(AA65,スケジュール!$A$10:$AC$276,4)))),"",VLOOKUP(AA65,スケジュール!$A$10:$AC$276,4))</f>
        <v/>
      </c>
      <c r="AB72" s="388">
        <f>IF(OR(ISERROR(VLOOKUP(AB65,スケジュール!$A$10:$AC$276,4)),(ISBLANK(VLOOKUP(AB65,スケジュール!$A$10:$AC$276,4)))),"",VLOOKUP(AB65,スケジュール!$A$10:$AC$276,4))</f>
        <v>43609</v>
      </c>
      <c r="AC72" s="388" t="str">
        <f>IF(OR(ISERROR(VLOOKUP(AC65,スケジュール!$A$10:$AC$276,4)),(ISBLANK(VLOOKUP(AC65,スケジュール!$A$10:$AC$276,4)))),"",VLOOKUP(AC65,スケジュール!$A$10:$AC$276,4))</f>
        <v/>
      </c>
      <c r="AD72" s="388" t="str">
        <f>IF(OR(ISERROR(VLOOKUP(AD65,スケジュール!$A$10:$AC$276,4)),(ISBLANK(VLOOKUP(AD65,スケジュール!$A$10:$AC$276,4)))),"",VLOOKUP(AD65,スケジュール!$A$10:$AC$276,4))</f>
        <v/>
      </c>
      <c r="AE72" s="388" t="str">
        <f>IF(OR(ISERROR(VLOOKUP(AE65,スケジュール!$A$10:$AC$276,4)),(ISBLANK(VLOOKUP(AE65,スケジュール!$A$10:$AC$276,4)))),"",VLOOKUP(AE65,スケジュール!$A$10:$AC$276,4))</f>
        <v/>
      </c>
      <c r="AF72" s="388" t="str">
        <f>IF(OR(ISERROR(VLOOKUP(AF65,スケジュール!$A$10:$AC$276,4)),(ISBLANK(VLOOKUP(AF65,スケジュール!$A$10:$AC$276,4)))),"",VLOOKUP(AF65,スケジュール!$A$10:$AC$276,4))</f>
        <v/>
      </c>
    </row>
    <row r="73" spans="1:36" s="372" customFormat="1" ht="20.100000000000001" customHeight="1">
      <c r="A73" s="370"/>
      <c r="B73" s="278">
        <f>H65+1</f>
        <v>43506</v>
      </c>
      <c r="C73" s="278">
        <f t="shared" ref="C73:H73" si="32">B73+1</f>
        <v>43507</v>
      </c>
      <c r="D73" s="278">
        <f t="shared" si="32"/>
        <v>43508</v>
      </c>
      <c r="E73" s="278">
        <f t="shared" si="32"/>
        <v>43509</v>
      </c>
      <c r="F73" s="278">
        <f t="shared" si="32"/>
        <v>43510</v>
      </c>
      <c r="G73" s="278">
        <f t="shared" si="32"/>
        <v>43511</v>
      </c>
      <c r="H73" s="278">
        <f t="shared" si="32"/>
        <v>43512</v>
      </c>
      <c r="I73" s="371"/>
      <c r="J73" s="278">
        <f>P65+1</f>
        <v>43534</v>
      </c>
      <c r="K73" s="278">
        <f t="shared" ref="K73:P73" si="33">J73+1</f>
        <v>43535</v>
      </c>
      <c r="L73" s="278">
        <f t="shared" si="33"/>
        <v>43536</v>
      </c>
      <c r="M73" s="278">
        <f t="shared" si="33"/>
        <v>43537</v>
      </c>
      <c r="N73" s="278">
        <f t="shared" si="33"/>
        <v>43538</v>
      </c>
      <c r="O73" s="278">
        <f t="shared" si="33"/>
        <v>43539</v>
      </c>
      <c r="P73" s="278">
        <f t="shared" si="33"/>
        <v>43540</v>
      </c>
      <c r="Q73" s="371"/>
      <c r="R73" s="278">
        <f>X65+1</f>
        <v>43569</v>
      </c>
      <c r="S73" s="278">
        <f t="shared" ref="S73:X73" si="34">R73+1</f>
        <v>43570</v>
      </c>
      <c r="T73" s="278">
        <f t="shared" si="34"/>
        <v>43571</v>
      </c>
      <c r="U73" s="278">
        <f t="shared" si="34"/>
        <v>43572</v>
      </c>
      <c r="V73" s="278">
        <f t="shared" si="34"/>
        <v>43573</v>
      </c>
      <c r="W73" s="278">
        <f t="shared" si="34"/>
        <v>43574</v>
      </c>
      <c r="X73" s="278">
        <f t="shared" si="34"/>
        <v>43575</v>
      </c>
      <c r="Y73" s="371"/>
      <c r="Z73" s="278">
        <f>AF65+1</f>
        <v>43597</v>
      </c>
      <c r="AA73" s="278">
        <f t="shared" ref="AA73:AF73" si="35">Z73+1</f>
        <v>43598</v>
      </c>
      <c r="AB73" s="278">
        <f t="shared" si="35"/>
        <v>43599</v>
      </c>
      <c r="AC73" s="278">
        <f t="shared" si="35"/>
        <v>43600</v>
      </c>
      <c r="AD73" s="278">
        <f t="shared" si="35"/>
        <v>43601</v>
      </c>
      <c r="AE73" s="278">
        <f t="shared" si="35"/>
        <v>43602</v>
      </c>
      <c r="AF73" s="278">
        <f t="shared" si="35"/>
        <v>43603</v>
      </c>
    </row>
    <row r="74" spans="1:36" s="116" customFormat="1" ht="9" hidden="1" customHeight="1">
      <c r="A74" s="114"/>
      <c r="B74" s="118" t="b">
        <f>IF(VLOOKUP(B73,スケジュール!$A$10:$AC$402,24,FALSE)="●","sky",IF(VLOOKUP(B73,スケジュール!$A$10:$AC$402,25,FALSE)="●","orange",IF(VLOOKUP(B73,スケジュール!$A$10:$AC$402,26,FALSE)="●","green",IF(VLOOKUP(B73,スケジュール!$A$10:$AC$402,27,FALSE)="●","pink",IF(VLOOKUP(B73,スケジュール!$A$10:$AC$402,28,FALSE)="●","purple",IF(VLOOKUP(B73,スケジュール!$A$10:$AC$402,29,FALSE)="●","yellow"))))))</f>
        <v>0</v>
      </c>
      <c r="C74" s="118" t="b">
        <f>IF(VLOOKUP(C73,スケジュール!$A$10:$AC$402,24,FALSE)="●","sky",IF(VLOOKUP(C73,スケジュール!$A$10:$AC$402,25,FALSE)="●","orange",IF(VLOOKUP(C73,スケジュール!$A$10:$AC$402,26,FALSE)="●","green",IF(VLOOKUP(C73,スケジュール!$A$10:$AC$402,27,FALSE)="●","pink",IF(VLOOKUP(C73,スケジュール!$A$10:$AC$402,28,FALSE)="●","purple",IF(VLOOKUP(C73,スケジュール!$A$10:$AC$402,29,FALSE)="●","yellow"))))))</f>
        <v>0</v>
      </c>
      <c r="D74" s="118" t="str">
        <f>IF(VLOOKUP(D73,スケジュール!$A$10:$AC$402,24,FALSE)="●","sky",IF(VLOOKUP(D73,スケジュール!$A$10:$AC$402,25,FALSE)="●","orange",IF(VLOOKUP(D73,スケジュール!$A$10:$AC$402,26,FALSE)="●","green",IF(VLOOKUP(D73,スケジュール!$A$10:$AC$402,27,FALSE)="●","pink",IF(VLOOKUP(D73,スケジュール!$A$10:$AC$402,28,FALSE)="●","purple",IF(VLOOKUP(D73,スケジュール!$A$10:$AC$402,29,FALSE)="●","yellow"))))))</f>
        <v>purple</v>
      </c>
      <c r="E74" s="118" t="str">
        <f>IF(VLOOKUP(E73,スケジュール!$A$10:$AC$402,24,FALSE)="●","sky",IF(VLOOKUP(E73,スケジュール!$A$10:$AC$402,25,FALSE)="●","orange",IF(VLOOKUP(E73,スケジュール!$A$10:$AC$402,26,FALSE)="●","green",IF(VLOOKUP(E73,スケジュール!$A$10:$AC$402,27,FALSE)="●","pink",IF(VLOOKUP(E73,スケジュール!$A$10:$AC$402,28,FALSE)="●","purple",IF(VLOOKUP(E73,スケジュール!$A$10:$AC$402,29,FALSE)="●","yellow"))))))</f>
        <v>purple</v>
      </c>
      <c r="F74" s="118" t="str">
        <f>IF(VLOOKUP(F73,スケジュール!$A$10:$AC$402,24,FALSE)="●","sky",IF(VLOOKUP(F73,スケジュール!$A$10:$AC$402,25,FALSE)="●","orange",IF(VLOOKUP(F73,スケジュール!$A$10:$AC$402,26,FALSE)="●","green",IF(VLOOKUP(F73,スケジュール!$A$10:$AC$402,27,FALSE)="●","pink",IF(VLOOKUP(F73,スケジュール!$A$10:$AC$402,28,FALSE)="●","purple",IF(VLOOKUP(F73,スケジュール!$A$10:$AC$402,29,FALSE)="●","yellow"))))))</f>
        <v>purple</v>
      </c>
      <c r="G74" s="118" t="b">
        <f>IF(VLOOKUP(G73,スケジュール!$A$10:$AC$402,24,FALSE)="●","sky",IF(VLOOKUP(G73,スケジュール!$A$10:$AC$402,25,FALSE)="●","orange",IF(VLOOKUP(G73,スケジュール!$A$10:$AC$402,26,FALSE)="●","green",IF(VLOOKUP(G73,スケジュール!$A$10:$AC$402,27,FALSE)="●","pink",IF(VLOOKUP(G73,スケジュール!$A$10:$AC$402,28,FALSE)="●","purple",IF(VLOOKUP(G73,スケジュール!$A$10:$AC$402,29,FALSE)="●","yellow"))))))</f>
        <v>0</v>
      </c>
      <c r="H74" s="118" t="b">
        <f>IF(VLOOKUP(H73,スケジュール!$A$10:$AC$402,24,FALSE)="●","sky",IF(VLOOKUP(H73,スケジュール!$A$10:$AC$402,25,FALSE)="●","orange",IF(VLOOKUP(H73,スケジュール!$A$10:$AC$402,26,FALSE)="●","green",IF(VLOOKUP(H73,スケジュール!$A$10:$AC$402,27,FALSE)="●","pink",IF(VLOOKUP(H73,スケジュール!$A$10:$AC$402,28,FALSE)="●","purple",IF(VLOOKUP(H73,スケジュール!$A$10:$AC$402,29,FALSE)="●","yellow"))))))</f>
        <v>0</v>
      </c>
      <c r="I74" s="85"/>
      <c r="J74" s="118" t="b">
        <f>IF(VLOOKUP(J73,スケジュール!$A$10:$AC$402,24,FALSE)="●","sky",IF(VLOOKUP(J73,スケジュール!$A$10:$AC$402,25,FALSE)="●","orange",IF(VLOOKUP(J73,スケジュール!$A$10:$AC$402,26,FALSE)="●","green",IF(VLOOKUP(J73,スケジュール!$A$10:$AC$402,27,FALSE)="●","pink",IF(VLOOKUP(J73,スケジュール!$A$10:$AC$402,28,FALSE)="●","purple",IF(VLOOKUP(J73,スケジュール!$A$10:$AC$402,29,FALSE)="●","yellow"))))))</f>
        <v>0</v>
      </c>
      <c r="K74" s="118" t="b">
        <f>IF(VLOOKUP(K73,スケジュール!$A$10:$AC$402,24,FALSE)="●","sky",IF(VLOOKUP(K73,スケジュール!$A$10:$AC$402,25,FALSE)="●","orange",IF(VLOOKUP(K73,スケジュール!$A$10:$AC$402,26,FALSE)="●","green",IF(VLOOKUP(K73,スケジュール!$A$10:$AC$402,27,FALSE)="●","pink",IF(VLOOKUP(K73,スケジュール!$A$10:$AC$402,28,FALSE)="●","purple",IF(VLOOKUP(K73,スケジュール!$A$10:$AC$402,29,FALSE)="●","yellow"))))))</f>
        <v>0</v>
      </c>
      <c r="L74" s="118" t="str">
        <f>IF(VLOOKUP(L73,スケジュール!$A$10:$AC$402,24,FALSE)="●","sky",IF(VLOOKUP(L73,スケジュール!$A$10:$AC$402,25,FALSE)="●","orange",IF(VLOOKUP(L73,スケジュール!$A$10:$AC$402,26,FALSE)="●","green",IF(VLOOKUP(L73,スケジュール!$A$10:$AC$402,27,FALSE)="●","pink",IF(VLOOKUP(L73,スケジュール!$A$10:$AC$402,28,FALSE)="●","purple",IF(VLOOKUP(L73,スケジュール!$A$10:$AC$402,29,FALSE)="●","yellow"))))))</f>
        <v>green</v>
      </c>
      <c r="M74" s="118" t="str">
        <f>IF(VLOOKUP(M73,スケジュール!$A$10:$AC$402,24,FALSE)="●","sky",IF(VLOOKUP(M73,スケジュール!$A$10:$AC$402,25,FALSE)="●","orange",IF(VLOOKUP(M73,スケジュール!$A$10:$AC$402,26,FALSE)="●","green",IF(VLOOKUP(M73,スケジュール!$A$10:$AC$402,27,FALSE)="●","pink",IF(VLOOKUP(M73,スケジュール!$A$10:$AC$402,28,FALSE)="●","purple",IF(VLOOKUP(M73,スケジュール!$A$10:$AC$402,29,FALSE)="●","yellow"))))))</f>
        <v>green</v>
      </c>
      <c r="N74" s="118" t="str">
        <f>IF(VLOOKUP(N73,スケジュール!$A$10:$AC$402,24,FALSE)="●","sky",IF(VLOOKUP(N73,スケジュール!$A$10:$AC$402,25,FALSE)="●","orange",IF(VLOOKUP(N73,スケジュール!$A$10:$AC$402,26,FALSE)="●","green",IF(VLOOKUP(N73,スケジュール!$A$10:$AC$402,27,FALSE)="●","pink",IF(VLOOKUP(N73,スケジュール!$A$10:$AC$402,28,FALSE)="●","purple",IF(VLOOKUP(N73,スケジュール!$A$10:$AC$402,29,FALSE)="●","yellow"))))))</f>
        <v>green</v>
      </c>
      <c r="O74" s="118" t="b">
        <f>IF(VLOOKUP(O73,スケジュール!$A$10:$AC$402,24,FALSE)="●","sky",IF(VLOOKUP(O73,スケジュール!$A$10:$AC$402,25,FALSE)="●","orange",IF(VLOOKUP(O73,スケジュール!$A$10:$AC$402,26,FALSE)="●","green",IF(VLOOKUP(O73,スケジュール!$A$10:$AC$402,27,FALSE)="●","pink",IF(VLOOKUP(O73,スケジュール!$A$10:$AC$402,28,FALSE)="●","purple",IF(VLOOKUP(O73,スケジュール!$A$10:$AC$402,29,FALSE)="●","yellow"))))))</f>
        <v>0</v>
      </c>
      <c r="P74" s="118" t="b">
        <f>IF(VLOOKUP(P73,スケジュール!$A$10:$AC$402,24,FALSE)="●","sky",IF(VLOOKUP(P73,スケジュール!$A$10:$AC$402,25,FALSE)="●","orange",IF(VLOOKUP(P73,スケジュール!$A$10:$AC$402,26,FALSE)="●","green",IF(VLOOKUP(P73,スケジュール!$A$10:$AC$402,27,FALSE)="●","pink",IF(VLOOKUP(P73,スケジュール!$A$10:$AC$402,28,FALSE)="●","purple",IF(VLOOKUP(P73,スケジュール!$A$10:$AC$402,29,FALSE)="●","yellow"))))))</f>
        <v>0</v>
      </c>
      <c r="Q74" s="85"/>
      <c r="R74" s="118" t="b">
        <f>IF(VLOOKUP(R73,スケジュール!$A$10:$AC$402,24,FALSE)="●","sky",IF(VLOOKUP(R73,スケジュール!$A$10:$AC$402,25,FALSE)="●","orange",IF(VLOOKUP(R73,スケジュール!$A$10:$AC$402,26,FALSE)="●","green",IF(VLOOKUP(R73,スケジュール!$A$10:$AC$402,27,FALSE)="●","pink",IF(VLOOKUP(R73,スケジュール!$A$10:$AC$402,28,FALSE)="●","purple",IF(VLOOKUP(R73,スケジュール!$A$10:$AC$402,29,FALSE)="●","yellow"))))))</f>
        <v>0</v>
      </c>
      <c r="S74" s="118" t="b">
        <f>IF(VLOOKUP(S73,スケジュール!$A$10:$AC$402,24,FALSE)="●","sky",IF(VLOOKUP(S73,スケジュール!$A$10:$AC$402,25,FALSE)="●","orange",IF(VLOOKUP(S73,スケジュール!$A$10:$AC$402,26,FALSE)="●","green",IF(VLOOKUP(S73,スケジュール!$A$10:$AC$402,27,FALSE)="●","pink",IF(VLOOKUP(S73,スケジュール!$A$10:$AC$402,28,FALSE)="●","purple",IF(VLOOKUP(S73,スケジュール!$A$10:$AC$402,29,FALSE)="●","yellow"))))))</f>
        <v>0</v>
      </c>
      <c r="T74" s="118" t="str">
        <f>IF(VLOOKUP(T73,スケジュール!$A$10:$AC$402,24,FALSE)="●","sky",IF(VLOOKUP(T73,スケジュール!$A$10:$AC$402,25,FALSE)="●","orange",IF(VLOOKUP(T73,スケジュール!$A$10:$AC$402,26,FALSE)="●","green",IF(VLOOKUP(T73,スケジュール!$A$10:$AC$402,27,FALSE)="●","pink",IF(VLOOKUP(T73,スケジュール!$A$10:$AC$402,28,FALSE)="●","purple",IF(VLOOKUP(T73,スケジュール!$A$10:$AC$402,29,FALSE)="●","yellow"))))))</f>
        <v>green</v>
      </c>
      <c r="U74" s="118" t="str">
        <f>IF(VLOOKUP(U73,スケジュール!$A$10:$AC$402,24,FALSE)="●","sky",IF(VLOOKUP(U73,スケジュール!$A$10:$AC$402,25,FALSE)="●","orange",IF(VLOOKUP(U73,スケジュール!$A$10:$AC$402,26,FALSE)="●","green",IF(VLOOKUP(U73,スケジュール!$A$10:$AC$402,27,FALSE)="●","pink",IF(VLOOKUP(U73,スケジュール!$A$10:$AC$402,28,FALSE)="●","purple",IF(VLOOKUP(U73,スケジュール!$A$10:$AC$402,29,FALSE)="●","yellow"))))))</f>
        <v>green</v>
      </c>
      <c r="V74" s="118" t="b">
        <f>IF(VLOOKUP(V73,スケジュール!$A$10:$AC$402,24,FALSE)="●","sky",IF(VLOOKUP(V73,スケジュール!$A$10:$AC$402,25,FALSE)="●","orange",IF(VLOOKUP(V73,スケジュール!$A$10:$AC$402,26,FALSE)="●","green",IF(VLOOKUP(V73,スケジュール!$A$10:$AC$402,27,FALSE)="●","pink",IF(VLOOKUP(V73,スケジュール!$A$10:$AC$402,28,FALSE)="●","purple",IF(VLOOKUP(V73,スケジュール!$A$10:$AC$402,29,FALSE)="●","yellow"))))))</f>
        <v>0</v>
      </c>
      <c r="W74" s="118" t="b">
        <f>IF(VLOOKUP(W73,スケジュール!$A$10:$AC$402,24,FALSE)="●","sky",IF(VLOOKUP(W73,スケジュール!$A$10:$AC$402,25,FALSE)="●","orange",IF(VLOOKUP(W73,スケジュール!$A$10:$AC$402,26,FALSE)="●","green",IF(VLOOKUP(W73,スケジュール!$A$10:$AC$402,27,FALSE)="●","pink",IF(VLOOKUP(W73,スケジュール!$A$10:$AC$402,28,FALSE)="●","purple",IF(VLOOKUP(W73,スケジュール!$A$10:$AC$402,29,FALSE)="●","yellow"))))))</f>
        <v>0</v>
      </c>
      <c r="X74" s="118" t="b">
        <f>IF(VLOOKUP(X73,スケジュール!$A$10:$AC$402,24,FALSE)="●","sky",IF(VLOOKUP(X73,スケジュール!$A$10:$AC$402,25,FALSE)="●","orange",IF(VLOOKUP(X73,スケジュール!$A$10:$AC$402,26,FALSE)="●","green",IF(VLOOKUP(X73,スケジュール!$A$10:$AC$402,27,FALSE)="●","pink",IF(VLOOKUP(X73,スケジュール!$A$10:$AC$402,28,FALSE)="●","purple",IF(VLOOKUP(X73,スケジュール!$A$10:$AC$402,29,FALSE)="●","yellow"))))))</f>
        <v>0</v>
      </c>
      <c r="Y74" s="85"/>
      <c r="Z74" s="118" t="b">
        <f>IF(VLOOKUP(Z73,スケジュール!$A$10:$AC$402,24,FALSE)="●","sky",IF(VLOOKUP(Z73,スケジュール!$A$10:$AC$402,25,FALSE)="●","orange",IF(VLOOKUP(Z73,スケジュール!$A$10:$AC$402,26,FALSE)="●","green",IF(VLOOKUP(Z73,スケジュール!$A$10:$AC$402,27,FALSE)="●","pink",IF(VLOOKUP(Z73,スケジュール!$A$10:$AC$402,28,FALSE)="●","purple",IF(VLOOKUP(Z73,スケジュール!$A$10:$AC$402,29,FALSE)="●","yellow"))))))</f>
        <v>0</v>
      </c>
      <c r="AA74" s="118" t="b">
        <f>IF(VLOOKUP(AA73,スケジュール!$A$10:$AC$402,24,FALSE)="●","sky",IF(VLOOKUP(AA73,スケジュール!$A$10:$AC$402,25,FALSE)="●","orange",IF(VLOOKUP(AA73,スケジュール!$A$10:$AC$402,26,FALSE)="●","green",IF(VLOOKUP(AA73,スケジュール!$A$10:$AC$402,27,FALSE)="●","pink",IF(VLOOKUP(AA73,スケジュール!$A$10:$AC$402,28,FALSE)="●","purple",IF(VLOOKUP(AA73,スケジュール!$A$10:$AC$402,29,FALSE)="●","yellow"))))))</f>
        <v>0</v>
      </c>
      <c r="AB74" s="118" t="str">
        <f>IF(VLOOKUP(AB73,スケジュール!$A$10:$AC$402,24,FALSE)="●","sky",IF(VLOOKUP(AB73,スケジュール!$A$10:$AC$402,25,FALSE)="●","orange",IF(VLOOKUP(AB73,スケジュール!$A$10:$AC$402,26,FALSE)="●","green",IF(VLOOKUP(AB73,スケジュール!$A$10:$AC$402,27,FALSE)="●","pink",IF(VLOOKUP(AB73,スケジュール!$A$10:$AC$402,28,FALSE)="●","purple",IF(VLOOKUP(AB73,スケジュール!$A$10:$AC$402,29,FALSE)="●","yellow"))))))</f>
        <v>green</v>
      </c>
      <c r="AC74" s="118" t="str">
        <f>IF(VLOOKUP(AC73,スケジュール!$A$10:$AC$402,24,FALSE)="●","sky",IF(VLOOKUP(AC73,スケジュール!$A$10:$AC$402,25,FALSE)="●","orange",IF(VLOOKUP(AC73,スケジュール!$A$10:$AC$402,26,FALSE)="●","green",IF(VLOOKUP(AC73,スケジュール!$A$10:$AC$402,27,FALSE)="●","pink",IF(VLOOKUP(AC73,スケジュール!$A$10:$AC$402,28,FALSE)="●","purple",IF(VLOOKUP(AC73,スケジュール!$A$10:$AC$402,29,FALSE)="●","yellow"))))))</f>
        <v>green</v>
      </c>
      <c r="AD74" s="118" t="b">
        <f>IF(VLOOKUP(AD73,スケジュール!$A$10:$AC$402,24,FALSE)="●","sky",IF(VLOOKUP(AD73,スケジュール!$A$10:$AC$402,25,FALSE)="●","orange",IF(VLOOKUP(AD73,スケジュール!$A$10:$AC$402,26,FALSE)="●","green",IF(VLOOKUP(AD73,スケジュール!$A$10:$AC$402,27,FALSE)="●","pink",IF(VLOOKUP(AD73,スケジュール!$A$10:$AC$402,28,FALSE)="●","purple",IF(VLOOKUP(AD73,スケジュール!$A$10:$AC$402,29,FALSE)="●","yellow"))))))</f>
        <v>0</v>
      </c>
      <c r="AE74" s="118" t="b">
        <f>IF(VLOOKUP(AE73,スケジュール!$A$10:$AC$402,24,FALSE)="●","sky",IF(VLOOKUP(AE73,スケジュール!$A$10:$AC$402,25,FALSE)="●","orange",IF(VLOOKUP(AE73,スケジュール!$A$10:$AC$402,26,FALSE)="●","green",IF(VLOOKUP(AE73,スケジュール!$A$10:$AC$402,27,FALSE)="●","pink",IF(VLOOKUP(AE73,スケジュール!$A$10:$AC$402,28,FALSE)="●","purple",IF(VLOOKUP(AE73,スケジュール!$A$10:$AC$402,29,FALSE)="●","yellow"))))))</f>
        <v>0</v>
      </c>
      <c r="AF74" s="118" t="b">
        <f>IF(VLOOKUP(AF73,スケジュール!$A$10:$AC$402,24,FALSE)="●","sky",IF(VLOOKUP(AF73,スケジュール!$A$10:$AC$402,25,FALSE)="●","orange",IF(VLOOKUP(AF73,スケジュール!$A$10:$AC$402,26,FALSE)="●","green",IF(VLOOKUP(AF73,スケジュール!$A$10:$AC$402,27,FALSE)="●","pink",IF(VLOOKUP(AF73,スケジュール!$A$10:$AC$402,28,FALSE)="●","purple",IF(VLOOKUP(AF73,スケジュール!$A$10:$AC$402,29,FALSE)="●","yellow"))))))</f>
        <v>0</v>
      </c>
      <c r="AG74" s="115"/>
      <c r="AJ74" s="117"/>
    </row>
    <row r="75" spans="1:36" s="86" customFormat="1" ht="19.5" customHeight="1">
      <c r="A75" s="126" t="str">
        <f>IF(ISBLANK(A67),"",A67)</f>
        <v/>
      </c>
      <c r="B75" s="386" t="str">
        <f>IF(ISERROR(VLOOKUP(B73,スケジュール!$A$10:$V$266,$AG75+4,FALSE)),"",IF(VLOOKUP(B73,スケジュール!$A$10:$V$266,$AG75+4,FALSE)="●",VLOOKUP(B73,スケジュール!$A$10:$V$266,$AG75+4,FALSE),""))</f>
        <v/>
      </c>
      <c r="C75" s="386" t="str">
        <f>IF(ISERROR(VLOOKUP(C73,スケジュール!$A$10:$V$266,$AG75+4,FALSE)),"",IF(VLOOKUP(C73,スケジュール!$A$10:$V$266,$AG75+4,FALSE)="●",VLOOKUP(C73,スケジュール!$A$10:$V$266,$AG75+4,FALSE),""))</f>
        <v/>
      </c>
      <c r="D75" s="386" t="str">
        <f>IF(ISERROR(VLOOKUP(D73,スケジュール!$A$10:$V$266,$AG75+4,FALSE)),"",IF(VLOOKUP(D73,スケジュール!$A$10:$V$266,$AG75+4,FALSE)="●",VLOOKUP(D73,スケジュール!$A$10:$V$266,$AG75+4,FALSE),""))</f>
        <v/>
      </c>
      <c r="E75" s="386" t="str">
        <f>IF(ISERROR(VLOOKUP(E73,スケジュール!$A$10:$V$266,$AG75+4,FALSE)),"",IF(VLOOKUP(E73,スケジュール!$A$10:$V$266,$AG75+4,FALSE)="●",VLOOKUP(E73,スケジュール!$A$10:$V$266,$AG75+4,FALSE),""))</f>
        <v/>
      </c>
      <c r="F75" s="386" t="str">
        <f>IF(ISERROR(VLOOKUP(F73,スケジュール!$A$10:$V$266,$AG75+4,FALSE)),"",IF(VLOOKUP(F73,スケジュール!$A$10:$V$266,$AG75+4,FALSE)="●",VLOOKUP(F73,スケジュール!$A$10:$V$266,$AG75+4,FALSE),""))</f>
        <v/>
      </c>
      <c r="G75" s="386" t="str">
        <f>IF(ISERROR(VLOOKUP(G73,スケジュール!$A$10:$V$266,$AG75+4,FALSE)),"",IF(VLOOKUP(G73,スケジュール!$A$10:$V$266,$AG75+4,FALSE)="●",VLOOKUP(G73,スケジュール!$A$10:$V$266,$AG75+4,FALSE),""))</f>
        <v/>
      </c>
      <c r="H75" s="386" t="str">
        <f>IF(ISERROR(VLOOKUP(H73,スケジュール!$A$10:$V$266,$AG75+4,FALSE)),"",IF(VLOOKUP(H73,スケジュール!$A$10:$V$266,$AG75+4,FALSE)="●",VLOOKUP(H73,スケジュール!$A$10:$V$266,$AG75+4,FALSE),""))</f>
        <v/>
      </c>
      <c r="I75" s="387"/>
      <c r="J75" s="386" t="str">
        <f>IF(ISERROR(VLOOKUP(J73,スケジュール!$A$10:$V$266,$AG75+4,FALSE)),"",IF(VLOOKUP(J73,スケジュール!$A$10:$V$266,$AG75+4,FALSE)="●",VLOOKUP(J73,スケジュール!$A$10:$V$266,$AG75+4,FALSE),""))</f>
        <v/>
      </c>
      <c r="K75" s="386" t="str">
        <f>IF(ISERROR(VLOOKUP(K73,スケジュール!$A$10:$V$266,$AG75+4,FALSE)),"",IF(VLOOKUP(K73,スケジュール!$A$10:$V$266,$AG75+4,FALSE)="●",VLOOKUP(K73,スケジュール!$A$10:$V$266,$AG75+4,FALSE),""))</f>
        <v/>
      </c>
      <c r="L75" s="386" t="str">
        <f>IF(ISERROR(VLOOKUP(L73,スケジュール!$A$10:$V$266,$AG75+4,FALSE)),"",IF(VLOOKUP(L73,スケジュール!$A$10:$V$266,$AG75+4,FALSE)="●",VLOOKUP(L73,スケジュール!$A$10:$V$266,$AG75+4,FALSE),""))</f>
        <v/>
      </c>
      <c r="M75" s="386" t="str">
        <f>IF(ISERROR(VLOOKUP(M73,スケジュール!$A$10:$V$266,$AG75+4,FALSE)),"",IF(VLOOKUP(M73,スケジュール!$A$10:$V$266,$AG75+4,FALSE)="●",VLOOKUP(M73,スケジュール!$A$10:$V$266,$AG75+4,FALSE),""))</f>
        <v/>
      </c>
      <c r="N75" s="386" t="str">
        <f>IF(ISERROR(VLOOKUP(N73,スケジュール!$A$10:$V$266,$AG75+4,FALSE)),"",IF(VLOOKUP(N73,スケジュール!$A$10:$V$266,$AG75+4,FALSE)="●",VLOOKUP(N73,スケジュール!$A$10:$V$266,$AG75+4,FALSE),""))</f>
        <v/>
      </c>
      <c r="O75" s="386" t="str">
        <f>IF(ISERROR(VLOOKUP(O73,スケジュール!$A$10:$V$266,$AG75+4,FALSE)),"",IF(VLOOKUP(O73,スケジュール!$A$10:$V$266,$AG75+4,FALSE)="●",VLOOKUP(O73,スケジュール!$A$10:$V$266,$AG75+4,FALSE),""))</f>
        <v/>
      </c>
      <c r="P75" s="386" t="str">
        <f>IF(ISERROR(VLOOKUP(P73,スケジュール!$A$10:$V$266,$AG75+4,FALSE)),"",IF(VLOOKUP(P73,スケジュール!$A$10:$V$266,$AG75+4,FALSE)="●",VLOOKUP(P73,スケジュール!$A$10:$V$266,$AG75+4,FALSE),""))</f>
        <v/>
      </c>
      <c r="Q75" s="387"/>
      <c r="R75" s="386" t="str">
        <f>IF(ISERROR(VLOOKUP(R73,スケジュール!$A$10:$V$266,$AG75+4,FALSE)),"",IF(VLOOKUP(R73,スケジュール!$A$10:$V$266,$AG75+4,FALSE)="●",VLOOKUP(R73,スケジュール!$A$10:$V$266,$AG75+4,FALSE),""))</f>
        <v/>
      </c>
      <c r="S75" s="386" t="str">
        <f>IF(ISERROR(VLOOKUP(S73,スケジュール!$A$10:$V$266,$AG75+4,FALSE)),"",IF(VLOOKUP(S73,スケジュール!$A$10:$V$266,$AG75+4,FALSE)="●",VLOOKUP(S73,スケジュール!$A$10:$V$266,$AG75+4,FALSE),""))</f>
        <v/>
      </c>
      <c r="T75" s="386" t="str">
        <f>IF(ISERROR(VLOOKUP(T73,スケジュール!$A$10:$V$266,$AG75+4,FALSE)),"",IF(VLOOKUP(T73,スケジュール!$A$10:$V$266,$AG75+4,FALSE)="●",VLOOKUP(T73,スケジュール!$A$10:$V$266,$AG75+4,FALSE),""))</f>
        <v/>
      </c>
      <c r="U75" s="386" t="str">
        <f>IF(ISERROR(VLOOKUP(U73,スケジュール!$A$10:$V$266,$AG75+4,FALSE)),"",IF(VLOOKUP(U73,スケジュール!$A$10:$V$266,$AG75+4,FALSE)="●",VLOOKUP(U73,スケジュール!$A$10:$V$266,$AG75+4,FALSE),""))</f>
        <v/>
      </c>
      <c r="V75" s="386" t="str">
        <f>IF(ISERROR(VLOOKUP(V73,スケジュール!$A$10:$V$266,$AG75+4,FALSE)),"",IF(VLOOKUP(V73,スケジュール!$A$10:$V$266,$AG75+4,FALSE)="●",VLOOKUP(V73,スケジュール!$A$10:$V$266,$AG75+4,FALSE),""))</f>
        <v/>
      </c>
      <c r="W75" s="386" t="str">
        <f>IF(ISERROR(VLOOKUP(W73,スケジュール!$A$10:$V$266,$AG75+4,FALSE)),"",IF(VLOOKUP(W73,スケジュール!$A$10:$V$266,$AG75+4,FALSE)="●",VLOOKUP(W73,スケジュール!$A$10:$V$266,$AG75+4,FALSE),""))</f>
        <v/>
      </c>
      <c r="X75" s="386" t="str">
        <f>IF(ISERROR(VLOOKUP(X73,スケジュール!$A$10:$V$266,$AG75+4,FALSE)),"",IF(VLOOKUP(X73,スケジュール!$A$10:$V$266,$AG75+4,FALSE)="●",VLOOKUP(X73,スケジュール!$A$10:$V$266,$AG75+4,FALSE),""))</f>
        <v/>
      </c>
      <c r="Y75" s="387"/>
      <c r="Z75" s="386" t="str">
        <f>IF(ISERROR(VLOOKUP(Z73,スケジュール!$A$10:$V$266,$AG75+4,FALSE)),"",IF(VLOOKUP(Z73,スケジュール!$A$10:$V$266,$AG75+4,FALSE)="●",VLOOKUP(Z73,スケジュール!$A$10:$V$266,$AG75+4,FALSE),""))</f>
        <v/>
      </c>
      <c r="AA75" s="386" t="str">
        <f>IF(ISERROR(VLOOKUP(AA73,スケジュール!$A$10:$V$266,$AG75+4,FALSE)),"",IF(VLOOKUP(AA73,スケジュール!$A$10:$V$266,$AG75+4,FALSE)="●",VLOOKUP(AA73,スケジュール!$A$10:$V$266,$AG75+4,FALSE),""))</f>
        <v/>
      </c>
      <c r="AB75" s="386" t="str">
        <f>IF(ISERROR(VLOOKUP(AB73,スケジュール!$A$10:$V$266,$AG75+4,FALSE)),"",IF(VLOOKUP(AB73,スケジュール!$A$10:$V$266,$AG75+4,FALSE)="●",VLOOKUP(AB73,スケジュール!$A$10:$V$266,$AG75+4,FALSE),""))</f>
        <v/>
      </c>
      <c r="AC75" s="386" t="str">
        <f>IF(ISERROR(VLOOKUP(AC73,スケジュール!$A$10:$V$266,$AG75+4,FALSE)),"",IF(VLOOKUP(AC73,スケジュール!$A$10:$V$266,$AG75+4,FALSE)="●",VLOOKUP(AC73,スケジュール!$A$10:$V$266,$AG75+4,FALSE),""))</f>
        <v/>
      </c>
      <c r="AD75" s="386" t="str">
        <f>IF(ISERROR(VLOOKUP(AD73,スケジュール!$A$10:$V$266,$AG75+4,FALSE)),"",IF(VLOOKUP(AD73,スケジュール!$A$10:$V$266,$AG75+4,FALSE)="●",VLOOKUP(AD73,スケジュール!$A$10:$V$266,$AG75+4,FALSE),""))</f>
        <v/>
      </c>
      <c r="AE75" s="386" t="str">
        <f>IF(ISERROR(VLOOKUP(AE73,スケジュール!$A$10:$V$266,$AG75+4,FALSE)),"",IF(VLOOKUP(AE73,スケジュール!$A$10:$V$266,$AG75+4,FALSE)="●",VLOOKUP(AE73,スケジュール!$A$10:$V$266,$AG75+4,FALSE),""))</f>
        <v/>
      </c>
      <c r="AF75" s="386" t="str">
        <f>IF(ISERROR(VLOOKUP(AF73,スケジュール!$A$10:$V$266,$AG75+4,FALSE)),"",IF(VLOOKUP(AF73,スケジュール!$A$10:$V$266,$AG75+4,FALSE)="●",VLOOKUP(AF73,スケジュール!$A$10:$V$266,$AG75+4,FALSE),""))</f>
        <v/>
      </c>
      <c r="AG75" s="102" t="str">
        <f>AG67</f>
        <v/>
      </c>
    </row>
    <row r="76" spans="1:36" s="88" customFormat="1" ht="20.100000000000001" customHeight="1">
      <c r="A76" s="88" t="str">
        <f>IF(ISBLANK(A68),"",A68)</f>
        <v/>
      </c>
      <c r="B76" s="386" t="str">
        <f>IF(ISERROR(VLOOKUP(B73,スケジュール!$A$10:$V$266,$AG76+4,FALSE)),"",IF(VLOOKUP(B73,スケジュール!$A$10:$V$266,$AG76+4,FALSE)="●",VLOOKUP(B73,スケジュール!$A$10:$V$266,$AG76+4,FALSE),""))</f>
        <v/>
      </c>
      <c r="C76" s="386" t="str">
        <f>IF(ISERROR(VLOOKUP(C73,スケジュール!$A$10:$V$266,$AG76+4,FALSE)),"",IF(VLOOKUP(C73,スケジュール!$A$10:$V$266,$AG76+4,FALSE)="●",VLOOKUP(C73,スケジュール!$A$10:$V$266,$AG76+4,FALSE),""))</f>
        <v/>
      </c>
      <c r="D76" s="386" t="str">
        <f>IF(ISERROR(VLOOKUP(D73,スケジュール!$A$10:$V$266,$AG76+4,FALSE)),"",IF(VLOOKUP(D73,スケジュール!$A$10:$V$266,$AG76+4,FALSE)="●",VLOOKUP(D73,スケジュール!$A$10:$V$266,$AG76+4,FALSE),""))</f>
        <v/>
      </c>
      <c r="E76" s="386" t="str">
        <f>IF(ISERROR(VLOOKUP(E73,スケジュール!$A$10:$V$266,$AG76+4,FALSE)),"",IF(VLOOKUP(E73,スケジュール!$A$10:$V$266,$AG76+4,FALSE)="●",VLOOKUP(E73,スケジュール!$A$10:$V$266,$AG76+4,FALSE),""))</f>
        <v/>
      </c>
      <c r="F76" s="386" t="str">
        <f>IF(ISERROR(VLOOKUP(F73,スケジュール!$A$10:$V$266,$AG76+4,FALSE)),"",IF(VLOOKUP(F73,スケジュール!$A$10:$V$266,$AG76+4,FALSE)="●",VLOOKUP(F73,スケジュール!$A$10:$V$266,$AG76+4,FALSE),""))</f>
        <v/>
      </c>
      <c r="G76" s="386" t="str">
        <f>IF(ISERROR(VLOOKUP(G73,スケジュール!$A$10:$V$266,$AG76+4,FALSE)),"",IF(VLOOKUP(G73,スケジュール!$A$10:$V$266,$AG76+4,FALSE)="●",VLOOKUP(G73,スケジュール!$A$10:$V$266,$AG76+4,FALSE),""))</f>
        <v/>
      </c>
      <c r="H76" s="386" t="str">
        <f>IF(ISERROR(VLOOKUP(H73,スケジュール!$A$10:$V$266,$AG76+4,FALSE)),"",IF(VLOOKUP(H73,スケジュール!$A$10:$V$266,$AG76+4,FALSE)="●",VLOOKUP(H73,スケジュール!$A$10:$V$266,$AG76+4,FALSE),""))</f>
        <v/>
      </c>
      <c r="I76" s="387"/>
      <c r="J76" s="386" t="str">
        <f>IF(ISERROR(VLOOKUP(J73,スケジュール!$A$10:$V$266,$AG76+4,FALSE)),"",IF(VLOOKUP(J73,スケジュール!$A$10:$V$266,$AG76+4,FALSE)="●",VLOOKUP(J73,スケジュール!$A$10:$V$266,$AG76+4,FALSE),""))</f>
        <v/>
      </c>
      <c r="K76" s="386" t="str">
        <f>IF(ISERROR(VLOOKUP(K73,スケジュール!$A$10:$V$266,$AG76+4,FALSE)),"",IF(VLOOKUP(K73,スケジュール!$A$10:$V$266,$AG76+4,FALSE)="●",VLOOKUP(K73,スケジュール!$A$10:$V$266,$AG76+4,FALSE),""))</f>
        <v/>
      </c>
      <c r="L76" s="386" t="str">
        <f>IF(ISERROR(VLOOKUP(L73,スケジュール!$A$10:$V$266,$AG76+4,FALSE)),"",IF(VLOOKUP(L73,スケジュール!$A$10:$V$266,$AG76+4,FALSE)="●",VLOOKUP(L73,スケジュール!$A$10:$V$266,$AG76+4,FALSE),""))</f>
        <v/>
      </c>
      <c r="M76" s="386" t="str">
        <f>IF(ISERROR(VLOOKUP(M73,スケジュール!$A$10:$V$266,$AG76+4,FALSE)),"",IF(VLOOKUP(M73,スケジュール!$A$10:$V$266,$AG76+4,FALSE)="●",VLOOKUP(M73,スケジュール!$A$10:$V$266,$AG76+4,FALSE),""))</f>
        <v/>
      </c>
      <c r="N76" s="386" t="str">
        <f>IF(ISERROR(VLOOKUP(N73,スケジュール!$A$10:$V$266,$AG76+4,FALSE)),"",IF(VLOOKUP(N73,スケジュール!$A$10:$V$266,$AG76+4,FALSE)="●",VLOOKUP(N73,スケジュール!$A$10:$V$266,$AG76+4,FALSE),""))</f>
        <v/>
      </c>
      <c r="O76" s="386" t="str">
        <f>IF(ISERROR(VLOOKUP(O73,スケジュール!$A$10:$V$266,$AG76+4,FALSE)),"",IF(VLOOKUP(O73,スケジュール!$A$10:$V$266,$AG76+4,FALSE)="●",VLOOKUP(O73,スケジュール!$A$10:$V$266,$AG76+4,FALSE),""))</f>
        <v/>
      </c>
      <c r="P76" s="386" t="str">
        <f>IF(ISERROR(VLOOKUP(P73,スケジュール!$A$10:$V$266,$AG76+4,FALSE)),"",IF(VLOOKUP(P73,スケジュール!$A$10:$V$266,$AG76+4,FALSE)="●",VLOOKUP(P73,スケジュール!$A$10:$V$266,$AG76+4,FALSE),""))</f>
        <v/>
      </c>
      <c r="Q76" s="387"/>
      <c r="R76" s="386" t="str">
        <f>IF(ISERROR(VLOOKUP(R73,スケジュール!$A$10:$V$266,$AG76+4,FALSE)),"",IF(VLOOKUP(R73,スケジュール!$A$10:$V$266,$AG76+4,FALSE)="●",VLOOKUP(R73,スケジュール!$A$10:$V$266,$AG76+4,FALSE),""))</f>
        <v/>
      </c>
      <c r="S76" s="386" t="str">
        <f>IF(ISERROR(VLOOKUP(S73,スケジュール!$A$10:$V$266,$AG76+4,FALSE)),"",IF(VLOOKUP(S73,スケジュール!$A$10:$V$266,$AG76+4,FALSE)="●",VLOOKUP(S73,スケジュール!$A$10:$V$266,$AG76+4,FALSE),""))</f>
        <v/>
      </c>
      <c r="T76" s="386" t="str">
        <f>IF(ISERROR(VLOOKUP(T73,スケジュール!$A$10:$V$266,$AG76+4,FALSE)),"",IF(VLOOKUP(T73,スケジュール!$A$10:$V$266,$AG76+4,FALSE)="●",VLOOKUP(T73,スケジュール!$A$10:$V$266,$AG76+4,FALSE),""))</f>
        <v/>
      </c>
      <c r="U76" s="386" t="str">
        <f>IF(ISERROR(VLOOKUP(U73,スケジュール!$A$10:$V$266,$AG76+4,FALSE)),"",IF(VLOOKUP(U73,スケジュール!$A$10:$V$266,$AG76+4,FALSE)="●",VLOOKUP(U73,スケジュール!$A$10:$V$266,$AG76+4,FALSE),""))</f>
        <v/>
      </c>
      <c r="V76" s="386" t="str">
        <f>IF(ISERROR(VLOOKUP(V73,スケジュール!$A$10:$V$266,$AG76+4,FALSE)),"",IF(VLOOKUP(V73,スケジュール!$A$10:$V$266,$AG76+4,FALSE)="●",VLOOKUP(V73,スケジュール!$A$10:$V$266,$AG76+4,FALSE),""))</f>
        <v/>
      </c>
      <c r="W76" s="386" t="str">
        <f>IF(ISERROR(VLOOKUP(W73,スケジュール!$A$10:$V$266,$AG76+4,FALSE)),"",IF(VLOOKUP(W73,スケジュール!$A$10:$V$266,$AG76+4,FALSE)="●",VLOOKUP(W73,スケジュール!$A$10:$V$266,$AG76+4,FALSE),""))</f>
        <v/>
      </c>
      <c r="X76" s="386" t="str">
        <f>IF(ISERROR(VLOOKUP(X73,スケジュール!$A$10:$V$266,$AG76+4,FALSE)),"",IF(VLOOKUP(X73,スケジュール!$A$10:$V$266,$AG76+4,FALSE)="●",VLOOKUP(X73,スケジュール!$A$10:$V$266,$AG76+4,FALSE),""))</f>
        <v/>
      </c>
      <c r="Y76" s="387"/>
      <c r="Z76" s="386" t="str">
        <f>IF(ISERROR(VLOOKUP(Z73,スケジュール!$A$10:$V$266,$AG76+4,FALSE)),"",IF(VLOOKUP(Z73,スケジュール!$A$10:$V$266,$AG76+4,FALSE)="●",VLOOKUP(Z73,スケジュール!$A$10:$V$266,$AG76+4,FALSE),""))</f>
        <v/>
      </c>
      <c r="AA76" s="386" t="str">
        <f>IF(ISERROR(VLOOKUP(AA73,スケジュール!$A$10:$V$266,$AG76+4,FALSE)),"",IF(VLOOKUP(AA73,スケジュール!$A$10:$V$266,$AG76+4,FALSE)="●",VLOOKUP(AA73,スケジュール!$A$10:$V$266,$AG76+4,FALSE),""))</f>
        <v/>
      </c>
      <c r="AB76" s="386" t="str">
        <f>IF(ISERROR(VLOOKUP(AB73,スケジュール!$A$10:$V$266,$AG76+4,FALSE)),"",IF(VLOOKUP(AB73,スケジュール!$A$10:$V$266,$AG76+4,FALSE)="●",VLOOKUP(AB73,スケジュール!$A$10:$V$266,$AG76+4,FALSE),""))</f>
        <v/>
      </c>
      <c r="AC76" s="386" t="str">
        <f>IF(ISERROR(VLOOKUP(AC73,スケジュール!$A$10:$V$266,$AG76+4,FALSE)),"",IF(VLOOKUP(AC73,スケジュール!$A$10:$V$266,$AG76+4,FALSE)="●",VLOOKUP(AC73,スケジュール!$A$10:$V$266,$AG76+4,FALSE),""))</f>
        <v/>
      </c>
      <c r="AD76" s="386" t="str">
        <f>IF(ISERROR(VLOOKUP(AD73,スケジュール!$A$10:$V$266,$AG76+4,FALSE)),"",IF(VLOOKUP(AD73,スケジュール!$A$10:$V$266,$AG76+4,FALSE)="●",VLOOKUP(AD73,スケジュール!$A$10:$V$266,$AG76+4,FALSE),""))</f>
        <v/>
      </c>
      <c r="AE76" s="386" t="str">
        <f>IF(ISERROR(VLOOKUP(AE73,スケジュール!$A$10:$V$266,$AG76+4,FALSE)),"",IF(VLOOKUP(AE73,スケジュール!$A$10:$V$266,$AG76+4,FALSE)="●",VLOOKUP(AE73,スケジュール!$A$10:$V$266,$AG76+4,FALSE),""))</f>
        <v/>
      </c>
      <c r="AF76" s="386" t="str">
        <f>IF(ISERROR(VLOOKUP(AF73,スケジュール!$A$10:$V$266,$AG76+4,FALSE)),"",IF(VLOOKUP(AF73,スケジュール!$A$10:$V$266,$AG76+4,FALSE)="●",VLOOKUP(AF73,スケジュール!$A$10:$V$266,$AG76+4,FALSE),""))</f>
        <v/>
      </c>
      <c r="AG76" s="102" t="str">
        <f>AG68</f>
        <v/>
      </c>
    </row>
    <row r="77" spans="1:36" s="94" customFormat="1" ht="20.100000000000001" customHeight="1">
      <c r="A77" s="94" t="str">
        <f>IF(ISBLANK(A69),"",A69)</f>
        <v/>
      </c>
      <c r="B77" s="386" t="str">
        <f>IF(ISERROR(VLOOKUP(B73,スケジュール!$A$10:$V$266,$AG77+4,FALSE)),"",IF(VLOOKUP(B73,スケジュール!$A$10:$V$266,$AG77+4,FALSE)="●",VLOOKUP(B73,スケジュール!$A$10:$V$266,$AG77+4,FALSE),""))</f>
        <v/>
      </c>
      <c r="C77" s="386" t="str">
        <f>IF(ISERROR(VLOOKUP(C73,スケジュール!$A$10:$V$266,$AG77+4,FALSE)),"",IF(VLOOKUP(C73,スケジュール!$A$10:$V$266,$AG77+4,FALSE)="●",VLOOKUP(C73,スケジュール!$A$10:$V$266,$AG77+4,FALSE),""))</f>
        <v/>
      </c>
      <c r="D77" s="386" t="str">
        <f>IF(ISERROR(VLOOKUP(D73,スケジュール!$A$10:$V$266,$AG77+4,FALSE)),"",IF(VLOOKUP(D73,スケジュール!$A$10:$V$266,$AG77+4,FALSE)="●",VLOOKUP(D73,スケジュール!$A$10:$V$266,$AG77+4,FALSE),""))</f>
        <v/>
      </c>
      <c r="E77" s="386" t="str">
        <f>IF(ISERROR(VLOOKUP(E73,スケジュール!$A$10:$V$266,$AG77+4,FALSE)),"",IF(VLOOKUP(E73,スケジュール!$A$10:$V$266,$AG77+4,FALSE)="●",VLOOKUP(E73,スケジュール!$A$10:$V$266,$AG77+4,FALSE),""))</f>
        <v/>
      </c>
      <c r="F77" s="386" t="str">
        <f>IF(ISERROR(VLOOKUP(F73,スケジュール!$A$10:$V$266,$AG77+4,FALSE)),"",IF(VLOOKUP(F73,スケジュール!$A$10:$V$266,$AG77+4,FALSE)="●",VLOOKUP(F73,スケジュール!$A$10:$V$266,$AG77+4,FALSE),""))</f>
        <v/>
      </c>
      <c r="G77" s="386" t="str">
        <f>IF(ISERROR(VLOOKUP(G73,スケジュール!$A$10:$V$266,$AG77+4,FALSE)),"",IF(VLOOKUP(G73,スケジュール!$A$10:$V$266,$AG77+4,FALSE)="●",VLOOKUP(G73,スケジュール!$A$10:$V$266,$AG77+4,FALSE),""))</f>
        <v/>
      </c>
      <c r="H77" s="386" t="str">
        <f>IF(ISERROR(VLOOKUP(H73,スケジュール!$A$10:$V$266,$AG77+4,FALSE)),"",IF(VLOOKUP(H73,スケジュール!$A$10:$V$266,$AG77+4,FALSE)="●",VLOOKUP(H73,スケジュール!$A$10:$V$266,$AG77+4,FALSE),""))</f>
        <v/>
      </c>
      <c r="I77" s="387"/>
      <c r="J77" s="386" t="str">
        <f>IF(ISERROR(VLOOKUP(J73,スケジュール!$A$10:$V$266,$AG77+4,FALSE)),"",IF(VLOOKUP(J73,スケジュール!$A$10:$V$266,$AG77+4,FALSE)="●",VLOOKUP(J73,スケジュール!$A$10:$V$266,$AG77+4,FALSE),""))</f>
        <v/>
      </c>
      <c r="K77" s="386" t="str">
        <f>IF(ISERROR(VLOOKUP(K73,スケジュール!$A$10:$V$266,$AG77+4,FALSE)),"",IF(VLOOKUP(K73,スケジュール!$A$10:$V$266,$AG77+4,FALSE)="●",VLOOKUP(K73,スケジュール!$A$10:$V$266,$AG77+4,FALSE),""))</f>
        <v/>
      </c>
      <c r="L77" s="386" t="str">
        <f>IF(ISERROR(VLOOKUP(L73,スケジュール!$A$10:$V$266,$AG77+4,FALSE)),"",IF(VLOOKUP(L73,スケジュール!$A$10:$V$266,$AG77+4,FALSE)="●",VLOOKUP(L73,スケジュール!$A$10:$V$266,$AG77+4,FALSE),""))</f>
        <v/>
      </c>
      <c r="M77" s="386" t="str">
        <f>IF(ISERROR(VLOOKUP(M73,スケジュール!$A$10:$V$266,$AG77+4,FALSE)),"",IF(VLOOKUP(M73,スケジュール!$A$10:$V$266,$AG77+4,FALSE)="●",VLOOKUP(M73,スケジュール!$A$10:$V$266,$AG77+4,FALSE),""))</f>
        <v/>
      </c>
      <c r="N77" s="386" t="str">
        <f>IF(ISERROR(VLOOKUP(N73,スケジュール!$A$10:$V$266,$AG77+4,FALSE)),"",IF(VLOOKUP(N73,スケジュール!$A$10:$V$266,$AG77+4,FALSE)="●",VLOOKUP(N73,スケジュール!$A$10:$V$266,$AG77+4,FALSE),""))</f>
        <v/>
      </c>
      <c r="O77" s="386" t="str">
        <f>IF(ISERROR(VLOOKUP(O73,スケジュール!$A$10:$V$266,$AG77+4,FALSE)),"",IF(VLOOKUP(O73,スケジュール!$A$10:$V$266,$AG77+4,FALSE)="●",VLOOKUP(O73,スケジュール!$A$10:$V$266,$AG77+4,FALSE),""))</f>
        <v/>
      </c>
      <c r="P77" s="386" t="str">
        <f>IF(ISERROR(VLOOKUP(P73,スケジュール!$A$10:$V$266,$AG77+4,FALSE)),"",IF(VLOOKUP(P73,スケジュール!$A$10:$V$266,$AG77+4,FALSE)="●",VLOOKUP(P73,スケジュール!$A$10:$V$266,$AG77+4,FALSE),""))</f>
        <v/>
      </c>
      <c r="Q77" s="387"/>
      <c r="R77" s="386" t="str">
        <f>IF(ISERROR(VLOOKUP(R73,スケジュール!$A$10:$V$266,$AG77+4,FALSE)),"",IF(VLOOKUP(R73,スケジュール!$A$10:$V$266,$AG77+4,FALSE)="●",VLOOKUP(R73,スケジュール!$A$10:$V$266,$AG77+4,FALSE),""))</f>
        <v/>
      </c>
      <c r="S77" s="386" t="str">
        <f>IF(ISERROR(VLOOKUP(S73,スケジュール!$A$10:$V$266,$AG77+4,FALSE)),"",IF(VLOOKUP(S73,スケジュール!$A$10:$V$266,$AG77+4,FALSE)="●",VLOOKUP(S73,スケジュール!$A$10:$V$266,$AG77+4,FALSE),""))</f>
        <v/>
      </c>
      <c r="T77" s="386" t="str">
        <f>IF(ISERROR(VLOOKUP(T73,スケジュール!$A$10:$V$266,$AG77+4,FALSE)),"",IF(VLOOKUP(T73,スケジュール!$A$10:$V$266,$AG77+4,FALSE)="●",VLOOKUP(T73,スケジュール!$A$10:$V$266,$AG77+4,FALSE),""))</f>
        <v/>
      </c>
      <c r="U77" s="386" t="str">
        <f>IF(ISERROR(VLOOKUP(U73,スケジュール!$A$10:$V$266,$AG77+4,FALSE)),"",IF(VLOOKUP(U73,スケジュール!$A$10:$V$266,$AG77+4,FALSE)="●",VLOOKUP(U73,スケジュール!$A$10:$V$266,$AG77+4,FALSE),""))</f>
        <v/>
      </c>
      <c r="V77" s="386" t="str">
        <f>IF(ISERROR(VLOOKUP(V73,スケジュール!$A$10:$V$266,$AG77+4,FALSE)),"",IF(VLOOKUP(V73,スケジュール!$A$10:$V$266,$AG77+4,FALSE)="●",VLOOKUP(V73,スケジュール!$A$10:$V$266,$AG77+4,FALSE),""))</f>
        <v/>
      </c>
      <c r="W77" s="386" t="str">
        <f>IF(ISERROR(VLOOKUP(W73,スケジュール!$A$10:$V$266,$AG77+4,FALSE)),"",IF(VLOOKUP(W73,スケジュール!$A$10:$V$266,$AG77+4,FALSE)="●",VLOOKUP(W73,スケジュール!$A$10:$V$266,$AG77+4,FALSE),""))</f>
        <v/>
      </c>
      <c r="X77" s="386" t="str">
        <f>IF(ISERROR(VLOOKUP(X73,スケジュール!$A$10:$V$266,$AG77+4,FALSE)),"",IF(VLOOKUP(X73,スケジュール!$A$10:$V$266,$AG77+4,FALSE)="●",VLOOKUP(X73,スケジュール!$A$10:$V$266,$AG77+4,FALSE),""))</f>
        <v/>
      </c>
      <c r="Y77" s="387"/>
      <c r="Z77" s="386" t="str">
        <f>IF(ISERROR(VLOOKUP(Z73,スケジュール!$A$10:$V$266,$AG77+4,FALSE)),"",IF(VLOOKUP(Z73,スケジュール!$A$10:$V$266,$AG77+4,FALSE)="●",VLOOKUP(Z73,スケジュール!$A$10:$V$266,$AG77+4,FALSE),""))</f>
        <v/>
      </c>
      <c r="AA77" s="386" t="str">
        <f>IF(ISERROR(VLOOKUP(AA73,スケジュール!$A$10:$V$266,$AG77+4,FALSE)),"",IF(VLOOKUP(AA73,スケジュール!$A$10:$V$266,$AG77+4,FALSE)="●",VLOOKUP(AA73,スケジュール!$A$10:$V$266,$AG77+4,FALSE),""))</f>
        <v/>
      </c>
      <c r="AB77" s="386" t="str">
        <f>IF(ISERROR(VLOOKUP(AB73,スケジュール!$A$10:$V$266,$AG77+4,FALSE)),"",IF(VLOOKUP(AB73,スケジュール!$A$10:$V$266,$AG77+4,FALSE)="●",VLOOKUP(AB73,スケジュール!$A$10:$V$266,$AG77+4,FALSE),""))</f>
        <v/>
      </c>
      <c r="AC77" s="386" t="str">
        <f>IF(ISERROR(VLOOKUP(AC73,スケジュール!$A$10:$V$266,$AG77+4,FALSE)),"",IF(VLOOKUP(AC73,スケジュール!$A$10:$V$266,$AG77+4,FALSE)="●",VLOOKUP(AC73,スケジュール!$A$10:$V$266,$AG77+4,FALSE),""))</f>
        <v/>
      </c>
      <c r="AD77" s="386" t="str">
        <f>IF(ISERROR(VLOOKUP(AD73,スケジュール!$A$10:$V$266,$AG77+4,FALSE)),"",IF(VLOOKUP(AD73,スケジュール!$A$10:$V$266,$AG77+4,FALSE)="●",VLOOKUP(AD73,スケジュール!$A$10:$V$266,$AG77+4,FALSE),""))</f>
        <v/>
      </c>
      <c r="AE77" s="386" t="str">
        <f>IF(ISERROR(VLOOKUP(AE73,スケジュール!$A$10:$V$266,$AG77+4,FALSE)),"",IF(VLOOKUP(AE73,スケジュール!$A$10:$V$266,$AG77+4,FALSE)="●",VLOOKUP(AE73,スケジュール!$A$10:$V$266,$AG77+4,FALSE),""))</f>
        <v/>
      </c>
      <c r="AF77" s="386" t="str">
        <f>IF(ISERROR(VLOOKUP(AF73,スケジュール!$A$10:$V$266,$AG77+4,FALSE)),"",IF(VLOOKUP(AF73,スケジュール!$A$10:$V$266,$AG77+4,FALSE)="●",VLOOKUP(AF73,スケジュール!$A$10:$V$266,$AG77+4,FALSE),""))</f>
        <v/>
      </c>
      <c r="AG77" s="102" t="str">
        <f>AG69</f>
        <v/>
      </c>
    </row>
    <row r="78" spans="1:36" s="97" customFormat="1" ht="20.100000000000001" customHeight="1">
      <c r="A78" s="97" t="str">
        <f>IF(ISBLANK(A70),"",A70)</f>
        <v/>
      </c>
      <c r="B78" s="386" t="str">
        <f>IF(ISERROR(VLOOKUP(B73,スケジュール!$A$10:$V$266,$AG78+4,FALSE)),"",IF(VLOOKUP(B73,スケジュール!$A$10:$V$266,$AG78+4,FALSE)="●",VLOOKUP(B73,スケジュール!$A$10:$V$266,$AG78+4,FALSE),""))</f>
        <v/>
      </c>
      <c r="C78" s="386" t="str">
        <f>IF(ISERROR(VLOOKUP(C73,スケジュール!$A$10:$V$266,$AG78+4,FALSE)),"",IF(VLOOKUP(C73,スケジュール!$A$10:$V$266,$AG78+4,FALSE)="●",VLOOKUP(C73,スケジュール!$A$10:$V$266,$AG78+4,FALSE),""))</f>
        <v/>
      </c>
      <c r="D78" s="386" t="str">
        <f>IF(ISERROR(VLOOKUP(D73,スケジュール!$A$10:$V$266,$AG78+4,FALSE)),"",IF(VLOOKUP(D73,スケジュール!$A$10:$V$266,$AG78+4,FALSE)="●",VLOOKUP(D73,スケジュール!$A$10:$V$266,$AG78+4,FALSE),""))</f>
        <v/>
      </c>
      <c r="E78" s="386" t="str">
        <f>IF(ISERROR(VLOOKUP(E73,スケジュール!$A$10:$V$266,$AG78+4,FALSE)),"",IF(VLOOKUP(E73,スケジュール!$A$10:$V$266,$AG78+4,FALSE)="●",VLOOKUP(E73,スケジュール!$A$10:$V$266,$AG78+4,FALSE),""))</f>
        <v/>
      </c>
      <c r="F78" s="386" t="str">
        <f>IF(ISERROR(VLOOKUP(F73,スケジュール!$A$10:$V$266,$AG78+4,FALSE)),"",IF(VLOOKUP(F73,スケジュール!$A$10:$V$266,$AG78+4,FALSE)="●",VLOOKUP(F73,スケジュール!$A$10:$V$266,$AG78+4,FALSE),""))</f>
        <v/>
      </c>
      <c r="G78" s="386" t="str">
        <f>IF(ISERROR(VLOOKUP(G73,スケジュール!$A$10:$V$266,$AG78+4,FALSE)),"",IF(VLOOKUP(G73,スケジュール!$A$10:$V$266,$AG78+4,FALSE)="●",VLOOKUP(G73,スケジュール!$A$10:$V$266,$AG78+4,FALSE),""))</f>
        <v/>
      </c>
      <c r="H78" s="386" t="str">
        <f>IF(ISERROR(VLOOKUP(H73,スケジュール!$A$10:$V$266,$AG78+4,FALSE)),"",IF(VLOOKUP(H73,スケジュール!$A$10:$V$266,$AG78+4,FALSE)="●",VLOOKUP(H73,スケジュール!$A$10:$V$266,$AG78+4,FALSE),""))</f>
        <v/>
      </c>
      <c r="I78" s="387"/>
      <c r="J78" s="386" t="str">
        <f>IF(ISERROR(VLOOKUP(J73,スケジュール!$A$10:$V$266,$AG78+4,FALSE)),"",IF(VLOOKUP(J73,スケジュール!$A$10:$V$266,$AG78+4,FALSE)="●",VLOOKUP(J73,スケジュール!$A$10:$V$266,$AG78+4,FALSE),""))</f>
        <v/>
      </c>
      <c r="K78" s="386" t="str">
        <f>IF(ISERROR(VLOOKUP(K73,スケジュール!$A$10:$V$266,$AG78+4,FALSE)),"",IF(VLOOKUP(K73,スケジュール!$A$10:$V$266,$AG78+4,FALSE)="●",VLOOKUP(K73,スケジュール!$A$10:$V$266,$AG78+4,FALSE),""))</f>
        <v/>
      </c>
      <c r="L78" s="386" t="str">
        <f>IF(ISERROR(VLOOKUP(L73,スケジュール!$A$10:$V$266,$AG78+4,FALSE)),"",IF(VLOOKUP(L73,スケジュール!$A$10:$V$266,$AG78+4,FALSE)="●",VLOOKUP(L73,スケジュール!$A$10:$V$266,$AG78+4,FALSE),""))</f>
        <v/>
      </c>
      <c r="M78" s="386" t="str">
        <f>IF(ISERROR(VLOOKUP(M73,スケジュール!$A$10:$V$266,$AG78+4,FALSE)),"",IF(VLOOKUP(M73,スケジュール!$A$10:$V$266,$AG78+4,FALSE)="●",VLOOKUP(M73,スケジュール!$A$10:$V$266,$AG78+4,FALSE),""))</f>
        <v/>
      </c>
      <c r="N78" s="386" t="str">
        <f>IF(ISERROR(VLOOKUP(N73,スケジュール!$A$10:$V$266,$AG78+4,FALSE)),"",IF(VLOOKUP(N73,スケジュール!$A$10:$V$266,$AG78+4,FALSE)="●",VLOOKUP(N73,スケジュール!$A$10:$V$266,$AG78+4,FALSE),""))</f>
        <v/>
      </c>
      <c r="O78" s="386" t="str">
        <f>IF(ISERROR(VLOOKUP(O73,スケジュール!$A$10:$V$266,$AG78+4,FALSE)),"",IF(VLOOKUP(O73,スケジュール!$A$10:$V$266,$AG78+4,FALSE)="●",VLOOKUP(O73,スケジュール!$A$10:$V$266,$AG78+4,FALSE),""))</f>
        <v/>
      </c>
      <c r="P78" s="386" t="str">
        <f>IF(ISERROR(VLOOKUP(P73,スケジュール!$A$10:$V$266,$AG78+4,FALSE)),"",IF(VLOOKUP(P73,スケジュール!$A$10:$V$266,$AG78+4,FALSE)="●",VLOOKUP(P73,スケジュール!$A$10:$V$266,$AG78+4,FALSE),""))</f>
        <v/>
      </c>
      <c r="Q78" s="387"/>
      <c r="R78" s="386" t="str">
        <f>IF(ISERROR(VLOOKUP(R73,スケジュール!$A$10:$V$266,$AG78+4,FALSE)),"",IF(VLOOKUP(R73,スケジュール!$A$10:$V$266,$AG78+4,FALSE)="●",VLOOKUP(R73,スケジュール!$A$10:$V$266,$AG78+4,FALSE),""))</f>
        <v/>
      </c>
      <c r="S78" s="386" t="str">
        <f>IF(ISERROR(VLOOKUP(S73,スケジュール!$A$10:$V$266,$AG78+4,FALSE)),"",IF(VLOOKUP(S73,スケジュール!$A$10:$V$266,$AG78+4,FALSE)="●",VLOOKUP(S73,スケジュール!$A$10:$V$266,$AG78+4,FALSE),""))</f>
        <v/>
      </c>
      <c r="T78" s="386" t="str">
        <f>IF(ISERROR(VLOOKUP(T73,スケジュール!$A$10:$V$266,$AG78+4,FALSE)),"",IF(VLOOKUP(T73,スケジュール!$A$10:$V$266,$AG78+4,FALSE)="●",VLOOKUP(T73,スケジュール!$A$10:$V$266,$AG78+4,FALSE),""))</f>
        <v/>
      </c>
      <c r="U78" s="386" t="str">
        <f>IF(ISERROR(VLOOKUP(U73,スケジュール!$A$10:$V$266,$AG78+4,FALSE)),"",IF(VLOOKUP(U73,スケジュール!$A$10:$V$266,$AG78+4,FALSE)="●",VLOOKUP(U73,スケジュール!$A$10:$V$266,$AG78+4,FALSE),""))</f>
        <v/>
      </c>
      <c r="V78" s="386" t="str">
        <f>IF(ISERROR(VLOOKUP(V73,スケジュール!$A$10:$V$266,$AG78+4,FALSE)),"",IF(VLOOKUP(V73,スケジュール!$A$10:$V$266,$AG78+4,FALSE)="●",VLOOKUP(V73,スケジュール!$A$10:$V$266,$AG78+4,FALSE),""))</f>
        <v/>
      </c>
      <c r="W78" s="386" t="str">
        <f>IF(ISERROR(VLOOKUP(W73,スケジュール!$A$10:$V$266,$AG78+4,FALSE)),"",IF(VLOOKUP(W73,スケジュール!$A$10:$V$266,$AG78+4,FALSE)="●",VLOOKUP(W73,スケジュール!$A$10:$V$266,$AG78+4,FALSE),""))</f>
        <v/>
      </c>
      <c r="X78" s="386" t="str">
        <f>IF(ISERROR(VLOOKUP(X73,スケジュール!$A$10:$V$266,$AG78+4,FALSE)),"",IF(VLOOKUP(X73,スケジュール!$A$10:$V$266,$AG78+4,FALSE)="●",VLOOKUP(X73,スケジュール!$A$10:$V$266,$AG78+4,FALSE),""))</f>
        <v/>
      </c>
      <c r="Y78" s="387"/>
      <c r="Z78" s="386" t="str">
        <f>IF(ISERROR(VLOOKUP(Z73,スケジュール!$A$10:$V$266,$AG78+4,FALSE)),"",IF(VLOOKUP(Z73,スケジュール!$A$10:$V$266,$AG78+4,FALSE)="●",VLOOKUP(Z73,スケジュール!$A$10:$V$266,$AG78+4,FALSE),""))</f>
        <v/>
      </c>
      <c r="AA78" s="386" t="str">
        <f>IF(ISERROR(VLOOKUP(AA73,スケジュール!$A$10:$V$266,$AG78+4,FALSE)),"",IF(VLOOKUP(AA73,スケジュール!$A$10:$V$266,$AG78+4,FALSE)="●",VLOOKUP(AA73,スケジュール!$A$10:$V$266,$AG78+4,FALSE),""))</f>
        <v/>
      </c>
      <c r="AB78" s="386" t="str">
        <f>IF(ISERROR(VLOOKUP(AB73,スケジュール!$A$10:$V$266,$AG78+4,FALSE)),"",IF(VLOOKUP(AB73,スケジュール!$A$10:$V$266,$AG78+4,FALSE)="●",VLOOKUP(AB73,スケジュール!$A$10:$V$266,$AG78+4,FALSE),""))</f>
        <v/>
      </c>
      <c r="AC78" s="386" t="str">
        <f>IF(ISERROR(VLOOKUP(AC73,スケジュール!$A$10:$V$266,$AG78+4,FALSE)),"",IF(VLOOKUP(AC73,スケジュール!$A$10:$V$266,$AG78+4,FALSE)="●",VLOOKUP(AC73,スケジュール!$A$10:$V$266,$AG78+4,FALSE),""))</f>
        <v/>
      </c>
      <c r="AD78" s="386" t="str">
        <f>IF(ISERROR(VLOOKUP(AD73,スケジュール!$A$10:$V$266,$AG78+4,FALSE)),"",IF(VLOOKUP(AD73,スケジュール!$A$10:$V$266,$AG78+4,FALSE)="●",VLOOKUP(AD73,スケジュール!$A$10:$V$266,$AG78+4,FALSE),""))</f>
        <v/>
      </c>
      <c r="AE78" s="386" t="str">
        <f>IF(ISERROR(VLOOKUP(AE73,スケジュール!$A$10:$V$266,$AG78+4,FALSE)),"",IF(VLOOKUP(AE73,スケジュール!$A$10:$V$266,$AG78+4,FALSE)="●",VLOOKUP(AE73,スケジュール!$A$10:$V$266,$AG78+4,FALSE),""))</f>
        <v/>
      </c>
      <c r="AF78" s="386" t="str">
        <f>IF(ISERROR(VLOOKUP(AF73,スケジュール!$A$10:$V$266,$AG78+4,FALSE)),"",IF(VLOOKUP(AF73,スケジュール!$A$10:$V$266,$AG78+4,FALSE)="●",VLOOKUP(AF73,スケジュール!$A$10:$V$266,$AG78+4,FALSE),""))</f>
        <v/>
      </c>
      <c r="AG78" s="102" t="str">
        <f>AG70</f>
        <v/>
      </c>
    </row>
    <row r="79" spans="1:36" ht="20.100000000000001" customHeight="1">
      <c r="A79" s="34" t="s">
        <v>89</v>
      </c>
      <c r="B79" s="388" t="str">
        <f>IF(OR(ISERROR(VLOOKUP(B73,スケジュール!$A$10:$AC$276,3)),(ISBLANK(VLOOKUP(B73,スケジュール!$A$10:$AC$276,3)))),"",VLOOKUP(B73,スケジュール!$A$10:$AC$276,3))</f>
        <v/>
      </c>
      <c r="C79" s="388" t="str">
        <f>IF(OR(ISERROR(VLOOKUP(C73,スケジュール!$A$10:$AC$276,3)),(ISBLANK(VLOOKUP(C73,スケジュール!$A$10:$AC$276,3)))),"",VLOOKUP(C73,スケジュール!$A$10:$AC$276,3))</f>
        <v/>
      </c>
      <c r="D79" s="388">
        <f>IF(OR(ISERROR(VLOOKUP(D73,スケジュール!$A$10:$AC$276,3)),(ISBLANK(VLOOKUP(D73,スケジュール!$A$10:$AC$276,3)))),"",VLOOKUP(D73,スケジュール!$A$10:$AC$276,3))</f>
        <v>43523</v>
      </c>
      <c r="E79" s="388">
        <f>IF(OR(ISERROR(VLOOKUP(E73,スケジュール!$A$10:$AC$276,3)),(ISBLANK(VLOOKUP(E73,スケジュール!$A$10:$AC$276,3)))),"",VLOOKUP(E73,スケジュール!$A$10:$AC$276,3))</f>
        <v>43524</v>
      </c>
      <c r="F79" s="388">
        <f>IF(OR(ISERROR(VLOOKUP(F73,スケジュール!$A$10:$AC$276,3)),(ISBLANK(VLOOKUP(F73,スケジュール!$A$10:$AC$276,3)))),"",VLOOKUP(F73,スケジュール!$A$10:$AC$276,3))</f>
        <v>43525</v>
      </c>
      <c r="G79" s="388" t="str">
        <f>IF(OR(ISERROR(VLOOKUP(G73,スケジュール!$A$10:$AC$276,3)),(ISBLANK(VLOOKUP(G73,スケジュール!$A$10:$AC$276,3)))),"",VLOOKUP(G73,スケジュール!$A$10:$AC$276,3))</f>
        <v/>
      </c>
      <c r="H79" s="388" t="str">
        <f>IF(OR(ISERROR(VLOOKUP(H73,スケジュール!$A$10:$AC$276,3)),(ISBLANK(VLOOKUP(H73,スケジュール!$A$10:$AC$276,3)))),"",VLOOKUP(H73,スケジュール!$A$10:$AC$276,3))</f>
        <v/>
      </c>
      <c r="I79" s="389"/>
      <c r="J79" s="388" t="str">
        <f>IF(OR(ISERROR(VLOOKUP(J73,スケジュール!$A$10:$AC$276,3)),(ISBLANK(VLOOKUP(J73,スケジュール!$A$10:$AC$276,3)))),"",VLOOKUP(J73,スケジュール!$A$10:$AC$276,3))</f>
        <v/>
      </c>
      <c r="K79" s="388" t="str">
        <f>IF(OR(ISERROR(VLOOKUP(K73,スケジュール!$A$10:$AC$276,3)),(ISBLANK(VLOOKUP(K73,スケジュール!$A$10:$AC$276,3)))),"",VLOOKUP(K73,スケジュール!$A$10:$AC$276,3))</f>
        <v/>
      </c>
      <c r="L79" s="388">
        <f>IF(OR(ISERROR(VLOOKUP(L73,スケジュール!$A$10:$AC$276,3)),(ISBLANK(VLOOKUP(L73,スケジュール!$A$10:$AC$276,3)))),"",VLOOKUP(L73,スケジュール!$A$10:$AC$276,3))</f>
        <v>43551</v>
      </c>
      <c r="M79" s="388">
        <f>IF(OR(ISERROR(VLOOKUP(M73,スケジュール!$A$10:$AC$276,3)),(ISBLANK(VLOOKUP(M73,スケジュール!$A$10:$AC$276,3)))),"",VLOOKUP(M73,スケジュール!$A$10:$AC$276,3))</f>
        <v>43552</v>
      </c>
      <c r="N79" s="388">
        <f>IF(OR(ISERROR(VLOOKUP(N73,スケジュール!$A$10:$AC$276,3)),(ISBLANK(VLOOKUP(N73,スケジュール!$A$10:$AC$276,3)))),"",VLOOKUP(N73,スケジュール!$A$10:$AC$276,3))</f>
        <v>43553</v>
      </c>
      <c r="O79" s="388" t="str">
        <f>IF(OR(ISERROR(VLOOKUP(O73,スケジュール!$A$10:$AC$276,3)),(ISBLANK(VLOOKUP(O73,スケジュール!$A$10:$AC$276,3)))),"",VLOOKUP(O73,スケジュール!$A$10:$AC$276,3))</f>
        <v/>
      </c>
      <c r="P79" s="388" t="str">
        <f>IF(OR(ISERROR(VLOOKUP(P73,スケジュール!$A$10:$AC$276,3)),(ISBLANK(VLOOKUP(P73,スケジュール!$A$10:$AC$276,3)))),"",VLOOKUP(P73,スケジュール!$A$10:$AC$276,3))</f>
        <v/>
      </c>
      <c r="Q79" s="389"/>
      <c r="R79" s="388" t="str">
        <f>IF(OR(ISERROR(VLOOKUP(R73,スケジュール!$A$10:$AC$276,3)),(ISBLANK(VLOOKUP(R73,スケジュール!$A$10:$AC$276,3)))),"",VLOOKUP(R73,スケジュール!$A$10:$AC$276,3))</f>
        <v/>
      </c>
      <c r="S79" s="388" t="str">
        <f>IF(OR(ISERROR(VLOOKUP(S73,スケジュール!$A$10:$AC$276,3)),(ISBLANK(VLOOKUP(S73,スケジュール!$A$10:$AC$276,3)))),"",VLOOKUP(S73,スケジュール!$A$10:$AC$276,3))</f>
        <v/>
      </c>
      <c r="T79" s="388">
        <f>IF(OR(ISERROR(VLOOKUP(T73,スケジュール!$A$10:$AC$276,3)),(ISBLANK(VLOOKUP(T73,スケジュール!$A$10:$AC$276,3)))),"",VLOOKUP(T73,スケジュール!$A$10:$AC$276,3))</f>
        <v>43587</v>
      </c>
      <c r="U79" s="388">
        <f>IF(OR(ISERROR(VLOOKUP(U73,スケジュール!$A$10:$AC$276,3)),(ISBLANK(VLOOKUP(U73,スケジュール!$A$10:$AC$276,3)))),"",VLOOKUP(U73,スケジュール!$A$10:$AC$276,3))</f>
        <v>43592</v>
      </c>
      <c r="V79" s="388" t="str">
        <f>IF(OR(ISERROR(VLOOKUP(V73,スケジュール!$A$10:$AC$276,3)),(ISBLANK(VLOOKUP(V73,スケジュール!$A$10:$AC$276,3)))),"",VLOOKUP(V73,スケジュール!$A$10:$AC$276,3))</f>
        <v/>
      </c>
      <c r="W79" s="388" t="str">
        <f>IF(OR(ISERROR(VLOOKUP(W73,スケジュール!$A$10:$AC$276,3)),(ISBLANK(VLOOKUP(W73,スケジュール!$A$10:$AC$276,3)))),"",VLOOKUP(W73,スケジュール!$A$10:$AC$276,3))</f>
        <v/>
      </c>
      <c r="X79" s="388" t="str">
        <f>IF(OR(ISERROR(VLOOKUP(X73,スケジュール!$A$10:$AC$276,3)),(ISBLANK(VLOOKUP(X73,スケジュール!$A$10:$AC$276,3)))),"",VLOOKUP(X73,スケジュール!$A$10:$AC$276,3))</f>
        <v/>
      </c>
      <c r="Y79" s="389"/>
      <c r="Z79" s="388" t="str">
        <f>IF(OR(ISERROR(VLOOKUP(Z73,スケジュール!$A$10:$AC$276,3)),(ISBLANK(VLOOKUP(Z73,スケジュール!$A$10:$AC$276,3)))),"",VLOOKUP(Z73,スケジュール!$A$10:$AC$276,3))</f>
        <v/>
      </c>
      <c r="AA79" s="388" t="str">
        <f>IF(OR(ISERROR(VLOOKUP(AA73,スケジュール!$A$10:$AC$276,3)),(ISBLANK(VLOOKUP(AA73,スケジュール!$A$10:$AC$276,3)))),"",VLOOKUP(AA73,スケジュール!$A$10:$AC$276,3))</f>
        <v/>
      </c>
      <c r="AB79" s="388">
        <f>IF(OR(ISERROR(VLOOKUP(AB73,スケジュール!$A$10:$AC$276,3)),(ISBLANK(VLOOKUP(AB73,スケジュール!$A$10:$AC$276,3)))),"",VLOOKUP(AB73,スケジュール!$A$10:$AC$276,3))</f>
        <v>43614</v>
      </c>
      <c r="AC79" s="388">
        <f>IF(OR(ISERROR(VLOOKUP(AC73,スケジュール!$A$10:$AC$276,3)),(ISBLANK(VLOOKUP(AC73,スケジュール!$A$10:$AC$276,3)))),"",VLOOKUP(AC73,スケジュール!$A$10:$AC$276,3))</f>
        <v>43615</v>
      </c>
      <c r="AD79" s="388" t="str">
        <f>IF(OR(ISERROR(VLOOKUP(AD73,スケジュール!$A$10:$AC$276,3)),(ISBLANK(VLOOKUP(AD73,スケジュール!$A$10:$AC$276,3)))),"",VLOOKUP(AD73,スケジュール!$A$10:$AC$276,3))</f>
        <v/>
      </c>
      <c r="AE79" s="388" t="str">
        <f>IF(OR(ISERROR(VLOOKUP(AE73,スケジュール!$A$10:$AC$276,3)),(ISBLANK(VLOOKUP(AE73,スケジュール!$A$10:$AC$276,3)))),"",VLOOKUP(AE73,スケジュール!$A$10:$AC$276,3))</f>
        <v/>
      </c>
      <c r="AF79" s="388" t="str">
        <f>IF(OR(ISERROR(VLOOKUP(AF73,スケジュール!$A$10:$AC$276,3)),(ISBLANK(VLOOKUP(AF73,スケジュール!$A$10:$AC$276,3)))),"",VLOOKUP(AF73,スケジュール!$A$10:$AC$276,3))</f>
        <v/>
      </c>
    </row>
    <row r="80" spans="1:36" ht="20.100000000000001" customHeight="1">
      <c r="A80" s="38" t="s">
        <v>90</v>
      </c>
      <c r="B80" s="388" t="str">
        <f>IF(OR(ISERROR(VLOOKUP(B73,スケジュール!$A$10:$AC$276,4)),(ISBLANK(VLOOKUP(B73,スケジュール!$A$10:$AC$276,4)))),"",VLOOKUP(B73,スケジュール!$A$10:$AC$276,4))</f>
        <v/>
      </c>
      <c r="C80" s="388" t="str">
        <f>IF(OR(ISERROR(VLOOKUP(C73,スケジュール!$A$10:$AC$276,4)),(ISBLANK(VLOOKUP(C73,スケジュール!$A$10:$AC$276,4)))),"",VLOOKUP(C73,スケジュール!$A$10:$AC$276,4))</f>
        <v/>
      </c>
      <c r="D80" s="388">
        <f>IF(OR(ISERROR(VLOOKUP(D73,スケジュール!$A$10:$AC$276,4)),(ISBLANK(VLOOKUP(D73,スケジュール!$A$10:$AC$276,4)))),"",VLOOKUP(D73,スケジュール!$A$10:$AC$276,4))</f>
        <v>43525</v>
      </c>
      <c r="E80" s="388">
        <f>IF(OR(ISERROR(VLOOKUP(E73,スケジュール!$A$10:$AC$276,4)),(ISBLANK(VLOOKUP(E73,スケジュール!$A$10:$AC$276,4)))),"",VLOOKUP(E73,スケジュール!$A$10:$AC$276,4))</f>
        <v>43526</v>
      </c>
      <c r="F80" s="388" t="str">
        <f>IF(OR(ISERROR(VLOOKUP(F73,スケジュール!$A$10:$AC$276,4)),(ISBLANK(VLOOKUP(F73,スケジュール!$A$10:$AC$276,4)))),"",VLOOKUP(F73,スケジュール!$A$10:$AC$276,4))</f>
        <v/>
      </c>
      <c r="G80" s="388" t="str">
        <f>IF(OR(ISERROR(VLOOKUP(G73,スケジュール!$A$10:$AC$276,4)),(ISBLANK(VLOOKUP(G73,スケジュール!$A$10:$AC$276,4)))),"",VLOOKUP(G73,スケジュール!$A$10:$AC$276,4))</f>
        <v/>
      </c>
      <c r="H80" s="388" t="str">
        <f>IF(OR(ISERROR(VLOOKUP(H73,スケジュール!$A$10:$AC$276,4)),(ISBLANK(VLOOKUP(H73,スケジュール!$A$10:$AC$276,4)))),"",VLOOKUP(H73,スケジュール!$A$10:$AC$276,4))</f>
        <v/>
      </c>
      <c r="I80" s="389"/>
      <c r="J80" s="388" t="str">
        <f>IF(OR(ISERROR(VLOOKUP(J73,スケジュール!$A$10:$AC$276,4)),(ISBLANK(VLOOKUP(J73,スケジュール!$A$10:$AC$276,4)))),"",VLOOKUP(J73,スケジュール!$A$10:$AC$276,4))</f>
        <v/>
      </c>
      <c r="K80" s="388" t="str">
        <f>IF(OR(ISERROR(VLOOKUP(K73,スケジュール!$A$10:$AC$276,4)),(ISBLANK(VLOOKUP(K73,スケジュール!$A$10:$AC$276,4)))),"",VLOOKUP(K73,スケジュール!$A$10:$AC$276,4))</f>
        <v/>
      </c>
      <c r="L80" s="388">
        <f>IF(OR(ISERROR(VLOOKUP(L73,スケジュール!$A$10:$AC$276,4)),(ISBLANK(VLOOKUP(L73,スケジュール!$A$10:$AC$276,4)))),"",VLOOKUP(L73,スケジュール!$A$10:$AC$276,4))</f>
        <v>43553</v>
      </c>
      <c r="M80" s="388">
        <f>IF(OR(ISERROR(VLOOKUP(M73,スケジュール!$A$10:$AC$276,4)),(ISBLANK(VLOOKUP(M73,スケジュール!$A$10:$AC$276,4)))),"",VLOOKUP(M73,スケジュール!$A$10:$AC$276,4))</f>
        <v>43554</v>
      </c>
      <c r="N80" s="388" t="str">
        <f>IF(OR(ISERROR(VLOOKUP(N73,スケジュール!$A$10:$AC$276,4)),(ISBLANK(VLOOKUP(N73,スケジュール!$A$10:$AC$276,4)))),"",VLOOKUP(N73,スケジュール!$A$10:$AC$276,4))</f>
        <v/>
      </c>
      <c r="O80" s="388" t="str">
        <f>IF(OR(ISERROR(VLOOKUP(O73,スケジュール!$A$10:$AC$276,4)),(ISBLANK(VLOOKUP(O73,スケジュール!$A$10:$AC$276,4)))),"",VLOOKUP(O73,スケジュール!$A$10:$AC$276,4))</f>
        <v/>
      </c>
      <c r="P80" s="388" t="str">
        <f>IF(OR(ISERROR(VLOOKUP(P73,スケジュール!$A$10:$AC$276,4)),(ISBLANK(VLOOKUP(P73,スケジュール!$A$10:$AC$276,4)))),"",VLOOKUP(P73,スケジュール!$A$10:$AC$276,4))</f>
        <v/>
      </c>
      <c r="Q80" s="389"/>
      <c r="R80" s="388" t="str">
        <f>IF(OR(ISERROR(VLOOKUP(R73,スケジュール!$A$10:$AC$276,4)),(ISBLANK(VLOOKUP(R73,スケジュール!$A$10:$AC$276,4)))),"",VLOOKUP(R73,スケジュール!$A$10:$AC$276,4))</f>
        <v/>
      </c>
      <c r="S80" s="388" t="str">
        <f>IF(OR(ISERROR(VLOOKUP(S73,スケジュール!$A$10:$AC$276,4)),(ISBLANK(VLOOKUP(S73,スケジュール!$A$10:$AC$276,4)))),"",VLOOKUP(S73,スケジュール!$A$10:$AC$276,4))</f>
        <v/>
      </c>
      <c r="T80" s="388">
        <f>IF(OR(ISERROR(VLOOKUP(T73,スケジュール!$A$10:$AC$276,4)),(ISBLANK(VLOOKUP(T73,スケジュール!$A$10:$AC$276,4)))),"",VLOOKUP(T73,スケジュール!$A$10:$AC$276,4))</f>
        <v>43593</v>
      </c>
      <c r="U80" s="388" t="str">
        <f>IF(OR(ISERROR(VLOOKUP(U73,スケジュール!$A$10:$AC$276,4)),(ISBLANK(VLOOKUP(U73,スケジュール!$A$10:$AC$276,4)))),"",VLOOKUP(U73,スケジュール!$A$10:$AC$276,4))</f>
        <v/>
      </c>
      <c r="V80" s="388" t="str">
        <f>IF(OR(ISERROR(VLOOKUP(V73,スケジュール!$A$10:$AC$276,4)),(ISBLANK(VLOOKUP(V73,スケジュール!$A$10:$AC$276,4)))),"",VLOOKUP(V73,スケジュール!$A$10:$AC$276,4))</f>
        <v/>
      </c>
      <c r="W80" s="388" t="str">
        <f>IF(OR(ISERROR(VLOOKUP(W73,スケジュール!$A$10:$AC$276,4)),(ISBLANK(VLOOKUP(W73,スケジュール!$A$10:$AC$276,4)))),"",VLOOKUP(W73,スケジュール!$A$10:$AC$276,4))</f>
        <v/>
      </c>
      <c r="X80" s="388" t="str">
        <f>IF(OR(ISERROR(VLOOKUP(X73,スケジュール!$A$10:$AC$276,4)),(ISBLANK(VLOOKUP(X73,スケジュール!$A$10:$AC$276,4)))),"",VLOOKUP(X73,スケジュール!$A$10:$AC$276,4))</f>
        <v/>
      </c>
      <c r="Y80" s="389"/>
      <c r="Z80" s="388" t="str">
        <f>IF(OR(ISERROR(VLOOKUP(Z73,スケジュール!$A$10:$AC$276,4)),(ISBLANK(VLOOKUP(Z73,スケジュール!$A$10:$AC$276,4)))),"",VLOOKUP(Z73,スケジュール!$A$10:$AC$276,4))</f>
        <v/>
      </c>
      <c r="AA80" s="388" t="str">
        <f>IF(OR(ISERROR(VLOOKUP(AA73,スケジュール!$A$10:$AC$276,4)),(ISBLANK(VLOOKUP(AA73,スケジュール!$A$10:$AC$276,4)))),"",VLOOKUP(AA73,スケジュール!$A$10:$AC$276,4))</f>
        <v/>
      </c>
      <c r="AB80" s="388">
        <f>IF(OR(ISERROR(VLOOKUP(AB73,スケジュール!$A$10:$AC$276,4)),(ISBLANK(VLOOKUP(AB73,スケジュール!$A$10:$AC$276,4)))),"",VLOOKUP(AB73,スケジュール!$A$10:$AC$276,4))</f>
        <v>43616</v>
      </c>
      <c r="AC80" s="388" t="str">
        <f>IF(OR(ISERROR(VLOOKUP(AC73,スケジュール!$A$10:$AC$276,4)),(ISBLANK(VLOOKUP(AC73,スケジュール!$A$10:$AC$276,4)))),"",VLOOKUP(AC73,スケジュール!$A$10:$AC$276,4))</f>
        <v/>
      </c>
      <c r="AD80" s="388" t="str">
        <f>IF(OR(ISERROR(VLOOKUP(AD73,スケジュール!$A$10:$AC$276,4)),(ISBLANK(VLOOKUP(AD73,スケジュール!$A$10:$AC$276,4)))),"",VLOOKUP(AD73,スケジュール!$A$10:$AC$276,4))</f>
        <v/>
      </c>
      <c r="AE80" s="388" t="str">
        <f>IF(OR(ISERROR(VLOOKUP(AE73,スケジュール!$A$10:$AC$276,4)),(ISBLANK(VLOOKUP(AE73,スケジュール!$A$10:$AC$276,4)))),"",VLOOKUP(AE73,スケジュール!$A$10:$AC$276,4))</f>
        <v/>
      </c>
      <c r="AF80" s="388" t="str">
        <f>IF(OR(ISERROR(VLOOKUP(AF73,スケジュール!$A$10:$AC$276,4)),(ISBLANK(VLOOKUP(AF73,スケジュール!$A$10:$AC$276,4)))),"",VLOOKUP(AF73,スケジュール!$A$10:$AC$276,4))</f>
        <v/>
      </c>
    </row>
    <row r="81" spans="1:36" s="372" customFormat="1" ht="20.100000000000001" customHeight="1">
      <c r="A81" s="370"/>
      <c r="B81" s="278">
        <f>H73+1</f>
        <v>43513</v>
      </c>
      <c r="C81" s="278">
        <f t="shared" ref="C81:H81" si="36">B81+1</f>
        <v>43514</v>
      </c>
      <c r="D81" s="278">
        <f t="shared" si="36"/>
        <v>43515</v>
      </c>
      <c r="E81" s="278">
        <f t="shared" si="36"/>
        <v>43516</v>
      </c>
      <c r="F81" s="278">
        <f t="shared" si="36"/>
        <v>43517</v>
      </c>
      <c r="G81" s="278">
        <f t="shared" si="36"/>
        <v>43518</v>
      </c>
      <c r="H81" s="278">
        <f t="shared" si="36"/>
        <v>43519</v>
      </c>
      <c r="I81" s="371"/>
      <c r="J81" s="278">
        <f>P73+1</f>
        <v>43541</v>
      </c>
      <c r="K81" s="278">
        <f t="shared" ref="K81:P81" si="37">J81+1</f>
        <v>43542</v>
      </c>
      <c r="L81" s="278">
        <f t="shared" si="37"/>
        <v>43543</v>
      </c>
      <c r="M81" s="278">
        <f t="shared" si="37"/>
        <v>43544</v>
      </c>
      <c r="N81" s="278">
        <f t="shared" si="37"/>
        <v>43545</v>
      </c>
      <c r="O81" s="278">
        <f t="shared" si="37"/>
        <v>43546</v>
      </c>
      <c r="P81" s="278">
        <f t="shared" si="37"/>
        <v>43547</v>
      </c>
      <c r="Q81" s="371"/>
      <c r="R81" s="278">
        <f>X73+1</f>
        <v>43576</v>
      </c>
      <c r="S81" s="278">
        <f t="shared" ref="S81:X81" si="38">R81+1</f>
        <v>43577</v>
      </c>
      <c r="T81" s="278">
        <f t="shared" si="38"/>
        <v>43578</v>
      </c>
      <c r="U81" s="278">
        <f t="shared" si="38"/>
        <v>43579</v>
      </c>
      <c r="V81" s="278">
        <f t="shared" si="38"/>
        <v>43580</v>
      </c>
      <c r="W81" s="278">
        <f t="shared" si="38"/>
        <v>43581</v>
      </c>
      <c r="X81" s="278">
        <f t="shared" si="38"/>
        <v>43582</v>
      </c>
      <c r="Y81" s="371"/>
      <c r="Z81" s="278">
        <f>AF73+1</f>
        <v>43604</v>
      </c>
      <c r="AA81" s="278">
        <f t="shared" ref="AA81:AF81" si="39">Z81+1</f>
        <v>43605</v>
      </c>
      <c r="AB81" s="278">
        <f t="shared" si="39"/>
        <v>43606</v>
      </c>
      <c r="AC81" s="278">
        <f t="shared" si="39"/>
        <v>43607</v>
      </c>
      <c r="AD81" s="278">
        <f t="shared" si="39"/>
        <v>43608</v>
      </c>
      <c r="AE81" s="278">
        <f t="shared" si="39"/>
        <v>43609</v>
      </c>
      <c r="AF81" s="278">
        <f t="shared" si="39"/>
        <v>43610</v>
      </c>
    </row>
    <row r="82" spans="1:36" s="116" customFormat="1" ht="20.100000000000001" hidden="1" customHeight="1">
      <c r="A82" s="114"/>
      <c r="B82" s="118" t="b">
        <f>IF(VLOOKUP(B81,スケジュール!$A$10:$AC$402,24,FALSE)="●","sky",IF(VLOOKUP(B81,スケジュール!$A$10:$AC$402,25,FALSE)="●","orange",IF(VLOOKUP(B81,スケジュール!$A$10:$AC$402,26,FALSE)="●","green",IF(VLOOKUP(B81,スケジュール!$A$10:$AC$402,27,FALSE)="●","pink",IF(VLOOKUP(B81,スケジュール!$A$10:$AC$402,28,FALSE)="●","purple",IF(VLOOKUP(B81,スケジュール!$A$10:$AC$402,29,FALSE)="●","yellow"))))))</f>
        <v>0</v>
      </c>
      <c r="C82" s="118" t="b">
        <f>IF(VLOOKUP(C81,スケジュール!$A$10:$AC$402,24,FALSE)="●","sky",IF(VLOOKUP(C81,スケジュール!$A$10:$AC$402,25,FALSE)="●","orange",IF(VLOOKUP(C81,スケジュール!$A$10:$AC$402,26,FALSE)="●","green",IF(VLOOKUP(C81,スケジュール!$A$10:$AC$402,27,FALSE)="●","pink",IF(VLOOKUP(C81,スケジュール!$A$10:$AC$402,28,FALSE)="●","purple",IF(VLOOKUP(C81,スケジュール!$A$10:$AC$402,29,FALSE)="●","yellow"))))))</f>
        <v>0</v>
      </c>
      <c r="D82" s="118" t="str">
        <f>IF(VLOOKUP(D81,スケジュール!$A$10:$AC$402,24,FALSE)="●","sky",IF(VLOOKUP(D81,スケジュール!$A$10:$AC$402,25,FALSE)="●","orange",IF(VLOOKUP(D81,スケジュール!$A$10:$AC$402,26,FALSE)="●","green",IF(VLOOKUP(D81,スケジュール!$A$10:$AC$402,27,FALSE)="●","pink",IF(VLOOKUP(D81,スケジュール!$A$10:$AC$402,28,FALSE)="●","purple",IF(VLOOKUP(D81,スケジュール!$A$10:$AC$402,29,FALSE)="●","yellow"))))))</f>
        <v>yellow</v>
      </c>
      <c r="E82" s="118" t="str">
        <f>IF(VLOOKUP(E81,スケジュール!$A$10:$AC$402,24,FALSE)="●","sky",IF(VLOOKUP(E81,スケジュール!$A$10:$AC$402,25,FALSE)="●","orange",IF(VLOOKUP(E81,スケジュール!$A$10:$AC$402,26,FALSE)="●","green",IF(VLOOKUP(E81,スケジュール!$A$10:$AC$402,27,FALSE)="●","pink",IF(VLOOKUP(E81,スケジュール!$A$10:$AC$402,28,FALSE)="●","purple",IF(VLOOKUP(E81,スケジュール!$A$10:$AC$402,29,FALSE)="●","yellow"))))))</f>
        <v>yellow</v>
      </c>
      <c r="F82" s="118" t="str">
        <f>IF(VLOOKUP(F81,スケジュール!$A$10:$AC$402,24,FALSE)="●","sky",IF(VLOOKUP(F81,スケジュール!$A$10:$AC$402,25,FALSE)="●","orange",IF(VLOOKUP(F81,スケジュール!$A$10:$AC$402,26,FALSE)="●","green",IF(VLOOKUP(F81,スケジュール!$A$10:$AC$402,27,FALSE)="●","pink",IF(VLOOKUP(F81,スケジュール!$A$10:$AC$402,28,FALSE)="●","purple",IF(VLOOKUP(F81,スケジュール!$A$10:$AC$402,29,FALSE)="●","yellow"))))))</f>
        <v>yellow</v>
      </c>
      <c r="G82" s="118" t="b">
        <f>IF(VLOOKUP(G81,スケジュール!$A$10:$AC$402,24,FALSE)="●","sky",IF(VLOOKUP(G81,スケジュール!$A$10:$AC$402,25,FALSE)="●","orange",IF(VLOOKUP(G81,スケジュール!$A$10:$AC$402,26,FALSE)="●","green",IF(VLOOKUP(G81,スケジュール!$A$10:$AC$402,27,FALSE)="●","pink",IF(VLOOKUP(G81,スケジュール!$A$10:$AC$402,28,FALSE)="●","purple",IF(VLOOKUP(G81,スケジュール!$A$10:$AC$402,29,FALSE)="●","yellow"))))))</f>
        <v>0</v>
      </c>
      <c r="H82" s="118" t="b">
        <f>IF(VLOOKUP(H81,スケジュール!$A$10:$AC$402,24,FALSE)="●","sky",IF(VLOOKUP(H81,スケジュール!$A$10:$AC$402,25,FALSE)="●","orange",IF(VLOOKUP(H81,スケジュール!$A$10:$AC$402,26,FALSE)="●","green",IF(VLOOKUP(H81,スケジュール!$A$10:$AC$402,27,FALSE)="●","pink",IF(VLOOKUP(H81,スケジュール!$A$10:$AC$402,28,FALSE)="●","purple",IF(VLOOKUP(H81,スケジュール!$A$10:$AC$402,29,FALSE)="●","yellow"))))))</f>
        <v>0</v>
      </c>
      <c r="I82" s="85"/>
      <c r="J82" s="118" t="b">
        <f>IF(VLOOKUP(J81,スケジュール!$A$10:$AC$402,24,FALSE)="●","sky",IF(VLOOKUP(J81,スケジュール!$A$10:$AC$402,25,FALSE)="●","orange",IF(VLOOKUP(J81,スケジュール!$A$10:$AC$402,26,FALSE)="●","green",IF(VLOOKUP(J81,スケジュール!$A$10:$AC$402,27,FALSE)="●","pink",IF(VLOOKUP(J81,スケジュール!$A$10:$AC$402,28,FALSE)="●","purple",IF(VLOOKUP(J81,スケジュール!$A$10:$AC$402,29,FALSE)="●","yellow"))))))</f>
        <v>0</v>
      </c>
      <c r="K82" s="118" t="b">
        <f>IF(VLOOKUP(K81,スケジュール!$A$10:$AC$402,24,FALSE)="●","sky",IF(VLOOKUP(K81,スケジュール!$A$10:$AC$402,25,FALSE)="●","orange",IF(VLOOKUP(K81,スケジュール!$A$10:$AC$402,26,FALSE)="●","green",IF(VLOOKUP(K81,スケジュール!$A$10:$AC$402,27,FALSE)="●","pink",IF(VLOOKUP(K81,スケジュール!$A$10:$AC$402,28,FALSE)="●","purple",IF(VLOOKUP(K81,スケジュール!$A$10:$AC$402,29,FALSE)="●","yellow"))))))</f>
        <v>0</v>
      </c>
      <c r="L82" s="118" t="str">
        <f>IF(VLOOKUP(L81,スケジュール!$A$10:$AC$402,24,FALSE)="●","sky",IF(VLOOKUP(L81,スケジュール!$A$10:$AC$402,25,FALSE)="●","orange",IF(VLOOKUP(L81,スケジュール!$A$10:$AC$402,26,FALSE)="●","green",IF(VLOOKUP(L81,スケジュール!$A$10:$AC$402,27,FALSE)="●","pink",IF(VLOOKUP(L81,スケジュール!$A$10:$AC$402,28,FALSE)="●","purple",IF(VLOOKUP(L81,スケジュール!$A$10:$AC$402,29,FALSE)="●","yellow"))))))</f>
        <v>green</v>
      </c>
      <c r="M82" s="118" t="str">
        <f>IF(VLOOKUP(M81,スケジュール!$A$10:$AC$402,24,FALSE)="●","sky",IF(VLOOKUP(M81,スケジュール!$A$10:$AC$402,25,FALSE)="●","orange",IF(VLOOKUP(M81,スケジュール!$A$10:$AC$402,26,FALSE)="●","green",IF(VLOOKUP(M81,スケジュール!$A$10:$AC$402,27,FALSE)="●","pink",IF(VLOOKUP(M81,スケジュール!$A$10:$AC$402,28,FALSE)="●","purple",IF(VLOOKUP(M81,スケジュール!$A$10:$AC$402,29,FALSE)="●","yellow"))))))</f>
        <v>green</v>
      </c>
      <c r="N82" s="118" t="str">
        <f>IF(VLOOKUP(N81,スケジュール!$A$10:$AC$402,24,FALSE)="●","sky",IF(VLOOKUP(N81,スケジュール!$A$10:$AC$402,25,FALSE)="●","orange",IF(VLOOKUP(N81,スケジュール!$A$10:$AC$402,26,FALSE)="●","green",IF(VLOOKUP(N81,スケジュール!$A$10:$AC$402,27,FALSE)="●","pink",IF(VLOOKUP(N81,スケジュール!$A$10:$AC$402,28,FALSE)="●","purple",IF(VLOOKUP(N81,スケジュール!$A$10:$AC$402,29,FALSE)="●","yellow"))))))</f>
        <v>green</v>
      </c>
      <c r="O82" s="118" t="b">
        <f>IF(VLOOKUP(O81,スケジュール!$A$10:$AC$402,24,FALSE)="●","sky",IF(VLOOKUP(O81,スケジュール!$A$10:$AC$402,25,FALSE)="●","orange",IF(VLOOKUP(O81,スケジュール!$A$10:$AC$402,26,FALSE)="●","green",IF(VLOOKUP(O81,スケジュール!$A$10:$AC$402,27,FALSE)="●","pink",IF(VLOOKUP(O81,スケジュール!$A$10:$AC$402,28,FALSE)="●","purple",IF(VLOOKUP(O81,スケジュール!$A$10:$AC$402,29,FALSE)="●","yellow"))))))</f>
        <v>0</v>
      </c>
      <c r="P82" s="118" t="b">
        <f>IF(VLOOKUP(P81,スケジュール!$A$10:$AC$402,24,FALSE)="●","sky",IF(VLOOKUP(P81,スケジュール!$A$10:$AC$402,25,FALSE)="●","orange",IF(VLOOKUP(P81,スケジュール!$A$10:$AC$402,26,FALSE)="●","green",IF(VLOOKUP(P81,スケジュール!$A$10:$AC$402,27,FALSE)="●","pink",IF(VLOOKUP(P81,スケジュール!$A$10:$AC$402,28,FALSE)="●","purple",IF(VLOOKUP(P81,スケジュール!$A$10:$AC$402,29,FALSE)="●","yellow"))))))</f>
        <v>0</v>
      </c>
      <c r="Q82" s="85"/>
      <c r="R82" s="118" t="b">
        <f>IF(VLOOKUP(R81,スケジュール!$A$10:$AC$402,24,FALSE)="●","sky",IF(VLOOKUP(R81,スケジュール!$A$10:$AC$402,25,FALSE)="●","orange",IF(VLOOKUP(R81,スケジュール!$A$10:$AC$402,26,FALSE)="●","green",IF(VLOOKUP(R81,スケジュール!$A$10:$AC$402,27,FALSE)="●","pink",IF(VLOOKUP(R81,スケジュール!$A$10:$AC$402,28,FALSE)="●","purple",IF(VLOOKUP(R81,スケジュール!$A$10:$AC$402,29,FALSE)="●","yellow"))))))</f>
        <v>0</v>
      </c>
      <c r="S82" s="118" t="b">
        <f>IF(VLOOKUP(S81,スケジュール!$A$10:$AC$402,24,FALSE)="●","sky",IF(VLOOKUP(S81,スケジュール!$A$10:$AC$402,25,FALSE)="●","orange",IF(VLOOKUP(S81,スケジュール!$A$10:$AC$402,26,FALSE)="●","green",IF(VLOOKUP(S81,スケジュール!$A$10:$AC$402,27,FALSE)="●","pink",IF(VLOOKUP(S81,スケジュール!$A$10:$AC$402,28,FALSE)="●","purple",IF(VLOOKUP(S81,スケジュール!$A$10:$AC$402,29,FALSE)="●","yellow"))))))</f>
        <v>0</v>
      </c>
      <c r="T82" s="118" t="b">
        <f>IF(VLOOKUP(T81,スケジュール!$A$10:$AC$402,24,FALSE)="●","sky",IF(VLOOKUP(T81,スケジュール!$A$10:$AC$402,25,FALSE)="●","orange",IF(VLOOKUP(T81,スケジュール!$A$10:$AC$402,26,FALSE)="●","green",IF(VLOOKUP(T81,スケジュール!$A$10:$AC$402,27,FALSE)="●","pink",IF(VLOOKUP(T81,スケジュール!$A$10:$AC$402,28,FALSE)="●","purple",IF(VLOOKUP(T81,スケジュール!$A$10:$AC$402,29,FALSE)="●","yellow"))))))</f>
        <v>0</v>
      </c>
      <c r="U82" s="118" t="b">
        <f>IF(VLOOKUP(U81,スケジュール!$A$10:$AC$402,24,FALSE)="●","sky",IF(VLOOKUP(U81,スケジュール!$A$10:$AC$402,25,FALSE)="●","orange",IF(VLOOKUP(U81,スケジュール!$A$10:$AC$402,26,FALSE)="●","green",IF(VLOOKUP(U81,スケジュール!$A$10:$AC$402,27,FALSE)="●","pink",IF(VLOOKUP(U81,スケジュール!$A$10:$AC$402,28,FALSE)="●","purple",IF(VLOOKUP(U81,スケジュール!$A$10:$AC$402,29,FALSE)="●","yellow"))))))</f>
        <v>0</v>
      </c>
      <c r="V82" s="118" t="b">
        <f>IF(VLOOKUP(V81,スケジュール!$A$10:$AC$402,24,FALSE)="●","sky",IF(VLOOKUP(V81,スケジュール!$A$10:$AC$402,25,FALSE)="●","orange",IF(VLOOKUP(V81,スケジュール!$A$10:$AC$402,26,FALSE)="●","green",IF(VLOOKUP(V81,スケジュール!$A$10:$AC$402,27,FALSE)="●","pink",IF(VLOOKUP(V81,スケジュール!$A$10:$AC$402,28,FALSE)="●","purple",IF(VLOOKUP(V81,スケジュール!$A$10:$AC$402,29,FALSE)="●","yellow"))))))</f>
        <v>0</v>
      </c>
      <c r="W82" s="118" t="b">
        <f>IF(VLOOKUP(W81,スケジュール!$A$10:$AC$402,24,FALSE)="●","sky",IF(VLOOKUP(W81,スケジュール!$A$10:$AC$402,25,FALSE)="●","orange",IF(VLOOKUP(W81,スケジュール!$A$10:$AC$402,26,FALSE)="●","green",IF(VLOOKUP(W81,スケジュール!$A$10:$AC$402,27,FALSE)="●","pink",IF(VLOOKUP(W81,スケジュール!$A$10:$AC$402,28,FALSE)="●","purple",IF(VLOOKUP(W81,スケジュール!$A$10:$AC$402,29,FALSE)="●","yellow"))))))</f>
        <v>0</v>
      </c>
      <c r="X82" s="118" t="b">
        <f>IF(VLOOKUP(X81,スケジュール!$A$10:$AC$402,24,FALSE)="●","sky",IF(VLOOKUP(X81,スケジュール!$A$10:$AC$402,25,FALSE)="●","orange",IF(VLOOKUP(X81,スケジュール!$A$10:$AC$402,26,FALSE)="●","green",IF(VLOOKUP(X81,スケジュール!$A$10:$AC$402,27,FALSE)="●","pink",IF(VLOOKUP(X81,スケジュール!$A$10:$AC$402,28,FALSE)="●","purple",IF(VLOOKUP(X81,スケジュール!$A$10:$AC$402,29,FALSE)="●","yellow"))))))</f>
        <v>0</v>
      </c>
      <c r="Y82" s="85"/>
      <c r="Z82" s="118" t="b">
        <f>IF(VLOOKUP(Z81,スケジュール!$A$10:$AC$402,24,FALSE)="●","sky",IF(VLOOKUP(Z81,スケジュール!$A$10:$AC$402,25,FALSE)="●","orange",IF(VLOOKUP(Z81,スケジュール!$A$10:$AC$402,26,FALSE)="●","green",IF(VLOOKUP(Z81,スケジュール!$A$10:$AC$402,27,FALSE)="●","pink",IF(VLOOKUP(Z81,スケジュール!$A$10:$AC$402,28,FALSE)="●","purple",IF(VLOOKUP(Z81,スケジュール!$A$10:$AC$402,29,FALSE)="●","yellow"))))))</f>
        <v>0</v>
      </c>
      <c r="AA82" s="118" t="b">
        <f>IF(VLOOKUP(AA81,スケジュール!$A$10:$AC$402,24,FALSE)="●","sky",IF(VLOOKUP(AA81,スケジュール!$A$10:$AC$402,25,FALSE)="●","orange",IF(VLOOKUP(AA81,スケジュール!$A$10:$AC$402,26,FALSE)="●","green",IF(VLOOKUP(AA81,スケジュール!$A$10:$AC$402,27,FALSE)="●","pink",IF(VLOOKUP(AA81,スケジュール!$A$10:$AC$402,28,FALSE)="●","purple",IF(VLOOKUP(AA81,スケジュール!$A$10:$AC$402,29,FALSE)="●","yellow"))))))</f>
        <v>0</v>
      </c>
      <c r="AB82" s="118" t="str">
        <f>IF(VLOOKUP(AB81,スケジュール!$A$10:$AC$402,24,FALSE)="●","sky",IF(VLOOKUP(AB81,スケジュール!$A$10:$AC$402,25,FALSE)="●","orange",IF(VLOOKUP(AB81,スケジュール!$A$10:$AC$402,26,FALSE)="●","green",IF(VLOOKUP(AB81,スケジュール!$A$10:$AC$402,27,FALSE)="●","pink",IF(VLOOKUP(AB81,スケジュール!$A$10:$AC$402,28,FALSE)="●","purple",IF(VLOOKUP(AB81,スケジュール!$A$10:$AC$402,29,FALSE)="●","yellow"))))))</f>
        <v>green</v>
      </c>
      <c r="AC82" s="118" t="str">
        <f>IF(VLOOKUP(AC81,スケジュール!$A$10:$AC$402,24,FALSE)="●","sky",IF(VLOOKUP(AC81,スケジュール!$A$10:$AC$402,25,FALSE)="●","orange",IF(VLOOKUP(AC81,スケジュール!$A$10:$AC$402,26,FALSE)="●","green",IF(VLOOKUP(AC81,スケジュール!$A$10:$AC$402,27,FALSE)="●","pink",IF(VLOOKUP(AC81,スケジュール!$A$10:$AC$402,28,FALSE)="●","purple",IF(VLOOKUP(AC81,スケジュール!$A$10:$AC$402,29,FALSE)="●","yellow"))))))</f>
        <v>green</v>
      </c>
      <c r="AD82" s="118" t="b">
        <f>IF(VLOOKUP(AD81,スケジュール!$A$10:$AC$402,24,FALSE)="●","sky",IF(VLOOKUP(AD81,スケジュール!$A$10:$AC$402,25,FALSE)="●","orange",IF(VLOOKUP(AD81,スケジュール!$A$10:$AC$402,26,FALSE)="●","green",IF(VLOOKUP(AD81,スケジュール!$A$10:$AC$402,27,FALSE)="●","pink",IF(VLOOKUP(AD81,スケジュール!$A$10:$AC$402,28,FALSE)="●","purple",IF(VLOOKUP(AD81,スケジュール!$A$10:$AC$402,29,FALSE)="●","yellow"))))))</f>
        <v>0</v>
      </c>
      <c r="AE82" s="118" t="b">
        <f>IF(VLOOKUP(AE81,スケジュール!$A$10:$AC$402,24,FALSE)="●","sky",IF(VLOOKUP(AE81,スケジュール!$A$10:$AC$402,25,FALSE)="●","orange",IF(VLOOKUP(AE81,スケジュール!$A$10:$AC$402,26,FALSE)="●","green",IF(VLOOKUP(AE81,スケジュール!$A$10:$AC$402,27,FALSE)="●","pink",IF(VLOOKUP(AE81,スケジュール!$A$10:$AC$402,28,FALSE)="●","purple",IF(VLOOKUP(AE81,スケジュール!$A$10:$AC$402,29,FALSE)="●","yellow"))))))</f>
        <v>0</v>
      </c>
      <c r="AF82" s="118" t="b">
        <f>IF(VLOOKUP(AF81,スケジュール!$A$10:$AC$402,24,FALSE)="●","sky",IF(VLOOKUP(AF81,スケジュール!$A$10:$AC$402,25,FALSE)="●","orange",IF(VLOOKUP(AF81,スケジュール!$A$10:$AC$402,26,FALSE)="●","green",IF(VLOOKUP(AF81,スケジュール!$A$10:$AC$402,27,FALSE)="●","pink",IF(VLOOKUP(AF81,スケジュール!$A$10:$AC$402,28,FALSE)="●","purple",IF(VLOOKUP(AF81,スケジュール!$A$10:$AC$402,29,FALSE)="●","yellow"))))))</f>
        <v>0</v>
      </c>
      <c r="AG82" s="115"/>
      <c r="AJ82" s="117"/>
    </row>
    <row r="83" spans="1:36" s="86" customFormat="1" ht="20.100000000000001" customHeight="1">
      <c r="A83" s="126" t="str">
        <f>IF(ISBLANK(A75),"",A75)</f>
        <v/>
      </c>
      <c r="B83" s="386" t="str">
        <f>IF(ISERROR(VLOOKUP(B81,スケジュール!$A$10:$V$266,$AG83+4,FALSE)),"",IF(VLOOKUP(B81,スケジュール!$A$10:$V$266,$AG83+4,FALSE)="●",VLOOKUP(B81,スケジュール!$A$10:$V$266,$AG83+4,FALSE),""))</f>
        <v/>
      </c>
      <c r="C83" s="386" t="str">
        <f>IF(ISERROR(VLOOKUP(C81,スケジュール!$A$10:$V$266,$AG83+4,FALSE)),"",IF(VLOOKUP(C81,スケジュール!$A$10:$V$266,$AG83+4,FALSE)="●",VLOOKUP(C81,スケジュール!$A$10:$V$266,$AG83+4,FALSE),""))</f>
        <v/>
      </c>
      <c r="D83" s="386" t="str">
        <f>IF(ISERROR(VLOOKUP(D81,スケジュール!$A$10:$V$266,$AG83+4,FALSE)),"",IF(VLOOKUP(D81,スケジュール!$A$10:$V$266,$AG83+4,FALSE)="●",VLOOKUP(D81,スケジュール!$A$10:$V$266,$AG83+4,FALSE),""))</f>
        <v/>
      </c>
      <c r="E83" s="386" t="str">
        <f>IF(ISERROR(VLOOKUP(E81,スケジュール!$A$10:$V$266,$AG83+4,FALSE)),"",IF(VLOOKUP(E81,スケジュール!$A$10:$V$266,$AG83+4,FALSE)="●",VLOOKUP(E81,スケジュール!$A$10:$V$266,$AG83+4,FALSE),""))</f>
        <v/>
      </c>
      <c r="F83" s="386" t="str">
        <f>IF(ISERROR(VLOOKUP(F81,スケジュール!$A$10:$V$266,$AG83+4,FALSE)),"",IF(VLOOKUP(F81,スケジュール!$A$10:$V$266,$AG83+4,FALSE)="●",VLOOKUP(F81,スケジュール!$A$10:$V$266,$AG83+4,FALSE),""))</f>
        <v/>
      </c>
      <c r="G83" s="386" t="str">
        <f>IF(ISERROR(VLOOKUP(G81,スケジュール!$A$10:$V$266,$AG83+4,FALSE)),"",IF(VLOOKUP(G81,スケジュール!$A$10:$V$266,$AG83+4,FALSE)="●",VLOOKUP(G81,スケジュール!$A$10:$V$266,$AG83+4,FALSE),""))</f>
        <v/>
      </c>
      <c r="H83" s="386" t="str">
        <f>IF(ISERROR(VLOOKUP(H81,スケジュール!$A$10:$V$266,$AG83+4,FALSE)),"",IF(VLOOKUP(H81,スケジュール!$A$10:$V$266,$AG83+4,FALSE)="●",VLOOKUP(H81,スケジュール!$A$10:$V$266,$AG83+4,FALSE),""))</f>
        <v/>
      </c>
      <c r="I83" s="387"/>
      <c r="J83" s="386" t="str">
        <f>IF(ISERROR(VLOOKUP(J81,スケジュール!$A$10:$V$266,$AG83+4,FALSE)),"",IF(VLOOKUP(J81,スケジュール!$A$10:$V$266,$AG83+4,FALSE)="●",VLOOKUP(J81,スケジュール!$A$10:$V$266,$AG83+4,FALSE),""))</f>
        <v/>
      </c>
      <c r="K83" s="386" t="str">
        <f>IF(ISERROR(VLOOKUP(K81,スケジュール!$A$10:$V$266,$AG83+4,FALSE)),"",IF(VLOOKUP(K81,スケジュール!$A$10:$V$266,$AG83+4,FALSE)="●",VLOOKUP(K81,スケジュール!$A$10:$V$266,$AG83+4,FALSE),""))</f>
        <v/>
      </c>
      <c r="L83" s="386" t="str">
        <f>IF(ISERROR(VLOOKUP(L81,スケジュール!$A$10:$V$266,$AG83+4,FALSE)),"",IF(VLOOKUP(L81,スケジュール!$A$10:$V$266,$AG83+4,FALSE)="●",VLOOKUP(L81,スケジュール!$A$10:$V$266,$AG83+4,FALSE),""))</f>
        <v/>
      </c>
      <c r="M83" s="386" t="str">
        <f>IF(ISERROR(VLOOKUP(M81,スケジュール!$A$10:$V$266,$AG83+4,FALSE)),"",IF(VLOOKUP(M81,スケジュール!$A$10:$V$266,$AG83+4,FALSE)="●",VLOOKUP(M81,スケジュール!$A$10:$V$266,$AG83+4,FALSE),""))</f>
        <v/>
      </c>
      <c r="N83" s="386" t="str">
        <f>IF(ISERROR(VLOOKUP(N81,スケジュール!$A$10:$V$266,$AG83+4,FALSE)),"",IF(VLOOKUP(N81,スケジュール!$A$10:$V$266,$AG83+4,FALSE)="●",VLOOKUP(N81,スケジュール!$A$10:$V$266,$AG83+4,FALSE),""))</f>
        <v/>
      </c>
      <c r="O83" s="386" t="str">
        <f>IF(ISERROR(VLOOKUP(O81,スケジュール!$A$10:$V$266,$AG83+4,FALSE)),"",IF(VLOOKUP(O81,スケジュール!$A$10:$V$266,$AG83+4,FALSE)="●",VLOOKUP(O81,スケジュール!$A$10:$V$266,$AG83+4,FALSE),""))</f>
        <v/>
      </c>
      <c r="P83" s="386" t="str">
        <f>IF(ISERROR(VLOOKUP(P81,スケジュール!$A$10:$V$266,$AG83+4,FALSE)),"",IF(VLOOKUP(P81,スケジュール!$A$10:$V$266,$AG83+4,FALSE)="●",VLOOKUP(P81,スケジュール!$A$10:$V$266,$AG83+4,FALSE),""))</f>
        <v/>
      </c>
      <c r="Q83" s="387"/>
      <c r="R83" s="386" t="str">
        <f>IF(ISERROR(VLOOKUP(R81,スケジュール!$A$10:$V$266,$AG83+4,FALSE)),"",IF(VLOOKUP(R81,スケジュール!$A$10:$V$266,$AG83+4,FALSE)="●",VLOOKUP(R81,スケジュール!$A$10:$V$266,$AG83+4,FALSE),""))</f>
        <v/>
      </c>
      <c r="S83" s="386" t="str">
        <f>IF(ISERROR(VLOOKUP(S81,スケジュール!$A$10:$V$266,$AG83+4,FALSE)),"",IF(VLOOKUP(S81,スケジュール!$A$10:$V$266,$AG83+4,FALSE)="●",VLOOKUP(S81,スケジュール!$A$10:$V$266,$AG83+4,FALSE),""))</f>
        <v/>
      </c>
      <c r="T83" s="386" t="str">
        <f>IF(ISERROR(VLOOKUP(T81,スケジュール!$A$10:$V$266,$AG83+4,FALSE)),"",IF(VLOOKUP(T81,スケジュール!$A$10:$V$266,$AG83+4,FALSE)="●",VLOOKUP(T81,スケジュール!$A$10:$V$266,$AG83+4,FALSE),""))</f>
        <v/>
      </c>
      <c r="U83" s="386" t="str">
        <f>IF(ISERROR(VLOOKUP(U81,スケジュール!$A$10:$V$266,$AG83+4,FALSE)),"",IF(VLOOKUP(U81,スケジュール!$A$10:$V$266,$AG83+4,FALSE)="●",VLOOKUP(U81,スケジュール!$A$10:$V$266,$AG83+4,FALSE),""))</f>
        <v/>
      </c>
      <c r="V83" s="386" t="str">
        <f>IF(ISERROR(VLOOKUP(V81,スケジュール!$A$10:$V$266,$AG83+4,FALSE)),"",IF(VLOOKUP(V81,スケジュール!$A$10:$V$266,$AG83+4,FALSE)="●",VLOOKUP(V81,スケジュール!$A$10:$V$266,$AG83+4,FALSE),""))</f>
        <v/>
      </c>
      <c r="W83" s="386" t="str">
        <f>IF(ISERROR(VLOOKUP(W81,スケジュール!$A$10:$V$266,$AG83+4,FALSE)),"",IF(VLOOKUP(W81,スケジュール!$A$10:$V$266,$AG83+4,FALSE)="●",VLOOKUP(W81,スケジュール!$A$10:$V$266,$AG83+4,FALSE),""))</f>
        <v/>
      </c>
      <c r="X83" s="386" t="str">
        <f>IF(ISERROR(VLOOKUP(X81,スケジュール!$A$10:$V$266,$AG83+4,FALSE)),"",IF(VLOOKUP(X81,スケジュール!$A$10:$V$266,$AG83+4,FALSE)="●",VLOOKUP(X81,スケジュール!$A$10:$V$266,$AG83+4,FALSE),""))</f>
        <v/>
      </c>
      <c r="Y83" s="387"/>
      <c r="Z83" s="386" t="str">
        <f>IF(ISERROR(VLOOKUP(Z81,スケジュール!$A$10:$V$266,$AG83+4,FALSE)),"",IF(VLOOKUP(Z81,スケジュール!$A$10:$V$266,$AG83+4,FALSE)="●",VLOOKUP(Z81,スケジュール!$A$10:$V$266,$AG83+4,FALSE),""))</f>
        <v/>
      </c>
      <c r="AA83" s="386" t="str">
        <f>IF(ISERROR(VLOOKUP(AA81,スケジュール!$A$10:$V$266,$AG83+4,FALSE)),"",IF(VLOOKUP(AA81,スケジュール!$A$10:$V$266,$AG83+4,FALSE)="●",VLOOKUP(AA81,スケジュール!$A$10:$V$266,$AG83+4,FALSE),""))</f>
        <v/>
      </c>
      <c r="AB83" s="386" t="str">
        <f>IF(ISERROR(VLOOKUP(AB81,スケジュール!$A$10:$V$266,$AG83+4,FALSE)),"",IF(VLOOKUP(AB81,スケジュール!$A$10:$V$266,$AG83+4,FALSE)="●",VLOOKUP(AB81,スケジュール!$A$10:$V$266,$AG83+4,FALSE),""))</f>
        <v/>
      </c>
      <c r="AC83" s="386" t="str">
        <f>IF(ISERROR(VLOOKUP(AC81,スケジュール!$A$10:$V$266,$AG83+4,FALSE)),"",IF(VLOOKUP(AC81,スケジュール!$A$10:$V$266,$AG83+4,FALSE)="●",VLOOKUP(AC81,スケジュール!$A$10:$V$266,$AG83+4,FALSE),""))</f>
        <v/>
      </c>
      <c r="AD83" s="386" t="str">
        <f>IF(ISERROR(VLOOKUP(AD81,スケジュール!$A$10:$V$266,$AG83+4,FALSE)),"",IF(VLOOKUP(AD81,スケジュール!$A$10:$V$266,$AG83+4,FALSE)="●",VLOOKUP(AD81,スケジュール!$A$10:$V$266,$AG83+4,FALSE),""))</f>
        <v/>
      </c>
      <c r="AE83" s="386" t="str">
        <f>IF(ISERROR(VLOOKUP(AE81,スケジュール!$A$10:$V$266,$AG83+4,FALSE)),"",IF(VLOOKUP(AE81,スケジュール!$A$10:$V$266,$AG83+4,FALSE)="●",VLOOKUP(AE81,スケジュール!$A$10:$V$266,$AG83+4,FALSE),""))</f>
        <v/>
      </c>
      <c r="AF83" s="386" t="str">
        <f>IF(ISERROR(VLOOKUP(AF81,スケジュール!$A$10:$V$266,$AG83+4,FALSE)),"",IF(VLOOKUP(AF81,スケジュール!$A$10:$V$266,$AG83+4,FALSE)="●",VLOOKUP(AF81,スケジュール!$A$10:$V$266,$AG83+4,FALSE),""))</f>
        <v/>
      </c>
      <c r="AG83" s="102" t="str">
        <f>AG75</f>
        <v/>
      </c>
    </row>
    <row r="84" spans="1:36" s="88" customFormat="1" ht="20.100000000000001" customHeight="1">
      <c r="A84" s="88" t="str">
        <f>IF(ISBLANK(A76),"",A76)</f>
        <v/>
      </c>
      <c r="B84" s="386" t="str">
        <f>IF(ISERROR(VLOOKUP(B81,スケジュール!$A$10:$V$266,$AG84+4,FALSE)),"",IF(VLOOKUP(B81,スケジュール!$A$10:$V$266,$AG84+4,FALSE)="●",VLOOKUP(B81,スケジュール!$A$10:$V$266,$AG84+4,FALSE),""))</f>
        <v/>
      </c>
      <c r="C84" s="386" t="str">
        <f>IF(ISERROR(VLOOKUP(C81,スケジュール!$A$10:$V$266,$AG84+4,FALSE)),"",IF(VLOOKUP(C81,スケジュール!$A$10:$V$266,$AG84+4,FALSE)="●",VLOOKUP(C81,スケジュール!$A$10:$V$266,$AG84+4,FALSE),""))</f>
        <v/>
      </c>
      <c r="D84" s="386" t="str">
        <f>IF(ISERROR(VLOOKUP(D81,スケジュール!$A$10:$V$266,$AG84+4,FALSE)),"",IF(VLOOKUP(D81,スケジュール!$A$10:$V$266,$AG84+4,FALSE)="●",VLOOKUP(D81,スケジュール!$A$10:$V$266,$AG84+4,FALSE),""))</f>
        <v/>
      </c>
      <c r="E84" s="386" t="str">
        <f>IF(ISERROR(VLOOKUP(E81,スケジュール!$A$10:$V$266,$AG84+4,FALSE)),"",IF(VLOOKUP(E81,スケジュール!$A$10:$V$266,$AG84+4,FALSE)="●",VLOOKUP(E81,スケジュール!$A$10:$V$266,$AG84+4,FALSE),""))</f>
        <v/>
      </c>
      <c r="F84" s="386" t="str">
        <f>IF(ISERROR(VLOOKUP(F81,スケジュール!$A$10:$V$266,$AG84+4,FALSE)),"",IF(VLOOKUP(F81,スケジュール!$A$10:$V$266,$AG84+4,FALSE)="●",VLOOKUP(F81,スケジュール!$A$10:$V$266,$AG84+4,FALSE),""))</f>
        <v/>
      </c>
      <c r="G84" s="386" t="str">
        <f>IF(ISERROR(VLOOKUP(G81,スケジュール!$A$10:$V$266,$AG84+4,FALSE)),"",IF(VLOOKUP(G81,スケジュール!$A$10:$V$266,$AG84+4,FALSE)="●",VLOOKUP(G81,スケジュール!$A$10:$V$266,$AG84+4,FALSE),""))</f>
        <v/>
      </c>
      <c r="H84" s="386" t="str">
        <f>IF(ISERROR(VLOOKUP(H81,スケジュール!$A$10:$V$266,$AG84+4,FALSE)),"",IF(VLOOKUP(H81,スケジュール!$A$10:$V$266,$AG84+4,FALSE)="●",VLOOKUP(H81,スケジュール!$A$10:$V$266,$AG84+4,FALSE),""))</f>
        <v/>
      </c>
      <c r="I84" s="387"/>
      <c r="J84" s="386" t="str">
        <f>IF(ISERROR(VLOOKUP(J81,スケジュール!$A$10:$V$266,$AG84+4,FALSE)),"",IF(VLOOKUP(J81,スケジュール!$A$10:$V$266,$AG84+4,FALSE)="●",VLOOKUP(J81,スケジュール!$A$10:$V$266,$AG84+4,FALSE),""))</f>
        <v/>
      </c>
      <c r="K84" s="386" t="str">
        <f>IF(ISERROR(VLOOKUP(K81,スケジュール!$A$10:$V$266,$AG84+4,FALSE)),"",IF(VLOOKUP(K81,スケジュール!$A$10:$V$266,$AG84+4,FALSE)="●",VLOOKUP(K81,スケジュール!$A$10:$V$266,$AG84+4,FALSE),""))</f>
        <v/>
      </c>
      <c r="L84" s="386" t="str">
        <f>IF(ISERROR(VLOOKUP(L81,スケジュール!$A$10:$V$266,$AG84+4,FALSE)),"",IF(VLOOKUP(L81,スケジュール!$A$10:$V$266,$AG84+4,FALSE)="●",VLOOKUP(L81,スケジュール!$A$10:$V$266,$AG84+4,FALSE),""))</f>
        <v/>
      </c>
      <c r="M84" s="386" t="str">
        <f>IF(ISERROR(VLOOKUP(M81,スケジュール!$A$10:$V$266,$AG84+4,FALSE)),"",IF(VLOOKUP(M81,スケジュール!$A$10:$V$266,$AG84+4,FALSE)="●",VLOOKUP(M81,スケジュール!$A$10:$V$266,$AG84+4,FALSE),""))</f>
        <v/>
      </c>
      <c r="N84" s="386" t="str">
        <f>IF(ISERROR(VLOOKUP(N81,スケジュール!$A$10:$V$266,$AG84+4,FALSE)),"",IF(VLOOKUP(N81,スケジュール!$A$10:$V$266,$AG84+4,FALSE)="●",VLOOKUP(N81,スケジュール!$A$10:$V$266,$AG84+4,FALSE),""))</f>
        <v/>
      </c>
      <c r="O84" s="386" t="str">
        <f>IF(ISERROR(VLOOKUP(O81,スケジュール!$A$10:$V$266,$AG84+4,FALSE)),"",IF(VLOOKUP(O81,スケジュール!$A$10:$V$266,$AG84+4,FALSE)="●",VLOOKUP(O81,スケジュール!$A$10:$V$266,$AG84+4,FALSE),""))</f>
        <v/>
      </c>
      <c r="P84" s="386" t="str">
        <f>IF(ISERROR(VLOOKUP(P81,スケジュール!$A$10:$V$266,$AG84+4,FALSE)),"",IF(VLOOKUP(P81,スケジュール!$A$10:$V$266,$AG84+4,FALSE)="●",VLOOKUP(P81,スケジュール!$A$10:$V$266,$AG84+4,FALSE),""))</f>
        <v/>
      </c>
      <c r="Q84" s="387"/>
      <c r="R84" s="386" t="str">
        <f>IF(ISERROR(VLOOKUP(R81,スケジュール!$A$10:$V$266,$AG84+4,FALSE)),"",IF(VLOOKUP(R81,スケジュール!$A$10:$V$266,$AG84+4,FALSE)="●",VLOOKUP(R81,スケジュール!$A$10:$V$266,$AG84+4,FALSE),""))</f>
        <v/>
      </c>
      <c r="S84" s="386" t="str">
        <f>IF(ISERROR(VLOOKUP(S81,スケジュール!$A$10:$V$266,$AG84+4,FALSE)),"",IF(VLOOKUP(S81,スケジュール!$A$10:$V$266,$AG84+4,FALSE)="●",VLOOKUP(S81,スケジュール!$A$10:$V$266,$AG84+4,FALSE),""))</f>
        <v/>
      </c>
      <c r="T84" s="386" t="str">
        <f>IF(ISERROR(VLOOKUP(T81,スケジュール!$A$10:$V$266,$AG84+4,FALSE)),"",IF(VLOOKUP(T81,スケジュール!$A$10:$V$266,$AG84+4,FALSE)="●",VLOOKUP(T81,スケジュール!$A$10:$V$266,$AG84+4,FALSE),""))</f>
        <v/>
      </c>
      <c r="U84" s="386" t="str">
        <f>IF(ISERROR(VLOOKUP(U81,スケジュール!$A$10:$V$266,$AG84+4,FALSE)),"",IF(VLOOKUP(U81,スケジュール!$A$10:$V$266,$AG84+4,FALSE)="●",VLOOKUP(U81,スケジュール!$A$10:$V$266,$AG84+4,FALSE),""))</f>
        <v/>
      </c>
      <c r="V84" s="386" t="str">
        <f>IF(ISERROR(VLOOKUP(V81,スケジュール!$A$10:$V$266,$AG84+4,FALSE)),"",IF(VLOOKUP(V81,スケジュール!$A$10:$V$266,$AG84+4,FALSE)="●",VLOOKUP(V81,スケジュール!$A$10:$V$266,$AG84+4,FALSE),""))</f>
        <v/>
      </c>
      <c r="W84" s="386" t="str">
        <f>IF(ISERROR(VLOOKUP(W81,スケジュール!$A$10:$V$266,$AG84+4,FALSE)),"",IF(VLOOKUP(W81,スケジュール!$A$10:$V$266,$AG84+4,FALSE)="●",VLOOKUP(W81,スケジュール!$A$10:$V$266,$AG84+4,FALSE),""))</f>
        <v/>
      </c>
      <c r="X84" s="386" t="str">
        <f>IF(ISERROR(VLOOKUP(X81,スケジュール!$A$10:$V$266,$AG84+4,FALSE)),"",IF(VLOOKUP(X81,スケジュール!$A$10:$V$266,$AG84+4,FALSE)="●",VLOOKUP(X81,スケジュール!$A$10:$V$266,$AG84+4,FALSE),""))</f>
        <v/>
      </c>
      <c r="Y84" s="387"/>
      <c r="Z84" s="386" t="str">
        <f>IF(ISERROR(VLOOKUP(Z81,スケジュール!$A$10:$V$266,$AG84+4,FALSE)),"",IF(VLOOKUP(Z81,スケジュール!$A$10:$V$266,$AG84+4,FALSE)="●",VLOOKUP(Z81,スケジュール!$A$10:$V$266,$AG84+4,FALSE),""))</f>
        <v/>
      </c>
      <c r="AA84" s="386" t="str">
        <f>IF(ISERROR(VLOOKUP(AA81,スケジュール!$A$10:$V$266,$AG84+4,FALSE)),"",IF(VLOOKUP(AA81,スケジュール!$A$10:$V$266,$AG84+4,FALSE)="●",VLOOKUP(AA81,スケジュール!$A$10:$V$266,$AG84+4,FALSE),""))</f>
        <v/>
      </c>
      <c r="AB84" s="386" t="str">
        <f>IF(ISERROR(VLOOKUP(AB81,スケジュール!$A$10:$V$266,$AG84+4,FALSE)),"",IF(VLOOKUP(AB81,スケジュール!$A$10:$V$266,$AG84+4,FALSE)="●",VLOOKUP(AB81,スケジュール!$A$10:$V$266,$AG84+4,FALSE),""))</f>
        <v/>
      </c>
      <c r="AC84" s="386" t="str">
        <f>IF(ISERROR(VLOOKUP(AC81,スケジュール!$A$10:$V$266,$AG84+4,FALSE)),"",IF(VLOOKUP(AC81,スケジュール!$A$10:$V$266,$AG84+4,FALSE)="●",VLOOKUP(AC81,スケジュール!$A$10:$V$266,$AG84+4,FALSE),""))</f>
        <v/>
      </c>
      <c r="AD84" s="386" t="str">
        <f>IF(ISERROR(VLOOKUP(AD81,スケジュール!$A$10:$V$266,$AG84+4,FALSE)),"",IF(VLOOKUP(AD81,スケジュール!$A$10:$V$266,$AG84+4,FALSE)="●",VLOOKUP(AD81,スケジュール!$A$10:$V$266,$AG84+4,FALSE),""))</f>
        <v/>
      </c>
      <c r="AE84" s="386" t="str">
        <f>IF(ISERROR(VLOOKUP(AE81,スケジュール!$A$10:$V$266,$AG84+4,FALSE)),"",IF(VLOOKUP(AE81,スケジュール!$A$10:$V$266,$AG84+4,FALSE)="●",VLOOKUP(AE81,スケジュール!$A$10:$V$266,$AG84+4,FALSE),""))</f>
        <v/>
      </c>
      <c r="AF84" s="386" t="str">
        <f>IF(ISERROR(VLOOKUP(AF81,スケジュール!$A$10:$V$266,$AG84+4,FALSE)),"",IF(VLOOKUP(AF81,スケジュール!$A$10:$V$266,$AG84+4,FALSE)="●",VLOOKUP(AF81,スケジュール!$A$10:$V$266,$AG84+4,FALSE),""))</f>
        <v/>
      </c>
      <c r="AG84" s="102" t="str">
        <f>AG76</f>
        <v/>
      </c>
    </row>
    <row r="85" spans="1:36" s="94" customFormat="1" ht="20.100000000000001" customHeight="1">
      <c r="A85" s="94" t="str">
        <f>IF(ISBLANK(A77),"",A77)</f>
        <v/>
      </c>
      <c r="B85" s="386" t="str">
        <f>IF(ISERROR(VLOOKUP(B81,スケジュール!$A$10:$V$266,$AG85+4,FALSE)),"",IF(VLOOKUP(B81,スケジュール!$A$10:$V$266,$AG85+4,FALSE)="●",VLOOKUP(B81,スケジュール!$A$10:$V$266,$AG85+4,FALSE),""))</f>
        <v/>
      </c>
      <c r="C85" s="386" t="str">
        <f>IF(ISERROR(VLOOKUP(C81,スケジュール!$A$10:$V$266,$AG85+4,FALSE)),"",IF(VLOOKUP(C81,スケジュール!$A$10:$V$266,$AG85+4,FALSE)="●",VLOOKUP(C81,スケジュール!$A$10:$V$266,$AG85+4,FALSE),""))</f>
        <v/>
      </c>
      <c r="D85" s="386" t="str">
        <f>IF(ISERROR(VLOOKUP(D81,スケジュール!$A$10:$V$266,$AG85+4,FALSE)),"",IF(VLOOKUP(D81,スケジュール!$A$10:$V$266,$AG85+4,FALSE)="●",VLOOKUP(D81,スケジュール!$A$10:$V$266,$AG85+4,FALSE),""))</f>
        <v/>
      </c>
      <c r="E85" s="386" t="str">
        <f>IF(ISERROR(VLOOKUP(E81,スケジュール!$A$10:$V$266,$AG85+4,FALSE)),"",IF(VLOOKUP(E81,スケジュール!$A$10:$V$266,$AG85+4,FALSE)="●",VLOOKUP(E81,スケジュール!$A$10:$V$266,$AG85+4,FALSE),""))</f>
        <v/>
      </c>
      <c r="F85" s="386" t="str">
        <f>IF(ISERROR(VLOOKUP(F81,スケジュール!$A$10:$V$266,$AG85+4,FALSE)),"",IF(VLOOKUP(F81,スケジュール!$A$10:$V$266,$AG85+4,FALSE)="●",VLOOKUP(F81,スケジュール!$A$10:$V$266,$AG85+4,FALSE),""))</f>
        <v/>
      </c>
      <c r="G85" s="386" t="str">
        <f>IF(ISERROR(VLOOKUP(G81,スケジュール!$A$10:$V$266,$AG85+4,FALSE)),"",IF(VLOOKUP(G81,スケジュール!$A$10:$V$266,$AG85+4,FALSE)="●",VLOOKUP(G81,スケジュール!$A$10:$V$266,$AG85+4,FALSE),""))</f>
        <v/>
      </c>
      <c r="H85" s="386" t="str">
        <f>IF(ISERROR(VLOOKUP(H81,スケジュール!$A$10:$V$266,$AG85+4,FALSE)),"",IF(VLOOKUP(H81,スケジュール!$A$10:$V$266,$AG85+4,FALSE)="●",VLOOKUP(H81,スケジュール!$A$10:$V$266,$AG85+4,FALSE),""))</f>
        <v/>
      </c>
      <c r="I85" s="387"/>
      <c r="J85" s="386" t="str">
        <f>IF(ISERROR(VLOOKUP(J81,スケジュール!$A$10:$V$266,$AG85+4,FALSE)),"",IF(VLOOKUP(J81,スケジュール!$A$10:$V$266,$AG85+4,FALSE)="●",VLOOKUP(J81,スケジュール!$A$10:$V$266,$AG85+4,FALSE),""))</f>
        <v/>
      </c>
      <c r="K85" s="386" t="str">
        <f>IF(ISERROR(VLOOKUP(K81,スケジュール!$A$10:$V$266,$AG85+4,FALSE)),"",IF(VLOOKUP(K81,スケジュール!$A$10:$V$266,$AG85+4,FALSE)="●",VLOOKUP(K81,スケジュール!$A$10:$V$266,$AG85+4,FALSE),""))</f>
        <v/>
      </c>
      <c r="L85" s="386" t="str">
        <f>IF(ISERROR(VLOOKUP(L81,スケジュール!$A$10:$V$266,$AG85+4,FALSE)),"",IF(VLOOKUP(L81,スケジュール!$A$10:$V$266,$AG85+4,FALSE)="●",VLOOKUP(L81,スケジュール!$A$10:$V$266,$AG85+4,FALSE),""))</f>
        <v/>
      </c>
      <c r="M85" s="386" t="str">
        <f>IF(ISERROR(VLOOKUP(M81,スケジュール!$A$10:$V$266,$AG85+4,FALSE)),"",IF(VLOOKUP(M81,スケジュール!$A$10:$V$266,$AG85+4,FALSE)="●",VLOOKUP(M81,スケジュール!$A$10:$V$266,$AG85+4,FALSE),""))</f>
        <v/>
      </c>
      <c r="N85" s="386" t="str">
        <f>IF(ISERROR(VLOOKUP(N81,スケジュール!$A$10:$V$266,$AG85+4,FALSE)),"",IF(VLOOKUP(N81,スケジュール!$A$10:$V$266,$AG85+4,FALSE)="●",VLOOKUP(N81,スケジュール!$A$10:$V$266,$AG85+4,FALSE),""))</f>
        <v/>
      </c>
      <c r="O85" s="386" t="str">
        <f>IF(ISERROR(VLOOKUP(O81,スケジュール!$A$10:$V$266,$AG85+4,FALSE)),"",IF(VLOOKUP(O81,スケジュール!$A$10:$V$266,$AG85+4,FALSE)="●",VLOOKUP(O81,スケジュール!$A$10:$V$266,$AG85+4,FALSE),""))</f>
        <v/>
      </c>
      <c r="P85" s="386" t="str">
        <f>IF(ISERROR(VLOOKUP(P81,スケジュール!$A$10:$V$266,$AG85+4,FALSE)),"",IF(VLOOKUP(P81,スケジュール!$A$10:$V$266,$AG85+4,FALSE)="●",VLOOKUP(P81,スケジュール!$A$10:$V$266,$AG85+4,FALSE),""))</f>
        <v/>
      </c>
      <c r="Q85" s="387"/>
      <c r="R85" s="386" t="str">
        <f>IF(ISERROR(VLOOKUP(R81,スケジュール!$A$10:$V$266,$AG85+4,FALSE)),"",IF(VLOOKUP(R81,スケジュール!$A$10:$V$266,$AG85+4,FALSE)="●",VLOOKUP(R81,スケジュール!$A$10:$V$266,$AG85+4,FALSE),""))</f>
        <v/>
      </c>
      <c r="S85" s="386" t="str">
        <f>IF(ISERROR(VLOOKUP(S81,スケジュール!$A$10:$V$266,$AG85+4,FALSE)),"",IF(VLOOKUP(S81,スケジュール!$A$10:$V$266,$AG85+4,FALSE)="●",VLOOKUP(S81,スケジュール!$A$10:$V$266,$AG85+4,FALSE),""))</f>
        <v/>
      </c>
      <c r="T85" s="386" t="str">
        <f>IF(ISERROR(VLOOKUP(T81,スケジュール!$A$10:$V$266,$AG85+4,FALSE)),"",IF(VLOOKUP(T81,スケジュール!$A$10:$V$266,$AG85+4,FALSE)="●",VLOOKUP(T81,スケジュール!$A$10:$V$266,$AG85+4,FALSE),""))</f>
        <v/>
      </c>
      <c r="U85" s="386" t="str">
        <f>IF(ISERROR(VLOOKUP(U81,スケジュール!$A$10:$V$266,$AG85+4,FALSE)),"",IF(VLOOKUP(U81,スケジュール!$A$10:$V$266,$AG85+4,FALSE)="●",VLOOKUP(U81,スケジュール!$A$10:$V$266,$AG85+4,FALSE),""))</f>
        <v/>
      </c>
      <c r="V85" s="386" t="str">
        <f>IF(ISERROR(VLOOKUP(V81,スケジュール!$A$10:$V$266,$AG85+4,FALSE)),"",IF(VLOOKUP(V81,スケジュール!$A$10:$V$266,$AG85+4,FALSE)="●",VLOOKUP(V81,スケジュール!$A$10:$V$266,$AG85+4,FALSE),""))</f>
        <v/>
      </c>
      <c r="W85" s="386" t="str">
        <f>IF(ISERROR(VLOOKUP(W81,スケジュール!$A$10:$V$266,$AG85+4,FALSE)),"",IF(VLOOKUP(W81,スケジュール!$A$10:$V$266,$AG85+4,FALSE)="●",VLOOKUP(W81,スケジュール!$A$10:$V$266,$AG85+4,FALSE),""))</f>
        <v/>
      </c>
      <c r="X85" s="386" t="str">
        <f>IF(ISERROR(VLOOKUP(X81,スケジュール!$A$10:$V$266,$AG85+4,FALSE)),"",IF(VLOOKUP(X81,スケジュール!$A$10:$V$266,$AG85+4,FALSE)="●",VLOOKUP(X81,スケジュール!$A$10:$V$266,$AG85+4,FALSE),""))</f>
        <v/>
      </c>
      <c r="Y85" s="387"/>
      <c r="Z85" s="386" t="str">
        <f>IF(ISERROR(VLOOKUP(Z81,スケジュール!$A$10:$V$266,$AG85+4,FALSE)),"",IF(VLOOKUP(Z81,スケジュール!$A$10:$V$266,$AG85+4,FALSE)="●",VLOOKUP(Z81,スケジュール!$A$10:$V$266,$AG85+4,FALSE),""))</f>
        <v/>
      </c>
      <c r="AA85" s="386" t="str">
        <f>IF(ISERROR(VLOOKUP(AA81,スケジュール!$A$10:$V$266,$AG85+4,FALSE)),"",IF(VLOOKUP(AA81,スケジュール!$A$10:$V$266,$AG85+4,FALSE)="●",VLOOKUP(AA81,スケジュール!$A$10:$V$266,$AG85+4,FALSE),""))</f>
        <v/>
      </c>
      <c r="AB85" s="386" t="str">
        <f>IF(ISERROR(VLOOKUP(AB81,スケジュール!$A$10:$V$266,$AG85+4,FALSE)),"",IF(VLOOKUP(AB81,スケジュール!$A$10:$V$266,$AG85+4,FALSE)="●",VLOOKUP(AB81,スケジュール!$A$10:$V$266,$AG85+4,FALSE),""))</f>
        <v/>
      </c>
      <c r="AC85" s="386" t="str">
        <f>IF(ISERROR(VLOOKUP(AC81,スケジュール!$A$10:$V$266,$AG85+4,FALSE)),"",IF(VLOOKUP(AC81,スケジュール!$A$10:$V$266,$AG85+4,FALSE)="●",VLOOKUP(AC81,スケジュール!$A$10:$V$266,$AG85+4,FALSE),""))</f>
        <v/>
      </c>
      <c r="AD85" s="386" t="str">
        <f>IF(ISERROR(VLOOKUP(AD81,スケジュール!$A$10:$V$266,$AG85+4,FALSE)),"",IF(VLOOKUP(AD81,スケジュール!$A$10:$V$266,$AG85+4,FALSE)="●",VLOOKUP(AD81,スケジュール!$A$10:$V$266,$AG85+4,FALSE),""))</f>
        <v/>
      </c>
      <c r="AE85" s="386" t="str">
        <f>IF(ISERROR(VLOOKUP(AE81,スケジュール!$A$10:$V$266,$AG85+4,FALSE)),"",IF(VLOOKUP(AE81,スケジュール!$A$10:$V$266,$AG85+4,FALSE)="●",VLOOKUP(AE81,スケジュール!$A$10:$V$266,$AG85+4,FALSE),""))</f>
        <v/>
      </c>
      <c r="AF85" s="386" t="str">
        <f>IF(ISERROR(VLOOKUP(AF81,スケジュール!$A$10:$V$266,$AG85+4,FALSE)),"",IF(VLOOKUP(AF81,スケジュール!$A$10:$V$266,$AG85+4,FALSE)="●",VLOOKUP(AF81,スケジュール!$A$10:$V$266,$AG85+4,FALSE),""))</f>
        <v/>
      </c>
      <c r="AG85" s="102" t="str">
        <f>AG77</f>
        <v/>
      </c>
    </row>
    <row r="86" spans="1:36" s="97" customFormat="1" ht="20.100000000000001" customHeight="1">
      <c r="A86" s="97" t="str">
        <f>IF(ISBLANK(A78),"",A78)</f>
        <v/>
      </c>
      <c r="B86" s="386" t="str">
        <f>IF(ISERROR(VLOOKUP(B81,スケジュール!$A$10:$V$266,$AG86+4,FALSE)),"",IF(VLOOKUP(B81,スケジュール!$A$10:$V$266,$AG86+4,FALSE)="●",VLOOKUP(B81,スケジュール!$A$10:$V$266,$AG86+4,FALSE),""))</f>
        <v/>
      </c>
      <c r="C86" s="386" t="str">
        <f>IF(ISERROR(VLOOKUP(C81,スケジュール!$A$10:$V$266,$AG86+4,FALSE)),"",IF(VLOOKUP(C81,スケジュール!$A$10:$V$266,$AG86+4,FALSE)="●",VLOOKUP(C81,スケジュール!$A$10:$V$266,$AG86+4,FALSE),""))</f>
        <v/>
      </c>
      <c r="D86" s="386" t="str">
        <f>IF(ISERROR(VLOOKUP(D81,スケジュール!$A$10:$V$266,$AG86+4,FALSE)),"",IF(VLOOKUP(D81,スケジュール!$A$10:$V$266,$AG86+4,FALSE)="●",VLOOKUP(D81,スケジュール!$A$10:$V$266,$AG86+4,FALSE),""))</f>
        <v/>
      </c>
      <c r="E86" s="386" t="str">
        <f>IF(ISERROR(VLOOKUP(E81,スケジュール!$A$10:$V$266,$AG86+4,FALSE)),"",IF(VLOOKUP(E81,スケジュール!$A$10:$V$266,$AG86+4,FALSE)="●",VLOOKUP(E81,スケジュール!$A$10:$V$266,$AG86+4,FALSE),""))</f>
        <v/>
      </c>
      <c r="F86" s="386" t="str">
        <f>IF(ISERROR(VLOOKUP(F81,スケジュール!$A$10:$V$266,$AG86+4,FALSE)),"",IF(VLOOKUP(F81,スケジュール!$A$10:$V$266,$AG86+4,FALSE)="●",VLOOKUP(F81,スケジュール!$A$10:$V$266,$AG86+4,FALSE),""))</f>
        <v/>
      </c>
      <c r="G86" s="386" t="str">
        <f>IF(ISERROR(VLOOKUP(G81,スケジュール!$A$10:$V$266,$AG86+4,FALSE)),"",IF(VLOOKUP(G81,スケジュール!$A$10:$V$266,$AG86+4,FALSE)="●",VLOOKUP(G81,スケジュール!$A$10:$V$266,$AG86+4,FALSE),""))</f>
        <v/>
      </c>
      <c r="H86" s="386" t="str">
        <f>IF(ISERROR(VLOOKUP(H81,スケジュール!$A$10:$V$266,$AG86+4,FALSE)),"",IF(VLOOKUP(H81,スケジュール!$A$10:$V$266,$AG86+4,FALSE)="●",VLOOKUP(H81,スケジュール!$A$10:$V$266,$AG86+4,FALSE),""))</f>
        <v/>
      </c>
      <c r="I86" s="387"/>
      <c r="J86" s="386" t="str">
        <f>IF(ISERROR(VLOOKUP(J81,スケジュール!$A$10:$V$266,$AG86+4,FALSE)),"",IF(VLOOKUP(J81,スケジュール!$A$10:$V$266,$AG86+4,FALSE)="●",VLOOKUP(J81,スケジュール!$A$10:$V$266,$AG86+4,FALSE),""))</f>
        <v/>
      </c>
      <c r="K86" s="386" t="str">
        <f>IF(ISERROR(VLOOKUP(K81,スケジュール!$A$10:$V$266,$AG86+4,FALSE)),"",IF(VLOOKUP(K81,スケジュール!$A$10:$V$266,$AG86+4,FALSE)="●",VLOOKUP(K81,スケジュール!$A$10:$V$266,$AG86+4,FALSE),""))</f>
        <v/>
      </c>
      <c r="L86" s="386" t="str">
        <f>IF(ISERROR(VLOOKUP(L81,スケジュール!$A$10:$V$266,$AG86+4,FALSE)),"",IF(VLOOKUP(L81,スケジュール!$A$10:$V$266,$AG86+4,FALSE)="●",VLOOKUP(L81,スケジュール!$A$10:$V$266,$AG86+4,FALSE),""))</f>
        <v/>
      </c>
      <c r="M86" s="386" t="str">
        <f>IF(ISERROR(VLOOKUP(M81,スケジュール!$A$10:$V$266,$AG86+4,FALSE)),"",IF(VLOOKUP(M81,スケジュール!$A$10:$V$266,$AG86+4,FALSE)="●",VLOOKUP(M81,スケジュール!$A$10:$V$266,$AG86+4,FALSE),""))</f>
        <v/>
      </c>
      <c r="N86" s="386" t="str">
        <f>IF(ISERROR(VLOOKUP(N81,スケジュール!$A$10:$V$266,$AG86+4,FALSE)),"",IF(VLOOKUP(N81,スケジュール!$A$10:$V$266,$AG86+4,FALSE)="●",VLOOKUP(N81,スケジュール!$A$10:$V$266,$AG86+4,FALSE),""))</f>
        <v/>
      </c>
      <c r="O86" s="386" t="str">
        <f>IF(ISERROR(VLOOKUP(O81,スケジュール!$A$10:$V$266,$AG86+4,FALSE)),"",IF(VLOOKUP(O81,スケジュール!$A$10:$V$266,$AG86+4,FALSE)="●",VLOOKUP(O81,スケジュール!$A$10:$V$266,$AG86+4,FALSE),""))</f>
        <v/>
      </c>
      <c r="P86" s="386" t="str">
        <f>IF(ISERROR(VLOOKUP(P81,スケジュール!$A$10:$V$266,$AG86+4,FALSE)),"",IF(VLOOKUP(P81,スケジュール!$A$10:$V$266,$AG86+4,FALSE)="●",VLOOKUP(P81,スケジュール!$A$10:$V$266,$AG86+4,FALSE),""))</f>
        <v/>
      </c>
      <c r="Q86" s="387"/>
      <c r="R86" s="386" t="str">
        <f>IF(ISERROR(VLOOKUP(R81,スケジュール!$A$10:$V$266,$AG86+4,FALSE)),"",IF(VLOOKUP(R81,スケジュール!$A$10:$V$266,$AG86+4,FALSE)="●",VLOOKUP(R81,スケジュール!$A$10:$V$266,$AG86+4,FALSE),""))</f>
        <v/>
      </c>
      <c r="S86" s="386" t="str">
        <f>IF(ISERROR(VLOOKUP(S81,スケジュール!$A$10:$V$266,$AG86+4,FALSE)),"",IF(VLOOKUP(S81,スケジュール!$A$10:$V$266,$AG86+4,FALSE)="●",VLOOKUP(S81,スケジュール!$A$10:$V$266,$AG86+4,FALSE),""))</f>
        <v/>
      </c>
      <c r="T86" s="386" t="str">
        <f>IF(ISERROR(VLOOKUP(T81,スケジュール!$A$10:$V$266,$AG86+4,FALSE)),"",IF(VLOOKUP(T81,スケジュール!$A$10:$V$266,$AG86+4,FALSE)="●",VLOOKUP(T81,スケジュール!$A$10:$V$266,$AG86+4,FALSE),""))</f>
        <v/>
      </c>
      <c r="U86" s="386" t="str">
        <f>IF(ISERROR(VLOOKUP(U81,スケジュール!$A$10:$V$266,$AG86+4,FALSE)),"",IF(VLOOKUP(U81,スケジュール!$A$10:$V$266,$AG86+4,FALSE)="●",VLOOKUP(U81,スケジュール!$A$10:$V$266,$AG86+4,FALSE),""))</f>
        <v/>
      </c>
      <c r="V86" s="386" t="str">
        <f>IF(ISERROR(VLOOKUP(V81,スケジュール!$A$10:$V$266,$AG86+4,FALSE)),"",IF(VLOOKUP(V81,スケジュール!$A$10:$V$266,$AG86+4,FALSE)="●",VLOOKUP(V81,スケジュール!$A$10:$V$266,$AG86+4,FALSE),""))</f>
        <v/>
      </c>
      <c r="W86" s="386" t="str">
        <f>IF(ISERROR(VLOOKUP(W81,スケジュール!$A$10:$V$266,$AG86+4,FALSE)),"",IF(VLOOKUP(W81,スケジュール!$A$10:$V$266,$AG86+4,FALSE)="●",VLOOKUP(W81,スケジュール!$A$10:$V$266,$AG86+4,FALSE),""))</f>
        <v/>
      </c>
      <c r="X86" s="386" t="str">
        <f>IF(ISERROR(VLOOKUP(X81,スケジュール!$A$10:$V$266,$AG86+4,FALSE)),"",IF(VLOOKUP(X81,スケジュール!$A$10:$V$266,$AG86+4,FALSE)="●",VLOOKUP(X81,スケジュール!$A$10:$V$266,$AG86+4,FALSE),""))</f>
        <v/>
      </c>
      <c r="Y86" s="387"/>
      <c r="Z86" s="386" t="str">
        <f>IF(ISERROR(VLOOKUP(Z81,スケジュール!$A$10:$V$266,$AG86+4,FALSE)),"",IF(VLOOKUP(Z81,スケジュール!$A$10:$V$266,$AG86+4,FALSE)="●",VLOOKUP(Z81,スケジュール!$A$10:$V$266,$AG86+4,FALSE),""))</f>
        <v/>
      </c>
      <c r="AA86" s="386" t="str">
        <f>IF(ISERROR(VLOOKUP(AA81,スケジュール!$A$10:$V$266,$AG86+4,FALSE)),"",IF(VLOOKUP(AA81,スケジュール!$A$10:$V$266,$AG86+4,FALSE)="●",VLOOKUP(AA81,スケジュール!$A$10:$V$266,$AG86+4,FALSE),""))</f>
        <v/>
      </c>
      <c r="AB86" s="386" t="str">
        <f>IF(ISERROR(VLOOKUP(AB81,スケジュール!$A$10:$V$266,$AG86+4,FALSE)),"",IF(VLOOKUP(AB81,スケジュール!$A$10:$V$266,$AG86+4,FALSE)="●",VLOOKUP(AB81,スケジュール!$A$10:$V$266,$AG86+4,FALSE),""))</f>
        <v/>
      </c>
      <c r="AC86" s="386" t="str">
        <f>IF(ISERROR(VLOOKUP(AC81,スケジュール!$A$10:$V$266,$AG86+4,FALSE)),"",IF(VLOOKUP(AC81,スケジュール!$A$10:$V$266,$AG86+4,FALSE)="●",VLOOKUP(AC81,スケジュール!$A$10:$V$266,$AG86+4,FALSE),""))</f>
        <v/>
      </c>
      <c r="AD86" s="386" t="str">
        <f>IF(ISERROR(VLOOKUP(AD81,スケジュール!$A$10:$V$266,$AG86+4,FALSE)),"",IF(VLOOKUP(AD81,スケジュール!$A$10:$V$266,$AG86+4,FALSE)="●",VLOOKUP(AD81,スケジュール!$A$10:$V$266,$AG86+4,FALSE),""))</f>
        <v/>
      </c>
      <c r="AE86" s="386" t="str">
        <f>IF(ISERROR(VLOOKUP(AE81,スケジュール!$A$10:$V$266,$AG86+4,FALSE)),"",IF(VLOOKUP(AE81,スケジュール!$A$10:$V$266,$AG86+4,FALSE)="●",VLOOKUP(AE81,スケジュール!$A$10:$V$266,$AG86+4,FALSE),""))</f>
        <v/>
      </c>
      <c r="AF86" s="386" t="str">
        <f>IF(ISERROR(VLOOKUP(AF81,スケジュール!$A$10:$V$266,$AG86+4,FALSE)),"",IF(VLOOKUP(AF81,スケジュール!$A$10:$V$266,$AG86+4,FALSE)="●",VLOOKUP(AF81,スケジュール!$A$10:$V$266,$AG86+4,FALSE),""))</f>
        <v/>
      </c>
      <c r="AG86" s="102" t="str">
        <f>AG78</f>
        <v/>
      </c>
    </row>
    <row r="87" spans="1:36" ht="20.100000000000001" customHeight="1">
      <c r="A87" s="34" t="s">
        <v>89</v>
      </c>
      <c r="B87" s="388" t="str">
        <f>IF(OR(ISERROR(VLOOKUP(B81,スケジュール!$A$10:$AC$276,3)),(ISBLANK(VLOOKUP(B81,スケジュール!$A$10:$AC$276,3)))),"",VLOOKUP(B81,スケジュール!$A$10:$AC$276,3))</f>
        <v/>
      </c>
      <c r="C87" s="388" t="str">
        <f>IF(OR(ISERROR(VLOOKUP(C81,スケジュール!$A$10:$AC$276,3)),(ISBLANK(VLOOKUP(C81,スケジュール!$A$10:$AC$276,3)))),"",VLOOKUP(C81,スケジュール!$A$10:$AC$276,3))</f>
        <v/>
      </c>
      <c r="D87" s="388">
        <f>IF(OR(ISERROR(VLOOKUP(D81,スケジュール!$A$10:$AC$276,3)),(ISBLANK(VLOOKUP(D81,スケジュール!$A$10:$AC$276,3)))),"",VLOOKUP(D81,スケジュール!$A$10:$AC$276,3))</f>
        <v>43530</v>
      </c>
      <c r="E87" s="388">
        <f>IF(OR(ISERROR(VLOOKUP(E81,スケジュール!$A$10:$AC$276,3)),(ISBLANK(VLOOKUP(E81,スケジュール!$A$10:$AC$276,3)))),"",VLOOKUP(E81,スケジュール!$A$10:$AC$276,3))</f>
        <v>43531</v>
      </c>
      <c r="F87" s="388">
        <f>IF(OR(ISERROR(VLOOKUP(F81,スケジュール!$A$10:$AC$276,3)),(ISBLANK(VLOOKUP(F81,スケジュール!$A$10:$AC$276,3)))),"",VLOOKUP(F81,スケジュール!$A$10:$AC$276,3))</f>
        <v>43532</v>
      </c>
      <c r="G87" s="388" t="str">
        <f>IF(OR(ISERROR(VLOOKUP(G81,スケジュール!$A$10:$AC$276,3)),(ISBLANK(VLOOKUP(G81,スケジュール!$A$10:$AC$276,3)))),"",VLOOKUP(G81,スケジュール!$A$10:$AC$276,3))</f>
        <v/>
      </c>
      <c r="H87" s="388" t="str">
        <f>IF(OR(ISERROR(VLOOKUP(H81,スケジュール!$A$10:$AC$276,3)),(ISBLANK(VLOOKUP(H81,スケジュール!$A$10:$AC$276,3)))),"",VLOOKUP(H81,スケジュール!$A$10:$AC$276,3))</f>
        <v/>
      </c>
      <c r="I87" s="389"/>
      <c r="J87" s="388" t="str">
        <f>IF(OR(ISERROR(VLOOKUP(J81,スケジュール!$A$10:$AC$276,3)),(ISBLANK(VLOOKUP(J81,スケジュール!$A$10:$AC$276,3)))),"",VLOOKUP(J81,スケジュール!$A$10:$AC$276,3))</f>
        <v/>
      </c>
      <c r="K87" s="388" t="str">
        <f>IF(OR(ISERROR(VLOOKUP(K81,スケジュール!$A$10:$AC$276,3)),(ISBLANK(VLOOKUP(K81,スケジュール!$A$10:$AC$276,3)))),"",VLOOKUP(K81,スケジュール!$A$10:$AC$276,3))</f>
        <v/>
      </c>
      <c r="L87" s="388">
        <f>IF(OR(ISERROR(VLOOKUP(L81,スケジュール!$A$10:$AC$276,3)),(ISBLANK(VLOOKUP(L81,スケジュール!$A$10:$AC$276,3)))),"",VLOOKUP(L81,スケジュール!$A$10:$AC$276,3))</f>
        <v>43558</v>
      </c>
      <c r="M87" s="388">
        <f>IF(OR(ISERROR(VLOOKUP(M81,スケジュール!$A$10:$AC$276,3)),(ISBLANK(VLOOKUP(M81,スケジュール!$A$10:$AC$276,3)))),"",VLOOKUP(M81,スケジュール!$A$10:$AC$276,3))</f>
        <v>43560</v>
      </c>
      <c r="N87" s="388">
        <f>IF(OR(ISERROR(VLOOKUP(N81,スケジュール!$A$10:$AC$276,3)),(ISBLANK(VLOOKUP(N81,スケジュール!$A$10:$AC$276,3)))),"",VLOOKUP(N81,スケジュール!$A$10:$AC$276,3))</f>
        <v>43561</v>
      </c>
      <c r="O87" s="388" t="str">
        <f>IF(OR(ISERROR(VLOOKUP(O81,スケジュール!$A$10:$AC$276,3)),(ISBLANK(VLOOKUP(O81,スケジュール!$A$10:$AC$276,3)))),"",VLOOKUP(O81,スケジュール!$A$10:$AC$276,3))</f>
        <v/>
      </c>
      <c r="P87" s="388" t="str">
        <f>IF(OR(ISERROR(VLOOKUP(P81,スケジュール!$A$10:$AC$276,3)),(ISBLANK(VLOOKUP(P81,スケジュール!$A$10:$AC$276,3)))),"",VLOOKUP(P81,スケジュール!$A$10:$AC$276,3))</f>
        <v/>
      </c>
      <c r="Q87" s="389"/>
      <c r="R87" s="388" t="str">
        <f>IF(OR(ISERROR(VLOOKUP(R81,スケジュール!$A$10:$AC$276,3)),(ISBLANK(VLOOKUP(R81,スケジュール!$A$10:$AC$276,3)))),"",VLOOKUP(R81,スケジュール!$A$10:$AC$276,3))</f>
        <v/>
      </c>
      <c r="S87" s="388" t="str">
        <f>IF(OR(ISERROR(VLOOKUP(S81,スケジュール!$A$10:$AC$276,3)),(ISBLANK(VLOOKUP(S81,スケジュール!$A$10:$AC$276,3)))),"",VLOOKUP(S81,スケジュール!$A$10:$AC$276,3))</f>
        <v/>
      </c>
      <c r="T87" s="388" t="str">
        <f>IF(OR(ISERROR(VLOOKUP(T81,スケジュール!$A$10:$AC$276,3)),(ISBLANK(VLOOKUP(T81,スケジュール!$A$10:$AC$276,3)))),"",VLOOKUP(T81,スケジュール!$A$10:$AC$276,3))</f>
        <v/>
      </c>
      <c r="U87" s="388" t="str">
        <f>IF(OR(ISERROR(VLOOKUP(U81,スケジュール!$A$10:$AC$276,3)),(ISBLANK(VLOOKUP(U81,スケジュール!$A$10:$AC$276,3)))),"",VLOOKUP(U81,スケジュール!$A$10:$AC$276,3))</f>
        <v/>
      </c>
      <c r="V87" s="388" t="str">
        <f>IF(OR(ISERROR(VLOOKUP(V81,スケジュール!$A$10:$AC$276,3)),(ISBLANK(VLOOKUP(V81,スケジュール!$A$10:$AC$276,3)))),"",VLOOKUP(V81,スケジュール!$A$10:$AC$276,3))</f>
        <v/>
      </c>
      <c r="W87" s="388" t="str">
        <f>IF(OR(ISERROR(VLOOKUP(W81,スケジュール!$A$10:$AC$276,3)),(ISBLANK(VLOOKUP(W81,スケジュール!$A$10:$AC$276,3)))),"",VLOOKUP(W81,スケジュール!$A$10:$AC$276,3))</f>
        <v/>
      </c>
      <c r="X87" s="388" t="str">
        <f>IF(OR(ISERROR(VLOOKUP(X81,スケジュール!$A$10:$AC$276,3)),(ISBLANK(VLOOKUP(X81,スケジュール!$A$10:$AC$276,3)))),"",VLOOKUP(X81,スケジュール!$A$10:$AC$276,3))</f>
        <v/>
      </c>
      <c r="Y87" s="389"/>
      <c r="Z87" s="388" t="str">
        <f>IF(OR(ISERROR(VLOOKUP(Z81,スケジュール!$A$10:$AC$276,3)),(ISBLANK(VLOOKUP(Z81,スケジュール!$A$10:$AC$276,3)))),"",VLOOKUP(Z81,スケジュール!$A$10:$AC$276,3))</f>
        <v/>
      </c>
      <c r="AA87" s="388" t="str">
        <f>IF(OR(ISERROR(VLOOKUP(AA81,スケジュール!$A$10:$AC$276,3)),(ISBLANK(VLOOKUP(AA81,スケジュール!$A$10:$AC$276,3)))),"",VLOOKUP(AA81,スケジュール!$A$10:$AC$276,3))</f>
        <v/>
      </c>
      <c r="AB87" s="388">
        <f>IF(OR(ISERROR(VLOOKUP(AB81,スケジュール!$A$10:$AC$276,3)),(ISBLANK(VLOOKUP(AB81,スケジュール!$A$10:$AC$276,3)))),"",VLOOKUP(AB81,スケジュール!$A$10:$AC$276,3))</f>
        <v>43621</v>
      </c>
      <c r="AC87" s="388">
        <f>IF(OR(ISERROR(VLOOKUP(AC81,スケジュール!$A$10:$AC$276,3)),(ISBLANK(VLOOKUP(AC81,スケジュール!$A$10:$AC$276,3)))),"",VLOOKUP(AC81,スケジュール!$A$10:$AC$276,3))</f>
        <v>43622</v>
      </c>
      <c r="AD87" s="388" t="str">
        <f>IF(OR(ISERROR(VLOOKUP(AD81,スケジュール!$A$10:$AC$276,3)),(ISBLANK(VLOOKUP(AD81,スケジュール!$A$10:$AC$276,3)))),"",VLOOKUP(AD81,スケジュール!$A$10:$AC$276,3))</f>
        <v/>
      </c>
      <c r="AE87" s="388" t="str">
        <f>IF(OR(ISERROR(VLOOKUP(AE81,スケジュール!$A$10:$AC$276,3)),(ISBLANK(VLOOKUP(AE81,スケジュール!$A$10:$AC$276,3)))),"",VLOOKUP(AE81,スケジュール!$A$10:$AC$276,3))</f>
        <v/>
      </c>
      <c r="AF87" s="388" t="str">
        <f>IF(OR(ISERROR(VLOOKUP(AF81,スケジュール!$A$10:$AC$276,3)),(ISBLANK(VLOOKUP(AF81,スケジュール!$A$10:$AC$276,3)))),"",VLOOKUP(AF81,スケジュール!$A$10:$AC$276,3))</f>
        <v/>
      </c>
    </row>
    <row r="88" spans="1:36" ht="20.100000000000001" customHeight="1">
      <c r="A88" s="38" t="s">
        <v>90</v>
      </c>
      <c r="B88" s="388" t="str">
        <f>IF(OR(ISERROR(VLOOKUP(B81,スケジュール!$A$10:$AC$276,4)),(ISBLANK(VLOOKUP(B81,スケジュール!$A$10:$AC$276,4)))),"",VLOOKUP(B81,スケジュール!$A$10:$AC$276,4))</f>
        <v/>
      </c>
      <c r="C88" s="388" t="str">
        <f>IF(OR(ISERROR(VLOOKUP(C81,スケジュール!$A$10:$AC$276,4)),(ISBLANK(VLOOKUP(C81,スケジュール!$A$10:$AC$276,4)))),"",VLOOKUP(C81,スケジュール!$A$10:$AC$276,4))</f>
        <v/>
      </c>
      <c r="D88" s="388">
        <f>IF(OR(ISERROR(VLOOKUP(D81,スケジュール!$A$10:$AC$276,4)),(ISBLANK(VLOOKUP(D81,スケジュール!$A$10:$AC$276,4)))),"",VLOOKUP(D81,スケジュール!$A$10:$AC$276,4))</f>
        <v>43532</v>
      </c>
      <c r="E88" s="388">
        <f>IF(OR(ISERROR(VLOOKUP(E81,スケジュール!$A$10:$AC$276,4)),(ISBLANK(VLOOKUP(E81,スケジュール!$A$10:$AC$276,4)))),"",VLOOKUP(E81,スケジュール!$A$10:$AC$276,4))</f>
        <v>43533</v>
      </c>
      <c r="F88" s="388" t="str">
        <f>IF(OR(ISERROR(VLOOKUP(F81,スケジュール!$A$10:$AC$276,4)),(ISBLANK(VLOOKUP(F81,スケジュール!$A$10:$AC$276,4)))),"",VLOOKUP(F81,スケジュール!$A$10:$AC$276,4))</f>
        <v/>
      </c>
      <c r="G88" s="388" t="str">
        <f>IF(OR(ISERROR(VLOOKUP(G81,スケジュール!$A$10:$AC$276,4)),(ISBLANK(VLOOKUP(G81,スケジュール!$A$10:$AC$276,4)))),"",VLOOKUP(G81,スケジュール!$A$10:$AC$276,4))</f>
        <v/>
      </c>
      <c r="H88" s="388" t="str">
        <f>IF(OR(ISERROR(VLOOKUP(H81,スケジュール!$A$10:$AC$276,4)),(ISBLANK(VLOOKUP(H81,スケジュール!$A$10:$AC$276,4)))),"",VLOOKUP(H81,スケジュール!$A$10:$AC$276,4))</f>
        <v/>
      </c>
      <c r="I88" s="389"/>
      <c r="J88" s="388" t="str">
        <f>IF(OR(ISERROR(VLOOKUP(J81,スケジュール!$A$10:$AC$276,4)),(ISBLANK(VLOOKUP(J81,スケジュール!$A$10:$AC$276,4)))),"",VLOOKUP(J81,スケジュール!$A$10:$AC$276,4))</f>
        <v/>
      </c>
      <c r="K88" s="388" t="str">
        <f>IF(OR(ISERROR(VLOOKUP(K81,スケジュール!$A$10:$AC$276,4)),(ISBLANK(VLOOKUP(K81,スケジュール!$A$10:$AC$276,4)))),"",VLOOKUP(K81,スケジュール!$A$10:$AC$276,4))</f>
        <v/>
      </c>
      <c r="L88" s="388">
        <f>IF(OR(ISERROR(VLOOKUP(L81,スケジュール!$A$10:$AC$276,4)),(ISBLANK(VLOOKUP(L81,スケジュール!$A$10:$AC$276,4)))),"",VLOOKUP(L81,スケジュール!$A$10:$AC$276,4))</f>
        <v>43561</v>
      </c>
      <c r="M88" s="388">
        <f>IF(OR(ISERROR(VLOOKUP(M81,スケジュール!$A$10:$AC$276,4)),(ISBLANK(VLOOKUP(M81,スケジュール!$A$10:$AC$276,4)))),"",VLOOKUP(M81,スケジュール!$A$10:$AC$276,4))</f>
        <v>43562</v>
      </c>
      <c r="N88" s="388" t="str">
        <f>IF(OR(ISERROR(VLOOKUP(N81,スケジュール!$A$10:$AC$276,4)),(ISBLANK(VLOOKUP(N81,スケジュール!$A$10:$AC$276,4)))),"",VLOOKUP(N81,スケジュール!$A$10:$AC$276,4))</f>
        <v/>
      </c>
      <c r="O88" s="388" t="str">
        <f>IF(OR(ISERROR(VLOOKUP(O81,スケジュール!$A$10:$AC$276,4)),(ISBLANK(VLOOKUP(O81,スケジュール!$A$10:$AC$276,4)))),"",VLOOKUP(O81,スケジュール!$A$10:$AC$276,4))</f>
        <v/>
      </c>
      <c r="P88" s="388" t="str">
        <f>IF(OR(ISERROR(VLOOKUP(P81,スケジュール!$A$10:$AC$276,4)),(ISBLANK(VLOOKUP(P81,スケジュール!$A$10:$AC$276,4)))),"",VLOOKUP(P81,スケジュール!$A$10:$AC$276,4))</f>
        <v/>
      </c>
      <c r="Q88" s="389"/>
      <c r="R88" s="388" t="str">
        <f>IF(OR(ISERROR(VLOOKUP(R81,スケジュール!$A$10:$AC$276,4)),(ISBLANK(VLOOKUP(R81,スケジュール!$A$10:$AC$276,4)))),"",VLOOKUP(R81,スケジュール!$A$10:$AC$276,4))</f>
        <v/>
      </c>
      <c r="S88" s="388" t="str">
        <f>IF(OR(ISERROR(VLOOKUP(S81,スケジュール!$A$10:$AC$276,4)),(ISBLANK(VLOOKUP(S81,スケジュール!$A$10:$AC$276,4)))),"",VLOOKUP(S81,スケジュール!$A$10:$AC$276,4))</f>
        <v/>
      </c>
      <c r="T88" s="388" t="str">
        <f>IF(OR(ISERROR(VLOOKUP(T81,スケジュール!$A$10:$AC$276,4)),(ISBLANK(VLOOKUP(T81,スケジュール!$A$10:$AC$276,4)))),"",VLOOKUP(T81,スケジュール!$A$10:$AC$276,4))</f>
        <v/>
      </c>
      <c r="U88" s="388" t="str">
        <f>IF(OR(ISERROR(VLOOKUP(U81,スケジュール!$A$10:$AC$276,4)),(ISBLANK(VLOOKUP(U81,スケジュール!$A$10:$AC$276,4)))),"",VLOOKUP(U81,スケジュール!$A$10:$AC$276,4))</f>
        <v/>
      </c>
      <c r="V88" s="388" t="str">
        <f>IF(OR(ISERROR(VLOOKUP(V81,スケジュール!$A$10:$AC$276,4)),(ISBLANK(VLOOKUP(V81,スケジュール!$A$10:$AC$276,4)))),"",VLOOKUP(V81,スケジュール!$A$10:$AC$276,4))</f>
        <v/>
      </c>
      <c r="W88" s="388" t="str">
        <f>IF(OR(ISERROR(VLOOKUP(W81,スケジュール!$A$10:$AC$276,4)),(ISBLANK(VLOOKUP(W81,スケジュール!$A$10:$AC$276,4)))),"",VLOOKUP(W81,スケジュール!$A$10:$AC$276,4))</f>
        <v/>
      </c>
      <c r="X88" s="388" t="str">
        <f>IF(OR(ISERROR(VLOOKUP(X81,スケジュール!$A$10:$AC$276,4)),(ISBLANK(VLOOKUP(X81,スケジュール!$A$10:$AC$276,4)))),"",VLOOKUP(X81,スケジュール!$A$10:$AC$276,4))</f>
        <v/>
      </c>
      <c r="Y88" s="389"/>
      <c r="Z88" s="388" t="str">
        <f>IF(OR(ISERROR(VLOOKUP(Z81,スケジュール!$A$10:$AC$276,4)),(ISBLANK(VLOOKUP(Z81,スケジュール!$A$10:$AC$276,4)))),"",VLOOKUP(Z81,スケジュール!$A$10:$AC$276,4))</f>
        <v/>
      </c>
      <c r="AA88" s="388" t="str">
        <f>IF(OR(ISERROR(VLOOKUP(AA81,スケジュール!$A$10:$AC$276,4)),(ISBLANK(VLOOKUP(AA81,スケジュール!$A$10:$AC$276,4)))),"",VLOOKUP(AA81,スケジュール!$A$10:$AC$276,4))</f>
        <v/>
      </c>
      <c r="AB88" s="388">
        <f>IF(OR(ISERROR(VLOOKUP(AB81,スケジュール!$A$10:$AC$276,4)),(ISBLANK(VLOOKUP(AB81,スケジュール!$A$10:$AC$276,4)))),"",VLOOKUP(AB81,スケジュール!$A$10:$AC$276,4))</f>
        <v>43623</v>
      </c>
      <c r="AC88" s="388" t="str">
        <f>IF(OR(ISERROR(VLOOKUP(AC81,スケジュール!$A$10:$AC$276,4)),(ISBLANK(VLOOKUP(AC81,スケジュール!$A$10:$AC$276,4)))),"",VLOOKUP(AC81,スケジュール!$A$10:$AC$276,4))</f>
        <v/>
      </c>
      <c r="AD88" s="388" t="str">
        <f>IF(OR(ISERROR(VLOOKUP(AD81,スケジュール!$A$10:$AC$276,4)),(ISBLANK(VLOOKUP(AD81,スケジュール!$A$10:$AC$276,4)))),"",VLOOKUP(AD81,スケジュール!$A$10:$AC$276,4))</f>
        <v/>
      </c>
      <c r="AE88" s="388" t="str">
        <f>IF(OR(ISERROR(VLOOKUP(AE81,スケジュール!$A$10:$AC$276,4)),(ISBLANK(VLOOKUP(AE81,スケジュール!$A$10:$AC$276,4)))),"",VLOOKUP(AE81,スケジュール!$A$10:$AC$276,4))</f>
        <v/>
      </c>
      <c r="AF88" s="388" t="str">
        <f>IF(OR(ISERROR(VLOOKUP(AF81,スケジュール!$A$10:$AC$276,4)),(ISBLANK(VLOOKUP(AF81,スケジュール!$A$10:$AC$276,4)))),"",VLOOKUP(AF81,スケジュール!$A$10:$AC$276,4))</f>
        <v/>
      </c>
    </row>
    <row r="89" spans="1:36" s="372" customFormat="1" ht="20.100000000000001" customHeight="1">
      <c r="A89" s="370"/>
      <c r="B89" s="278">
        <f>H81+1</f>
        <v>43520</v>
      </c>
      <c r="C89" s="278">
        <f t="shared" ref="C89:H89" si="40">B89+1</f>
        <v>43521</v>
      </c>
      <c r="D89" s="278">
        <f t="shared" si="40"/>
        <v>43522</v>
      </c>
      <c r="E89" s="278">
        <f t="shared" si="40"/>
        <v>43523</v>
      </c>
      <c r="F89" s="278">
        <f t="shared" si="40"/>
        <v>43524</v>
      </c>
      <c r="G89" s="278">
        <f t="shared" si="40"/>
        <v>43525</v>
      </c>
      <c r="H89" s="278">
        <f t="shared" si="40"/>
        <v>43526</v>
      </c>
      <c r="I89" s="371"/>
      <c r="J89" s="278">
        <f>P81+1</f>
        <v>43548</v>
      </c>
      <c r="K89" s="278">
        <f t="shared" ref="K89:P89" si="41">J89+1</f>
        <v>43549</v>
      </c>
      <c r="L89" s="278">
        <f t="shared" si="41"/>
        <v>43550</v>
      </c>
      <c r="M89" s="278">
        <f t="shared" si="41"/>
        <v>43551</v>
      </c>
      <c r="N89" s="278">
        <f t="shared" si="41"/>
        <v>43552</v>
      </c>
      <c r="O89" s="278">
        <f t="shared" si="41"/>
        <v>43553</v>
      </c>
      <c r="P89" s="278">
        <f t="shared" si="41"/>
        <v>43554</v>
      </c>
      <c r="Q89" s="371"/>
      <c r="R89" s="278">
        <f>X81+1</f>
        <v>43583</v>
      </c>
      <c r="S89" s="278">
        <f t="shared" ref="S89:X89" si="42">R89+1</f>
        <v>43584</v>
      </c>
      <c r="T89" s="278">
        <f t="shared" si="42"/>
        <v>43585</v>
      </c>
      <c r="U89" s="278">
        <f t="shared" si="42"/>
        <v>43586</v>
      </c>
      <c r="V89" s="278">
        <f t="shared" si="42"/>
        <v>43587</v>
      </c>
      <c r="W89" s="278">
        <f t="shared" si="42"/>
        <v>43588</v>
      </c>
      <c r="X89" s="278">
        <f t="shared" si="42"/>
        <v>43589</v>
      </c>
      <c r="Y89" s="371"/>
      <c r="Z89" s="278">
        <f>AF81+1</f>
        <v>43611</v>
      </c>
      <c r="AA89" s="278">
        <f t="shared" ref="AA89:AF89" si="43">Z89+1</f>
        <v>43612</v>
      </c>
      <c r="AB89" s="278">
        <f t="shared" si="43"/>
        <v>43613</v>
      </c>
      <c r="AC89" s="278">
        <f t="shared" si="43"/>
        <v>43614</v>
      </c>
      <c r="AD89" s="278">
        <f t="shared" si="43"/>
        <v>43615</v>
      </c>
      <c r="AE89" s="278">
        <f t="shared" si="43"/>
        <v>43616</v>
      </c>
      <c r="AF89" s="278">
        <f t="shared" si="43"/>
        <v>43617</v>
      </c>
    </row>
    <row r="90" spans="1:36" s="116" customFormat="1" ht="20.100000000000001" hidden="1" customHeight="1">
      <c r="A90" s="114"/>
      <c r="B90" s="118" t="b">
        <f>IF(VLOOKUP(B89,スケジュール!$A$10:$AC$402,24,FALSE)="●","sky",IF(VLOOKUP(B89,スケジュール!$A$10:$AC$402,25,FALSE)="●","orange",IF(VLOOKUP(B89,スケジュール!$A$10:$AC$402,26,FALSE)="●","green",IF(VLOOKUP(B89,スケジュール!$A$10:$AC$402,27,FALSE)="●","pink",IF(VLOOKUP(B89,スケジュール!$A$10:$AC$402,28,FALSE)="●","purple",IF(VLOOKUP(B89,スケジュール!$A$10:$AC$402,29,FALSE)="●","yellow"))))))</f>
        <v>0</v>
      </c>
      <c r="C90" s="118" t="b">
        <f>IF(VLOOKUP(C89,スケジュール!$A$10:$AC$402,24,FALSE)="●","sky",IF(VLOOKUP(C89,スケジュール!$A$10:$AC$402,25,FALSE)="●","orange",IF(VLOOKUP(C89,スケジュール!$A$10:$AC$402,26,FALSE)="●","green",IF(VLOOKUP(C89,スケジュール!$A$10:$AC$402,27,FALSE)="●","pink",IF(VLOOKUP(C89,スケジュール!$A$10:$AC$402,28,FALSE)="●","purple",IF(VLOOKUP(C89,スケジュール!$A$10:$AC$402,29,FALSE)="●","yellow"))))))</f>
        <v>0</v>
      </c>
      <c r="D90" s="118" t="str">
        <f>IF(VLOOKUP(D89,スケジュール!$A$10:$AC$402,24,FALSE)="●","sky",IF(VLOOKUP(D89,スケジュール!$A$10:$AC$402,25,FALSE)="●","orange",IF(VLOOKUP(D89,スケジュール!$A$10:$AC$402,26,FALSE)="●","green",IF(VLOOKUP(D89,スケジュール!$A$10:$AC$402,27,FALSE)="●","pink",IF(VLOOKUP(D89,スケジュール!$A$10:$AC$402,28,FALSE)="●","purple",IF(VLOOKUP(D89,スケジュール!$A$10:$AC$402,29,FALSE)="●","yellow"))))))</f>
        <v>yellow</v>
      </c>
      <c r="E90" s="118" t="str">
        <f>IF(VLOOKUP(E89,スケジュール!$A$10:$AC$402,24,FALSE)="●","sky",IF(VLOOKUP(E89,スケジュール!$A$10:$AC$402,25,FALSE)="●","orange",IF(VLOOKUP(E89,スケジュール!$A$10:$AC$402,26,FALSE)="●","green",IF(VLOOKUP(E89,スケジュール!$A$10:$AC$402,27,FALSE)="●","pink",IF(VLOOKUP(E89,スケジュール!$A$10:$AC$402,28,FALSE)="●","purple",IF(VLOOKUP(E89,スケジュール!$A$10:$AC$402,29,FALSE)="●","yellow"))))))</f>
        <v>yellow</v>
      </c>
      <c r="F90" s="118" t="str">
        <f>IF(VLOOKUP(F89,スケジュール!$A$10:$AC$402,24,FALSE)="●","sky",IF(VLOOKUP(F89,スケジュール!$A$10:$AC$402,25,FALSE)="●","orange",IF(VLOOKUP(F89,スケジュール!$A$10:$AC$402,26,FALSE)="●","green",IF(VLOOKUP(F89,スケジュール!$A$10:$AC$402,27,FALSE)="●","pink",IF(VLOOKUP(F89,スケジュール!$A$10:$AC$402,28,FALSE)="●","purple",IF(VLOOKUP(F89,スケジュール!$A$10:$AC$402,29,FALSE)="●","yellow"))))))</f>
        <v>yellow</v>
      </c>
      <c r="G90" s="118" t="b">
        <f>IF(VLOOKUP(G89,スケジュール!$A$10:$AC$402,24,FALSE)="●","sky",IF(VLOOKUP(G89,スケジュール!$A$10:$AC$402,25,FALSE)="●","orange",IF(VLOOKUP(G89,スケジュール!$A$10:$AC$402,26,FALSE)="●","green",IF(VLOOKUP(G89,スケジュール!$A$10:$AC$402,27,FALSE)="●","pink",IF(VLOOKUP(G89,スケジュール!$A$10:$AC$402,28,FALSE)="●","purple",IF(VLOOKUP(G89,スケジュール!$A$10:$AC$402,29,FALSE)="●","yellow"))))))</f>
        <v>0</v>
      </c>
      <c r="H90" s="118" t="b">
        <f>IF(VLOOKUP(H89,スケジュール!$A$10:$AC$402,24,FALSE)="●","sky",IF(VLOOKUP(H89,スケジュール!$A$10:$AC$402,25,FALSE)="●","orange",IF(VLOOKUP(H89,スケジュール!$A$10:$AC$402,26,FALSE)="●","green",IF(VLOOKUP(H89,スケジュール!$A$10:$AC$402,27,FALSE)="●","pink",IF(VLOOKUP(H89,スケジュール!$A$10:$AC$402,28,FALSE)="●","purple",IF(VLOOKUP(H89,スケジュール!$A$10:$AC$402,29,FALSE)="●","yellow"))))))</f>
        <v>0</v>
      </c>
      <c r="I90" s="85"/>
      <c r="J90" s="118" t="b">
        <f>IF(VLOOKUP(J89,スケジュール!$A$10:$AC$402,24,FALSE)="●","sky",IF(VLOOKUP(J89,スケジュール!$A$10:$AC$402,25,FALSE)="●","orange",IF(VLOOKUP(J89,スケジュール!$A$10:$AC$402,26,FALSE)="●","green",IF(VLOOKUP(J89,スケジュール!$A$10:$AC$402,27,FALSE)="●","pink",IF(VLOOKUP(J89,スケジュール!$A$10:$AC$402,28,FALSE)="●","purple",IF(VLOOKUP(J89,スケジュール!$A$10:$AC$402,29,FALSE)="●","yellow"))))))</f>
        <v>0</v>
      </c>
      <c r="K90" s="118" t="b">
        <f>IF(VLOOKUP(K89,スケジュール!$A$10:$AC$402,24,FALSE)="●","sky",IF(VLOOKUP(K89,スケジュール!$A$10:$AC$402,25,FALSE)="●","orange",IF(VLOOKUP(K89,スケジュール!$A$10:$AC$402,26,FALSE)="●","green",IF(VLOOKUP(K89,スケジュール!$A$10:$AC$402,27,FALSE)="●","pink",IF(VLOOKUP(K89,スケジュール!$A$10:$AC$402,28,FALSE)="●","purple",IF(VLOOKUP(K89,スケジュール!$A$10:$AC$402,29,FALSE)="●","yellow"))))))</f>
        <v>0</v>
      </c>
      <c r="L90" s="118" t="str">
        <f>IF(VLOOKUP(L89,スケジュール!$A$10:$AC$402,24,FALSE)="●","sky",IF(VLOOKUP(L89,スケジュール!$A$10:$AC$402,25,FALSE)="●","orange",IF(VLOOKUP(L89,スケジュール!$A$10:$AC$402,26,FALSE)="●","green",IF(VLOOKUP(L89,スケジュール!$A$10:$AC$402,27,FALSE)="●","pink",IF(VLOOKUP(L89,スケジュール!$A$10:$AC$402,28,FALSE)="●","purple",IF(VLOOKUP(L89,スケジュール!$A$10:$AC$402,29,FALSE)="●","yellow"))))))</f>
        <v>green</v>
      </c>
      <c r="M90" s="118" t="str">
        <f>IF(VLOOKUP(M89,スケジュール!$A$10:$AC$402,24,FALSE)="●","sky",IF(VLOOKUP(M89,スケジュール!$A$10:$AC$402,25,FALSE)="●","orange",IF(VLOOKUP(M89,スケジュール!$A$10:$AC$402,26,FALSE)="●","green",IF(VLOOKUP(M89,スケジュール!$A$10:$AC$402,27,FALSE)="●","pink",IF(VLOOKUP(M89,スケジュール!$A$10:$AC$402,28,FALSE)="●","purple",IF(VLOOKUP(M89,スケジュール!$A$10:$AC$402,29,FALSE)="●","yellow"))))))</f>
        <v>green</v>
      </c>
      <c r="N90" s="118" t="b">
        <f>IF(VLOOKUP(N89,スケジュール!$A$10:$AC$402,24,FALSE)="●","sky",IF(VLOOKUP(N89,スケジュール!$A$10:$AC$402,25,FALSE)="●","orange",IF(VLOOKUP(N89,スケジュール!$A$10:$AC$402,26,FALSE)="●","green",IF(VLOOKUP(N89,スケジュール!$A$10:$AC$402,27,FALSE)="●","pink",IF(VLOOKUP(N89,スケジュール!$A$10:$AC$402,28,FALSE)="●","purple",IF(VLOOKUP(N89,スケジュール!$A$10:$AC$402,29,FALSE)="●","yellow"))))))</f>
        <v>0</v>
      </c>
      <c r="O90" s="118" t="b">
        <f>IF(VLOOKUP(O89,スケジュール!$A$10:$AC$402,24,FALSE)="●","sky",IF(VLOOKUP(O89,スケジュール!$A$10:$AC$402,25,FALSE)="●","orange",IF(VLOOKUP(O89,スケジュール!$A$10:$AC$402,26,FALSE)="●","green",IF(VLOOKUP(O89,スケジュール!$A$10:$AC$402,27,FALSE)="●","pink",IF(VLOOKUP(O89,スケジュール!$A$10:$AC$402,28,FALSE)="●","purple",IF(VLOOKUP(O89,スケジュール!$A$10:$AC$402,29,FALSE)="●","yellow"))))))</f>
        <v>0</v>
      </c>
      <c r="P90" s="118" t="b">
        <f>IF(VLOOKUP(P89,スケジュール!$A$10:$AC$402,24,FALSE)="●","sky",IF(VLOOKUP(P89,スケジュール!$A$10:$AC$402,25,FALSE)="●","orange",IF(VLOOKUP(P89,スケジュール!$A$10:$AC$402,26,FALSE)="●","green",IF(VLOOKUP(P89,スケジュール!$A$10:$AC$402,27,FALSE)="●","pink",IF(VLOOKUP(P89,スケジュール!$A$10:$AC$402,28,FALSE)="●","purple",IF(VLOOKUP(P89,スケジュール!$A$10:$AC$402,29,FALSE)="●","yellow"))))))</f>
        <v>0</v>
      </c>
      <c r="Q90" s="85"/>
      <c r="R90" s="118" t="b">
        <f>IF(VLOOKUP(R89,スケジュール!$A$10:$AC$402,24,FALSE)="●","sky",IF(VLOOKUP(R89,スケジュール!$A$10:$AC$402,25,FALSE)="●","orange",IF(VLOOKUP(R89,スケジュール!$A$10:$AC$402,26,FALSE)="●","green",IF(VLOOKUP(R89,スケジュール!$A$10:$AC$402,27,FALSE)="●","pink",IF(VLOOKUP(R89,スケジュール!$A$10:$AC$402,28,FALSE)="●","purple",IF(VLOOKUP(R89,スケジュール!$A$10:$AC$402,29,FALSE)="●","yellow"))))))</f>
        <v>0</v>
      </c>
      <c r="S90" s="118" t="b">
        <f>IF(VLOOKUP(S89,スケジュール!$A$10:$AC$402,24,FALSE)="●","sky",IF(VLOOKUP(S89,スケジュール!$A$10:$AC$402,25,FALSE)="●","orange",IF(VLOOKUP(S89,スケジュール!$A$10:$AC$402,26,FALSE)="●","green",IF(VLOOKUP(S89,スケジュール!$A$10:$AC$402,27,FALSE)="●","pink",IF(VLOOKUP(S89,スケジュール!$A$10:$AC$402,28,FALSE)="●","purple",IF(VLOOKUP(S89,スケジュール!$A$10:$AC$402,29,FALSE)="●","yellow"))))))</f>
        <v>0</v>
      </c>
      <c r="T90" s="118" t="b">
        <f>IF(VLOOKUP(T89,スケジュール!$A$10:$AC$402,24,FALSE)="●","sky",IF(VLOOKUP(T89,スケジュール!$A$10:$AC$402,25,FALSE)="●","orange",IF(VLOOKUP(T89,スケジュール!$A$10:$AC$402,26,FALSE)="●","green",IF(VLOOKUP(T89,スケジュール!$A$10:$AC$402,27,FALSE)="●","pink",IF(VLOOKUP(T89,スケジュール!$A$10:$AC$402,28,FALSE)="●","purple",IF(VLOOKUP(T89,スケジュール!$A$10:$AC$402,29,FALSE)="●","yellow"))))))</f>
        <v>0</v>
      </c>
      <c r="U90" s="118" t="b">
        <f>IF(VLOOKUP(U89,スケジュール!$A$10:$AC$402,24,FALSE)="●","sky",IF(VLOOKUP(U89,スケジュール!$A$10:$AC$402,25,FALSE)="●","orange",IF(VLOOKUP(U89,スケジュール!$A$10:$AC$402,26,FALSE)="●","green",IF(VLOOKUP(U89,スケジュール!$A$10:$AC$402,27,FALSE)="●","pink",IF(VLOOKUP(U89,スケジュール!$A$10:$AC$402,28,FALSE)="●","purple",IF(VLOOKUP(U89,スケジュール!$A$10:$AC$402,29,FALSE)="●","yellow"))))))</f>
        <v>0</v>
      </c>
      <c r="V90" s="118" t="b">
        <f>IF(VLOOKUP(V89,スケジュール!$A$10:$AC$402,24,FALSE)="●","sky",IF(VLOOKUP(V89,スケジュール!$A$10:$AC$402,25,FALSE)="●","orange",IF(VLOOKUP(V89,スケジュール!$A$10:$AC$402,26,FALSE)="●","green",IF(VLOOKUP(V89,スケジュール!$A$10:$AC$402,27,FALSE)="●","pink",IF(VLOOKUP(V89,スケジュール!$A$10:$AC$402,28,FALSE)="●","purple",IF(VLOOKUP(V89,スケジュール!$A$10:$AC$402,29,FALSE)="●","yellow"))))))</f>
        <v>0</v>
      </c>
      <c r="W90" s="118" t="b">
        <f>IF(VLOOKUP(W89,スケジュール!$A$10:$AC$402,24,FALSE)="●","sky",IF(VLOOKUP(W89,スケジュール!$A$10:$AC$402,25,FALSE)="●","orange",IF(VLOOKUP(W89,スケジュール!$A$10:$AC$402,26,FALSE)="●","green",IF(VLOOKUP(W89,スケジュール!$A$10:$AC$402,27,FALSE)="●","pink",IF(VLOOKUP(W89,スケジュール!$A$10:$AC$402,28,FALSE)="●","purple",IF(VLOOKUP(W89,スケジュール!$A$10:$AC$402,29,FALSE)="●","yellow"))))))</f>
        <v>0</v>
      </c>
      <c r="X90" s="118" t="b">
        <f>IF(VLOOKUP(X89,スケジュール!$A$10:$AC$402,24,FALSE)="●","sky",IF(VLOOKUP(X89,スケジュール!$A$10:$AC$402,25,FALSE)="●","orange",IF(VLOOKUP(X89,スケジュール!$A$10:$AC$402,26,FALSE)="●","green",IF(VLOOKUP(X89,スケジュール!$A$10:$AC$402,27,FALSE)="●","pink",IF(VLOOKUP(X89,スケジュール!$A$10:$AC$402,28,FALSE)="●","purple",IF(VLOOKUP(X89,スケジュール!$A$10:$AC$402,29,FALSE)="●","yellow"))))))</f>
        <v>0</v>
      </c>
      <c r="Y90" s="85"/>
      <c r="Z90" s="118" t="b">
        <f>IF(VLOOKUP(Z89,スケジュール!$A$10:$AC$402,24,FALSE)="●","sky",IF(VLOOKUP(Z89,スケジュール!$A$10:$AC$402,25,FALSE)="●","orange",IF(VLOOKUP(Z89,スケジュール!$A$10:$AC$402,26,FALSE)="●","green",IF(VLOOKUP(Z89,スケジュール!$A$10:$AC$402,27,FALSE)="●","pink",IF(VLOOKUP(Z89,スケジュール!$A$10:$AC$402,28,FALSE)="●","purple",IF(VLOOKUP(Z89,スケジュール!$A$10:$AC$402,29,FALSE)="●","yellow"))))))</f>
        <v>0</v>
      </c>
      <c r="AA90" s="118" t="b">
        <f>IF(VLOOKUP(AA89,スケジュール!$A$10:$AC$402,24,FALSE)="●","sky",IF(VLOOKUP(AA89,スケジュール!$A$10:$AC$402,25,FALSE)="●","orange",IF(VLOOKUP(AA89,スケジュール!$A$10:$AC$402,26,FALSE)="●","green",IF(VLOOKUP(AA89,スケジュール!$A$10:$AC$402,27,FALSE)="●","pink",IF(VLOOKUP(AA89,スケジュール!$A$10:$AC$402,28,FALSE)="●","purple",IF(VLOOKUP(AA89,スケジュール!$A$10:$AC$402,29,FALSE)="●","yellow"))))))</f>
        <v>0</v>
      </c>
      <c r="AB90" s="118" t="str">
        <f>IF(VLOOKUP(AB89,スケジュール!$A$10:$AC$402,24,FALSE)="●","sky",IF(VLOOKUP(AB89,スケジュール!$A$10:$AC$402,25,FALSE)="●","orange",IF(VLOOKUP(AB89,スケジュール!$A$10:$AC$402,26,FALSE)="●","green",IF(VLOOKUP(AB89,スケジュール!$A$10:$AC$402,27,FALSE)="●","pink",IF(VLOOKUP(AB89,スケジュール!$A$10:$AC$402,28,FALSE)="●","purple",IF(VLOOKUP(AB89,スケジュール!$A$10:$AC$402,29,FALSE)="●","yellow"))))))</f>
        <v>green</v>
      </c>
      <c r="AC90" s="118" t="str">
        <f>IF(VLOOKUP(AC89,スケジュール!$A$10:$AC$402,24,FALSE)="●","sky",IF(VLOOKUP(AC89,スケジュール!$A$10:$AC$402,25,FALSE)="●","orange",IF(VLOOKUP(AC89,スケジュール!$A$10:$AC$402,26,FALSE)="●","green",IF(VLOOKUP(AC89,スケジュール!$A$10:$AC$402,27,FALSE)="●","pink",IF(VLOOKUP(AC89,スケジュール!$A$10:$AC$402,28,FALSE)="●","purple",IF(VLOOKUP(AC89,スケジュール!$A$10:$AC$402,29,FALSE)="●","yellow"))))))</f>
        <v>green</v>
      </c>
      <c r="AD90" s="118" t="b">
        <f>IF(VLOOKUP(AD89,スケジュール!$A$10:$AC$402,24,FALSE)="●","sky",IF(VLOOKUP(AD89,スケジュール!$A$10:$AC$402,25,FALSE)="●","orange",IF(VLOOKUP(AD89,スケジュール!$A$10:$AC$402,26,FALSE)="●","green",IF(VLOOKUP(AD89,スケジュール!$A$10:$AC$402,27,FALSE)="●","pink",IF(VLOOKUP(AD89,スケジュール!$A$10:$AC$402,28,FALSE)="●","purple",IF(VLOOKUP(AD89,スケジュール!$A$10:$AC$402,29,FALSE)="●","yellow"))))))</f>
        <v>0</v>
      </c>
      <c r="AE90" s="118" t="b">
        <f>IF(VLOOKUP(AE89,スケジュール!$A$10:$AC$402,24,FALSE)="●","sky",IF(VLOOKUP(AE89,スケジュール!$A$10:$AC$402,25,FALSE)="●","orange",IF(VLOOKUP(AE89,スケジュール!$A$10:$AC$402,26,FALSE)="●","green",IF(VLOOKUP(AE89,スケジュール!$A$10:$AC$402,27,FALSE)="●","pink",IF(VLOOKUP(AE89,スケジュール!$A$10:$AC$402,28,FALSE)="●","purple",IF(VLOOKUP(AE89,スケジュール!$A$10:$AC$402,29,FALSE)="●","yellow"))))))</f>
        <v>0</v>
      </c>
      <c r="AF90" s="118" t="e">
        <f>IF(VLOOKUP(AF89,スケジュール!$A$10:$AC$402,24,FALSE)="●","sky",IF(VLOOKUP(AF89,スケジュール!$A$10:$AC$402,25,FALSE)="●","orange",IF(VLOOKUP(AF89,スケジュール!$A$10:$AC$402,26,FALSE)="●","green",IF(VLOOKUP(AF89,スケジュール!$A$10:$AC$402,27,FALSE)="●","pink",IF(VLOOKUP(AF89,スケジュール!$A$10:$AC$402,28,FALSE)="●","purple",IF(VLOOKUP(AF89,スケジュール!$A$10:$AC$402,29,FALSE)="●","yellow"))))))</f>
        <v>#N/A</v>
      </c>
      <c r="AG90" s="115"/>
      <c r="AJ90" s="117"/>
    </row>
    <row r="91" spans="1:36" s="86" customFormat="1" ht="20.100000000000001" customHeight="1">
      <c r="A91" s="126" t="str">
        <f>IF(ISBLANK(A83),"",A83)</f>
        <v/>
      </c>
      <c r="B91" s="386" t="str">
        <f>IF(ISERROR(VLOOKUP(B89,スケジュール!$A$10:$V$266,$AG91+4,FALSE)),"",IF(VLOOKUP(B89,スケジュール!$A$10:$V$266,$AG91+4,FALSE)="●",VLOOKUP(B89,スケジュール!$A$10:$V$266,$AG91+4,FALSE),""))</f>
        <v/>
      </c>
      <c r="C91" s="386" t="str">
        <f>IF(ISERROR(VLOOKUP(C89,スケジュール!$A$10:$V$266,$AG91+4,FALSE)),"",IF(VLOOKUP(C89,スケジュール!$A$10:$V$266,$AG91+4,FALSE)="●",VLOOKUP(C89,スケジュール!$A$10:$V$266,$AG91+4,FALSE),""))</f>
        <v/>
      </c>
      <c r="D91" s="386" t="str">
        <f>IF(ISERROR(VLOOKUP(D89,スケジュール!$A$10:$V$266,$AG91+4,FALSE)),"",IF(VLOOKUP(D89,スケジュール!$A$10:$V$266,$AG91+4,FALSE)="●",VLOOKUP(D89,スケジュール!$A$10:$V$266,$AG91+4,FALSE),""))</f>
        <v/>
      </c>
      <c r="E91" s="386" t="str">
        <f>IF(ISERROR(VLOOKUP(E89,スケジュール!$A$10:$V$266,$AG91+4,FALSE)),"",IF(VLOOKUP(E89,スケジュール!$A$10:$V$266,$AG91+4,FALSE)="●",VLOOKUP(E89,スケジュール!$A$10:$V$266,$AG91+4,FALSE),""))</f>
        <v/>
      </c>
      <c r="F91" s="386" t="str">
        <f>IF(ISERROR(VLOOKUP(F89,スケジュール!$A$10:$V$266,$AG91+4,FALSE)),"",IF(VLOOKUP(F89,スケジュール!$A$10:$V$266,$AG91+4,FALSE)="●",VLOOKUP(F89,スケジュール!$A$10:$V$266,$AG91+4,FALSE),""))</f>
        <v/>
      </c>
      <c r="G91" s="386" t="str">
        <f>IF(ISERROR(VLOOKUP(G89,スケジュール!$A$10:$V$266,$AG91+4,FALSE)),"",IF(VLOOKUP(G89,スケジュール!$A$10:$V$266,$AG91+4,FALSE)="●",VLOOKUP(G89,スケジュール!$A$10:$V$266,$AG91+4,FALSE),""))</f>
        <v/>
      </c>
      <c r="H91" s="386" t="str">
        <f>IF(ISERROR(VLOOKUP(H89,スケジュール!$A$10:$V$266,$AG91+4,FALSE)),"",IF(VLOOKUP(H89,スケジュール!$A$10:$V$266,$AG91+4,FALSE)="●",VLOOKUP(H89,スケジュール!$A$10:$V$266,$AG91+4,FALSE),""))</f>
        <v/>
      </c>
      <c r="I91" s="387"/>
      <c r="J91" s="386" t="str">
        <f>IF(ISERROR(VLOOKUP(J89,スケジュール!$A$10:$V$266,$AG91+4,FALSE)),"",IF(VLOOKUP(J89,スケジュール!$A$10:$V$266,$AG91+4,FALSE)="●",VLOOKUP(J89,スケジュール!$A$10:$V$266,$AG91+4,FALSE),""))</f>
        <v/>
      </c>
      <c r="K91" s="386" t="str">
        <f>IF(ISERROR(VLOOKUP(K89,スケジュール!$A$10:$V$266,$AG91+4,FALSE)),"",IF(VLOOKUP(K89,スケジュール!$A$10:$V$266,$AG91+4,FALSE)="●",VLOOKUP(K89,スケジュール!$A$10:$V$266,$AG91+4,FALSE),""))</f>
        <v/>
      </c>
      <c r="L91" s="386" t="str">
        <f>IF(ISERROR(VLOOKUP(L89,スケジュール!$A$10:$V$266,$AG91+4,FALSE)),"",IF(VLOOKUP(L89,スケジュール!$A$10:$V$266,$AG91+4,FALSE)="●",VLOOKUP(L89,スケジュール!$A$10:$V$266,$AG91+4,FALSE),""))</f>
        <v/>
      </c>
      <c r="M91" s="386" t="str">
        <f>IF(ISERROR(VLOOKUP(M89,スケジュール!$A$10:$V$266,$AG91+4,FALSE)),"",IF(VLOOKUP(M89,スケジュール!$A$10:$V$266,$AG91+4,FALSE)="●",VLOOKUP(M89,スケジュール!$A$10:$V$266,$AG91+4,FALSE),""))</f>
        <v/>
      </c>
      <c r="N91" s="386" t="str">
        <f>IF(ISERROR(VLOOKUP(N89,スケジュール!$A$10:$V$266,$AG91+4,FALSE)),"",IF(VLOOKUP(N89,スケジュール!$A$10:$V$266,$AG91+4,FALSE)="●",VLOOKUP(N89,スケジュール!$A$10:$V$266,$AG91+4,FALSE),""))</f>
        <v/>
      </c>
      <c r="O91" s="386" t="str">
        <f>IF(ISERROR(VLOOKUP(O89,スケジュール!$A$10:$V$266,$AG91+4,FALSE)),"",IF(VLOOKUP(O89,スケジュール!$A$10:$V$266,$AG91+4,FALSE)="●",VLOOKUP(O89,スケジュール!$A$10:$V$266,$AG91+4,FALSE),""))</f>
        <v/>
      </c>
      <c r="P91" s="386" t="str">
        <f>IF(ISERROR(VLOOKUP(P89,スケジュール!$A$10:$V$266,$AG91+4,FALSE)),"",IF(VLOOKUP(P89,スケジュール!$A$10:$V$266,$AG91+4,FALSE)="●",VLOOKUP(P89,スケジュール!$A$10:$V$266,$AG91+4,FALSE),""))</f>
        <v/>
      </c>
      <c r="Q91" s="387"/>
      <c r="R91" s="386" t="str">
        <f>IF(ISERROR(VLOOKUP(R89,スケジュール!$A$10:$V$266,$AG91+4,FALSE)),"",IF(VLOOKUP(R89,スケジュール!$A$10:$V$266,$AG91+4,FALSE)="●",VLOOKUP(R89,スケジュール!$A$10:$V$266,$AG91+4,FALSE),""))</f>
        <v/>
      </c>
      <c r="S91" s="386" t="str">
        <f>IF(ISERROR(VLOOKUP(S89,スケジュール!$A$10:$V$266,$AG91+4,FALSE)),"",IF(VLOOKUP(S89,スケジュール!$A$10:$V$266,$AG91+4,FALSE)="●",VLOOKUP(S89,スケジュール!$A$10:$V$266,$AG91+4,FALSE),""))</f>
        <v/>
      </c>
      <c r="T91" s="386" t="str">
        <f>IF(ISERROR(VLOOKUP(T89,スケジュール!$A$10:$V$266,$AG91+4,FALSE)),"",IF(VLOOKUP(T89,スケジュール!$A$10:$V$266,$AG91+4,FALSE)="●",VLOOKUP(T89,スケジュール!$A$10:$V$266,$AG91+4,FALSE),""))</f>
        <v/>
      </c>
      <c r="U91" s="386" t="str">
        <f>IF(ISERROR(VLOOKUP(U89,スケジュール!$A$10:$V$266,$AG91+4,FALSE)),"",IF(VLOOKUP(U89,スケジュール!$A$10:$V$266,$AG91+4,FALSE)="●",VLOOKUP(U89,スケジュール!$A$10:$V$266,$AG91+4,FALSE),""))</f>
        <v/>
      </c>
      <c r="V91" s="386" t="str">
        <f>IF(ISERROR(VLOOKUP(V89,スケジュール!$A$10:$V$266,$AG91+4,FALSE)),"",IF(VLOOKUP(V89,スケジュール!$A$10:$V$266,$AG91+4,FALSE)="●",VLOOKUP(V89,スケジュール!$A$10:$V$266,$AG91+4,FALSE),""))</f>
        <v/>
      </c>
      <c r="W91" s="386" t="str">
        <f>IF(ISERROR(VLOOKUP(W89,スケジュール!$A$10:$V$266,$AG91+4,FALSE)),"",IF(VLOOKUP(W89,スケジュール!$A$10:$V$266,$AG91+4,FALSE)="●",VLOOKUP(W89,スケジュール!$A$10:$V$266,$AG91+4,FALSE),""))</f>
        <v/>
      </c>
      <c r="X91" s="386" t="str">
        <f>IF(ISERROR(VLOOKUP(X89,スケジュール!$A$10:$V$266,$AG91+4,FALSE)),"",IF(VLOOKUP(X89,スケジュール!$A$10:$V$266,$AG91+4,FALSE)="●",VLOOKUP(X89,スケジュール!$A$10:$V$266,$AG91+4,FALSE),""))</f>
        <v/>
      </c>
      <c r="Y91" s="387"/>
      <c r="Z91" s="386" t="str">
        <f>IF(ISERROR(VLOOKUP(Z89,スケジュール!$A$10:$V$266,$AG91+4,FALSE)),"",IF(VLOOKUP(Z89,スケジュール!$A$10:$V$266,$AG91+4,FALSE)="●",VLOOKUP(Z89,スケジュール!$A$10:$V$266,$AG91+4,FALSE),""))</f>
        <v/>
      </c>
      <c r="AA91" s="386" t="str">
        <f>IF(ISERROR(VLOOKUP(AA89,スケジュール!$A$10:$V$266,$AG91+4,FALSE)),"",IF(VLOOKUP(AA89,スケジュール!$A$10:$V$266,$AG91+4,FALSE)="●",VLOOKUP(AA89,スケジュール!$A$10:$V$266,$AG91+4,FALSE),""))</f>
        <v/>
      </c>
      <c r="AB91" s="386" t="str">
        <f>IF(ISERROR(VLOOKUP(AB89,スケジュール!$A$10:$V$266,$AG91+4,FALSE)),"",IF(VLOOKUP(AB89,スケジュール!$A$10:$V$266,$AG91+4,FALSE)="●",VLOOKUP(AB89,スケジュール!$A$10:$V$266,$AG91+4,FALSE),""))</f>
        <v/>
      </c>
      <c r="AC91" s="386" t="str">
        <f>IF(ISERROR(VLOOKUP(AC89,スケジュール!$A$10:$V$266,$AG91+4,FALSE)),"",IF(VLOOKUP(AC89,スケジュール!$A$10:$V$266,$AG91+4,FALSE)="●",VLOOKUP(AC89,スケジュール!$A$10:$V$266,$AG91+4,FALSE),""))</f>
        <v/>
      </c>
      <c r="AD91" s="386" t="str">
        <f>IF(ISERROR(VLOOKUP(AD89,スケジュール!$A$10:$V$266,$AG91+4,FALSE)),"",IF(VLOOKUP(AD89,スケジュール!$A$10:$V$266,$AG91+4,FALSE)="●",VLOOKUP(AD89,スケジュール!$A$10:$V$266,$AG91+4,FALSE),""))</f>
        <v/>
      </c>
      <c r="AE91" s="386" t="str">
        <f>IF(ISERROR(VLOOKUP(AE89,スケジュール!$A$10:$V$266,$AG91+4,FALSE)),"",IF(VLOOKUP(AE89,スケジュール!$A$10:$V$266,$AG91+4,FALSE)="●",VLOOKUP(AE89,スケジュール!$A$10:$V$266,$AG91+4,FALSE),""))</f>
        <v/>
      </c>
      <c r="AF91" s="386" t="str">
        <f>IF(ISERROR(VLOOKUP(AF89,スケジュール!$A$10:$V$266,$AG91+4,FALSE)),"",IF(VLOOKUP(AF89,スケジュール!$A$10:$V$266,$AG91+4,FALSE)="●",VLOOKUP(AF89,スケジュール!$A$10:$V$266,$AG91+4,FALSE),""))</f>
        <v/>
      </c>
      <c r="AG91" s="102" t="str">
        <f>AG83</f>
        <v/>
      </c>
    </row>
    <row r="92" spans="1:36" s="88" customFormat="1" ht="20.100000000000001" customHeight="1">
      <c r="A92" s="88" t="str">
        <f>IF(ISBLANK(A84),"",A84)</f>
        <v/>
      </c>
      <c r="B92" s="386" t="str">
        <f>IF(ISERROR(VLOOKUP(B89,スケジュール!$A$10:$V$266,$AG92+4,FALSE)),"",IF(VLOOKUP(B89,スケジュール!$A$10:$V$266,$AG92+4,FALSE)="●",VLOOKUP(B89,スケジュール!$A$10:$V$266,$AG92+4,FALSE),""))</f>
        <v/>
      </c>
      <c r="C92" s="386" t="str">
        <f>IF(ISERROR(VLOOKUP(C89,スケジュール!$A$10:$V$266,$AG92+4,FALSE)),"",IF(VLOOKUP(C89,スケジュール!$A$10:$V$266,$AG92+4,FALSE)="●",VLOOKUP(C89,スケジュール!$A$10:$V$266,$AG92+4,FALSE),""))</f>
        <v/>
      </c>
      <c r="D92" s="386" t="str">
        <f>IF(ISERROR(VLOOKUP(D89,スケジュール!$A$10:$V$266,$AG92+4,FALSE)),"",IF(VLOOKUP(D89,スケジュール!$A$10:$V$266,$AG92+4,FALSE)="●",VLOOKUP(D89,スケジュール!$A$10:$V$266,$AG92+4,FALSE),""))</f>
        <v/>
      </c>
      <c r="E92" s="386" t="str">
        <f>IF(ISERROR(VLOOKUP(E89,スケジュール!$A$10:$V$266,$AG92+4,FALSE)),"",IF(VLOOKUP(E89,スケジュール!$A$10:$V$266,$AG92+4,FALSE)="●",VLOOKUP(E89,スケジュール!$A$10:$V$266,$AG92+4,FALSE),""))</f>
        <v/>
      </c>
      <c r="F92" s="386" t="str">
        <f>IF(ISERROR(VLOOKUP(F89,スケジュール!$A$10:$V$266,$AG92+4,FALSE)),"",IF(VLOOKUP(F89,スケジュール!$A$10:$V$266,$AG92+4,FALSE)="●",VLOOKUP(F89,スケジュール!$A$10:$V$266,$AG92+4,FALSE),""))</f>
        <v/>
      </c>
      <c r="G92" s="386" t="str">
        <f>IF(ISERROR(VLOOKUP(G89,スケジュール!$A$10:$V$266,$AG92+4,FALSE)),"",IF(VLOOKUP(G89,スケジュール!$A$10:$V$266,$AG92+4,FALSE)="●",VLOOKUP(G89,スケジュール!$A$10:$V$266,$AG92+4,FALSE),""))</f>
        <v/>
      </c>
      <c r="H92" s="386" t="str">
        <f>IF(ISERROR(VLOOKUP(H89,スケジュール!$A$10:$V$266,$AG92+4,FALSE)),"",IF(VLOOKUP(H89,スケジュール!$A$10:$V$266,$AG92+4,FALSE)="●",VLOOKUP(H89,スケジュール!$A$10:$V$266,$AG92+4,FALSE),""))</f>
        <v/>
      </c>
      <c r="I92" s="387"/>
      <c r="J92" s="386" t="str">
        <f>IF(ISERROR(VLOOKUP(J89,スケジュール!$A$10:$V$266,$AG92+4,FALSE)),"",IF(VLOOKUP(J89,スケジュール!$A$10:$V$266,$AG92+4,FALSE)="●",VLOOKUP(J89,スケジュール!$A$10:$V$266,$AG92+4,FALSE),""))</f>
        <v/>
      </c>
      <c r="K92" s="386" t="str">
        <f>IF(ISERROR(VLOOKUP(K89,スケジュール!$A$10:$V$266,$AG92+4,FALSE)),"",IF(VLOOKUP(K89,スケジュール!$A$10:$V$266,$AG92+4,FALSE)="●",VLOOKUP(K89,スケジュール!$A$10:$V$266,$AG92+4,FALSE),""))</f>
        <v/>
      </c>
      <c r="L92" s="386" t="str">
        <f>IF(ISERROR(VLOOKUP(L89,スケジュール!$A$10:$V$266,$AG92+4,FALSE)),"",IF(VLOOKUP(L89,スケジュール!$A$10:$V$266,$AG92+4,FALSE)="●",VLOOKUP(L89,スケジュール!$A$10:$V$266,$AG92+4,FALSE),""))</f>
        <v/>
      </c>
      <c r="M92" s="386" t="str">
        <f>IF(ISERROR(VLOOKUP(M89,スケジュール!$A$10:$V$266,$AG92+4,FALSE)),"",IF(VLOOKUP(M89,スケジュール!$A$10:$V$266,$AG92+4,FALSE)="●",VLOOKUP(M89,スケジュール!$A$10:$V$266,$AG92+4,FALSE),""))</f>
        <v/>
      </c>
      <c r="N92" s="386" t="str">
        <f>IF(ISERROR(VLOOKUP(N89,スケジュール!$A$10:$V$266,$AG92+4,FALSE)),"",IF(VLOOKUP(N89,スケジュール!$A$10:$V$266,$AG92+4,FALSE)="●",VLOOKUP(N89,スケジュール!$A$10:$V$266,$AG92+4,FALSE),""))</f>
        <v/>
      </c>
      <c r="O92" s="386" t="str">
        <f>IF(ISERROR(VLOOKUP(O89,スケジュール!$A$10:$V$266,$AG92+4,FALSE)),"",IF(VLOOKUP(O89,スケジュール!$A$10:$V$266,$AG92+4,FALSE)="●",VLOOKUP(O89,スケジュール!$A$10:$V$266,$AG92+4,FALSE),""))</f>
        <v/>
      </c>
      <c r="P92" s="386" t="str">
        <f>IF(ISERROR(VLOOKUP(P89,スケジュール!$A$10:$V$266,$AG92+4,FALSE)),"",IF(VLOOKUP(P89,スケジュール!$A$10:$V$266,$AG92+4,FALSE)="●",VLOOKUP(P89,スケジュール!$A$10:$V$266,$AG92+4,FALSE),""))</f>
        <v/>
      </c>
      <c r="Q92" s="387"/>
      <c r="R92" s="386" t="str">
        <f>IF(ISERROR(VLOOKUP(R89,スケジュール!$A$10:$V$266,$AG92+4,FALSE)),"",IF(VLOOKUP(R89,スケジュール!$A$10:$V$266,$AG92+4,FALSE)="●",VLOOKUP(R89,スケジュール!$A$10:$V$266,$AG92+4,FALSE),""))</f>
        <v/>
      </c>
      <c r="S92" s="386" t="str">
        <f>IF(ISERROR(VLOOKUP(S89,スケジュール!$A$10:$V$266,$AG92+4,FALSE)),"",IF(VLOOKUP(S89,スケジュール!$A$10:$V$266,$AG92+4,FALSE)="●",VLOOKUP(S89,スケジュール!$A$10:$V$266,$AG92+4,FALSE),""))</f>
        <v/>
      </c>
      <c r="T92" s="386" t="str">
        <f>IF(ISERROR(VLOOKUP(T89,スケジュール!$A$10:$V$266,$AG92+4,FALSE)),"",IF(VLOOKUP(T89,スケジュール!$A$10:$V$266,$AG92+4,FALSE)="●",VLOOKUP(T89,スケジュール!$A$10:$V$266,$AG92+4,FALSE),""))</f>
        <v/>
      </c>
      <c r="U92" s="386" t="str">
        <f>IF(ISERROR(VLOOKUP(U89,スケジュール!$A$10:$V$266,$AG92+4,FALSE)),"",IF(VLOOKUP(U89,スケジュール!$A$10:$V$266,$AG92+4,FALSE)="●",VLOOKUP(U89,スケジュール!$A$10:$V$266,$AG92+4,FALSE),""))</f>
        <v/>
      </c>
      <c r="V92" s="386" t="str">
        <f>IF(ISERROR(VLOOKUP(V89,スケジュール!$A$10:$V$266,$AG92+4,FALSE)),"",IF(VLOOKUP(V89,スケジュール!$A$10:$V$266,$AG92+4,FALSE)="●",VLOOKUP(V89,スケジュール!$A$10:$V$266,$AG92+4,FALSE),""))</f>
        <v/>
      </c>
      <c r="W92" s="386" t="str">
        <f>IF(ISERROR(VLOOKUP(W89,スケジュール!$A$10:$V$266,$AG92+4,FALSE)),"",IF(VLOOKUP(W89,スケジュール!$A$10:$V$266,$AG92+4,FALSE)="●",VLOOKUP(W89,スケジュール!$A$10:$V$266,$AG92+4,FALSE),""))</f>
        <v/>
      </c>
      <c r="X92" s="386" t="str">
        <f>IF(ISERROR(VLOOKUP(X89,スケジュール!$A$10:$V$266,$AG92+4,FALSE)),"",IF(VLOOKUP(X89,スケジュール!$A$10:$V$266,$AG92+4,FALSE)="●",VLOOKUP(X89,スケジュール!$A$10:$V$266,$AG92+4,FALSE),""))</f>
        <v/>
      </c>
      <c r="Y92" s="387"/>
      <c r="Z92" s="386" t="str">
        <f>IF(ISERROR(VLOOKUP(Z89,スケジュール!$A$10:$V$266,$AG92+4,FALSE)),"",IF(VLOOKUP(Z89,スケジュール!$A$10:$V$266,$AG92+4,FALSE)="●",VLOOKUP(Z89,スケジュール!$A$10:$V$266,$AG92+4,FALSE),""))</f>
        <v/>
      </c>
      <c r="AA92" s="386" t="str">
        <f>IF(ISERROR(VLOOKUP(AA89,スケジュール!$A$10:$V$266,$AG92+4,FALSE)),"",IF(VLOOKUP(AA89,スケジュール!$A$10:$V$266,$AG92+4,FALSE)="●",VLOOKUP(AA89,スケジュール!$A$10:$V$266,$AG92+4,FALSE),""))</f>
        <v/>
      </c>
      <c r="AB92" s="386" t="str">
        <f>IF(ISERROR(VLOOKUP(AB89,スケジュール!$A$10:$V$266,$AG92+4,FALSE)),"",IF(VLOOKUP(AB89,スケジュール!$A$10:$V$266,$AG92+4,FALSE)="●",VLOOKUP(AB89,スケジュール!$A$10:$V$266,$AG92+4,FALSE),""))</f>
        <v/>
      </c>
      <c r="AC92" s="386" t="str">
        <f>IF(ISERROR(VLOOKUP(AC89,スケジュール!$A$10:$V$266,$AG92+4,FALSE)),"",IF(VLOOKUP(AC89,スケジュール!$A$10:$V$266,$AG92+4,FALSE)="●",VLOOKUP(AC89,スケジュール!$A$10:$V$266,$AG92+4,FALSE),""))</f>
        <v/>
      </c>
      <c r="AD92" s="386" t="str">
        <f>IF(ISERROR(VLOOKUP(AD89,スケジュール!$A$10:$V$266,$AG92+4,FALSE)),"",IF(VLOOKUP(AD89,スケジュール!$A$10:$V$266,$AG92+4,FALSE)="●",VLOOKUP(AD89,スケジュール!$A$10:$V$266,$AG92+4,FALSE),""))</f>
        <v/>
      </c>
      <c r="AE92" s="386" t="str">
        <f>IF(ISERROR(VLOOKUP(AE89,スケジュール!$A$10:$V$266,$AG92+4,FALSE)),"",IF(VLOOKUP(AE89,スケジュール!$A$10:$V$266,$AG92+4,FALSE)="●",VLOOKUP(AE89,スケジュール!$A$10:$V$266,$AG92+4,FALSE),""))</f>
        <v/>
      </c>
      <c r="AF92" s="386" t="str">
        <f>IF(ISERROR(VLOOKUP(AF89,スケジュール!$A$10:$V$266,$AG92+4,FALSE)),"",IF(VLOOKUP(AF89,スケジュール!$A$10:$V$266,$AG92+4,FALSE)="●",VLOOKUP(AF89,スケジュール!$A$10:$V$266,$AG92+4,FALSE),""))</f>
        <v/>
      </c>
      <c r="AG92" s="102" t="str">
        <f>AG84</f>
        <v/>
      </c>
    </row>
    <row r="93" spans="1:36" s="94" customFormat="1" ht="20.100000000000001" customHeight="1">
      <c r="A93" s="94" t="str">
        <f>IF(ISBLANK(A85),"",A85)</f>
        <v/>
      </c>
      <c r="B93" s="386" t="str">
        <f>IF(ISERROR(VLOOKUP(B89,スケジュール!$A$10:$V$266,$AG93+4,FALSE)),"",IF(VLOOKUP(B89,スケジュール!$A$10:$V$266,$AG93+4,FALSE)="●",VLOOKUP(B89,スケジュール!$A$10:$V$266,$AG93+4,FALSE),""))</f>
        <v/>
      </c>
      <c r="C93" s="386" t="str">
        <f>IF(ISERROR(VLOOKUP(C89,スケジュール!$A$10:$V$266,$AG93+4,FALSE)),"",IF(VLOOKUP(C89,スケジュール!$A$10:$V$266,$AG93+4,FALSE)="●",VLOOKUP(C89,スケジュール!$A$10:$V$266,$AG93+4,FALSE),""))</f>
        <v/>
      </c>
      <c r="D93" s="386" t="str">
        <f>IF(ISERROR(VLOOKUP(D89,スケジュール!$A$10:$V$266,$AG93+4,FALSE)),"",IF(VLOOKUP(D89,スケジュール!$A$10:$V$266,$AG93+4,FALSE)="●",VLOOKUP(D89,スケジュール!$A$10:$V$266,$AG93+4,FALSE),""))</f>
        <v/>
      </c>
      <c r="E93" s="386" t="str">
        <f>IF(ISERROR(VLOOKUP(E89,スケジュール!$A$10:$V$266,$AG93+4,FALSE)),"",IF(VLOOKUP(E89,スケジュール!$A$10:$V$266,$AG93+4,FALSE)="●",VLOOKUP(E89,スケジュール!$A$10:$V$266,$AG93+4,FALSE),""))</f>
        <v/>
      </c>
      <c r="F93" s="386" t="str">
        <f>IF(ISERROR(VLOOKUP(F89,スケジュール!$A$10:$V$266,$AG93+4,FALSE)),"",IF(VLOOKUP(F89,スケジュール!$A$10:$V$266,$AG93+4,FALSE)="●",VLOOKUP(F89,スケジュール!$A$10:$V$266,$AG93+4,FALSE),""))</f>
        <v/>
      </c>
      <c r="G93" s="386" t="str">
        <f>IF(ISERROR(VLOOKUP(G89,スケジュール!$A$10:$V$266,$AG93+4,FALSE)),"",IF(VLOOKUP(G89,スケジュール!$A$10:$V$266,$AG93+4,FALSE)="●",VLOOKUP(G89,スケジュール!$A$10:$V$266,$AG93+4,FALSE),""))</f>
        <v/>
      </c>
      <c r="H93" s="386" t="str">
        <f>IF(ISERROR(VLOOKUP(H89,スケジュール!$A$10:$V$266,$AG93+4,FALSE)),"",IF(VLOOKUP(H89,スケジュール!$A$10:$V$266,$AG93+4,FALSE)="●",VLOOKUP(H89,スケジュール!$A$10:$V$266,$AG93+4,FALSE),""))</f>
        <v/>
      </c>
      <c r="I93" s="387"/>
      <c r="J93" s="386" t="str">
        <f>IF(ISERROR(VLOOKUP(J89,スケジュール!$A$10:$V$266,$AG93+4,FALSE)),"",IF(VLOOKUP(J89,スケジュール!$A$10:$V$266,$AG93+4,FALSE)="●",VLOOKUP(J89,スケジュール!$A$10:$V$266,$AG93+4,FALSE),""))</f>
        <v/>
      </c>
      <c r="K93" s="386" t="str">
        <f>IF(ISERROR(VLOOKUP(K89,スケジュール!$A$10:$V$266,$AG93+4,FALSE)),"",IF(VLOOKUP(K89,スケジュール!$A$10:$V$266,$AG93+4,FALSE)="●",VLOOKUP(K89,スケジュール!$A$10:$V$266,$AG93+4,FALSE),""))</f>
        <v/>
      </c>
      <c r="L93" s="386" t="str">
        <f>IF(ISERROR(VLOOKUP(L89,スケジュール!$A$10:$V$266,$AG93+4,FALSE)),"",IF(VLOOKUP(L89,スケジュール!$A$10:$V$266,$AG93+4,FALSE)="●",VLOOKUP(L89,スケジュール!$A$10:$V$266,$AG93+4,FALSE),""))</f>
        <v/>
      </c>
      <c r="M93" s="386" t="str">
        <f>IF(ISERROR(VLOOKUP(M89,スケジュール!$A$10:$V$266,$AG93+4,FALSE)),"",IF(VLOOKUP(M89,スケジュール!$A$10:$V$266,$AG93+4,FALSE)="●",VLOOKUP(M89,スケジュール!$A$10:$V$266,$AG93+4,FALSE),""))</f>
        <v/>
      </c>
      <c r="N93" s="386" t="str">
        <f>IF(ISERROR(VLOOKUP(N89,スケジュール!$A$10:$V$266,$AG93+4,FALSE)),"",IF(VLOOKUP(N89,スケジュール!$A$10:$V$266,$AG93+4,FALSE)="●",VLOOKUP(N89,スケジュール!$A$10:$V$266,$AG93+4,FALSE),""))</f>
        <v/>
      </c>
      <c r="O93" s="386" t="str">
        <f>IF(ISERROR(VLOOKUP(O89,スケジュール!$A$10:$V$266,$AG93+4,FALSE)),"",IF(VLOOKUP(O89,スケジュール!$A$10:$V$266,$AG93+4,FALSE)="●",VLOOKUP(O89,スケジュール!$A$10:$V$266,$AG93+4,FALSE),""))</f>
        <v/>
      </c>
      <c r="P93" s="386" t="str">
        <f>IF(ISERROR(VLOOKUP(P89,スケジュール!$A$10:$V$266,$AG93+4,FALSE)),"",IF(VLOOKUP(P89,スケジュール!$A$10:$V$266,$AG93+4,FALSE)="●",VLOOKUP(P89,スケジュール!$A$10:$V$266,$AG93+4,FALSE),""))</f>
        <v/>
      </c>
      <c r="Q93" s="387"/>
      <c r="R93" s="386" t="str">
        <f>IF(ISERROR(VLOOKUP(R89,スケジュール!$A$10:$V$266,$AG93+4,FALSE)),"",IF(VLOOKUP(R89,スケジュール!$A$10:$V$266,$AG93+4,FALSE)="●",VLOOKUP(R89,スケジュール!$A$10:$V$266,$AG93+4,FALSE),""))</f>
        <v/>
      </c>
      <c r="S93" s="386" t="str">
        <f>IF(ISERROR(VLOOKUP(S89,スケジュール!$A$10:$V$266,$AG93+4,FALSE)),"",IF(VLOOKUP(S89,スケジュール!$A$10:$V$266,$AG93+4,FALSE)="●",VLOOKUP(S89,スケジュール!$A$10:$V$266,$AG93+4,FALSE),""))</f>
        <v/>
      </c>
      <c r="T93" s="386" t="str">
        <f>IF(ISERROR(VLOOKUP(T89,スケジュール!$A$10:$V$266,$AG93+4,FALSE)),"",IF(VLOOKUP(T89,スケジュール!$A$10:$V$266,$AG93+4,FALSE)="●",VLOOKUP(T89,スケジュール!$A$10:$V$266,$AG93+4,FALSE),""))</f>
        <v/>
      </c>
      <c r="U93" s="386" t="str">
        <f>IF(ISERROR(VLOOKUP(U89,スケジュール!$A$10:$V$266,$AG93+4,FALSE)),"",IF(VLOOKUP(U89,スケジュール!$A$10:$V$266,$AG93+4,FALSE)="●",VLOOKUP(U89,スケジュール!$A$10:$V$266,$AG93+4,FALSE),""))</f>
        <v/>
      </c>
      <c r="V93" s="386" t="str">
        <f>IF(ISERROR(VLOOKUP(V89,スケジュール!$A$10:$V$266,$AG93+4,FALSE)),"",IF(VLOOKUP(V89,スケジュール!$A$10:$V$266,$AG93+4,FALSE)="●",VLOOKUP(V89,スケジュール!$A$10:$V$266,$AG93+4,FALSE),""))</f>
        <v/>
      </c>
      <c r="W93" s="386" t="str">
        <f>IF(ISERROR(VLOOKUP(W89,スケジュール!$A$10:$V$266,$AG93+4,FALSE)),"",IF(VLOOKUP(W89,スケジュール!$A$10:$V$266,$AG93+4,FALSE)="●",VLOOKUP(W89,スケジュール!$A$10:$V$266,$AG93+4,FALSE),""))</f>
        <v/>
      </c>
      <c r="X93" s="386" t="str">
        <f>IF(ISERROR(VLOOKUP(X89,スケジュール!$A$10:$V$266,$AG93+4,FALSE)),"",IF(VLOOKUP(X89,スケジュール!$A$10:$V$266,$AG93+4,FALSE)="●",VLOOKUP(X89,スケジュール!$A$10:$V$266,$AG93+4,FALSE),""))</f>
        <v/>
      </c>
      <c r="Y93" s="387"/>
      <c r="Z93" s="386" t="str">
        <f>IF(ISERROR(VLOOKUP(Z89,スケジュール!$A$10:$V$266,$AG93+4,FALSE)),"",IF(VLOOKUP(Z89,スケジュール!$A$10:$V$266,$AG93+4,FALSE)="●",VLOOKUP(Z89,スケジュール!$A$10:$V$266,$AG93+4,FALSE),""))</f>
        <v/>
      </c>
      <c r="AA93" s="386" t="str">
        <f>IF(ISERROR(VLOOKUP(AA89,スケジュール!$A$10:$V$266,$AG93+4,FALSE)),"",IF(VLOOKUP(AA89,スケジュール!$A$10:$V$266,$AG93+4,FALSE)="●",VLOOKUP(AA89,スケジュール!$A$10:$V$266,$AG93+4,FALSE),""))</f>
        <v/>
      </c>
      <c r="AB93" s="386" t="str">
        <f>IF(ISERROR(VLOOKUP(AB89,スケジュール!$A$10:$V$266,$AG93+4,FALSE)),"",IF(VLOOKUP(AB89,スケジュール!$A$10:$V$266,$AG93+4,FALSE)="●",VLOOKUP(AB89,スケジュール!$A$10:$V$266,$AG93+4,FALSE),""))</f>
        <v/>
      </c>
      <c r="AC93" s="386" t="str">
        <f>IF(ISERROR(VLOOKUP(AC89,スケジュール!$A$10:$V$266,$AG93+4,FALSE)),"",IF(VLOOKUP(AC89,スケジュール!$A$10:$V$266,$AG93+4,FALSE)="●",VLOOKUP(AC89,スケジュール!$A$10:$V$266,$AG93+4,FALSE),""))</f>
        <v/>
      </c>
      <c r="AD93" s="386" t="str">
        <f>IF(ISERROR(VLOOKUP(AD89,スケジュール!$A$10:$V$266,$AG93+4,FALSE)),"",IF(VLOOKUP(AD89,スケジュール!$A$10:$V$266,$AG93+4,FALSE)="●",VLOOKUP(AD89,スケジュール!$A$10:$V$266,$AG93+4,FALSE),""))</f>
        <v/>
      </c>
      <c r="AE93" s="386" t="str">
        <f>IF(ISERROR(VLOOKUP(AE89,スケジュール!$A$10:$V$266,$AG93+4,FALSE)),"",IF(VLOOKUP(AE89,スケジュール!$A$10:$V$266,$AG93+4,FALSE)="●",VLOOKUP(AE89,スケジュール!$A$10:$V$266,$AG93+4,FALSE),""))</f>
        <v/>
      </c>
      <c r="AF93" s="386" t="str">
        <f>IF(ISERROR(VLOOKUP(AF89,スケジュール!$A$10:$V$266,$AG93+4,FALSE)),"",IF(VLOOKUP(AF89,スケジュール!$A$10:$V$266,$AG93+4,FALSE)="●",VLOOKUP(AF89,スケジュール!$A$10:$V$266,$AG93+4,FALSE),""))</f>
        <v/>
      </c>
      <c r="AG93" s="102" t="str">
        <f>AG85</f>
        <v/>
      </c>
    </row>
    <row r="94" spans="1:36" s="97" customFormat="1" ht="20.100000000000001" customHeight="1">
      <c r="A94" s="97" t="str">
        <f>IF(ISBLANK(A86),"",A86)</f>
        <v/>
      </c>
      <c r="B94" s="386" t="str">
        <f>IF(ISERROR(VLOOKUP(B89,スケジュール!$A$10:$V$266,$AG94+4,FALSE)),"",IF(VLOOKUP(B89,スケジュール!$A$10:$V$266,$AG94+4,FALSE)="●",VLOOKUP(B89,スケジュール!$A$10:$V$266,$AG94+4,FALSE),""))</f>
        <v/>
      </c>
      <c r="C94" s="386" t="str">
        <f>IF(ISERROR(VLOOKUP(C89,スケジュール!$A$10:$V$266,$AG94+4,FALSE)),"",IF(VLOOKUP(C89,スケジュール!$A$10:$V$266,$AG94+4,FALSE)="●",VLOOKUP(C89,スケジュール!$A$10:$V$266,$AG94+4,FALSE),""))</f>
        <v/>
      </c>
      <c r="D94" s="386" t="str">
        <f>IF(ISERROR(VLOOKUP(D89,スケジュール!$A$10:$V$266,$AG94+4,FALSE)),"",IF(VLOOKUP(D89,スケジュール!$A$10:$V$266,$AG94+4,FALSE)="●",VLOOKUP(D89,スケジュール!$A$10:$V$266,$AG94+4,FALSE),""))</f>
        <v/>
      </c>
      <c r="E94" s="386" t="str">
        <f>IF(ISERROR(VLOOKUP(E89,スケジュール!$A$10:$V$266,$AG94+4,FALSE)),"",IF(VLOOKUP(E89,スケジュール!$A$10:$V$266,$AG94+4,FALSE)="●",VLOOKUP(E89,スケジュール!$A$10:$V$266,$AG94+4,FALSE),""))</f>
        <v/>
      </c>
      <c r="F94" s="386" t="str">
        <f>IF(ISERROR(VLOOKUP(F89,スケジュール!$A$10:$V$266,$AG94+4,FALSE)),"",IF(VLOOKUP(F89,スケジュール!$A$10:$V$266,$AG94+4,FALSE)="●",VLOOKUP(F89,スケジュール!$A$10:$V$266,$AG94+4,FALSE),""))</f>
        <v/>
      </c>
      <c r="G94" s="386" t="str">
        <f>IF(ISERROR(VLOOKUP(G89,スケジュール!$A$10:$V$266,$AG94+4,FALSE)),"",IF(VLOOKUP(G89,スケジュール!$A$10:$V$266,$AG94+4,FALSE)="●",VLOOKUP(G89,スケジュール!$A$10:$V$266,$AG94+4,FALSE),""))</f>
        <v/>
      </c>
      <c r="H94" s="386" t="str">
        <f>IF(ISERROR(VLOOKUP(H89,スケジュール!$A$10:$V$266,$AG94+4,FALSE)),"",IF(VLOOKUP(H89,スケジュール!$A$10:$V$266,$AG94+4,FALSE)="●",VLOOKUP(H89,スケジュール!$A$10:$V$266,$AG94+4,FALSE),""))</f>
        <v/>
      </c>
      <c r="I94" s="387"/>
      <c r="J94" s="386" t="str">
        <f>IF(ISERROR(VLOOKUP(J89,スケジュール!$A$10:$V$266,$AG94+4,FALSE)),"",IF(VLOOKUP(J89,スケジュール!$A$10:$V$266,$AG94+4,FALSE)="●",VLOOKUP(J89,スケジュール!$A$10:$V$266,$AG94+4,FALSE),""))</f>
        <v/>
      </c>
      <c r="K94" s="386" t="str">
        <f>IF(ISERROR(VLOOKUP(K89,スケジュール!$A$10:$V$266,$AG94+4,FALSE)),"",IF(VLOOKUP(K89,スケジュール!$A$10:$V$266,$AG94+4,FALSE)="●",VLOOKUP(K89,スケジュール!$A$10:$V$266,$AG94+4,FALSE),""))</f>
        <v/>
      </c>
      <c r="L94" s="386" t="str">
        <f>IF(ISERROR(VLOOKUP(L89,スケジュール!$A$10:$V$266,$AG94+4,FALSE)),"",IF(VLOOKUP(L89,スケジュール!$A$10:$V$266,$AG94+4,FALSE)="●",VLOOKUP(L89,スケジュール!$A$10:$V$266,$AG94+4,FALSE),""))</f>
        <v/>
      </c>
      <c r="M94" s="386" t="str">
        <f>IF(ISERROR(VLOOKUP(M89,スケジュール!$A$10:$V$266,$AG94+4,FALSE)),"",IF(VLOOKUP(M89,スケジュール!$A$10:$V$266,$AG94+4,FALSE)="●",VLOOKUP(M89,スケジュール!$A$10:$V$266,$AG94+4,FALSE),""))</f>
        <v/>
      </c>
      <c r="N94" s="386" t="str">
        <f>IF(ISERROR(VLOOKUP(N89,スケジュール!$A$10:$V$266,$AG94+4,FALSE)),"",IF(VLOOKUP(N89,スケジュール!$A$10:$V$266,$AG94+4,FALSE)="●",VLOOKUP(N89,スケジュール!$A$10:$V$266,$AG94+4,FALSE),""))</f>
        <v/>
      </c>
      <c r="O94" s="386" t="str">
        <f>IF(ISERROR(VLOOKUP(O89,スケジュール!$A$10:$V$266,$AG94+4,FALSE)),"",IF(VLOOKUP(O89,スケジュール!$A$10:$V$266,$AG94+4,FALSE)="●",VLOOKUP(O89,スケジュール!$A$10:$V$266,$AG94+4,FALSE),""))</f>
        <v/>
      </c>
      <c r="P94" s="386" t="str">
        <f>IF(ISERROR(VLOOKUP(P89,スケジュール!$A$10:$V$266,$AG94+4,FALSE)),"",IF(VLOOKUP(P89,スケジュール!$A$10:$V$266,$AG94+4,FALSE)="●",VLOOKUP(P89,スケジュール!$A$10:$V$266,$AG94+4,FALSE),""))</f>
        <v/>
      </c>
      <c r="Q94" s="387"/>
      <c r="R94" s="386" t="str">
        <f>IF(ISERROR(VLOOKUP(R89,スケジュール!$A$10:$V$266,$AG94+4,FALSE)),"",IF(VLOOKUP(R89,スケジュール!$A$10:$V$266,$AG94+4,FALSE)="●",VLOOKUP(R89,スケジュール!$A$10:$V$266,$AG94+4,FALSE),""))</f>
        <v/>
      </c>
      <c r="S94" s="386" t="str">
        <f>IF(ISERROR(VLOOKUP(S89,スケジュール!$A$10:$V$266,$AG94+4,FALSE)),"",IF(VLOOKUP(S89,スケジュール!$A$10:$V$266,$AG94+4,FALSE)="●",VLOOKUP(S89,スケジュール!$A$10:$V$266,$AG94+4,FALSE),""))</f>
        <v/>
      </c>
      <c r="T94" s="386" t="str">
        <f>IF(ISERROR(VLOOKUP(T89,スケジュール!$A$10:$V$266,$AG94+4,FALSE)),"",IF(VLOOKUP(T89,スケジュール!$A$10:$V$266,$AG94+4,FALSE)="●",VLOOKUP(T89,スケジュール!$A$10:$V$266,$AG94+4,FALSE),""))</f>
        <v/>
      </c>
      <c r="U94" s="386" t="str">
        <f>IF(ISERROR(VLOOKUP(U89,スケジュール!$A$10:$V$266,$AG94+4,FALSE)),"",IF(VLOOKUP(U89,スケジュール!$A$10:$V$266,$AG94+4,FALSE)="●",VLOOKUP(U89,スケジュール!$A$10:$V$266,$AG94+4,FALSE),""))</f>
        <v/>
      </c>
      <c r="V94" s="386" t="str">
        <f>IF(ISERROR(VLOOKUP(V89,スケジュール!$A$10:$V$266,$AG94+4,FALSE)),"",IF(VLOOKUP(V89,スケジュール!$A$10:$V$266,$AG94+4,FALSE)="●",VLOOKUP(V89,スケジュール!$A$10:$V$266,$AG94+4,FALSE),""))</f>
        <v/>
      </c>
      <c r="W94" s="386" t="str">
        <f>IF(ISERROR(VLOOKUP(W89,スケジュール!$A$10:$V$266,$AG94+4,FALSE)),"",IF(VLOOKUP(W89,スケジュール!$A$10:$V$266,$AG94+4,FALSE)="●",VLOOKUP(W89,スケジュール!$A$10:$V$266,$AG94+4,FALSE),""))</f>
        <v/>
      </c>
      <c r="X94" s="386" t="str">
        <f>IF(ISERROR(VLOOKUP(X89,スケジュール!$A$10:$V$266,$AG94+4,FALSE)),"",IF(VLOOKUP(X89,スケジュール!$A$10:$V$266,$AG94+4,FALSE)="●",VLOOKUP(X89,スケジュール!$A$10:$V$266,$AG94+4,FALSE),""))</f>
        <v/>
      </c>
      <c r="Y94" s="387"/>
      <c r="Z94" s="386" t="str">
        <f>IF(ISERROR(VLOOKUP(Z89,スケジュール!$A$10:$V$266,$AG94+4,FALSE)),"",IF(VLOOKUP(Z89,スケジュール!$A$10:$V$266,$AG94+4,FALSE)="●",VLOOKUP(Z89,スケジュール!$A$10:$V$266,$AG94+4,FALSE),""))</f>
        <v/>
      </c>
      <c r="AA94" s="386" t="str">
        <f>IF(ISERROR(VLOOKUP(AA89,スケジュール!$A$10:$V$266,$AG94+4,FALSE)),"",IF(VLOOKUP(AA89,スケジュール!$A$10:$V$266,$AG94+4,FALSE)="●",VLOOKUP(AA89,スケジュール!$A$10:$V$266,$AG94+4,FALSE),""))</f>
        <v/>
      </c>
      <c r="AB94" s="386" t="str">
        <f>IF(ISERROR(VLOOKUP(AB89,スケジュール!$A$10:$V$266,$AG94+4,FALSE)),"",IF(VLOOKUP(AB89,スケジュール!$A$10:$V$266,$AG94+4,FALSE)="●",VLOOKUP(AB89,スケジュール!$A$10:$V$266,$AG94+4,FALSE),""))</f>
        <v/>
      </c>
      <c r="AC94" s="386" t="str">
        <f>IF(ISERROR(VLOOKUP(AC89,スケジュール!$A$10:$V$266,$AG94+4,FALSE)),"",IF(VLOOKUP(AC89,スケジュール!$A$10:$V$266,$AG94+4,FALSE)="●",VLOOKUP(AC89,スケジュール!$A$10:$V$266,$AG94+4,FALSE),""))</f>
        <v/>
      </c>
      <c r="AD94" s="386" t="str">
        <f>IF(ISERROR(VLOOKUP(AD89,スケジュール!$A$10:$V$266,$AG94+4,FALSE)),"",IF(VLOOKUP(AD89,スケジュール!$A$10:$V$266,$AG94+4,FALSE)="●",VLOOKUP(AD89,スケジュール!$A$10:$V$266,$AG94+4,FALSE),""))</f>
        <v/>
      </c>
      <c r="AE94" s="386" t="str">
        <f>IF(ISERROR(VLOOKUP(AE89,スケジュール!$A$10:$V$266,$AG94+4,FALSE)),"",IF(VLOOKUP(AE89,スケジュール!$A$10:$V$266,$AG94+4,FALSE)="●",VLOOKUP(AE89,スケジュール!$A$10:$V$266,$AG94+4,FALSE),""))</f>
        <v/>
      </c>
      <c r="AF94" s="386" t="str">
        <f>IF(ISERROR(VLOOKUP(AF89,スケジュール!$A$10:$V$266,$AG94+4,FALSE)),"",IF(VLOOKUP(AF89,スケジュール!$A$10:$V$266,$AG94+4,FALSE)="●",VLOOKUP(AF89,スケジュール!$A$10:$V$266,$AG94+4,FALSE),""))</f>
        <v/>
      </c>
      <c r="AG94" s="102" t="str">
        <f>AG86</f>
        <v/>
      </c>
    </row>
    <row r="95" spans="1:36" ht="20.100000000000001" customHeight="1">
      <c r="A95" s="34" t="s">
        <v>89</v>
      </c>
      <c r="B95" s="388" t="str">
        <f>IF(OR(ISERROR(VLOOKUP(B89,スケジュール!$A$10:$AC$276,3)),(ISBLANK(VLOOKUP(B89,スケジュール!$A$10:$AC$276,3)))),"",VLOOKUP(B89,スケジュール!$A$10:$AC$276,3))</f>
        <v/>
      </c>
      <c r="C95" s="388" t="str">
        <f>IF(OR(ISERROR(VLOOKUP(C89,スケジュール!$A$10:$AC$276,3)),(ISBLANK(VLOOKUP(C89,スケジュール!$A$10:$AC$276,3)))),"",VLOOKUP(C89,スケジュール!$A$10:$AC$276,3))</f>
        <v/>
      </c>
      <c r="D95" s="388">
        <f>IF(OR(ISERROR(VLOOKUP(D89,スケジュール!$A$10:$AC$276,3)),(ISBLANK(VLOOKUP(D89,スケジュール!$A$10:$AC$276,3)))),"",VLOOKUP(D89,スケジュール!$A$10:$AC$276,3))</f>
        <v>43537</v>
      </c>
      <c r="E95" s="388">
        <f>IF(OR(ISERROR(VLOOKUP(E89,スケジュール!$A$10:$AC$276,3)),(ISBLANK(VLOOKUP(E89,スケジュール!$A$10:$AC$276,3)))),"",VLOOKUP(E89,スケジュール!$A$10:$AC$276,3))</f>
        <v>43538</v>
      </c>
      <c r="F95" s="388">
        <f>IF(OR(ISERROR(VLOOKUP(F89,スケジュール!$A$10:$AC$276,3)),(ISBLANK(VLOOKUP(F89,スケジュール!$A$10:$AC$276,3)))),"",VLOOKUP(F89,スケジュール!$A$10:$AC$276,3))</f>
        <v>43539</v>
      </c>
      <c r="G95" s="388" t="str">
        <f>IF(OR(ISERROR(VLOOKUP(G89,スケジュール!$A$10:$AC$276,3)),(ISBLANK(VLOOKUP(G89,スケジュール!$A$10:$AC$276,3)))),"",VLOOKUP(G89,スケジュール!$A$10:$AC$276,3))</f>
        <v/>
      </c>
      <c r="H95" s="388" t="str">
        <f>IF(OR(ISERROR(VLOOKUP(H89,スケジュール!$A$10:$AC$276,3)),(ISBLANK(VLOOKUP(H89,スケジュール!$A$10:$AC$276,3)))),"",VLOOKUP(H89,スケジュール!$A$10:$AC$276,3))</f>
        <v/>
      </c>
      <c r="I95" s="389"/>
      <c r="J95" s="388" t="str">
        <f>IF(OR(ISERROR(VLOOKUP(J89,スケジュール!$A$10:$AC$276,3)),(ISBLANK(VLOOKUP(J89,スケジュール!$A$10:$AC$276,3)))),"",VLOOKUP(J89,スケジュール!$A$10:$AC$276,3))</f>
        <v/>
      </c>
      <c r="K95" s="388" t="str">
        <f>IF(OR(ISERROR(VLOOKUP(K89,スケジュール!$A$10:$AC$276,3)),(ISBLANK(VLOOKUP(K89,スケジュール!$A$10:$AC$276,3)))),"",VLOOKUP(K89,スケジュール!$A$10:$AC$276,3))</f>
        <v/>
      </c>
      <c r="L95" s="388">
        <f>IF(OR(ISERROR(VLOOKUP(L89,スケジュール!$A$10:$AC$276,3)),(ISBLANK(VLOOKUP(L89,スケジュール!$A$10:$AC$276,3)))),"",VLOOKUP(L89,スケジュール!$A$10:$AC$276,3))</f>
        <v>43566</v>
      </c>
      <c r="M95" s="388">
        <f>IF(OR(ISERROR(VLOOKUP(M89,スケジュール!$A$10:$AC$276,3)),(ISBLANK(VLOOKUP(M89,スケジュール!$A$10:$AC$276,3)))),"",VLOOKUP(M89,スケジュール!$A$10:$AC$276,3))</f>
        <v>43567</v>
      </c>
      <c r="N95" s="388" t="str">
        <f>IF(OR(ISERROR(VLOOKUP(N89,スケジュール!$A$10:$AC$276,3)),(ISBLANK(VLOOKUP(N89,スケジュール!$A$10:$AC$276,3)))),"",VLOOKUP(N89,スケジュール!$A$10:$AC$276,3))</f>
        <v/>
      </c>
      <c r="O95" s="388" t="str">
        <f>IF(OR(ISERROR(VLOOKUP(O89,スケジュール!$A$10:$AC$276,3)),(ISBLANK(VLOOKUP(O89,スケジュール!$A$10:$AC$276,3)))),"",VLOOKUP(O89,スケジュール!$A$10:$AC$276,3))</f>
        <v/>
      </c>
      <c r="P95" s="388" t="str">
        <f>IF(OR(ISERROR(VLOOKUP(P89,スケジュール!$A$10:$AC$276,3)),(ISBLANK(VLOOKUP(P89,スケジュール!$A$10:$AC$276,3)))),"",VLOOKUP(P89,スケジュール!$A$10:$AC$276,3))</f>
        <v/>
      </c>
      <c r="Q95" s="389"/>
      <c r="R95" s="388" t="str">
        <f>IF(OR(ISERROR(VLOOKUP(R89,スケジュール!$A$10:$AC$276,3)),(ISBLANK(VLOOKUP(R89,スケジュール!$A$10:$AC$276,3)))),"",VLOOKUP(R89,スケジュール!$A$10:$AC$276,3))</f>
        <v/>
      </c>
      <c r="S95" s="388" t="str">
        <f>IF(OR(ISERROR(VLOOKUP(S89,スケジュール!$A$10:$AC$276,3)),(ISBLANK(VLOOKUP(S89,スケジュール!$A$10:$AC$276,3)))),"",VLOOKUP(S89,スケジュール!$A$10:$AC$276,3))</f>
        <v/>
      </c>
      <c r="T95" s="388" t="str">
        <f>IF(OR(ISERROR(VLOOKUP(T89,スケジュール!$A$10:$AC$276,3)),(ISBLANK(VLOOKUP(T89,スケジュール!$A$10:$AC$276,3)))),"",VLOOKUP(T89,スケジュール!$A$10:$AC$276,3))</f>
        <v/>
      </c>
      <c r="U95" s="388" t="str">
        <f>IF(OR(ISERROR(VLOOKUP(U89,スケジュール!$A$10:$AC$276,3)),(ISBLANK(VLOOKUP(U89,スケジュール!$A$10:$AC$276,3)))),"",VLOOKUP(U89,スケジュール!$A$10:$AC$276,3))</f>
        <v/>
      </c>
      <c r="V95" s="388" t="str">
        <f>IF(OR(ISERROR(VLOOKUP(V89,スケジュール!$A$10:$AC$276,3)),(ISBLANK(VLOOKUP(V89,スケジュール!$A$10:$AC$276,3)))),"",VLOOKUP(V89,スケジュール!$A$10:$AC$276,3))</f>
        <v/>
      </c>
      <c r="W95" s="388" t="str">
        <f>IF(OR(ISERROR(VLOOKUP(W89,スケジュール!$A$10:$AC$276,3)),(ISBLANK(VLOOKUP(W89,スケジュール!$A$10:$AC$276,3)))),"",VLOOKUP(W89,スケジュール!$A$10:$AC$276,3))</f>
        <v/>
      </c>
      <c r="X95" s="388" t="str">
        <f>IF(OR(ISERROR(VLOOKUP(X89,スケジュール!$A$10:$AC$276,3)),(ISBLANK(VLOOKUP(X89,スケジュール!$A$10:$AC$276,3)))),"",VLOOKUP(X89,スケジュール!$A$10:$AC$276,3))</f>
        <v/>
      </c>
      <c r="Y95" s="389"/>
      <c r="Z95" s="388" t="str">
        <f>IF(OR(ISERROR(VLOOKUP(Z89,スケジュール!$A$10:$AC$276,3)),(ISBLANK(VLOOKUP(Z89,スケジュール!$A$10:$AC$276,3)))),"",VLOOKUP(Z89,スケジュール!$A$10:$AC$276,3))</f>
        <v/>
      </c>
      <c r="AA95" s="388" t="str">
        <f>IF(OR(ISERROR(VLOOKUP(AA89,スケジュール!$A$10:$AC$276,3)),(ISBLANK(VLOOKUP(AA89,スケジュール!$A$10:$AC$276,3)))),"",VLOOKUP(AA89,スケジュール!$A$10:$AC$276,3))</f>
        <v/>
      </c>
      <c r="AB95" s="388">
        <f>IF(OR(ISERROR(VLOOKUP(AB89,スケジュール!$A$10:$AC$276,3)),(ISBLANK(VLOOKUP(AB89,スケジュール!$A$10:$AC$276,3)))),"",VLOOKUP(AB89,スケジュール!$A$10:$AC$276,3))</f>
        <v>43628</v>
      </c>
      <c r="AC95" s="388">
        <f>IF(OR(ISERROR(VLOOKUP(AC89,スケジュール!$A$10:$AC$276,3)),(ISBLANK(VLOOKUP(AC89,スケジュール!$A$10:$AC$276,3)))),"",VLOOKUP(AC89,スケジュール!$A$10:$AC$276,3))</f>
        <v>43630</v>
      </c>
      <c r="AD95" s="388" t="str">
        <f>IF(OR(ISERROR(VLOOKUP(AD89,スケジュール!$A$10:$AC$276,3)),(ISBLANK(VLOOKUP(AD89,スケジュール!$A$10:$AC$276,3)))),"",VLOOKUP(AD89,スケジュール!$A$10:$AC$276,3))</f>
        <v/>
      </c>
      <c r="AE95" s="388" t="str">
        <f>IF(OR(ISERROR(VLOOKUP(AE89,スケジュール!$A$10:$AC$276,3)),(ISBLANK(VLOOKUP(AE89,スケジュール!$A$10:$AC$276,3)))),"",VLOOKUP(AE89,スケジュール!$A$10:$AC$276,3))</f>
        <v/>
      </c>
      <c r="AF95" s="388" t="str">
        <f>IF(OR(ISERROR(VLOOKUP(AF89,スケジュール!$A$10:$AC$276,3)),(ISBLANK(VLOOKUP(AF89,スケジュール!$A$10:$AC$276,3)))),"",VLOOKUP(AF89,スケジュール!$A$10:$AC$276,3))</f>
        <v/>
      </c>
    </row>
    <row r="96" spans="1:36" ht="20.100000000000001" customHeight="1">
      <c r="A96" s="38" t="s">
        <v>90</v>
      </c>
      <c r="B96" s="388" t="str">
        <f>IF(OR(ISERROR(VLOOKUP(B89,スケジュール!$A$10:$AC$276,4)),(ISBLANK(VLOOKUP(B89,スケジュール!$A$10:$AC$276,4)))),"",VLOOKUP(B89,スケジュール!$A$10:$AC$276,4))</f>
        <v/>
      </c>
      <c r="C96" s="388" t="str">
        <f>IF(OR(ISERROR(VLOOKUP(C89,スケジュール!$A$10:$AC$276,4)),(ISBLANK(VLOOKUP(C89,スケジュール!$A$10:$AC$276,4)))),"",VLOOKUP(C89,スケジュール!$A$10:$AC$276,4))</f>
        <v/>
      </c>
      <c r="D96" s="388">
        <f>IF(OR(ISERROR(VLOOKUP(D89,スケジュール!$A$10:$AC$276,4)),(ISBLANK(VLOOKUP(D89,スケジュール!$A$10:$AC$276,4)))),"",VLOOKUP(D89,スケジュール!$A$10:$AC$276,4))</f>
        <v>43539</v>
      </c>
      <c r="E96" s="388">
        <f>IF(OR(ISERROR(VLOOKUP(E89,スケジュール!$A$10:$AC$276,4)),(ISBLANK(VLOOKUP(E89,スケジュール!$A$10:$AC$276,4)))),"",VLOOKUP(E89,スケジュール!$A$10:$AC$276,4))</f>
        <v>43540</v>
      </c>
      <c r="F96" s="388" t="str">
        <f>IF(OR(ISERROR(VLOOKUP(F89,スケジュール!$A$10:$AC$276,4)),(ISBLANK(VLOOKUP(F89,スケジュール!$A$10:$AC$276,4)))),"",VLOOKUP(F89,スケジュール!$A$10:$AC$276,4))</f>
        <v/>
      </c>
      <c r="G96" s="388" t="str">
        <f>IF(OR(ISERROR(VLOOKUP(G89,スケジュール!$A$10:$AC$276,4)),(ISBLANK(VLOOKUP(G89,スケジュール!$A$10:$AC$276,4)))),"",VLOOKUP(G89,スケジュール!$A$10:$AC$276,4))</f>
        <v/>
      </c>
      <c r="H96" s="388" t="str">
        <f>IF(OR(ISERROR(VLOOKUP(H89,スケジュール!$A$10:$AC$276,4)),(ISBLANK(VLOOKUP(H89,スケジュール!$A$10:$AC$276,4)))),"",VLOOKUP(H89,スケジュール!$A$10:$AC$276,4))</f>
        <v/>
      </c>
      <c r="I96" s="389"/>
      <c r="J96" s="388" t="str">
        <f>IF(OR(ISERROR(VLOOKUP(J89,スケジュール!$A$10:$AC$276,4)),(ISBLANK(VLOOKUP(J89,スケジュール!$A$10:$AC$276,4)))),"",VLOOKUP(J89,スケジュール!$A$10:$AC$276,4))</f>
        <v/>
      </c>
      <c r="K96" s="388" t="str">
        <f>IF(OR(ISERROR(VLOOKUP(K89,スケジュール!$A$10:$AC$276,4)),(ISBLANK(VLOOKUP(K89,スケジュール!$A$10:$AC$276,4)))),"",VLOOKUP(K89,スケジュール!$A$10:$AC$276,4))</f>
        <v/>
      </c>
      <c r="L96" s="388">
        <f>IF(OR(ISERROR(VLOOKUP(L89,スケジュール!$A$10:$AC$276,4)),(ISBLANK(VLOOKUP(L89,スケジュール!$A$10:$AC$276,4)))),"",VLOOKUP(L89,スケジュール!$A$10:$AC$276,4))</f>
        <v>43568</v>
      </c>
      <c r="M96" s="388" t="str">
        <f>IF(OR(ISERROR(VLOOKUP(M89,スケジュール!$A$10:$AC$276,4)),(ISBLANK(VLOOKUP(M89,スケジュール!$A$10:$AC$276,4)))),"",VLOOKUP(M89,スケジュール!$A$10:$AC$276,4))</f>
        <v/>
      </c>
      <c r="N96" s="388" t="str">
        <f>IF(OR(ISERROR(VLOOKUP(N89,スケジュール!$A$10:$AC$276,4)),(ISBLANK(VLOOKUP(N89,スケジュール!$A$10:$AC$276,4)))),"",VLOOKUP(N89,スケジュール!$A$10:$AC$276,4))</f>
        <v/>
      </c>
      <c r="O96" s="388" t="str">
        <f>IF(OR(ISERROR(VLOOKUP(O89,スケジュール!$A$10:$AC$276,4)),(ISBLANK(VLOOKUP(O89,スケジュール!$A$10:$AC$276,4)))),"",VLOOKUP(O89,スケジュール!$A$10:$AC$276,4))</f>
        <v/>
      </c>
      <c r="P96" s="388" t="str">
        <f>IF(OR(ISERROR(VLOOKUP(P89,スケジュール!$A$10:$AC$276,4)),(ISBLANK(VLOOKUP(P89,スケジュール!$A$10:$AC$276,4)))),"",VLOOKUP(P89,スケジュール!$A$10:$AC$276,4))</f>
        <v/>
      </c>
      <c r="Q96" s="389"/>
      <c r="R96" s="388" t="str">
        <f>IF(OR(ISERROR(VLOOKUP(R89,スケジュール!$A$10:$AC$276,4)),(ISBLANK(VLOOKUP(R89,スケジュール!$A$10:$AC$276,4)))),"",VLOOKUP(R89,スケジュール!$A$10:$AC$276,4))</f>
        <v/>
      </c>
      <c r="S96" s="388" t="str">
        <f>IF(OR(ISERROR(VLOOKUP(S89,スケジュール!$A$10:$AC$276,4)),(ISBLANK(VLOOKUP(S89,スケジュール!$A$10:$AC$276,4)))),"",VLOOKUP(S89,スケジュール!$A$10:$AC$276,4))</f>
        <v/>
      </c>
      <c r="T96" s="388" t="str">
        <f>IF(OR(ISERROR(VLOOKUP(T89,スケジュール!$A$10:$AC$276,4)),(ISBLANK(VLOOKUP(T89,スケジュール!$A$10:$AC$276,4)))),"",VLOOKUP(T89,スケジュール!$A$10:$AC$276,4))</f>
        <v/>
      </c>
      <c r="U96" s="388" t="str">
        <f>IF(OR(ISERROR(VLOOKUP(U89,スケジュール!$A$10:$AC$276,4)),(ISBLANK(VLOOKUP(U89,スケジュール!$A$10:$AC$276,4)))),"",VLOOKUP(U89,スケジュール!$A$10:$AC$276,4))</f>
        <v/>
      </c>
      <c r="V96" s="388" t="str">
        <f>IF(OR(ISERROR(VLOOKUP(V89,スケジュール!$A$10:$AC$276,4)),(ISBLANK(VLOOKUP(V89,スケジュール!$A$10:$AC$276,4)))),"",VLOOKUP(V89,スケジュール!$A$10:$AC$276,4))</f>
        <v/>
      </c>
      <c r="W96" s="388" t="str">
        <f>IF(OR(ISERROR(VLOOKUP(W89,スケジュール!$A$10:$AC$276,4)),(ISBLANK(VLOOKUP(W89,スケジュール!$A$10:$AC$276,4)))),"",VLOOKUP(W89,スケジュール!$A$10:$AC$276,4))</f>
        <v/>
      </c>
      <c r="X96" s="388" t="str">
        <f>IF(OR(ISERROR(VLOOKUP(X89,スケジュール!$A$10:$AC$276,4)),(ISBLANK(VLOOKUP(X89,スケジュール!$A$10:$AC$276,4)))),"",VLOOKUP(X89,スケジュール!$A$10:$AC$276,4))</f>
        <v/>
      </c>
      <c r="Y96" s="389"/>
      <c r="Z96" s="388" t="str">
        <f>IF(OR(ISERROR(VLOOKUP(Z89,スケジュール!$A$10:$AC$276,4)),(ISBLANK(VLOOKUP(Z89,スケジュール!$A$10:$AC$276,4)))),"",VLOOKUP(Z89,スケジュール!$A$10:$AC$276,4))</f>
        <v/>
      </c>
      <c r="AA96" s="388" t="str">
        <f>IF(OR(ISERROR(VLOOKUP(AA89,スケジュール!$A$10:$AC$276,4)),(ISBLANK(VLOOKUP(AA89,スケジュール!$A$10:$AC$276,4)))),"",VLOOKUP(AA89,スケジュール!$A$10:$AC$276,4))</f>
        <v/>
      </c>
      <c r="AB96" s="388">
        <f>IF(OR(ISERROR(VLOOKUP(AB89,スケジュール!$A$10:$AC$276,4)),(ISBLANK(VLOOKUP(AB89,スケジュール!$A$10:$AC$276,4)))),"",VLOOKUP(AB89,スケジュール!$A$10:$AC$276,4))</f>
        <v>43631</v>
      </c>
      <c r="AC96" s="388" t="str">
        <f>IF(OR(ISERROR(VLOOKUP(AC89,スケジュール!$A$10:$AC$276,4)),(ISBLANK(VLOOKUP(AC89,スケジュール!$A$10:$AC$276,4)))),"",VLOOKUP(AC89,スケジュール!$A$10:$AC$276,4))</f>
        <v/>
      </c>
      <c r="AD96" s="388" t="str">
        <f>IF(OR(ISERROR(VLOOKUP(AD89,スケジュール!$A$10:$AC$276,4)),(ISBLANK(VLOOKUP(AD89,スケジュール!$A$10:$AC$276,4)))),"",VLOOKUP(AD89,スケジュール!$A$10:$AC$276,4))</f>
        <v/>
      </c>
      <c r="AE96" s="388" t="str">
        <f>IF(OR(ISERROR(VLOOKUP(AE89,スケジュール!$A$10:$AC$276,4)),(ISBLANK(VLOOKUP(AE89,スケジュール!$A$10:$AC$276,4)))),"",VLOOKUP(AE89,スケジュール!$A$10:$AC$276,4))</f>
        <v/>
      </c>
      <c r="AF96" s="388" t="str">
        <f>IF(OR(ISERROR(VLOOKUP(AF89,スケジュール!$A$10:$AC$276,4)),(ISBLANK(VLOOKUP(AF89,スケジュール!$A$10:$AC$276,4)))),"",VLOOKUP(AF89,スケジュール!$A$10:$AC$276,4))</f>
        <v/>
      </c>
    </row>
    <row r="97" spans="1:36" s="372" customFormat="1" ht="20.100000000000001" customHeight="1">
      <c r="A97" s="370"/>
      <c r="B97" s="278">
        <f>H89+1</f>
        <v>43527</v>
      </c>
      <c r="C97" s="278">
        <f t="shared" ref="C97:H97" si="44">B97+1</f>
        <v>43528</v>
      </c>
      <c r="D97" s="278">
        <f t="shared" si="44"/>
        <v>43529</v>
      </c>
      <c r="E97" s="278">
        <f t="shared" si="44"/>
        <v>43530</v>
      </c>
      <c r="F97" s="278">
        <f t="shared" si="44"/>
        <v>43531</v>
      </c>
      <c r="G97" s="278">
        <f t="shared" si="44"/>
        <v>43532</v>
      </c>
      <c r="H97" s="278">
        <f t="shared" si="44"/>
        <v>43533</v>
      </c>
      <c r="I97" s="371"/>
      <c r="J97" s="278">
        <f>P89+1</f>
        <v>43555</v>
      </c>
      <c r="K97" s="278">
        <f t="shared" ref="K97:P97" si="45">J97+1</f>
        <v>43556</v>
      </c>
      <c r="L97" s="278">
        <f t="shared" si="45"/>
        <v>43557</v>
      </c>
      <c r="M97" s="278">
        <f t="shared" si="45"/>
        <v>43558</v>
      </c>
      <c r="N97" s="278">
        <f t="shared" si="45"/>
        <v>43559</v>
      </c>
      <c r="O97" s="278">
        <f t="shared" si="45"/>
        <v>43560</v>
      </c>
      <c r="P97" s="278">
        <f t="shared" si="45"/>
        <v>43561</v>
      </c>
      <c r="Q97" s="371"/>
      <c r="R97" s="278">
        <f>X89+1</f>
        <v>43590</v>
      </c>
      <c r="S97" s="278">
        <f t="shared" ref="S97:X97" si="46">R97+1</f>
        <v>43591</v>
      </c>
      <c r="T97" s="278">
        <f t="shared" si="46"/>
        <v>43592</v>
      </c>
      <c r="U97" s="278">
        <f t="shared" si="46"/>
        <v>43593</v>
      </c>
      <c r="V97" s="278">
        <f t="shared" si="46"/>
        <v>43594</v>
      </c>
      <c r="W97" s="278">
        <f t="shared" si="46"/>
        <v>43595</v>
      </c>
      <c r="X97" s="278">
        <f t="shared" si="46"/>
        <v>43596</v>
      </c>
      <c r="Y97" s="371"/>
      <c r="Z97" s="278">
        <f>AF89+1</f>
        <v>43618</v>
      </c>
      <c r="AA97" s="278">
        <f t="shared" ref="AA97:AF97" si="47">Z97+1</f>
        <v>43619</v>
      </c>
      <c r="AB97" s="278">
        <f t="shared" si="47"/>
        <v>43620</v>
      </c>
      <c r="AC97" s="278">
        <f t="shared" si="47"/>
        <v>43621</v>
      </c>
      <c r="AD97" s="278">
        <f t="shared" si="47"/>
        <v>43622</v>
      </c>
      <c r="AE97" s="278">
        <f t="shared" si="47"/>
        <v>43623</v>
      </c>
      <c r="AF97" s="278">
        <f t="shared" si="47"/>
        <v>43624</v>
      </c>
    </row>
    <row r="98" spans="1:36" s="116" customFormat="1" ht="20.100000000000001" hidden="1" customHeight="1">
      <c r="A98" s="114"/>
      <c r="B98" s="118" t="b">
        <f>IF(VLOOKUP(B97,スケジュール!$A$10:$AC$402,24,FALSE)="●","sky",IF(VLOOKUP(B97,スケジュール!$A$10:$AC$402,25,FALSE)="●","orange",IF(VLOOKUP(B97,スケジュール!$A$10:$AC$402,26,FALSE)="●","green",IF(VLOOKUP(B97,スケジュール!$A$10:$AC$402,27,FALSE)="●","pink",IF(VLOOKUP(B97,スケジュール!$A$10:$AC$402,28,FALSE)="●","purple",IF(VLOOKUP(B97,スケジュール!$A$10:$AC$402,29,FALSE)="●","yellow"))))))</f>
        <v>0</v>
      </c>
      <c r="C98" s="118" t="b">
        <f>IF(VLOOKUP(C97,スケジュール!$A$10:$AC$402,24,FALSE)="●","sky",IF(VLOOKUP(C97,スケジュール!$A$10:$AC$402,25,FALSE)="●","orange",IF(VLOOKUP(C97,スケジュール!$A$10:$AC$402,26,FALSE)="●","green",IF(VLOOKUP(C97,スケジュール!$A$10:$AC$402,27,FALSE)="●","pink",IF(VLOOKUP(C97,スケジュール!$A$10:$AC$402,28,FALSE)="●","purple",IF(VLOOKUP(C97,スケジュール!$A$10:$AC$402,29,FALSE)="●","yellow"))))))</f>
        <v>0</v>
      </c>
      <c r="D98" s="118" t="str">
        <f>IF(VLOOKUP(D97,スケジュール!$A$10:$AC$402,24,FALSE)="●","sky",IF(VLOOKUP(D97,スケジュール!$A$10:$AC$402,25,FALSE)="●","orange",IF(VLOOKUP(D97,スケジュール!$A$10:$AC$402,26,FALSE)="●","green",IF(VLOOKUP(D97,スケジュール!$A$10:$AC$402,27,FALSE)="●","pink",IF(VLOOKUP(D97,スケジュール!$A$10:$AC$402,28,FALSE)="●","purple",IF(VLOOKUP(D97,スケジュール!$A$10:$AC$402,29,FALSE)="●","yellow"))))))</f>
        <v>yellow</v>
      </c>
      <c r="E98" s="118" t="str">
        <f>IF(VLOOKUP(E97,スケジュール!$A$10:$AC$402,24,FALSE)="●","sky",IF(VLOOKUP(E97,スケジュール!$A$10:$AC$402,25,FALSE)="●","orange",IF(VLOOKUP(E97,スケジュール!$A$10:$AC$402,26,FALSE)="●","green",IF(VLOOKUP(E97,スケジュール!$A$10:$AC$402,27,FALSE)="●","pink",IF(VLOOKUP(E97,スケジュール!$A$10:$AC$402,28,FALSE)="●","purple",IF(VLOOKUP(E97,スケジュール!$A$10:$AC$402,29,FALSE)="●","yellow"))))))</f>
        <v>yellow</v>
      </c>
      <c r="F98" s="118" t="str">
        <f>IF(VLOOKUP(F97,スケジュール!$A$10:$AC$402,24,FALSE)="●","sky",IF(VLOOKUP(F97,スケジュール!$A$10:$AC$402,25,FALSE)="●","orange",IF(VLOOKUP(F97,スケジュール!$A$10:$AC$402,26,FALSE)="●","green",IF(VLOOKUP(F97,スケジュール!$A$10:$AC$402,27,FALSE)="●","pink",IF(VLOOKUP(F97,スケジュール!$A$10:$AC$402,28,FALSE)="●","purple",IF(VLOOKUP(F97,スケジュール!$A$10:$AC$402,29,FALSE)="●","yellow"))))))</f>
        <v>yellow</v>
      </c>
      <c r="G98" s="118" t="b">
        <f>IF(VLOOKUP(G97,スケジュール!$A$10:$AC$402,24,FALSE)="●","sky",IF(VLOOKUP(G97,スケジュール!$A$10:$AC$402,25,FALSE)="●","orange",IF(VLOOKUP(G97,スケジュール!$A$10:$AC$402,26,FALSE)="●","green",IF(VLOOKUP(G97,スケジュール!$A$10:$AC$402,27,FALSE)="●","pink",IF(VLOOKUP(G97,スケジュール!$A$10:$AC$402,28,FALSE)="●","purple",IF(VLOOKUP(G97,スケジュール!$A$10:$AC$402,29,FALSE)="●","yellow"))))))</f>
        <v>0</v>
      </c>
      <c r="H98" s="118" t="b">
        <f>IF(VLOOKUP(H97,スケジュール!$A$10:$AC$402,24,FALSE)="●","sky",IF(VLOOKUP(H97,スケジュール!$A$10:$AC$402,25,FALSE)="●","orange",IF(VLOOKUP(H97,スケジュール!$A$10:$AC$402,26,FALSE)="●","green",IF(VLOOKUP(H97,スケジュール!$A$10:$AC$402,27,FALSE)="●","pink",IF(VLOOKUP(H97,スケジュール!$A$10:$AC$402,28,FALSE)="●","purple",IF(VLOOKUP(H97,スケジュール!$A$10:$AC$402,29,FALSE)="●","yellow"))))))</f>
        <v>0</v>
      </c>
      <c r="I98" s="85"/>
      <c r="J98" s="118" t="b">
        <f>IF(VLOOKUP(J97,スケジュール!$A$10:$AC$402,24,FALSE)="●","sky",IF(VLOOKUP(J97,スケジュール!$A$10:$AC$402,25,FALSE)="●","orange",IF(VLOOKUP(J97,スケジュール!$A$10:$AC$402,26,FALSE)="●","green",IF(VLOOKUP(J97,スケジュール!$A$10:$AC$402,27,FALSE)="●","pink",IF(VLOOKUP(J97,スケジュール!$A$10:$AC$402,28,FALSE)="●","purple",IF(VLOOKUP(J97,スケジュール!$A$10:$AC$402,29,FALSE)="●","yellow"))))))</f>
        <v>0</v>
      </c>
      <c r="K98" s="118" t="b">
        <f>IF(VLOOKUP(K97,スケジュール!$A$10:$AC$402,24,FALSE)="●","sky",IF(VLOOKUP(K97,スケジュール!$A$10:$AC$402,25,FALSE)="●","orange",IF(VLOOKUP(K97,スケジュール!$A$10:$AC$402,26,FALSE)="●","green",IF(VLOOKUP(K97,スケジュール!$A$10:$AC$402,27,FALSE)="●","pink",IF(VLOOKUP(K97,スケジュール!$A$10:$AC$402,28,FALSE)="●","purple",IF(VLOOKUP(K97,スケジュール!$A$10:$AC$402,29,FALSE)="●","yellow"))))))</f>
        <v>0</v>
      </c>
      <c r="L98" s="118" t="str">
        <f>IF(VLOOKUP(L97,スケジュール!$A$10:$AC$402,24,FALSE)="●","sky",IF(VLOOKUP(L97,スケジュール!$A$10:$AC$402,25,FALSE)="●","orange",IF(VLOOKUP(L97,スケジュール!$A$10:$AC$402,26,FALSE)="●","green",IF(VLOOKUP(L97,スケジュール!$A$10:$AC$402,27,FALSE)="●","pink",IF(VLOOKUP(L97,スケジュール!$A$10:$AC$402,28,FALSE)="●","purple",IF(VLOOKUP(L97,スケジュール!$A$10:$AC$402,29,FALSE)="●","yellow"))))))</f>
        <v>green</v>
      </c>
      <c r="M98" s="118" t="str">
        <f>IF(VLOOKUP(M97,スケジュール!$A$10:$AC$402,24,FALSE)="●","sky",IF(VLOOKUP(M97,スケジュール!$A$10:$AC$402,25,FALSE)="●","orange",IF(VLOOKUP(M97,スケジュール!$A$10:$AC$402,26,FALSE)="●","green",IF(VLOOKUP(M97,スケジュール!$A$10:$AC$402,27,FALSE)="●","pink",IF(VLOOKUP(M97,スケジュール!$A$10:$AC$402,28,FALSE)="●","purple",IF(VLOOKUP(M97,スケジュール!$A$10:$AC$402,29,FALSE)="●","yellow"))))))</f>
        <v>green</v>
      </c>
      <c r="N98" s="118" t="b">
        <f>IF(VLOOKUP(N97,スケジュール!$A$10:$AC$402,24,FALSE)="●","sky",IF(VLOOKUP(N97,スケジュール!$A$10:$AC$402,25,FALSE)="●","orange",IF(VLOOKUP(N97,スケジュール!$A$10:$AC$402,26,FALSE)="●","green",IF(VLOOKUP(N97,スケジュール!$A$10:$AC$402,27,FALSE)="●","pink",IF(VLOOKUP(N97,スケジュール!$A$10:$AC$402,28,FALSE)="●","purple",IF(VLOOKUP(N97,スケジュール!$A$10:$AC$402,29,FALSE)="●","yellow"))))))</f>
        <v>0</v>
      </c>
      <c r="O98" s="118" t="b">
        <f>IF(VLOOKUP(O97,スケジュール!$A$10:$AC$402,24,FALSE)="●","sky",IF(VLOOKUP(O97,スケジュール!$A$10:$AC$402,25,FALSE)="●","orange",IF(VLOOKUP(O97,スケジュール!$A$10:$AC$402,26,FALSE)="●","green",IF(VLOOKUP(O97,スケジュール!$A$10:$AC$402,27,FALSE)="●","pink",IF(VLOOKUP(O97,スケジュール!$A$10:$AC$402,28,FALSE)="●","purple",IF(VLOOKUP(O97,スケジュール!$A$10:$AC$402,29,FALSE)="●","yellow"))))))</f>
        <v>0</v>
      </c>
      <c r="P98" s="118" t="b">
        <f>IF(VLOOKUP(P97,スケジュール!$A$10:$AC$402,24,FALSE)="●","sky",IF(VLOOKUP(P97,スケジュール!$A$10:$AC$402,25,FALSE)="●","orange",IF(VLOOKUP(P97,スケジュール!$A$10:$AC$402,26,FALSE)="●","green",IF(VLOOKUP(P97,スケジュール!$A$10:$AC$402,27,FALSE)="●","pink",IF(VLOOKUP(P97,スケジュール!$A$10:$AC$402,28,FALSE)="●","purple",IF(VLOOKUP(P97,スケジュール!$A$10:$AC$402,29,FALSE)="●","yellow"))))))</f>
        <v>0</v>
      </c>
      <c r="Q98" s="85"/>
      <c r="R98" s="118" t="b">
        <f>IF(VLOOKUP(R97,スケジュール!$A$10:$AC$402,24,FALSE)="●","sky",IF(VLOOKUP(R97,スケジュール!$A$10:$AC$402,25,FALSE)="●","orange",IF(VLOOKUP(R97,スケジュール!$A$10:$AC$402,26,FALSE)="●","green",IF(VLOOKUP(R97,スケジュール!$A$10:$AC$402,27,FALSE)="●","pink",IF(VLOOKUP(R97,スケジュール!$A$10:$AC$402,28,FALSE)="●","purple",IF(VLOOKUP(R97,スケジュール!$A$10:$AC$402,29,FALSE)="●","yellow"))))))</f>
        <v>0</v>
      </c>
      <c r="S98" s="118" t="b">
        <f>IF(VLOOKUP(S97,スケジュール!$A$10:$AC$402,24,FALSE)="●","sky",IF(VLOOKUP(S97,スケジュール!$A$10:$AC$402,25,FALSE)="●","orange",IF(VLOOKUP(S97,スケジュール!$A$10:$AC$402,26,FALSE)="●","green",IF(VLOOKUP(S97,スケジュール!$A$10:$AC$402,27,FALSE)="●","pink",IF(VLOOKUP(S97,スケジュール!$A$10:$AC$402,28,FALSE)="●","purple",IF(VLOOKUP(S97,スケジュール!$A$10:$AC$402,29,FALSE)="●","yellow"))))))</f>
        <v>0</v>
      </c>
      <c r="T98" s="118" t="str">
        <f>IF(VLOOKUP(T97,スケジュール!$A$10:$AC$402,24,FALSE)="●","sky",IF(VLOOKUP(T97,スケジュール!$A$10:$AC$402,25,FALSE)="●","orange",IF(VLOOKUP(T97,スケジュール!$A$10:$AC$402,26,FALSE)="●","green",IF(VLOOKUP(T97,スケジュール!$A$10:$AC$402,27,FALSE)="●","pink",IF(VLOOKUP(T97,スケジュール!$A$10:$AC$402,28,FALSE)="●","purple",IF(VLOOKUP(T97,スケジュール!$A$10:$AC$402,29,FALSE)="●","yellow"))))))</f>
        <v>green</v>
      </c>
      <c r="U98" s="118" t="str">
        <f>IF(VLOOKUP(U97,スケジュール!$A$10:$AC$402,24,FALSE)="●","sky",IF(VLOOKUP(U97,スケジュール!$A$10:$AC$402,25,FALSE)="●","orange",IF(VLOOKUP(U97,スケジュール!$A$10:$AC$402,26,FALSE)="●","green",IF(VLOOKUP(U97,スケジュール!$A$10:$AC$402,27,FALSE)="●","pink",IF(VLOOKUP(U97,スケジュール!$A$10:$AC$402,28,FALSE)="●","purple",IF(VLOOKUP(U97,スケジュール!$A$10:$AC$402,29,FALSE)="●","yellow"))))))</f>
        <v>green</v>
      </c>
      <c r="V98" s="118" t="b">
        <f>IF(VLOOKUP(V97,スケジュール!$A$10:$AC$402,24,FALSE)="●","sky",IF(VLOOKUP(V97,スケジュール!$A$10:$AC$402,25,FALSE)="●","orange",IF(VLOOKUP(V97,スケジュール!$A$10:$AC$402,26,FALSE)="●","green",IF(VLOOKUP(V97,スケジュール!$A$10:$AC$402,27,FALSE)="●","pink",IF(VLOOKUP(V97,スケジュール!$A$10:$AC$402,28,FALSE)="●","purple",IF(VLOOKUP(V97,スケジュール!$A$10:$AC$402,29,FALSE)="●","yellow"))))))</f>
        <v>0</v>
      </c>
      <c r="W98" s="118" t="b">
        <f>IF(VLOOKUP(W97,スケジュール!$A$10:$AC$402,24,FALSE)="●","sky",IF(VLOOKUP(W97,スケジュール!$A$10:$AC$402,25,FALSE)="●","orange",IF(VLOOKUP(W97,スケジュール!$A$10:$AC$402,26,FALSE)="●","green",IF(VLOOKUP(W97,スケジュール!$A$10:$AC$402,27,FALSE)="●","pink",IF(VLOOKUP(W97,スケジュール!$A$10:$AC$402,28,FALSE)="●","purple",IF(VLOOKUP(W97,スケジュール!$A$10:$AC$402,29,FALSE)="●","yellow"))))))</f>
        <v>0</v>
      </c>
      <c r="X98" s="118" t="b">
        <f>IF(VLOOKUP(X97,スケジュール!$A$10:$AC$402,24,FALSE)="●","sky",IF(VLOOKUP(X97,スケジュール!$A$10:$AC$402,25,FALSE)="●","orange",IF(VLOOKUP(X97,スケジュール!$A$10:$AC$402,26,FALSE)="●","green",IF(VLOOKUP(X97,スケジュール!$A$10:$AC$402,27,FALSE)="●","pink",IF(VLOOKUP(X97,スケジュール!$A$10:$AC$402,28,FALSE)="●","purple",IF(VLOOKUP(X97,スケジュール!$A$10:$AC$402,29,FALSE)="●","yellow"))))))</f>
        <v>0</v>
      </c>
      <c r="Y98" s="85"/>
      <c r="Z98" s="118" t="e">
        <f>IF(VLOOKUP(Z97,スケジュール!$A$10:$AC$402,24,FALSE)="●","sky",IF(VLOOKUP(Z97,スケジュール!$A$10:$AC$402,25,FALSE)="●","orange",IF(VLOOKUP(Z97,スケジュール!$A$10:$AC$402,26,FALSE)="●","green",IF(VLOOKUP(Z97,スケジュール!$A$10:$AC$402,27,FALSE)="●","pink",IF(VLOOKUP(Z97,スケジュール!$A$10:$AC$402,28,FALSE)="●","purple",IF(VLOOKUP(Z97,スケジュール!$A$10:$AC$402,29,FALSE)="●","yellow"))))))</f>
        <v>#N/A</v>
      </c>
      <c r="AA98" s="118" t="e">
        <f>IF(VLOOKUP(AA97,スケジュール!$A$10:$AC$402,24,FALSE)="●","sky",IF(VLOOKUP(AA97,スケジュール!$A$10:$AC$402,25,FALSE)="●","orange",IF(VLOOKUP(AA97,スケジュール!$A$10:$AC$402,26,FALSE)="●","green",IF(VLOOKUP(AA97,スケジュール!$A$10:$AC$402,27,FALSE)="●","pink",IF(VLOOKUP(AA97,スケジュール!$A$10:$AC$402,28,FALSE)="●","purple",IF(VLOOKUP(AA97,スケジュール!$A$10:$AC$402,29,FALSE)="●","yellow"))))))</f>
        <v>#N/A</v>
      </c>
      <c r="AB98" s="118" t="e">
        <f>IF(VLOOKUP(AB97,スケジュール!$A$10:$AC$402,24,FALSE)="●","sky",IF(VLOOKUP(AB97,スケジュール!$A$10:$AC$402,25,FALSE)="●","orange",IF(VLOOKUP(AB97,スケジュール!$A$10:$AC$402,26,FALSE)="●","green",IF(VLOOKUP(AB97,スケジュール!$A$10:$AC$402,27,FALSE)="●","pink",IF(VLOOKUP(AB97,スケジュール!$A$10:$AC$402,28,FALSE)="●","purple",IF(VLOOKUP(AB97,スケジュール!$A$10:$AC$402,29,FALSE)="●","yellow"))))))</f>
        <v>#N/A</v>
      </c>
      <c r="AC98" s="118" t="e">
        <f>IF(VLOOKUP(AC97,スケジュール!$A$10:$AC$402,24,FALSE)="●","sky",IF(VLOOKUP(AC97,スケジュール!$A$10:$AC$402,25,FALSE)="●","orange",IF(VLOOKUP(AC97,スケジュール!$A$10:$AC$402,26,FALSE)="●","green",IF(VLOOKUP(AC97,スケジュール!$A$10:$AC$402,27,FALSE)="●","pink",IF(VLOOKUP(AC97,スケジュール!$A$10:$AC$402,28,FALSE)="●","purple",IF(VLOOKUP(AC97,スケジュール!$A$10:$AC$402,29,FALSE)="●","yellow"))))))</f>
        <v>#N/A</v>
      </c>
      <c r="AD98" s="118" t="e">
        <f>IF(VLOOKUP(AD97,スケジュール!$A$10:$AC$402,24,FALSE)="●","sky",IF(VLOOKUP(AD97,スケジュール!$A$10:$AC$402,25,FALSE)="●","orange",IF(VLOOKUP(AD97,スケジュール!$A$10:$AC$402,26,FALSE)="●","green",IF(VLOOKUP(AD97,スケジュール!$A$10:$AC$402,27,FALSE)="●","pink",IF(VLOOKUP(AD97,スケジュール!$A$10:$AC$402,28,FALSE)="●","purple",IF(VLOOKUP(AD97,スケジュール!$A$10:$AC$402,29,FALSE)="●","yellow"))))))</f>
        <v>#N/A</v>
      </c>
      <c r="AE98" s="118" t="e">
        <f>IF(VLOOKUP(AE97,スケジュール!$A$10:$AC$402,24,FALSE)="●","sky",IF(VLOOKUP(AE97,スケジュール!$A$10:$AC$402,25,FALSE)="●","orange",IF(VLOOKUP(AE97,スケジュール!$A$10:$AC$402,26,FALSE)="●","green",IF(VLOOKUP(AE97,スケジュール!$A$10:$AC$402,27,FALSE)="●","pink",IF(VLOOKUP(AE97,スケジュール!$A$10:$AC$402,28,FALSE)="●","purple",IF(VLOOKUP(AE97,スケジュール!$A$10:$AC$402,29,FALSE)="●","yellow"))))))</f>
        <v>#N/A</v>
      </c>
      <c r="AF98" s="118" t="e">
        <f>IF(VLOOKUP(AF97,スケジュール!$A$10:$AC$402,24,FALSE)="●","sky",IF(VLOOKUP(AF97,スケジュール!$A$10:$AC$402,25,FALSE)="●","orange",IF(VLOOKUP(AF97,スケジュール!$A$10:$AC$402,26,FALSE)="●","green",IF(VLOOKUP(AF97,スケジュール!$A$10:$AC$402,27,FALSE)="●","pink",IF(VLOOKUP(AF97,スケジュール!$A$10:$AC$402,28,FALSE)="●","purple",IF(VLOOKUP(AF97,スケジュール!$A$10:$AC$402,29,FALSE)="●","yellow"))))))</f>
        <v>#N/A</v>
      </c>
      <c r="AG98" s="115"/>
      <c r="AJ98" s="117"/>
    </row>
    <row r="99" spans="1:36" s="86" customFormat="1" ht="20.100000000000001" customHeight="1">
      <c r="A99" s="126" t="str">
        <f>IF(ISBLANK(A91),"",A91)</f>
        <v/>
      </c>
      <c r="B99" s="386" t="str">
        <f>IF(ISERROR(VLOOKUP(B97,スケジュール!$A$10:$V$266,$AG99+4,FALSE)),"",IF(VLOOKUP(B97,スケジュール!$A$10:$V$266,$AG99+4,FALSE)="●",VLOOKUP(B97,スケジュール!$A$10:$V$266,$AG99+4,FALSE),""))</f>
        <v/>
      </c>
      <c r="C99" s="386" t="str">
        <f>IF(ISERROR(VLOOKUP(C97,スケジュール!$A$10:$V$266,$AG99+4,FALSE)),"",IF(VLOOKUP(C97,スケジュール!$A$10:$V$266,$AG99+4,FALSE)="●",VLOOKUP(C97,スケジュール!$A$10:$V$266,$AG99+4,FALSE),""))</f>
        <v/>
      </c>
      <c r="D99" s="386" t="str">
        <f>IF(ISERROR(VLOOKUP(D97,スケジュール!$A$10:$V$266,$AG99+4,FALSE)),"",IF(VLOOKUP(D97,スケジュール!$A$10:$V$266,$AG99+4,FALSE)="●",VLOOKUP(D97,スケジュール!$A$10:$V$266,$AG99+4,FALSE),""))</f>
        <v/>
      </c>
      <c r="E99" s="386" t="str">
        <f>IF(ISERROR(VLOOKUP(E97,スケジュール!$A$10:$V$266,$AG99+4,FALSE)),"",IF(VLOOKUP(E97,スケジュール!$A$10:$V$266,$AG99+4,FALSE)="●",VLOOKUP(E97,スケジュール!$A$10:$V$266,$AG99+4,FALSE),""))</f>
        <v/>
      </c>
      <c r="F99" s="386" t="str">
        <f>IF(ISERROR(VLOOKUP(F97,スケジュール!$A$10:$V$266,$AG99+4,FALSE)),"",IF(VLOOKUP(F97,スケジュール!$A$10:$V$266,$AG99+4,FALSE)="●",VLOOKUP(F97,スケジュール!$A$10:$V$266,$AG99+4,FALSE),""))</f>
        <v/>
      </c>
      <c r="G99" s="386" t="str">
        <f>IF(ISERROR(VLOOKUP(G97,スケジュール!$A$10:$V$266,$AG99+4,FALSE)),"",IF(VLOOKUP(G97,スケジュール!$A$10:$V$266,$AG99+4,FALSE)="●",VLOOKUP(G97,スケジュール!$A$10:$V$266,$AG99+4,FALSE),""))</f>
        <v/>
      </c>
      <c r="H99" s="386" t="str">
        <f>IF(ISERROR(VLOOKUP(H97,スケジュール!$A$10:$V$266,$AG99+4,FALSE)),"",IF(VLOOKUP(H97,スケジュール!$A$10:$V$266,$AG99+4,FALSE)="●",VLOOKUP(H97,スケジュール!$A$10:$V$266,$AG99+4,FALSE),""))</f>
        <v/>
      </c>
      <c r="I99" s="387"/>
      <c r="J99" s="386" t="str">
        <f>IF(ISERROR(VLOOKUP(J97,スケジュール!$A$10:$V$266,$AG99+4,FALSE)),"",IF(VLOOKUP(J97,スケジュール!$A$10:$V$266,$AG99+4,FALSE)="●",VLOOKUP(J97,スケジュール!$A$10:$V$266,$AG99+4,FALSE),""))</f>
        <v/>
      </c>
      <c r="K99" s="386" t="str">
        <f>IF(ISERROR(VLOOKUP(K97,スケジュール!$A$10:$V$266,$AG99+4,FALSE)),"",IF(VLOOKUP(K97,スケジュール!$A$10:$V$266,$AG99+4,FALSE)="●",VLOOKUP(K97,スケジュール!$A$10:$V$266,$AG99+4,FALSE),""))</f>
        <v/>
      </c>
      <c r="L99" s="386" t="str">
        <f>IF(ISERROR(VLOOKUP(L97,スケジュール!$A$10:$V$266,$AG99+4,FALSE)),"",IF(VLOOKUP(L97,スケジュール!$A$10:$V$266,$AG99+4,FALSE)="●",VLOOKUP(L97,スケジュール!$A$10:$V$266,$AG99+4,FALSE),""))</f>
        <v/>
      </c>
      <c r="M99" s="386" t="str">
        <f>IF(ISERROR(VLOOKUP(M97,スケジュール!$A$10:$V$266,$AG99+4,FALSE)),"",IF(VLOOKUP(M97,スケジュール!$A$10:$V$266,$AG99+4,FALSE)="●",VLOOKUP(M97,スケジュール!$A$10:$V$266,$AG99+4,FALSE),""))</f>
        <v/>
      </c>
      <c r="N99" s="386" t="str">
        <f>IF(ISERROR(VLOOKUP(N97,スケジュール!$A$10:$V$266,$AG99+4,FALSE)),"",IF(VLOOKUP(N97,スケジュール!$A$10:$V$266,$AG99+4,FALSE)="●",VLOOKUP(N97,スケジュール!$A$10:$V$266,$AG99+4,FALSE),""))</f>
        <v/>
      </c>
      <c r="O99" s="386" t="str">
        <f>IF(ISERROR(VLOOKUP(O97,スケジュール!$A$10:$V$266,$AG99+4,FALSE)),"",IF(VLOOKUP(O97,スケジュール!$A$10:$V$266,$AG99+4,FALSE)="●",VLOOKUP(O97,スケジュール!$A$10:$V$266,$AG99+4,FALSE),""))</f>
        <v/>
      </c>
      <c r="P99" s="386" t="str">
        <f>IF(ISERROR(VLOOKUP(P97,スケジュール!$A$10:$V$266,$AG99+4,FALSE)),"",IF(VLOOKUP(P97,スケジュール!$A$10:$V$266,$AG99+4,FALSE)="●",VLOOKUP(P97,スケジュール!$A$10:$V$266,$AG99+4,FALSE),""))</f>
        <v/>
      </c>
      <c r="Q99" s="387"/>
      <c r="R99" s="386" t="str">
        <f>IF(ISERROR(VLOOKUP(R97,スケジュール!$A$10:$V$266,$AG99+4,FALSE)),"",IF(VLOOKUP(R97,スケジュール!$A$10:$V$266,$AG99+4,FALSE)="●",VLOOKUP(R97,スケジュール!$A$10:$V$266,$AG99+4,FALSE),""))</f>
        <v/>
      </c>
      <c r="S99" s="386" t="str">
        <f>IF(ISERROR(VLOOKUP(S97,スケジュール!$A$10:$V$266,$AG99+4,FALSE)),"",IF(VLOOKUP(S97,スケジュール!$A$10:$V$266,$AG99+4,FALSE)="●",VLOOKUP(S97,スケジュール!$A$10:$V$266,$AG99+4,FALSE),""))</f>
        <v/>
      </c>
      <c r="T99" s="386" t="str">
        <f>IF(ISERROR(VLOOKUP(T97,スケジュール!$A$10:$V$266,$AG99+4,FALSE)),"",IF(VLOOKUP(T97,スケジュール!$A$10:$V$266,$AG99+4,FALSE)="●",VLOOKUP(T97,スケジュール!$A$10:$V$266,$AG99+4,FALSE),""))</f>
        <v/>
      </c>
      <c r="U99" s="386" t="str">
        <f>IF(ISERROR(VLOOKUP(U97,スケジュール!$A$10:$V$266,$AG99+4,FALSE)),"",IF(VLOOKUP(U97,スケジュール!$A$10:$V$266,$AG99+4,FALSE)="●",VLOOKUP(U97,スケジュール!$A$10:$V$266,$AG99+4,FALSE),""))</f>
        <v/>
      </c>
      <c r="V99" s="386" t="str">
        <f>IF(ISERROR(VLOOKUP(V97,スケジュール!$A$10:$V$266,$AG99+4,FALSE)),"",IF(VLOOKUP(V97,スケジュール!$A$10:$V$266,$AG99+4,FALSE)="●",VLOOKUP(V97,スケジュール!$A$10:$V$266,$AG99+4,FALSE),""))</f>
        <v/>
      </c>
      <c r="W99" s="386" t="str">
        <f>IF(ISERROR(VLOOKUP(W97,スケジュール!$A$10:$V$266,$AG99+4,FALSE)),"",IF(VLOOKUP(W97,スケジュール!$A$10:$V$266,$AG99+4,FALSE)="●",VLOOKUP(W97,スケジュール!$A$10:$V$266,$AG99+4,FALSE),""))</f>
        <v/>
      </c>
      <c r="X99" s="386" t="str">
        <f>IF(ISERROR(VLOOKUP(X97,スケジュール!$A$10:$V$266,$AG99+4,FALSE)),"",IF(VLOOKUP(X97,スケジュール!$A$10:$V$266,$AG99+4,FALSE)="●",VLOOKUP(X97,スケジュール!$A$10:$V$266,$AG99+4,FALSE),""))</f>
        <v/>
      </c>
      <c r="Y99" s="387"/>
      <c r="Z99" s="386" t="str">
        <f>IF(ISERROR(VLOOKUP(Z97,スケジュール!$A$10:$V$266,$AG99+4,FALSE)),"",IF(VLOOKUP(Z97,スケジュール!$A$10:$V$266,$AG99+4,FALSE)="●",VLOOKUP(Z97,スケジュール!$A$10:$V$266,$AG99+4,FALSE),""))</f>
        <v/>
      </c>
      <c r="AA99" s="386" t="str">
        <f>IF(ISERROR(VLOOKUP(AA97,スケジュール!$A$10:$V$266,$AG99+4,FALSE)),"",IF(VLOOKUP(AA97,スケジュール!$A$10:$V$266,$AG99+4,FALSE)="●",VLOOKUP(AA97,スケジュール!$A$10:$V$266,$AG99+4,FALSE),""))</f>
        <v/>
      </c>
      <c r="AB99" s="386" t="str">
        <f>IF(ISERROR(VLOOKUP(AB97,スケジュール!$A$10:$V$266,$AG99+4,FALSE)),"",IF(VLOOKUP(AB97,スケジュール!$A$10:$V$266,$AG99+4,FALSE)="●",VLOOKUP(AB97,スケジュール!$A$10:$V$266,$AG99+4,FALSE),""))</f>
        <v/>
      </c>
      <c r="AC99" s="386" t="str">
        <f>IF(ISERROR(VLOOKUP(AC97,スケジュール!$A$10:$V$266,$AG99+4,FALSE)),"",IF(VLOOKUP(AC97,スケジュール!$A$10:$V$266,$AG99+4,FALSE)="●",VLOOKUP(AC97,スケジュール!$A$10:$V$266,$AG99+4,FALSE),""))</f>
        <v/>
      </c>
      <c r="AD99" s="386" t="str">
        <f>IF(ISERROR(VLOOKUP(AD97,スケジュール!$A$10:$V$266,$AG99+4,FALSE)),"",IF(VLOOKUP(AD97,スケジュール!$A$10:$V$266,$AG99+4,FALSE)="●",VLOOKUP(AD97,スケジュール!$A$10:$V$266,$AG99+4,FALSE),""))</f>
        <v/>
      </c>
      <c r="AE99" s="386" t="str">
        <f>IF(ISERROR(VLOOKUP(AE97,スケジュール!$A$10:$V$266,$AG99+4,FALSE)),"",IF(VLOOKUP(AE97,スケジュール!$A$10:$V$266,$AG99+4,FALSE)="●",VLOOKUP(AE97,スケジュール!$A$10:$V$266,$AG99+4,FALSE),""))</f>
        <v/>
      </c>
      <c r="AF99" s="386" t="str">
        <f>IF(ISERROR(VLOOKUP(AF97,スケジュール!$A$10:$V$266,$AG99+4,FALSE)),"",IF(VLOOKUP(AF97,スケジュール!$A$10:$V$266,$AG99+4,FALSE)="●",VLOOKUP(AF97,スケジュール!$A$10:$V$266,$AG99+4,FALSE),""))</f>
        <v/>
      </c>
      <c r="AG99" s="102" t="str">
        <f>AG91</f>
        <v/>
      </c>
    </row>
    <row r="100" spans="1:36" s="88" customFormat="1" ht="20.100000000000001" customHeight="1">
      <c r="A100" s="88" t="str">
        <f>IF(ISBLANK(A92),"",A92)</f>
        <v/>
      </c>
      <c r="B100" s="386" t="str">
        <f>IF(ISERROR(VLOOKUP(B97,スケジュール!$A$10:$V$266,$AG100+4,FALSE)),"",IF(VLOOKUP(B97,スケジュール!$A$10:$V$266,$AG100+4,FALSE)="●",VLOOKUP(B97,スケジュール!$A$10:$V$266,$AG100+4,FALSE),""))</f>
        <v/>
      </c>
      <c r="C100" s="386" t="str">
        <f>IF(ISERROR(VLOOKUP(C97,スケジュール!$A$10:$V$266,$AG100+4,FALSE)),"",IF(VLOOKUP(C97,スケジュール!$A$10:$V$266,$AG100+4,FALSE)="●",VLOOKUP(C97,スケジュール!$A$10:$V$266,$AG100+4,FALSE),""))</f>
        <v/>
      </c>
      <c r="D100" s="386" t="str">
        <f>IF(ISERROR(VLOOKUP(D97,スケジュール!$A$10:$V$266,$AG100+4,FALSE)),"",IF(VLOOKUP(D97,スケジュール!$A$10:$V$266,$AG100+4,FALSE)="●",VLOOKUP(D97,スケジュール!$A$10:$V$266,$AG100+4,FALSE),""))</f>
        <v/>
      </c>
      <c r="E100" s="386" t="str">
        <f>IF(ISERROR(VLOOKUP(E97,スケジュール!$A$10:$V$266,$AG100+4,FALSE)),"",IF(VLOOKUP(E97,スケジュール!$A$10:$V$266,$AG100+4,FALSE)="●",VLOOKUP(E97,スケジュール!$A$10:$V$266,$AG100+4,FALSE),""))</f>
        <v/>
      </c>
      <c r="F100" s="386" t="str">
        <f>IF(ISERROR(VLOOKUP(F97,スケジュール!$A$10:$V$266,$AG100+4,FALSE)),"",IF(VLOOKUP(F97,スケジュール!$A$10:$V$266,$AG100+4,FALSE)="●",VLOOKUP(F97,スケジュール!$A$10:$V$266,$AG100+4,FALSE),""))</f>
        <v/>
      </c>
      <c r="G100" s="386" t="str">
        <f>IF(ISERROR(VLOOKUP(G97,スケジュール!$A$10:$V$266,$AG100+4,FALSE)),"",IF(VLOOKUP(G97,スケジュール!$A$10:$V$266,$AG100+4,FALSE)="●",VLOOKUP(G97,スケジュール!$A$10:$V$266,$AG100+4,FALSE),""))</f>
        <v/>
      </c>
      <c r="H100" s="386" t="str">
        <f>IF(ISERROR(VLOOKUP(H97,スケジュール!$A$10:$V$266,$AG100+4,FALSE)),"",IF(VLOOKUP(H97,スケジュール!$A$10:$V$266,$AG100+4,FALSE)="●",VLOOKUP(H97,スケジュール!$A$10:$V$266,$AG100+4,FALSE),""))</f>
        <v/>
      </c>
      <c r="I100" s="387"/>
      <c r="J100" s="386" t="str">
        <f>IF(ISERROR(VLOOKUP(J97,スケジュール!$A$10:$V$266,$AG100+4,FALSE)),"",IF(VLOOKUP(J97,スケジュール!$A$10:$V$266,$AG100+4,FALSE)="●",VLOOKUP(J97,スケジュール!$A$10:$V$266,$AG100+4,FALSE),""))</f>
        <v/>
      </c>
      <c r="K100" s="386" t="str">
        <f>IF(ISERROR(VLOOKUP(K97,スケジュール!$A$10:$V$266,$AG100+4,FALSE)),"",IF(VLOOKUP(K97,スケジュール!$A$10:$V$266,$AG100+4,FALSE)="●",VLOOKUP(K97,スケジュール!$A$10:$V$266,$AG100+4,FALSE),""))</f>
        <v/>
      </c>
      <c r="L100" s="386" t="str">
        <f>IF(ISERROR(VLOOKUP(L97,スケジュール!$A$10:$V$266,$AG100+4,FALSE)),"",IF(VLOOKUP(L97,スケジュール!$A$10:$V$266,$AG100+4,FALSE)="●",VLOOKUP(L97,スケジュール!$A$10:$V$266,$AG100+4,FALSE),""))</f>
        <v/>
      </c>
      <c r="M100" s="386" t="str">
        <f>IF(ISERROR(VLOOKUP(M97,スケジュール!$A$10:$V$266,$AG100+4,FALSE)),"",IF(VLOOKUP(M97,スケジュール!$A$10:$V$266,$AG100+4,FALSE)="●",VLOOKUP(M97,スケジュール!$A$10:$V$266,$AG100+4,FALSE),""))</f>
        <v/>
      </c>
      <c r="N100" s="386" t="str">
        <f>IF(ISERROR(VLOOKUP(N97,スケジュール!$A$10:$V$266,$AG100+4,FALSE)),"",IF(VLOOKUP(N97,スケジュール!$A$10:$V$266,$AG100+4,FALSE)="●",VLOOKUP(N97,スケジュール!$A$10:$V$266,$AG100+4,FALSE),""))</f>
        <v/>
      </c>
      <c r="O100" s="386" t="str">
        <f>IF(ISERROR(VLOOKUP(O97,スケジュール!$A$10:$V$266,$AG100+4,FALSE)),"",IF(VLOOKUP(O97,スケジュール!$A$10:$V$266,$AG100+4,FALSE)="●",VLOOKUP(O97,スケジュール!$A$10:$V$266,$AG100+4,FALSE),""))</f>
        <v/>
      </c>
      <c r="P100" s="386" t="str">
        <f>IF(ISERROR(VLOOKUP(P97,スケジュール!$A$10:$V$266,$AG100+4,FALSE)),"",IF(VLOOKUP(P97,スケジュール!$A$10:$V$266,$AG100+4,FALSE)="●",VLOOKUP(P97,スケジュール!$A$10:$V$266,$AG100+4,FALSE),""))</f>
        <v/>
      </c>
      <c r="Q100" s="387"/>
      <c r="R100" s="386" t="str">
        <f>IF(ISERROR(VLOOKUP(R97,スケジュール!$A$10:$V$266,$AG100+4,FALSE)),"",IF(VLOOKUP(R97,スケジュール!$A$10:$V$266,$AG100+4,FALSE)="●",VLOOKUP(R97,スケジュール!$A$10:$V$266,$AG100+4,FALSE),""))</f>
        <v/>
      </c>
      <c r="S100" s="386" t="str">
        <f>IF(ISERROR(VLOOKUP(S97,スケジュール!$A$10:$V$266,$AG100+4,FALSE)),"",IF(VLOOKUP(S97,スケジュール!$A$10:$V$266,$AG100+4,FALSE)="●",VLOOKUP(S97,スケジュール!$A$10:$V$266,$AG100+4,FALSE),""))</f>
        <v/>
      </c>
      <c r="T100" s="386" t="str">
        <f>IF(ISERROR(VLOOKUP(T97,スケジュール!$A$10:$V$266,$AG100+4,FALSE)),"",IF(VLOOKUP(T97,スケジュール!$A$10:$V$266,$AG100+4,FALSE)="●",VLOOKUP(T97,スケジュール!$A$10:$V$266,$AG100+4,FALSE),""))</f>
        <v/>
      </c>
      <c r="U100" s="386" t="str">
        <f>IF(ISERROR(VLOOKUP(U97,スケジュール!$A$10:$V$266,$AG100+4,FALSE)),"",IF(VLOOKUP(U97,スケジュール!$A$10:$V$266,$AG100+4,FALSE)="●",VLOOKUP(U97,スケジュール!$A$10:$V$266,$AG100+4,FALSE),""))</f>
        <v/>
      </c>
      <c r="V100" s="386" t="str">
        <f>IF(ISERROR(VLOOKUP(V97,スケジュール!$A$10:$V$266,$AG100+4,FALSE)),"",IF(VLOOKUP(V97,スケジュール!$A$10:$V$266,$AG100+4,FALSE)="●",VLOOKUP(V97,スケジュール!$A$10:$V$266,$AG100+4,FALSE),""))</f>
        <v/>
      </c>
      <c r="W100" s="386" t="str">
        <f>IF(ISERROR(VLOOKUP(W97,スケジュール!$A$10:$V$266,$AG100+4,FALSE)),"",IF(VLOOKUP(W97,スケジュール!$A$10:$V$266,$AG100+4,FALSE)="●",VLOOKUP(W97,スケジュール!$A$10:$V$266,$AG100+4,FALSE),""))</f>
        <v/>
      </c>
      <c r="X100" s="386" t="str">
        <f>IF(ISERROR(VLOOKUP(X97,スケジュール!$A$10:$V$266,$AG100+4,FALSE)),"",IF(VLOOKUP(X97,スケジュール!$A$10:$V$266,$AG100+4,FALSE)="●",VLOOKUP(X97,スケジュール!$A$10:$V$266,$AG100+4,FALSE),""))</f>
        <v/>
      </c>
      <c r="Y100" s="387"/>
      <c r="Z100" s="386" t="str">
        <f>IF(ISERROR(VLOOKUP(Z97,スケジュール!$A$10:$V$266,$AG100+4,FALSE)),"",IF(VLOOKUP(Z97,スケジュール!$A$10:$V$266,$AG100+4,FALSE)="●",VLOOKUP(Z97,スケジュール!$A$10:$V$266,$AG100+4,FALSE),""))</f>
        <v/>
      </c>
      <c r="AA100" s="386" t="str">
        <f>IF(ISERROR(VLOOKUP(AA97,スケジュール!$A$10:$V$266,$AG100+4,FALSE)),"",IF(VLOOKUP(AA97,スケジュール!$A$10:$V$266,$AG100+4,FALSE)="●",VLOOKUP(AA97,スケジュール!$A$10:$V$266,$AG100+4,FALSE),""))</f>
        <v/>
      </c>
      <c r="AB100" s="386" t="str">
        <f>IF(ISERROR(VLOOKUP(AB97,スケジュール!$A$10:$V$266,$AG100+4,FALSE)),"",IF(VLOOKUP(AB97,スケジュール!$A$10:$V$266,$AG100+4,FALSE)="●",VLOOKUP(AB97,スケジュール!$A$10:$V$266,$AG100+4,FALSE),""))</f>
        <v/>
      </c>
      <c r="AC100" s="386" t="str">
        <f>IF(ISERROR(VLOOKUP(AC97,スケジュール!$A$10:$V$266,$AG100+4,FALSE)),"",IF(VLOOKUP(AC97,スケジュール!$A$10:$V$266,$AG100+4,FALSE)="●",VLOOKUP(AC97,スケジュール!$A$10:$V$266,$AG100+4,FALSE),""))</f>
        <v/>
      </c>
      <c r="AD100" s="386" t="str">
        <f>IF(ISERROR(VLOOKUP(AD97,スケジュール!$A$10:$V$266,$AG100+4,FALSE)),"",IF(VLOOKUP(AD97,スケジュール!$A$10:$V$266,$AG100+4,FALSE)="●",VLOOKUP(AD97,スケジュール!$A$10:$V$266,$AG100+4,FALSE),""))</f>
        <v/>
      </c>
      <c r="AE100" s="386" t="str">
        <f>IF(ISERROR(VLOOKUP(AE97,スケジュール!$A$10:$V$266,$AG100+4,FALSE)),"",IF(VLOOKUP(AE97,スケジュール!$A$10:$V$266,$AG100+4,FALSE)="●",VLOOKUP(AE97,スケジュール!$A$10:$V$266,$AG100+4,FALSE),""))</f>
        <v/>
      </c>
      <c r="AF100" s="386" t="str">
        <f>IF(ISERROR(VLOOKUP(AF97,スケジュール!$A$10:$V$266,$AG100+4,FALSE)),"",IF(VLOOKUP(AF97,スケジュール!$A$10:$V$266,$AG100+4,FALSE)="●",VLOOKUP(AF97,スケジュール!$A$10:$V$266,$AG100+4,FALSE),""))</f>
        <v/>
      </c>
      <c r="AG100" s="102" t="str">
        <f>AG92</f>
        <v/>
      </c>
    </row>
    <row r="101" spans="1:36" s="94" customFormat="1" ht="20.100000000000001" customHeight="1">
      <c r="A101" s="94" t="str">
        <f>IF(ISBLANK(A93),"",A93)</f>
        <v/>
      </c>
      <c r="B101" s="386" t="str">
        <f>IF(ISERROR(VLOOKUP(B97,スケジュール!$A$10:$V$266,$AG101+4,FALSE)),"",IF(VLOOKUP(B97,スケジュール!$A$10:$V$266,$AG101+4,FALSE)="●",VLOOKUP(B97,スケジュール!$A$10:$V$266,$AG101+4,FALSE),""))</f>
        <v/>
      </c>
      <c r="C101" s="386" t="str">
        <f>IF(ISERROR(VLOOKUP(C97,スケジュール!$A$10:$V$266,$AG101+4,FALSE)),"",IF(VLOOKUP(C97,スケジュール!$A$10:$V$266,$AG101+4,FALSE)="●",VLOOKUP(C97,スケジュール!$A$10:$V$266,$AG101+4,FALSE),""))</f>
        <v/>
      </c>
      <c r="D101" s="386" t="str">
        <f>IF(ISERROR(VLOOKUP(D97,スケジュール!$A$10:$V$266,$AG101+4,FALSE)),"",IF(VLOOKUP(D97,スケジュール!$A$10:$V$266,$AG101+4,FALSE)="●",VLOOKUP(D97,スケジュール!$A$10:$V$266,$AG101+4,FALSE),""))</f>
        <v/>
      </c>
      <c r="E101" s="386" t="str">
        <f>IF(ISERROR(VLOOKUP(E97,スケジュール!$A$10:$V$266,$AG101+4,FALSE)),"",IF(VLOOKUP(E97,スケジュール!$A$10:$V$266,$AG101+4,FALSE)="●",VLOOKUP(E97,スケジュール!$A$10:$V$266,$AG101+4,FALSE),""))</f>
        <v/>
      </c>
      <c r="F101" s="386" t="str">
        <f>IF(ISERROR(VLOOKUP(F97,スケジュール!$A$10:$V$266,$AG101+4,FALSE)),"",IF(VLOOKUP(F97,スケジュール!$A$10:$V$266,$AG101+4,FALSE)="●",VLOOKUP(F97,スケジュール!$A$10:$V$266,$AG101+4,FALSE),""))</f>
        <v/>
      </c>
      <c r="G101" s="386" t="str">
        <f>IF(ISERROR(VLOOKUP(G97,スケジュール!$A$10:$V$266,$AG101+4,FALSE)),"",IF(VLOOKUP(G97,スケジュール!$A$10:$V$266,$AG101+4,FALSE)="●",VLOOKUP(G97,スケジュール!$A$10:$V$266,$AG101+4,FALSE),""))</f>
        <v/>
      </c>
      <c r="H101" s="386" t="str">
        <f>IF(ISERROR(VLOOKUP(H97,スケジュール!$A$10:$V$266,$AG101+4,FALSE)),"",IF(VLOOKUP(H97,スケジュール!$A$10:$V$266,$AG101+4,FALSE)="●",VLOOKUP(H97,スケジュール!$A$10:$V$266,$AG101+4,FALSE),""))</f>
        <v/>
      </c>
      <c r="I101" s="387"/>
      <c r="J101" s="386" t="str">
        <f>IF(ISERROR(VLOOKUP(J97,スケジュール!$A$10:$V$266,$AG101+4,FALSE)),"",IF(VLOOKUP(J97,スケジュール!$A$10:$V$266,$AG101+4,FALSE)="●",VLOOKUP(J97,スケジュール!$A$10:$V$266,$AG101+4,FALSE),""))</f>
        <v/>
      </c>
      <c r="K101" s="386" t="str">
        <f>IF(ISERROR(VLOOKUP(K97,スケジュール!$A$10:$V$266,$AG101+4,FALSE)),"",IF(VLOOKUP(K97,スケジュール!$A$10:$V$266,$AG101+4,FALSE)="●",VLOOKUP(K97,スケジュール!$A$10:$V$266,$AG101+4,FALSE),""))</f>
        <v/>
      </c>
      <c r="L101" s="386" t="str">
        <f>IF(ISERROR(VLOOKUP(L97,スケジュール!$A$10:$V$266,$AG101+4,FALSE)),"",IF(VLOOKUP(L97,スケジュール!$A$10:$V$266,$AG101+4,FALSE)="●",VLOOKUP(L97,スケジュール!$A$10:$V$266,$AG101+4,FALSE),""))</f>
        <v/>
      </c>
      <c r="M101" s="386" t="str">
        <f>IF(ISERROR(VLOOKUP(M97,スケジュール!$A$10:$V$266,$AG101+4,FALSE)),"",IF(VLOOKUP(M97,スケジュール!$A$10:$V$266,$AG101+4,FALSE)="●",VLOOKUP(M97,スケジュール!$A$10:$V$266,$AG101+4,FALSE),""))</f>
        <v/>
      </c>
      <c r="N101" s="386" t="str">
        <f>IF(ISERROR(VLOOKUP(N97,スケジュール!$A$10:$V$266,$AG101+4,FALSE)),"",IF(VLOOKUP(N97,スケジュール!$A$10:$V$266,$AG101+4,FALSE)="●",VLOOKUP(N97,スケジュール!$A$10:$V$266,$AG101+4,FALSE),""))</f>
        <v/>
      </c>
      <c r="O101" s="386" t="str">
        <f>IF(ISERROR(VLOOKUP(O97,スケジュール!$A$10:$V$266,$AG101+4,FALSE)),"",IF(VLOOKUP(O97,スケジュール!$A$10:$V$266,$AG101+4,FALSE)="●",VLOOKUP(O97,スケジュール!$A$10:$V$266,$AG101+4,FALSE),""))</f>
        <v/>
      </c>
      <c r="P101" s="386" t="str">
        <f>IF(ISERROR(VLOOKUP(P97,スケジュール!$A$10:$V$266,$AG101+4,FALSE)),"",IF(VLOOKUP(P97,スケジュール!$A$10:$V$266,$AG101+4,FALSE)="●",VLOOKUP(P97,スケジュール!$A$10:$V$266,$AG101+4,FALSE),""))</f>
        <v/>
      </c>
      <c r="Q101" s="387"/>
      <c r="R101" s="386" t="str">
        <f>IF(ISERROR(VLOOKUP(R97,スケジュール!$A$10:$V$266,$AG101+4,FALSE)),"",IF(VLOOKUP(R97,スケジュール!$A$10:$V$266,$AG101+4,FALSE)="●",VLOOKUP(R97,スケジュール!$A$10:$V$266,$AG101+4,FALSE),""))</f>
        <v/>
      </c>
      <c r="S101" s="386" t="str">
        <f>IF(ISERROR(VLOOKUP(S97,スケジュール!$A$10:$V$266,$AG101+4,FALSE)),"",IF(VLOOKUP(S97,スケジュール!$A$10:$V$266,$AG101+4,FALSE)="●",VLOOKUP(S97,スケジュール!$A$10:$V$266,$AG101+4,FALSE),""))</f>
        <v/>
      </c>
      <c r="T101" s="386" t="str">
        <f>IF(ISERROR(VLOOKUP(T97,スケジュール!$A$10:$V$266,$AG101+4,FALSE)),"",IF(VLOOKUP(T97,スケジュール!$A$10:$V$266,$AG101+4,FALSE)="●",VLOOKUP(T97,スケジュール!$A$10:$V$266,$AG101+4,FALSE),""))</f>
        <v/>
      </c>
      <c r="U101" s="386" t="str">
        <f>IF(ISERROR(VLOOKUP(U97,スケジュール!$A$10:$V$266,$AG101+4,FALSE)),"",IF(VLOOKUP(U97,スケジュール!$A$10:$V$266,$AG101+4,FALSE)="●",VLOOKUP(U97,スケジュール!$A$10:$V$266,$AG101+4,FALSE),""))</f>
        <v/>
      </c>
      <c r="V101" s="386" t="str">
        <f>IF(ISERROR(VLOOKUP(V97,スケジュール!$A$10:$V$266,$AG101+4,FALSE)),"",IF(VLOOKUP(V97,スケジュール!$A$10:$V$266,$AG101+4,FALSE)="●",VLOOKUP(V97,スケジュール!$A$10:$V$266,$AG101+4,FALSE),""))</f>
        <v/>
      </c>
      <c r="W101" s="386" t="str">
        <f>IF(ISERROR(VLOOKUP(W97,スケジュール!$A$10:$V$266,$AG101+4,FALSE)),"",IF(VLOOKUP(W97,スケジュール!$A$10:$V$266,$AG101+4,FALSE)="●",VLOOKUP(W97,スケジュール!$A$10:$V$266,$AG101+4,FALSE),""))</f>
        <v/>
      </c>
      <c r="X101" s="386" t="str">
        <f>IF(ISERROR(VLOOKUP(X97,スケジュール!$A$10:$V$266,$AG101+4,FALSE)),"",IF(VLOOKUP(X97,スケジュール!$A$10:$V$266,$AG101+4,FALSE)="●",VLOOKUP(X97,スケジュール!$A$10:$V$266,$AG101+4,FALSE),""))</f>
        <v/>
      </c>
      <c r="Y101" s="387"/>
      <c r="Z101" s="386" t="str">
        <f>IF(ISERROR(VLOOKUP(Z97,スケジュール!$A$10:$V$266,$AG101+4,FALSE)),"",IF(VLOOKUP(Z97,スケジュール!$A$10:$V$266,$AG101+4,FALSE)="●",VLOOKUP(Z97,スケジュール!$A$10:$V$266,$AG101+4,FALSE),""))</f>
        <v/>
      </c>
      <c r="AA101" s="386" t="str">
        <f>IF(ISERROR(VLOOKUP(AA97,スケジュール!$A$10:$V$266,$AG101+4,FALSE)),"",IF(VLOOKUP(AA97,スケジュール!$A$10:$V$266,$AG101+4,FALSE)="●",VLOOKUP(AA97,スケジュール!$A$10:$V$266,$AG101+4,FALSE),""))</f>
        <v/>
      </c>
      <c r="AB101" s="386" t="str">
        <f>IF(ISERROR(VLOOKUP(AB97,スケジュール!$A$10:$V$266,$AG101+4,FALSE)),"",IF(VLOOKUP(AB97,スケジュール!$A$10:$V$266,$AG101+4,FALSE)="●",VLOOKUP(AB97,スケジュール!$A$10:$V$266,$AG101+4,FALSE),""))</f>
        <v/>
      </c>
      <c r="AC101" s="386" t="str">
        <f>IF(ISERROR(VLOOKUP(AC97,スケジュール!$A$10:$V$266,$AG101+4,FALSE)),"",IF(VLOOKUP(AC97,スケジュール!$A$10:$V$266,$AG101+4,FALSE)="●",VLOOKUP(AC97,スケジュール!$A$10:$V$266,$AG101+4,FALSE),""))</f>
        <v/>
      </c>
      <c r="AD101" s="386" t="str">
        <f>IF(ISERROR(VLOOKUP(AD97,スケジュール!$A$10:$V$266,$AG101+4,FALSE)),"",IF(VLOOKUP(AD97,スケジュール!$A$10:$V$266,$AG101+4,FALSE)="●",VLOOKUP(AD97,スケジュール!$A$10:$V$266,$AG101+4,FALSE),""))</f>
        <v/>
      </c>
      <c r="AE101" s="386" t="str">
        <f>IF(ISERROR(VLOOKUP(AE97,スケジュール!$A$10:$V$266,$AG101+4,FALSE)),"",IF(VLOOKUP(AE97,スケジュール!$A$10:$V$266,$AG101+4,FALSE)="●",VLOOKUP(AE97,スケジュール!$A$10:$V$266,$AG101+4,FALSE),""))</f>
        <v/>
      </c>
      <c r="AF101" s="386" t="str">
        <f>IF(ISERROR(VLOOKUP(AF97,スケジュール!$A$10:$V$266,$AG101+4,FALSE)),"",IF(VLOOKUP(AF97,スケジュール!$A$10:$V$266,$AG101+4,FALSE)="●",VLOOKUP(AF97,スケジュール!$A$10:$V$266,$AG101+4,FALSE),""))</f>
        <v/>
      </c>
      <c r="AG101" s="102" t="str">
        <f>AG93</f>
        <v/>
      </c>
    </row>
    <row r="102" spans="1:36" s="97" customFormat="1" ht="20.100000000000001" customHeight="1">
      <c r="A102" s="97" t="str">
        <f>IF(ISBLANK(A94),"",A94)</f>
        <v/>
      </c>
      <c r="B102" s="386" t="str">
        <f>IF(ISERROR(VLOOKUP(B97,スケジュール!$A$10:$V$266,$AG102+4,FALSE)),"",IF(VLOOKUP(B97,スケジュール!$A$10:$V$266,$AG102+4,FALSE)="●",VLOOKUP(B97,スケジュール!$A$10:$V$266,$AG102+4,FALSE),""))</f>
        <v/>
      </c>
      <c r="C102" s="386" t="str">
        <f>IF(ISERROR(VLOOKUP(C97,スケジュール!$A$10:$V$266,$AG102+4,FALSE)),"",IF(VLOOKUP(C97,スケジュール!$A$10:$V$266,$AG102+4,FALSE)="●",VLOOKUP(C97,スケジュール!$A$10:$V$266,$AG102+4,FALSE),""))</f>
        <v/>
      </c>
      <c r="D102" s="386" t="str">
        <f>IF(ISERROR(VLOOKUP(D97,スケジュール!$A$10:$V$266,$AG102+4,FALSE)),"",IF(VLOOKUP(D97,スケジュール!$A$10:$V$266,$AG102+4,FALSE)="●",VLOOKUP(D97,スケジュール!$A$10:$V$266,$AG102+4,FALSE),""))</f>
        <v/>
      </c>
      <c r="E102" s="386" t="str">
        <f>IF(ISERROR(VLOOKUP(E97,スケジュール!$A$10:$V$266,$AG102+4,FALSE)),"",IF(VLOOKUP(E97,スケジュール!$A$10:$V$266,$AG102+4,FALSE)="●",VLOOKUP(E97,スケジュール!$A$10:$V$266,$AG102+4,FALSE),""))</f>
        <v/>
      </c>
      <c r="F102" s="386" t="str">
        <f>IF(ISERROR(VLOOKUP(F97,スケジュール!$A$10:$V$266,$AG102+4,FALSE)),"",IF(VLOOKUP(F97,スケジュール!$A$10:$V$266,$AG102+4,FALSE)="●",VLOOKUP(F97,スケジュール!$A$10:$V$266,$AG102+4,FALSE),""))</f>
        <v/>
      </c>
      <c r="G102" s="386" t="str">
        <f>IF(ISERROR(VLOOKUP(G97,スケジュール!$A$10:$V$266,$AG102+4,FALSE)),"",IF(VLOOKUP(G97,スケジュール!$A$10:$V$266,$AG102+4,FALSE)="●",VLOOKUP(G97,スケジュール!$A$10:$V$266,$AG102+4,FALSE),""))</f>
        <v/>
      </c>
      <c r="H102" s="386" t="str">
        <f>IF(ISERROR(VLOOKUP(H97,スケジュール!$A$10:$V$266,$AG102+4,FALSE)),"",IF(VLOOKUP(H97,スケジュール!$A$10:$V$266,$AG102+4,FALSE)="●",VLOOKUP(H97,スケジュール!$A$10:$V$266,$AG102+4,FALSE),""))</f>
        <v/>
      </c>
      <c r="I102" s="387"/>
      <c r="J102" s="386" t="str">
        <f>IF(ISERROR(VLOOKUP(J97,スケジュール!$A$10:$V$266,$AG102+4,FALSE)),"",IF(VLOOKUP(J97,スケジュール!$A$10:$V$266,$AG102+4,FALSE)="●",VLOOKUP(J97,スケジュール!$A$10:$V$266,$AG102+4,FALSE),""))</f>
        <v/>
      </c>
      <c r="K102" s="386" t="str">
        <f>IF(ISERROR(VLOOKUP(K97,スケジュール!$A$10:$V$266,$AG102+4,FALSE)),"",IF(VLOOKUP(K97,スケジュール!$A$10:$V$266,$AG102+4,FALSE)="●",VLOOKUP(K97,スケジュール!$A$10:$V$266,$AG102+4,FALSE),""))</f>
        <v/>
      </c>
      <c r="L102" s="386" t="str">
        <f>IF(ISERROR(VLOOKUP(L97,スケジュール!$A$10:$V$266,$AG102+4,FALSE)),"",IF(VLOOKUP(L97,スケジュール!$A$10:$V$266,$AG102+4,FALSE)="●",VLOOKUP(L97,スケジュール!$A$10:$V$266,$AG102+4,FALSE),""))</f>
        <v/>
      </c>
      <c r="M102" s="386" t="str">
        <f>IF(ISERROR(VLOOKUP(M97,スケジュール!$A$10:$V$266,$AG102+4,FALSE)),"",IF(VLOOKUP(M97,スケジュール!$A$10:$V$266,$AG102+4,FALSE)="●",VLOOKUP(M97,スケジュール!$A$10:$V$266,$AG102+4,FALSE),""))</f>
        <v/>
      </c>
      <c r="N102" s="386" t="str">
        <f>IF(ISERROR(VLOOKUP(N97,スケジュール!$A$10:$V$266,$AG102+4,FALSE)),"",IF(VLOOKUP(N97,スケジュール!$A$10:$V$266,$AG102+4,FALSE)="●",VLOOKUP(N97,スケジュール!$A$10:$V$266,$AG102+4,FALSE),""))</f>
        <v/>
      </c>
      <c r="O102" s="386" t="str">
        <f>IF(ISERROR(VLOOKUP(O97,スケジュール!$A$10:$V$266,$AG102+4,FALSE)),"",IF(VLOOKUP(O97,スケジュール!$A$10:$V$266,$AG102+4,FALSE)="●",VLOOKUP(O97,スケジュール!$A$10:$V$266,$AG102+4,FALSE),""))</f>
        <v/>
      </c>
      <c r="P102" s="386" t="str">
        <f>IF(ISERROR(VLOOKUP(P97,スケジュール!$A$10:$V$266,$AG102+4,FALSE)),"",IF(VLOOKUP(P97,スケジュール!$A$10:$V$266,$AG102+4,FALSE)="●",VLOOKUP(P97,スケジュール!$A$10:$V$266,$AG102+4,FALSE),""))</f>
        <v/>
      </c>
      <c r="Q102" s="387"/>
      <c r="R102" s="386" t="str">
        <f>IF(ISERROR(VLOOKUP(R97,スケジュール!$A$10:$V$266,$AG102+4,FALSE)),"",IF(VLOOKUP(R97,スケジュール!$A$10:$V$266,$AG102+4,FALSE)="●",VLOOKUP(R97,スケジュール!$A$10:$V$266,$AG102+4,FALSE),""))</f>
        <v/>
      </c>
      <c r="S102" s="386" t="str">
        <f>IF(ISERROR(VLOOKUP(S97,スケジュール!$A$10:$V$266,$AG102+4,FALSE)),"",IF(VLOOKUP(S97,スケジュール!$A$10:$V$266,$AG102+4,FALSE)="●",VLOOKUP(S97,スケジュール!$A$10:$V$266,$AG102+4,FALSE),""))</f>
        <v/>
      </c>
      <c r="T102" s="386" t="str">
        <f>IF(ISERROR(VLOOKUP(T97,スケジュール!$A$10:$V$266,$AG102+4,FALSE)),"",IF(VLOOKUP(T97,スケジュール!$A$10:$V$266,$AG102+4,FALSE)="●",VLOOKUP(T97,スケジュール!$A$10:$V$266,$AG102+4,FALSE),""))</f>
        <v/>
      </c>
      <c r="U102" s="386" t="str">
        <f>IF(ISERROR(VLOOKUP(U97,スケジュール!$A$10:$V$266,$AG102+4,FALSE)),"",IF(VLOOKUP(U97,スケジュール!$A$10:$V$266,$AG102+4,FALSE)="●",VLOOKUP(U97,スケジュール!$A$10:$V$266,$AG102+4,FALSE),""))</f>
        <v/>
      </c>
      <c r="V102" s="386" t="str">
        <f>IF(ISERROR(VLOOKUP(V97,スケジュール!$A$10:$V$266,$AG102+4,FALSE)),"",IF(VLOOKUP(V97,スケジュール!$A$10:$V$266,$AG102+4,FALSE)="●",VLOOKUP(V97,スケジュール!$A$10:$V$266,$AG102+4,FALSE),""))</f>
        <v/>
      </c>
      <c r="W102" s="386" t="str">
        <f>IF(ISERROR(VLOOKUP(W97,スケジュール!$A$10:$V$266,$AG102+4,FALSE)),"",IF(VLOOKUP(W97,スケジュール!$A$10:$V$266,$AG102+4,FALSE)="●",VLOOKUP(W97,スケジュール!$A$10:$V$266,$AG102+4,FALSE),""))</f>
        <v/>
      </c>
      <c r="X102" s="386" t="str">
        <f>IF(ISERROR(VLOOKUP(X97,スケジュール!$A$10:$V$266,$AG102+4,FALSE)),"",IF(VLOOKUP(X97,スケジュール!$A$10:$V$266,$AG102+4,FALSE)="●",VLOOKUP(X97,スケジュール!$A$10:$V$266,$AG102+4,FALSE),""))</f>
        <v/>
      </c>
      <c r="Y102" s="387"/>
      <c r="Z102" s="386" t="str">
        <f>IF(ISERROR(VLOOKUP(Z97,スケジュール!$A$10:$V$266,$AG102+4,FALSE)),"",IF(VLOOKUP(Z97,スケジュール!$A$10:$V$266,$AG102+4,FALSE)="●",VLOOKUP(Z97,スケジュール!$A$10:$V$266,$AG102+4,FALSE),""))</f>
        <v/>
      </c>
      <c r="AA102" s="386" t="str">
        <f>IF(ISERROR(VLOOKUP(AA97,スケジュール!$A$10:$V$266,$AG102+4,FALSE)),"",IF(VLOOKUP(AA97,スケジュール!$A$10:$V$266,$AG102+4,FALSE)="●",VLOOKUP(AA97,スケジュール!$A$10:$V$266,$AG102+4,FALSE),""))</f>
        <v/>
      </c>
      <c r="AB102" s="386" t="str">
        <f>IF(ISERROR(VLOOKUP(AB97,スケジュール!$A$10:$V$266,$AG102+4,FALSE)),"",IF(VLOOKUP(AB97,スケジュール!$A$10:$V$266,$AG102+4,FALSE)="●",VLOOKUP(AB97,スケジュール!$A$10:$V$266,$AG102+4,FALSE),""))</f>
        <v/>
      </c>
      <c r="AC102" s="386" t="str">
        <f>IF(ISERROR(VLOOKUP(AC97,スケジュール!$A$10:$V$266,$AG102+4,FALSE)),"",IF(VLOOKUP(AC97,スケジュール!$A$10:$V$266,$AG102+4,FALSE)="●",VLOOKUP(AC97,スケジュール!$A$10:$V$266,$AG102+4,FALSE),""))</f>
        <v/>
      </c>
      <c r="AD102" s="386" t="str">
        <f>IF(ISERROR(VLOOKUP(AD97,スケジュール!$A$10:$V$266,$AG102+4,FALSE)),"",IF(VLOOKUP(AD97,スケジュール!$A$10:$V$266,$AG102+4,FALSE)="●",VLOOKUP(AD97,スケジュール!$A$10:$V$266,$AG102+4,FALSE),""))</f>
        <v/>
      </c>
      <c r="AE102" s="386" t="str">
        <f>IF(ISERROR(VLOOKUP(AE97,スケジュール!$A$10:$V$266,$AG102+4,FALSE)),"",IF(VLOOKUP(AE97,スケジュール!$A$10:$V$266,$AG102+4,FALSE)="●",VLOOKUP(AE97,スケジュール!$A$10:$V$266,$AG102+4,FALSE),""))</f>
        <v/>
      </c>
      <c r="AF102" s="386" t="str">
        <f>IF(ISERROR(VLOOKUP(AF97,スケジュール!$A$10:$V$266,$AG102+4,FALSE)),"",IF(VLOOKUP(AF97,スケジュール!$A$10:$V$266,$AG102+4,FALSE)="●",VLOOKUP(AF97,スケジュール!$A$10:$V$266,$AG102+4,FALSE),""))</f>
        <v/>
      </c>
      <c r="AG102" s="102" t="str">
        <f>AG94</f>
        <v/>
      </c>
    </row>
    <row r="103" spans="1:36" ht="20.100000000000001" customHeight="1">
      <c r="A103" s="34" t="s">
        <v>89</v>
      </c>
      <c r="B103" s="388" t="str">
        <f>IF(OR(ISERROR(VLOOKUP(B97,スケジュール!$A$10:$AC$276,3)),(ISBLANK(VLOOKUP(B97,スケジュール!$A$10:$AC$276,3)))),"",VLOOKUP(B97,スケジュール!$A$10:$AC$276,3))</f>
        <v/>
      </c>
      <c r="C103" s="388" t="str">
        <f>IF(OR(ISERROR(VLOOKUP(C97,スケジュール!$A$10:$AC$276,3)),(ISBLANK(VLOOKUP(C97,スケジュール!$A$10:$AC$276,3)))),"",VLOOKUP(C97,スケジュール!$A$10:$AC$276,3))</f>
        <v/>
      </c>
      <c r="D103" s="388">
        <f>IF(OR(ISERROR(VLOOKUP(D97,スケジュール!$A$10:$AC$276,3)),(ISBLANK(VLOOKUP(D97,スケジュール!$A$10:$AC$276,3)))),"",VLOOKUP(D97,スケジュール!$A$10:$AC$276,3))</f>
        <v>43544</v>
      </c>
      <c r="E103" s="388">
        <f>IF(OR(ISERROR(VLOOKUP(E97,スケジュール!$A$10:$AC$276,3)),(ISBLANK(VLOOKUP(E97,スケジュール!$A$10:$AC$276,3)))),"",VLOOKUP(E97,スケジュール!$A$10:$AC$276,3))</f>
        <v>43545</v>
      </c>
      <c r="F103" s="388">
        <f>IF(OR(ISERROR(VLOOKUP(F97,スケジュール!$A$10:$AC$276,3)),(ISBLANK(VLOOKUP(F97,スケジュール!$A$10:$AC$276,3)))),"",VLOOKUP(F97,スケジュール!$A$10:$AC$276,3))</f>
        <v>43546</v>
      </c>
      <c r="G103" s="388" t="str">
        <f>IF(OR(ISERROR(VLOOKUP(G97,スケジュール!$A$10:$AC$276,3)),(ISBLANK(VLOOKUP(G97,スケジュール!$A$10:$AC$276,3)))),"",VLOOKUP(G97,スケジュール!$A$10:$AC$276,3))</f>
        <v/>
      </c>
      <c r="H103" s="388" t="str">
        <f>IF(OR(ISERROR(VLOOKUP(H97,スケジュール!$A$10:$AC$276,3)),(ISBLANK(VLOOKUP(H97,スケジュール!$A$10:$AC$276,3)))),"",VLOOKUP(H97,スケジュール!$A$10:$AC$276,3))</f>
        <v/>
      </c>
      <c r="I103" s="389"/>
      <c r="J103" s="388" t="str">
        <f>IF(OR(ISERROR(VLOOKUP(J97,スケジュール!$A$10:$AC$276,3)),(ISBLANK(VLOOKUP(J97,スケジュール!$A$10:$AC$276,3)))),"",VLOOKUP(J97,スケジュール!$A$10:$AC$276,3))</f>
        <v/>
      </c>
      <c r="K103" s="388" t="str">
        <f>IF(OR(ISERROR(VLOOKUP(K97,スケジュール!$A$10:$AC$276,3)),(ISBLANK(VLOOKUP(K97,スケジュール!$A$10:$AC$276,3)))),"",VLOOKUP(K97,スケジュール!$A$10:$AC$276,3))</f>
        <v/>
      </c>
      <c r="L103" s="388">
        <f>IF(OR(ISERROR(VLOOKUP(L97,スケジュール!$A$10:$AC$276,3)),(ISBLANK(VLOOKUP(L97,スケジュール!$A$10:$AC$276,3)))),"",VLOOKUP(L97,スケジュール!$A$10:$AC$276,3))</f>
        <v>43573</v>
      </c>
      <c r="M103" s="388">
        <f>IF(OR(ISERROR(VLOOKUP(M97,スケジュール!$A$10:$AC$276,3)),(ISBLANK(VLOOKUP(M97,スケジュール!$A$10:$AC$276,3)))),"",VLOOKUP(M97,スケジュール!$A$10:$AC$276,3))</f>
        <v>43574</v>
      </c>
      <c r="N103" s="388" t="str">
        <f>IF(OR(ISERROR(VLOOKUP(N97,スケジュール!$A$10:$AC$276,3)),(ISBLANK(VLOOKUP(N97,スケジュール!$A$10:$AC$276,3)))),"",VLOOKUP(N97,スケジュール!$A$10:$AC$276,3))</f>
        <v/>
      </c>
      <c r="O103" s="388" t="str">
        <f>IF(OR(ISERROR(VLOOKUP(O97,スケジュール!$A$10:$AC$276,3)),(ISBLANK(VLOOKUP(O97,スケジュール!$A$10:$AC$276,3)))),"",VLOOKUP(O97,スケジュール!$A$10:$AC$276,3))</f>
        <v/>
      </c>
      <c r="P103" s="388" t="str">
        <f>IF(OR(ISERROR(VLOOKUP(P97,スケジュール!$A$10:$AC$276,3)),(ISBLANK(VLOOKUP(P97,スケジュール!$A$10:$AC$276,3)))),"",VLOOKUP(P97,スケジュール!$A$10:$AC$276,3))</f>
        <v/>
      </c>
      <c r="Q103" s="389"/>
      <c r="R103" s="388" t="str">
        <f>IF(OR(ISERROR(VLOOKUP(R97,スケジュール!$A$10:$AC$276,3)),(ISBLANK(VLOOKUP(R97,スケジュール!$A$10:$AC$276,3)))),"",VLOOKUP(R97,スケジュール!$A$10:$AC$276,3))</f>
        <v/>
      </c>
      <c r="S103" s="388" t="str">
        <f>IF(OR(ISERROR(VLOOKUP(S97,スケジュール!$A$10:$AC$276,3)),(ISBLANK(VLOOKUP(S97,スケジュール!$A$10:$AC$276,3)))),"",VLOOKUP(S97,スケジュール!$A$10:$AC$276,3))</f>
        <v/>
      </c>
      <c r="T103" s="388">
        <f>IF(OR(ISERROR(VLOOKUP(T97,スケジュール!$A$10:$AC$276,3)),(ISBLANK(VLOOKUP(T97,スケジュール!$A$10:$AC$276,3)))),"",VLOOKUP(T97,スケジュール!$A$10:$AC$276,3))</f>
        <v>43607</v>
      </c>
      <c r="U103" s="388">
        <f>IF(OR(ISERROR(VLOOKUP(U97,スケジュール!$A$10:$AC$276,3)),(ISBLANK(VLOOKUP(U97,スケジュール!$A$10:$AC$276,3)))),"",VLOOKUP(U97,スケジュール!$A$10:$AC$276,3))</f>
        <v>43608</v>
      </c>
      <c r="V103" s="388" t="str">
        <f>IF(OR(ISERROR(VLOOKUP(V97,スケジュール!$A$10:$AC$276,3)),(ISBLANK(VLOOKUP(V97,スケジュール!$A$10:$AC$276,3)))),"",VLOOKUP(V97,スケジュール!$A$10:$AC$276,3))</f>
        <v/>
      </c>
      <c r="W103" s="388" t="str">
        <f>IF(OR(ISERROR(VLOOKUP(W97,スケジュール!$A$10:$AC$276,3)),(ISBLANK(VLOOKUP(W97,スケジュール!$A$10:$AC$276,3)))),"",VLOOKUP(W97,スケジュール!$A$10:$AC$276,3))</f>
        <v/>
      </c>
      <c r="X103" s="388" t="str">
        <f>IF(OR(ISERROR(VLOOKUP(X97,スケジュール!$A$10:$AC$276,3)),(ISBLANK(VLOOKUP(X97,スケジュール!$A$10:$AC$276,3)))),"",VLOOKUP(X97,スケジュール!$A$10:$AC$276,3))</f>
        <v/>
      </c>
      <c r="Y103" s="389"/>
      <c r="Z103" s="388" t="str">
        <f>IF(OR(ISERROR(VLOOKUP(Z97,スケジュール!$A$10:$AC$276,3)),(ISBLANK(VLOOKUP(Z97,スケジュール!$A$10:$AC$276,3)))),"",VLOOKUP(Z97,スケジュール!$A$10:$AC$276,3))</f>
        <v/>
      </c>
      <c r="AA103" s="388" t="str">
        <f>IF(OR(ISERROR(VLOOKUP(AA97,スケジュール!$A$10:$AC$276,3)),(ISBLANK(VLOOKUP(AA97,スケジュール!$A$10:$AC$276,3)))),"",VLOOKUP(AA97,スケジュール!$A$10:$AC$276,3))</f>
        <v/>
      </c>
      <c r="AB103" s="388" t="str">
        <f>IF(OR(ISERROR(VLOOKUP(AB97,スケジュール!$A$10:$AC$276,3)),(ISBLANK(VLOOKUP(AB97,スケジュール!$A$10:$AC$276,3)))),"",VLOOKUP(AB97,スケジュール!$A$10:$AC$276,3))</f>
        <v/>
      </c>
      <c r="AC103" s="388" t="str">
        <f>IF(OR(ISERROR(VLOOKUP(AC97,スケジュール!$A$10:$AC$276,3)),(ISBLANK(VLOOKUP(AC97,スケジュール!$A$10:$AC$276,3)))),"",VLOOKUP(AC97,スケジュール!$A$10:$AC$276,3))</f>
        <v/>
      </c>
      <c r="AD103" s="388" t="str">
        <f>IF(OR(ISERROR(VLOOKUP(AD97,スケジュール!$A$10:$AC$276,3)),(ISBLANK(VLOOKUP(AD97,スケジュール!$A$10:$AC$276,3)))),"",VLOOKUP(AD97,スケジュール!$A$10:$AC$276,3))</f>
        <v/>
      </c>
      <c r="AE103" s="388" t="str">
        <f>IF(OR(ISERROR(VLOOKUP(AE97,スケジュール!$A$10:$AC$276,3)),(ISBLANK(VLOOKUP(AE97,スケジュール!$A$10:$AC$276,3)))),"",VLOOKUP(AE97,スケジュール!$A$10:$AC$276,3))</f>
        <v/>
      </c>
      <c r="AF103" s="388" t="str">
        <f>IF(OR(ISERROR(VLOOKUP(AF97,スケジュール!$A$10:$AC$276,3)),(ISBLANK(VLOOKUP(AF97,スケジュール!$A$10:$AC$276,3)))),"",VLOOKUP(AF97,スケジュール!$A$10:$AC$276,3))</f>
        <v/>
      </c>
    </row>
    <row r="104" spans="1:36" ht="20.100000000000001" customHeight="1">
      <c r="A104" s="38" t="s">
        <v>90</v>
      </c>
      <c r="B104" s="390" t="str">
        <f>IF(OR(ISERROR(VLOOKUP(B97,スケジュール!$A$10:$AC$276,4)),(ISBLANK(VLOOKUP(B97,スケジュール!$A$10:$AC$276,4)))),"",VLOOKUP(B97,スケジュール!$A$10:$AC$276,4))</f>
        <v/>
      </c>
      <c r="C104" s="390" t="str">
        <f>IF(OR(ISERROR(VLOOKUP(C97,スケジュール!$A$10:$AC$276,4)),(ISBLANK(VLOOKUP(C97,スケジュール!$A$10:$AC$276,4)))),"",VLOOKUP(C97,スケジュール!$A$10:$AC$276,4))</f>
        <v/>
      </c>
      <c r="D104" s="390">
        <f>IF(OR(ISERROR(VLOOKUP(D97,スケジュール!$A$10:$AC$276,4)),(ISBLANK(VLOOKUP(D97,スケジュール!$A$10:$AC$276,4)))),"",VLOOKUP(D97,スケジュール!$A$10:$AC$276,4))</f>
        <v>43546</v>
      </c>
      <c r="E104" s="390">
        <f>IF(OR(ISERROR(VLOOKUP(E97,スケジュール!$A$10:$AC$276,4)),(ISBLANK(VLOOKUP(E97,スケジュール!$A$10:$AC$276,4)))),"",VLOOKUP(E97,スケジュール!$A$10:$AC$276,4))</f>
        <v>43547</v>
      </c>
      <c r="F104" s="390" t="str">
        <f>IF(OR(ISERROR(VLOOKUP(F97,スケジュール!$A$10:$AC$276,4)),(ISBLANK(VLOOKUP(F97,スケジュール!$A$10:$AC$276,4)))),"",VLOOKUP(F97,スケジュール!$A$10:$AC$276,4))</f>
        <v/>
      </c>
      <c r="G104" s="390" t="str">
        <f>IF(OR(ISERROR(VLOOKUP(G97,スケジュール!$A$10:$AC$276,4)),(ISBLANK(VLOOKUP(G97,スケジュール!$A$10:$AC$276,4)))),"",VLOOKUP(G97,スケジュール!$A$10:$AC$276,4))</f>
        <v/>
      </c>
      <c r="H104" s="390" t="str">
        <f>IF(OR(ISERROR(VLOOKUP(H97,スケジュール!$A$10:$AC$276,4)),(ISBLANK(VLOOKUP(H97,スケジュール!$A$10:$AC$276,4)))),"",VLOOKUP(H97,スケジュール!$A$10:$AC$276,4))</f>
        <v/>
      </c>
      <c r="I104" s="389"/>
      <c r="J104" s="390" t="str">
        <f>IF(OR(ISERROR(VLOOKUP(J97,スケジュール!$A$10:$AC$276,4)),(ISBLANK(VLOOKUP(J97,スケジュール!$A$10:$AC$276,4)))),"",VLOOKUP(J97,スケジュール!$A$10:$AC$276,4))</f>
        <v/>
      </c>
      <c r="K104" s="390" t="str">
        <f>IF(OR(ISERROR(VLOOKUP(K97,スケジュール!$A$10:$AC$276,4)),(ISBLANK(VLOOKUP(K97,スケジュール!$A$10:$AC$276,4)))),"",VLOOKUP(K97,スケジュール!$A$10:$AC$276,4))</f>
        <v/>
      </c>
      <c r="L104" s="390">
        <f>IF(OR(ISERROR(VLOOKUP(L97,スケジュール!$A$10:$AC$276,4)),(ISBLANK(VLOOKUP(L97,スケジュール!$A$10:$AC$276,4)))),"",VLOOKUP(L97,スケジュール!$A$10:$AC$276,4))</f>
        <v>43575</v>
      </c>
      <c r="M104" s="390" t="str">
        <f>IF(OR(ISERROR(VLOOKUP(M97,スケジュール!$A$10:$AC$276,4)),(ISBLANK(VLOOKUP(M97,スケジュール!$A$10:$AC$276,4)))),"",VLOOKUP(M97,スケジュール!$A$10:$AC$276,4))</f>
        <v/>
      </c>
      <c r="N104" s="390" t="str">
        <f>IF(OR(ISERROR(VLOOKUP(N97,スケジュール!$A$10:$AC$276,4)),(ISBLANK(VLOOKUP(N97,スケジュール!$A$10:$AC$276,4)))),"",VLOOKUP(N97,スケジュール!$A$10:$AC$276,4))</f>
        <v/>
      </c>
      <c r="O104" s="390" t="str">
        <f>IF(OR(ISERROR(VLOOKUP(O97,スケジュール!$A$10:$AC$276,4)),(ISBLANK(VLOOKUP(O97,スケジュール!$A$10:$AC$276,4)))),"",VLOOKUP(O97,スケジュール!$A$10:$AC$276,4))</f>
        <v/>
      </c>
      <c r="P104" s="390" t="str">
        <f>IF(OR(ISERROR(VLOOKUP(P97,スケジュール!$A$10:$AC$276,4)),(ISBLANK(VLOOKUP(P97,スケジュール!$A$10:$AC$276,4)))),"",VLOOKUP(P97,スケジュール!$A$10:$AC$276,4))</f>
        <v/>
      </c>
      <c r="Q104" s="389"/>
      <c r="R104" s="390" t="str">
        <f>IF(OR(ISERROR(VLOOKUP(R97,スケジュール!$A$10:$AC$276,4)),(ISBLANK(VLOOKUP(R97,スケジュール!$A$10:$AC$276,4)))),"",VLOOKUP(R97,スケジュール!$A$10:$AC$276,4))</f>
        <v/>
      </c>
      <c r="S104" s="390" t="str">
        <f>IF(OR(ISERROR(VLOOKUP(S97,スケジュール!$A$10:$AC$276,4)),(ISBLANK(VLOOKUP(S97,スケジュール!$A$10:$AC$276,4)))),"",VLOOKUP(S97,スケジュール!$A$10:$AC$276,4))</f>
        <v/>
      </c>
      <c r="T104" s="390">
        <f>IF(OR(ISERROR(VLOOKUP(T97,スケジュール!$A$10:$AC$276,4)),(ISBLANK(VLOOKUP(T97,スケジュール!$A$10:$AC$276,4)))),"",VLOOKUP(T97,スケジュール!$A$10:$AC$276,4))</f>
        <v>43609</v>
      </c>
      <c r="U104" s="390" t="str">
        <f>IF(OR(ISERROR(VLOOKUP(U97,スケジュール!$A$10:$AC$276,4)),(ISBLANK(VLOOKUP(U97,スケジュール!$A$10:$AC$276,4)))),"",VLOOKUP(U97,スケジュール!$A$10:$AC$276,4))</f>
        <v/>
      </c>
      <c r="V104" s="390" t="str">
        <f>IF(OR(ISERROR(VLOOKUP(V97,スケジュール!$A$10:$AC$276,4)),(ISBLANK(VLOOKUP(V97,スケジュール!$A$10:$AC$276,4)))),"",VLOOKUP(V97,スケジュール!$A$10:$AC$276,4))</f>
        <v/>
      </c>
      <c r="W104" s="390" t="str">
        <f>IF(OR(ISERROR(VLOOKUP(W97,スケジュール!$A$10:$AC$276,4)),(ISBLANK(VLOOKUP(W97,スケジュール!$A$10:$AC$276,4)))),"",VLOOKUP(W97,スケジュール!$A$10:$AC$276,4))</f>
        <v/>
      </c>
      <c r="X104" s="390" t="str">
        <f>IF(OR(ISERROR(VLOOKUP(X97,スケジュール!$A$10:$AC$276,4)),(ISBLANK(VLOOKUP(X97,スケジュール!$A$10:$AC$276,4)))),"",VLOOKUP(X97,スケジュール!$A$10:$AC$276,4))</f>
        <v/>
      </c>
      <c r="Y104" s="389"/>
      <c r="Z104" s="388" t="str">
        <f>IF(OR(ISERROR(VLOOKUP(Z97,スケジュール!$A$10:$AC$276,4)),(ISBLANK(VLOOKUP(Z97,スケジュール!$A$10:$AC$276,4)))),"",VLOOKUP(Z97,スケジュール!$A$10:$AC$276,4))</f>
        <v/>
      </c>
      <c r="AA104" s="388" t="str">
        <f>IF(OR(ISERROR(VLOOKUP(AA97,スケジュール!$A$10:$AC$276,4)),(ISBLANK(VLOOKUP(AA97,スケジュール!$A$10:$AC$276,4)))),"",VLOOKUP(AA97,スケジュール!$A$10:$AC$276,4))</f>
        <v/>
      </c>
      <c r="AB104" s="388" t="str">
        <f>IF(OR(ISERROR(VLOOKUP(AB97,スケジュール!$A$10:$AC$276,4)),(ISBLANK(VLOOKUP(AB97,スケジュール!$A$10:$AC$276,4)))),"",VLOOKUP(AB97,スケジュール!$A$10:$AC$276,4))</f>
        <v/>
      </c>
      <c r="AC104" s="388" t="str">
        <f>IF(OR(ISERROR(VLOOKUP(AC97,スケジュール!$A$10:$AC$276,4)),(ISBLANK(VLOOKUP(AC97,スケジュール!$A$10:$AC$276,4)))),"",VLOOKUP(AC97,スケジュール!$A$10:$AC$276,4))</f>
        <v/>
      </c>
      <c r="AD104" s="388" t="str">
        <f>IF(OR(ISERROR(VLOOKUP(AD97,スケジュール!$A$10:$AC$276,4)),(ISBLANK(VLOOKUP(AD97,スケジュール!$A$10:$AC$276,4)))),"",VLOOKUP(AD97,スケジュール!$A$10:$AC$276,4))</f>
        <v/>
      </c>
      <c r="AE104" s="388" t="str">
        <f>IF(OR(ISERROR(VLOOKUP(AE97,スケジュール!$A$10:$AC$276,4)),(ISBLANK(VLOOKUP(AE97,スケジュール!$A$10:$AC$276,4)))),"",VLOOKUP(AE97,スケジュール!$A$10:$AC$276,4))</f>
        <v/>
      </c>
      <c r="AF104" s="388" t="str">
        <f>IF(OR(ISERROR(VLOOKUP(AF97,スケジュール!$A$10:$AC$276,4)),(ISBLANK(VLOOKUP(AF97,スケジュール!$A$10:$AC$276,4)))),"",VLOOKUP(AF97,スケジュール!$A$10:$AC$276,4))</f>
        <v/>
      </c>
    </row>
    <row r="105" spans="1:36" ht="20.100000000000001" customHeight="1"/>
    <row r="106" spans="1:36" ht="20.100000000000001" customHeight="1">
      <c r="D106" s="126" t="str">
        <f>"緑色の●は"&amp;A99&amp;"です"</f>
        <v>緑色の●はです</v>
      </c>
      <c r="H106" s="88" t="str">
        <f>"紫の●は"&amp;A100&amp;"です"</f>
        <v>紫の●はです</v>
      </c>
      <c r="L106" s="94" t="str">
        <f>"赤の●は"&amp;A101&amp;"です"</f>
        <v>赤の●はです</v>
      </c>
      <c r="P106" s="97" t="str">
        <f>"オレンジの●は"&amp;A102&amp;"です"</f>
        <v>オレンジの●はです</v>
      </c>
    </row>
  </sheetData>
  <sheetProtection sheet="1" objects="1" scenarios="1" selectLockedCells="1"/>
  <mergeCells count="17">
    <mergeCell ref="F55:G55"/>
    <mergeCell ref="K55:L55"/>
    <mergeCell ref="N55:O55"/>
    <mergeCell ref="V55:W55"/>
    <mergeCell ref="AA55:AB55"/>
    <mergeCell ref="B2:AF2"/>
    <mergeCell ref="AD4:AE4"/>
    <mergeCell ref="C4:D4"/>
    <mergeCell ref="AD55:AE55"/>
    <mergeCell ref="F4:G4"/>
    <mergeCell ref="AA4:AB4"/>
    <mergeCell ref="N4:O4"/>
    <mergeCell ref="S55:T55"/>
    <mergeCell ref="S4:T4"/>
    <mergeCell ref="K4:L4"/>
    <mergeCell ref="V4:W4"/>
    <mergeCell ref="C55:D55"/>
  </mergeCells>
  <phoneticPr fontId="9"/>
  <conditionalFormatting sqref="B9:H9">
    <cfRule type="expression" dxfId="6615" priority="7038">
      <formula>MONTH(B9)&lt;&gt;$F$4</formula>
    </cfRule>
  </conditionalFormatting>
  <conditionalFormatting sqref="B9:H9">
    <cfRule type="expression" dxfId="6614" priority="7032">
      <formula>AND(MONTH(B6)=$F$4,B7="pink")</formula>
    </cfRule>
    <cfRule type="expression" dxfId="6613" priority="7033">
      <formula>AND(MONTH(B6)=$F$4,B7="yellow")</formula>
    </cfRule>
    <cfRule type="expression" dxfId="6612" priority="7034">
      <formula>AND(MONTH(B6)=$F$4,B7="green")</formula>
    </cfRule>
    <cfRule type="expression" dxfId="6611" priority="7035">
      <formula>AND(MONTH(B6)=$F$4,B7="purple")</formula>
    </cfRule>
    <cfRule type="expression" dxfId="6610" priority="7036">
      <formula>AND(MONTH(B6)=$F$4,B7="sky")</formula>
    </cfRule>
    <cfRule type="expression" dxfId="6609" priority="7037">
      <formula>AND(MONTH(B6)=$F$4,B7="orange")</formula>
    </cfRule>
  </conditionalFormatting>
  <conditionalFormatting sqref="B10:H10">
    <cfRule type="expression" dxfId="6608" priority="7031">
      <formula>MONTH(B10)&lt;&gt;$F$4</formula>
    </cfRule>
  </conditionalFormatting>
  <conditionalFormatting sqref="B10:H10">
    <cfRule type="expression" dxfId="6607" priority="7025">
      <formula>AND(MONTH(B6)=$F$4,B7="pink")</formula>
    </cfRule>
    <cfRule type="expression" dxfId="6606" priority="7026">
      <formula>AND(MONTH(B6)=$F$4,B7="yellow")</formula>
    </cfRule>
    <cfRule type="expression" dxfId="6605" priority="7027">
      <formula>AND(MONTH(B6)=$F$4,B7="green")</formula>
    </cfRule>
    <cfRule type="expression" dxfId="6604" priority="7028">
      <formula>AND(MONTH(B6)=$F$4,B7="purple")</formula>
    </cfRule>
    <cfRule type="expression" dxfId="6603" priority="7029">
      <formula>AND(MONTH(B6)=$F$4,B7="sky")</formula>
    </cfRule>
    <cfRule type="expression" dxfId="6602" priority="7030">
      <formula>AND(MONTH(B6)=$F$4,B7="orange")</formula>
    </cfRule>
  </conditionalFormatting>
  <conditionalFormatting sqref="B11:H11">
    <cfRule type="expression" dxfId="6601" priority="7024">
      <formula>MONTH(B11)&lt;&gt;$F$4</formula>
    </cfRule>
  </conditionalFormatting>
  <conditionalFormatting sqref="B11:H11">
    <cfRule type="expression" dxfId="6600" priority="7018">
      <formula>AND(MONTH(B6)=$F$4,B7="pink")</formula>
    </cfRule>
    <cfRule type="expression" dxfId="6599" priority="7019">
      <formula>AND(MONTH(B6)=$F$4,B7="yellow")</formula>
    </cfRule>
    <cfRule type="expression" dxfId="6598" priority="7020">
      <formula>AND(MONTH(B6)=$F$4,B7="green")</formula>
    </cfRule>
    <cfRule type="expression" dxfId="6597" priority="7021">
      <formula>AND(MONTH(B6)=$F$4,B7="purple")</formula>
    </cfRule>
    <cfRule type="expression" dxfId="6596" priority="7022">
      <formula>AND(MONTH(B6)=$F$4,B7="sky")</formula>
    </cfRule>
    <cfRule type="expression" dxfId="6595" priority="7023">
      <formula>AND(MONTH(B6)=$F$4,B7="orange")</formula>
    </cfRule>
  </conditionalFormatting>
  <conditionalFormatting sqref="C12:H12">
    <cfRule type="expression" dxfId="6594" priority="7017">
      <formula>MONTH(C6)&lt;&gt;$N$4</formula>
    </cfRule>
  </conditionalFormatting>
  <conditionalFormatting sqref="B12:H12">
    <cfRule type="expression" dxfId="6593" priority="7010">
      <formula>AND(MONTH(B6)=$F$4,B7="pink")</formula>
    </cfRule>
    <cfRule type="expression" dxfId="6592" priority="7011">
      <formula>AND(MONTH(B6)=$F$4,B7="yellow")</formula>
    </cfRule>
    <cfRule type="expression" dxfId="6591" priority="7012">
      <formula>AND(MONTH(B6)=$F$4,B7="green")</formula>
    </cfRule>
    <cfRule type="expression" dxfId="6590" priority="7013">
      <formula>AND(MONTH(B6)=$F$4,B7="purple")</formula>
    </cfRule>
    <cfRule type="expression" dxfId="6589" priority="7014">
      <formula>AND(MONTH(B6)=$F$4,B7="sky")</formula>
    </cfRule>
    <cfRule type="expression" dxfId="6588" priority="7015">
      <formula>AND(MONTH(B6)=$F$4,B7="orange")</formula>
    </cfRule>
    <cfRule type="expression" dxfId="6587" priority="7016">
      <formula>MONTH(B6)&lt;&gt;$F$4</formula>
    </cfRule>
  </conditionalFormatting>
  <conditionalFormatting sqref="C13:H13">
    <cfRule type="expression" dxfId="6586" priority="7009">
      <formula>MONTH(C7)&lt;&gt;$N$4</formula>
    </cfRule>
  </conditionalFormatting>
  <conditionalFormatting sqref="B13:H13">
    <cfRule type="expression" dxfId="6585" priority="7002">
      <formula>AND(MONTH(B6)=$F$4,B7="pink")</formula>
    </cfRule>
    <cfRule type="expression" dxfId="6584" priority="7003">
      <formula>AND(MONTH(B6)=$F$4,B7="yellow")</formula>
    </cfRule>
    <cfRule type="expression" dxfId="6583" priority="7004">
      <formula>AND(MONTH(B6)=$F$4,B8="green")</formula>
    </cfRule>
    <cfRule type="expression" dxfId="6582" priority="7005">
      <formula>AND(MONTH(B6)=$F$4,B7="purple")</formula>
    </cfRule>
    <cfRule type="expression" dxfId="6581" priority="7006">
      <formula>AND(MONTH(B6)=$F$4,B7="sky")</formula>
    </cfRule>
    <cfRule type="expression" dxfId="6580" priority="7007">
      <formula>AND(MONTH(B6)=$F$4,B7="orange")</formula>
    </cfRule>
    <cfRule type="expression" dxfId="6579" priority="7008">
      <formula>MONTH(B6)&lt;&gt;$F$4</formula>
    </cfRule>
  </conditionalFormatting>
  <conditionalFormatting sqref="B6:H6">
    <cfRule type="expression" dxfId="6578" priority="6943">
      <formula>AND(MONTH(B6)=$F$4,B7="pink")</formula>
    </cfRule>
    <cfRule type="expression" dxfId="6577" priority="6944">
      <formula>AND(MONTH(B6)=$F$4,B7="yellow")</formula>
    </cfRule>
    <cfRule type="expression" dxfId="6576" priority="6945">
      <formula>AND(MONTH(B6)=$F$4,B7="green")</formula>
    </cfRule>
    <cfRule type="expression" dxfId="6575" priority="6946">
      <formula>AND(MONTH(B6)=$F$4,B7="purple")</formula>
    </cfRule>
    <cfRule type="expression" dxfId="6574" priority="6947">
      <formula>AND(MONTH(B6)=$F$4,B7="sky")</formula>
    </cfRule>
    <cfRule type="expression" dxfId="6573" priority="6948">
      <formula>AND(MONTH(B6)=$F$4,B7="orange")</formula>
    </cfRule>
    <cfRule type="expression" dxfId="6572" priority="6949">
      <formula>MONTH(B6)&lt;&gt;$F$4</formula>
    </cfRule>
  </conditionalFormatting>
  <conditionalFormatting sqref="J8:P8">
    <cfRule type="expression" dxfId="6571" priority="6297">
      <formula>MONTH(J8)&lt;&gt;$N$4</formula>
    </cfRule>
  </conditionalFormatting>
  <conditionalFormatting sqref="J8:P8">
    <cfRule type="expression" dxfId="6570" priority="6291">
      <formula>AND(MONTH(J6)=$N$4,J7="pink")</formula>
    </cfRule>
    <cfRule type="expression" dxfId="6569" priority="6292">
      <formula>AND(MONTH(J6)=$N$4,J7="yellow")</formula>
    </cfRule>
    <cfRule type="expression" dxfId="6568" priority="6293">
      <formula>AND(MONTH(J6)=$N$4,J7="green")</formula>
    </cfRule>
    <cfRule type="expression" dxfId="6567" priority="6294">
      <formula>AND(MONTH(J6)=$F$4,J7="purple")</formula>
    </cfRule>
    <cfRule type="expression" dxfId="6566" priority="6295">
      <formula>AND(MONTH(J6)=$N$4,J7="sky")</formula>
    </cfRule>
    <cfRule type="expression" dxfId="6565" priority="6296">
      <formula>AND(MONTH(J6)=$N$4,J7="orange")</formula>
    </cfRule>
  </conditionalFormatting>
  <conditionalFormatting sqref="J9:P9">
    <cfRule type="expression" dxfId="6564" priority="6290">
      <formula>MONTH(J9)&lt;&gt;$N$4</formula>
    </cfRule>
  </conditionalFormatting>
  <conditionalFormatting sqref="J9:P9">
    <cfRule type="expression" dxfId="6563" priority="6284">
      <formula>AND(MONTH(J6)=$N$4,J7="pink")</formula>
    </cfRule>
    <cfRule type="expression" dxfId="6562" priority="6285">
      <formula>AND(MONTH(J6)=$N$4,J7="yellow")</formula>
    </cfRule>
    <cfRule type="expression" dxfId="6561" priority="6286">
      <formula>AND(MONTH(J6)=$N$4,J7="green")</formula>
    </cfRule>
    <cfRule type="expression" dxfId="6560" priority="6287">
      <formula>AND(MONTH(J6)=$N$4,J7="purple")</formula>
    </cfRule>
    <cfRule type="expression" dxfId="6559" priority="6288">
      <formula>AND(MONTH(J6)=$N$4,J7="sky")</formula>
    </cfRule>
    <cfRule type="expression" dxfId="6558" priority="6289">
      <formula>AND(MONTH(J6)=$N$4,J7="orange")</formula>
    </cfRule>
  </conditionalFormatting>
  <conditionalFormatting sqref="J10:P10">
    <cfRule type="expression" dxfId="6557" priority="6283">
      <formula>MONTH(J10)&lt;&gt;$N$4</formula>
    </cfRule>
  </conditionalFormatting>
  <conditionalFormatting sqref="J10:P10">
    <cfRule type="expression" dxfId="6556" priority="6277">
      <formula>AND(MONTH(J6)=$N$4,J7="pink")</formula>
    </cfRule>
    <cfRule type="expression" dxfId="6555" priority="6278">
      <formula>AND(MONTH(J6)=$N$4,J7="yellow")</formula>
    </cfRule>
    <cfRule type="expression" dxfId="6554" priority="6279">
      <formula>AND(MONTH(J6)=$N$4,J7="green")</formula>
    </cfRule>
    <cfRule type="expression" dxfId="6553" priority="6280">
      <formula>AND(MONTH(J6)=$N$4,J7="purple")</formula>
    </cfRule>
    <cfRule type="expression" dxfId="6552" priority="6281">
      <formula>AND(MONTH(J6)=$N$4,J7="sky")</formula>
    </cfRule>
    <cfRule type="expression" dxfId="6551" priority="6282">
      <formula>AND(MONTH(J6)=$N$4,J7="orange")</formula>
    </cfRule>
  </conditionalFormatting>
  <conditionalFormatting sqref="J11:P11">
    <cfRule type="expression" dxfId="6550" priority="6276">
      <formula>MONTH(J11)&lt;&gt;$N$4</formula>
    </cfRule>
  </conditionalFormatting>
  <conditionalFormatting sqref="J11:P11">
    <cfRule type="expression" dxfId="6549" priority="6270">
      <formula>AND(MONTH(J6)=$N$4,J7="pink")</formula>
    </cfRule>
    <cfRule type="expression" dxfId="6548" priority="6271">
      <formula>AND(MONTH(J6)=$N$4,J7="yellow")</formula>
    </cfRule>
    <cfRule type="expression" dxfId="6547" priority="6272">
      <formula>AND(MONTH(J6)=$N$4,J7="green")</formula>
    </cfRule>
    <cfRule type="expression" dxfId="6546" priority="6273">
      <formula>AND(MONTH(J6)=$N$4,J7="purple")</formula>
    </cfRule>
    <cfRule type="expression" dxfId="6545" priority="6274">
      <formula>AND(MONTH(J6)=$N$4,J7="sky")</formula>
    </cfRule>
    <cfRule type="expression" dxfId="6544" priority="6275">
      <formula>AND(MONTH(J6)=$N$4,J7="orange")</formula>
    </cfRule>
  </conditionalFormatting>
  <conditionalFormatting sqref="K12:P12">
    <cfRule type="expression" dxfId="6543" priority="6269">
      <formula>MONTH(K6)&lt;&gt;$N$4</formula>
    </cfRule>
  </conditionalFormatting>
  <conditionalFormatting sqref="J12:P12">
    <cfRule type="expression" dxfId="6542" priority="6262">
      <formula>AND(MONTH(J6)=$N$4,J7="pink")</formula>
    </cfRule>
    <cfRule type="expression" dxfId="6541" priority="6263">
      <formula>AND(MONTH(J6)=$N$4,J7="yellow")</formula>
    </cfRule>
    <cfRule type="expression" dxfId="6540" priority="6264">
      <formula>AND(MONTH(J6)=$N$4,J7="green")</formula>
    </cfRule>
    <cfRule type="expression" dxfId="6539" priority="6265">
      <formula>AND(MONTH(J6)=$N$4,J7="purple")</formula>
    </cfRule>
    <cfRule type="expression" dxfId="6538" priority="6266">
      <formula>AND(MONTH(J6)=$N$4,J7="sky")</formula>
    </cfRule>
    <cfRule type="expression" dxfId="6537" priority="6267">
      <formula>AND(MONTH(J6)=$N$4,J7="orange")</formula>
    </cfRule>
    <cfRule type="expression" dxfId="6536" priority="6268">
      <formula>MONTH(J6)&lt;&gt;$N$4</formula>
    </cfRule>
  </conditionalFormatting>
  <conditionalFormatting sqref="K13:P13">
    <cfRule type="expression" dxfId="6535" priority="6261">
      <formula>MONTH(K7)&lt;&gt;$N$4</formula>
    </cfRule>
  </conditionalFormatting>
  <conditionalFormatting sqref="J13:P13">
    <cfRule type="expression" dxfId="6534" priority="6254">
      <formula>AND(MONTH(J6)=$N$4,J7="pink")</formula>
    </cfRule>
    <cfRule type="expression" dxfId="6533" priority="6255">
      <formula>AND(MONTH(J6)=$N$4,J7="yellow")</formula>
    </cfRule>
    <cfRule type="expression" dxfId="6532" priority="6256">
      <formula>AND(MONTH(J6)=$N$4,J8="green")</formula>
    </cfRule>
    <cfRule type="expression" dxfId="6531" priority="6257">
      <formula>AND(MONTH(J6)=$N$4,J7="purple")</formula>
    </cfRule>
    <cfRule type="expression" dxfId="6530" priority="6258">
      <formula>AND(MONTH(J6)=$N$4,J7="sky")</formula>
    </cfRule>
    <cfRule type="expression" dxfId="6529" priority="6259">
      <formula>AND(MONTH(J6)=$N$4,J7="orange")</formula>
    </cfRule>
    <cfRule type="expression" dxfId="6528" priority="6260">
      <formula>MONTH(J6)&lt;&gt;$N$4</formula>
    </cfRule>
  </conditionalFormatting>
  <conditionalFormatting sqref="J6:P6">
    <cfRule type="expression" dxfId="6527" priority="6246">
      <formula>AND(MONTH(J6)=$N$4,J7="pink")</formula>
    </cfRule>
    <cfRule type="expression" dxfId="6526" priority="6247">
      <formula>AND(MONTH(J6)=$N$4,J7="yellow")</formula>
    </cfRule>
    <cfRule type="expression" dxfId="6525" priority="6248">
      <formula>AND(MONTH(J6)=$N$4,J7="green")</formula>
    </cfRule>
    <cfRule type="expression" dxfId="6524" priority="6249">
      <formula>AND(MONTH(J6)=$N$4,J7="purple")</formula>
    </cfRule>
    <cfRule type="expression" dxfId="6523" priority="6250">
      <formula>AND(MONTH(J6)=$N$4,J7="sky")</formula>
    </cfRule>
    <cfRule type="expression" dxfId="6522" priority="6251">
      <formula>AND(MONTH(J6)=$N$4,J7="orange")</formula>
    </cfRule>
    <cfRule type="expression" dxfId="6521" priority="6252">
      <formula>MONTH(J6)&lt;&gt;$N$4</formula>
    </cfRule>
  </conditionalFormatting>
  <conditionalFormatting sqref="R8:X8">
    <cfRule type="expression" dxfId="6520" priority="5589">
      <formula>MONTH(R8)&lt;&gt;$V$4</formula>
    </cfRule>
  </conditionalFormatting>
  <conditionalFormatting sqref="R8:X8">
    <cfRule type="expression" dxfId="6519" priority="5583">
      <formula>AND(MONTH(R6)=$V$4,R7="pink")</formula>
    </cfRule>
    <cfRule type="expression" dxfId="6518" priority="5584">
      <formula>AND(MONTH(R6)=$V$4,R7="yellow")</formula>
    </cfRule>
    <cfRule type="expression" dxfId="6517" priority="5585">
      <formula>AND(MONTH(R6)=$V$4,R7="green")</formula>
    </cfRule>
    <cfRule type="expression" dxfId="6516" priority="5586">
      <formula>AND(MONTH(R6)=$V$4,R7="purple")</formula>
    </cfRule>
    <cfRule type="expression" dxfId="6515" priority="5587">
      <formula>AND(MONTH(R6)=$V$4,R7="sky")</formula>
    </cfRule>
    <cfRule type="expression" dxfId="6514" priority="5588">
      <formula>AND(MONTH(R6)=$V$4,R7="orange")</formula>
    </cfRule>
  </conditionalFormatting>
  <conditionalFormatting sqref="R9:X9">
    <cfRule type="expression" dxfId="6513" priority="5582">
      <formula>MONTH(R9)&lt;&gt;$V$4</formula>
    </cfRule>
  </conditionalFormatting>
  <conditionalFormatting sqref="R9:X9">
    <cfRule type="expression" dxfId="6512" priority="5576">
      <formula>AND(MONTH(R6)=$V$4,R7="pink")</formula>
    </cfRule>
    <cfRule type="expression" dxfId="6511" priority="5577">
      <formula>AND(MONTH(R6)=$V$4,R7="yellow")</formula>
    </cfRule>
    <cfRule type="expression" dxfId="6510" priority="5578">
      <formula>AND(MONTH(R6)=$V$4,R7="green")</formula>
    </cfRule>
    <cfRule type="expression" dxfId="6509" priority="5579">
      <formula>AND(MONTH(R6)=$V$4,R7="purple")</formula>
    </cfRule>
    <cfRule type="expression" dxfId="6508" priority="5580">
      <formula>AND(MONTH(R6)=$V$4,R7="sky")</formula>
    </cfRule>
    <cfRule type="expression" dxfId="6507" priority="5581">
      <formula>AND(MONTH(R6)=$V$4,R7="orange")</formula>
    </cfRule>
  </conditionalFormatting>
  <conditionalFormatting sqref="R10:X10">
    <cfRule type="expression" dxfId="6506" priority="5575">
      <formula>MONTH(R10)&lt;&gt;$V$4</formula>
    </cfRule>
  </conditionalFormatting>
  <conditionalFormatting sqref="R10:X10">
    <cfRule type="expression" dxfId="6505" priority="5569">
      <formula>AND(MONTH(R6)=$V$4,R7="pink")</formula>
    </cfRule>
    <cfRule type="expression" dxfId="6504" priority="5570">
      <formula>AND(MONTH(R6)=$V$4,R7="yellow")</formula>
    </cfRule>
    <cfRule type="expression" dxfId="6503" priority="5571">
      <formula>AND(MONTH(R6)=$V$4,R7="green")</formula>
    </cfRule>
    <cfRule type="expression" dxfId="6502" priority="5572">
      <formula>AND(MONTH(R6)=$V$4,R7="purple")</formula>
    </cfRule>
    <cfRule type="expression" dxfId="6501" priority="5573">
      <formula>AND(MONTH(R6)=$V$4,R7="sky")</formula>
    </cfRule>
    <cfRule type="expression" dxfId="6500" priority="5574">
      <formula>AND(MONTH(R6)=$V$4,R7="orange")</formula>
    </cfRule>
  </conditionalFormatting>
  <conditionalFormatting sqref="R11:X11">
    <cfRule type="expression" dxfId="6499" priority="5568">
      <formula>MONTH(R11)&lt;&gt;$V$4</formula>
    </cfRule>
  </conditionalFormatting>
  <conditionalFormatting sqref="R11:X11">
    <cfRule type="expression" dxfId="6498" priority="5562">
      <formula>AND(MONTH(R6)=$V$4,R7="pink")</formula>
    </cfRule>
    <cfRule type="expression" dxfId="6497" priority="5563">
      <formula>AND(MONTH(R6)=$V$4,R7="yellow")</formula>
    </cfRule>
    <cfRule type="expression" dxfId="6496" priority="5564">
      <formula>AND(MONTH(R6)=$V$4,R7="green")</formula>
    </cfRule>
    <cfRule type="expression" dxfId="6495" priority="5565">
      <formula>AND(MONTH(R6)=$V$4,R7="purple")</formula>
    </cfRule>
    <cfRule type="expression" dxfId="6494" priority="5566">
      <formula>AND(MONTH(R6)=$V$4,R7="sky")</formula>
    </cfRule>
    <cfRule type="expression" dxfId="6493" priority="5567">
      <formula>AND(MONTH(R6)=$V$4,R7="orange")</formula>
    </cfRule>
  </conditionalFormatting>
  <conditionalFormatting sqref="S12:X12">
    <cfRule type="expression" dxfId="6492" priority="5561">
      <formula>MONTH(S6)&lt;&gt;$V$4</formula>
    </cfRule>
  </conditionalFormatting>
  <conditionalFormatting sqref="R12:X12">
    <cfRule type="expression" dxfId="6491" priority="5554">
      <formula>AND(MONTH(R6)=$V$4,R7="pink")</formula>
    </cfRule>
    <cfRule type="expression" dxfId="6490" priority="5555">
      <formula>AND(MONTH(R6)=$V$4,R7="yellow")</formula>
    </cfRule>
    <cfRule type="expression" dxfId="6489" priority="5556">
      <formula>AND(MONTH(R6)=$V$4,R7="green")</formula>
    </cfRule>
    <cfRule type="expression" dxfId="6488" priority="5557">
      <formula>AND(MONTH(R6)=$V$4,R7="purple")</formula>
    </cfRule>
    <cfRule type="expression" dxfId="6487" priority="5558">
      <formula>AND(MONTH(R6)=$V$4,R7="sky")</formula>
    </cfRule>
    <cfRule type="expression" dxfId="6486" priority="5559">
      <formula>AND(MONTH(R6)=$V$4,R7="orange")</formula>
    </cfRule>
    <cfRule type="expression" dxfId="6485" priority="5560">
      <formula>MONTH(R6)&lt;&gt;$V$4</formula>
    </cfRule>
  </conditionalFormatting>
  <conditionalFormatting sqref="S13:X13">
    <cfRule type="expression" dxfId="6484" priority="5553">
      <formula>MONTH(S7)&lt;&gt;$V$4</formula>
    </cfRule>
  </conditionalFormatting>
  <conditionalFormatting sqref="R13:X13">
    <cfRule type="expression" dxfId="6483" priority="5546">
      <formula>AND(MONTH(R6)=$V$4,R7="pink")</formula>
    </cfRule>
    <cfRule type="expression" dxfId="6482" priority="5547">
      <formula>AND(MONTH(R6)=$V$4,R7="yellow")</formula>
    </cfRule>
    <cfRule type="expression" dxfId="6481" priority="5548">
      <formula>AND(MONTH(R6)=$V$4,R7="green")</formula>
    </cfRule>
    <cfRule type="expression" dxfId="6480" priority="5549">
      <formula>AND(MONTH(R6)=$V$4,R7="purple")</formula>
    </cfRule>
    <cfRule type="expression" dxfId="6479" priority="5550">
      <formula>AND(MONTH(R6)=$V$4,R7="sky")</formula>
    </cfRule>
    <cfRule type="expression" dxfId="6478" priority="5551">
      <formula>AND(MONTH(R6)=$V$4,R7="orange")</formula>
    </cfRule>
    <cfRule type="expression" dxfId="6477" priority="5552">
      <formula>MONTH(R6)&lt;&gt;$V$4</formula>
    </cfRule>
  </conditionalFormatting>
  <conditionalFormatting sqref="R6:X6">
    <cfRule type="expression" dxfId="6476" priority="5538">
      <formula>AND(MONTH(R6)=$V$4,R7="pink")</formula>
    </cfRule>
    <cfRule type="expression" dxfId="6475" priority="5539">
      <formula>AND(MONTH(R6)=$V$4,R7="yellow")</formula>
    </cfRule>
    <cfRule type="expression" dxfId="6474" priority="5540">
      <formula>AND(MONTH(R6)=$V$4,R7="green")</formula>
    </cfRule>
    <cfRule type="expression" dxfId="6473" priority="5541">
      <formula>AND(MONTH(R6)=$V$4,R7="purple")</formula>
    </cfRule>
    <cfRule type="expression" dxfId="6472" priority="5542">
      <formula>AND(MONTH(R6)=$V$4,R7="sky")</formula>
    </cfRule>
    <cfRule type="expression" dxfId="6471" priority="5543">
      <formula>AND(MONTH(R6)=$V$4,R7="orange")</formula>
    </cfRule>
    <cfRule type="expression" dxfId="6470" priority="5544">
      <formula>MONTH(R6)&lt;&gt;$V$4</formula>
    </cfRule>
  </conditionalFormatting>
  <conditionalFormatting sqref="J17:P17">
    <cfRule type="expression" dxfId="6469" priority="5523">
      <formula>MONTH(J17)&lt;&gt;$N$4</formula>
    </cfRule>
  </conditionalFormatting>
  <conditionalFormatting sqref="J17:P17">
    <cfRule type="expression" dxfId="6468" priority="5517">
      <formula>AND(MONTH(J14)=$N$4,J15="pink")</formula>
    </cfRule>
    <cfRule type="expression" dxfId="6467" priority="5518">
      <formula>AND(MONTH(J14)=$N$4,J15="yellow")</formula>
    </cfRule>
    <cfRule type="expression" dxfId="6466" priority="5519">
      <formula>AND(MONTH(J14)=$N$4,J15="green")</formula>
    </cfRule>
    <cfRule type="expression" dxfId="6465" priority="5520">
      <formula>AND(MONTH(J14)=$N$4,J15="purple")</formula>
    </cfRule>
    <cfRule type="expression" dxfId="6464" priority="5521">
      <formula>AND(MONTH(J14)=$N$4,J15="sky")</formula>
    </cfRule>
    <cfRule type="expression" dxfId="6463" priority="5522">
      <formula>AND(MONTH(J14)=$N$4,J15="orange")</formula>
    </cfRule>
  </conditionalFormatting>
  <conditionalFormatting sqref="J18:P18">
    <cfRule type="expression" dxfId="6462" priority="5516">
      <formula>MONTH(J18)&lt;&gt;$N$4</formula>
    </cfRule>
  </conditionalFormatting>
  <conditionalFormatting sqref="J18:P18">
    <cfRule type="expression" dxfId="6461" priority="5510">
      <formula>AND(MONTH(J14)=$N$4,J15="pink")</formula>
    </cfRule>
    <cfRule type="expression" dxfId="6460" priority="5511">
      <formula>AND(MONTH(J14)=$N$4,J15="yellow")</formula>
    </cfRule>
    <cfRule type="expression" dxfId="6459" priority="5512">
      <formula>AND(MONTH(J14)=$N$4,J15="green")</formula>
    </cfRule>
    <cfRule type="expression" dxfId="6458" priority="5513">
      <formula>AND(MONTH(J14)=$N$4,J15="purple")</formula>
    </cfRule>
    <cfRule type="expression" dxfId="6457" priority="5514">
      <formula>AND(MONTH(J14)=$N$4,J15="sky")</formula>
    </cfRule>
    <cfRule type="expression" dxfId="6456" priority="5515">
      <formula>AND(MONTH(J14)=$N$4,J15="orange")</formula>
    </cfRule>
  </conditionalFormatting>
  <conditionalFormatting sqref="J19:P19">
    <cfRule type="expression" dxfId="6455" priority="5509">
      <formula>MONTH(J19)&lt;&gt;$N$4</formula>
    </cfRule>
  </conditionalFormatting>
  <conditionalFormatting sqref="J19:P19">
    <cfRule type="expression" dxfId="6454" priority="5503">
      <formula>AND(MONTH(J14)=$N$4,J15="pink")</formula>
    </cfRule>
    <cfRule type="expression" dxfId="6453" priority="5504">
      <formula>AND(MONTH(J14)=$N$4,J15="yellow")</formula>
    </cfRule>
    <cfRule type="expression" dxfId="6452" priority="5505">
      <formula>AND(MONTH(J14)=$N$4,J15="green")</formula>
    </cfRule>
    <cfRule type="expression" dxfId="6451" priority="5506">
      <formula>AND(MONTH(J14)=$N$4,J15="purple")</formula>
    </cfRule>
    <cfRule type="expression" dxfId="6450" priority="5507">
      <formula>AND(MONTH(J14)=$N$4,J15="sky")</formula>
    </cfRule>
    <cfRule type="expression" dxfId="6449" priority="5508">
      <formula>AND(MONTH(J14)=$N$4,J15="orange")</formula>
    </cfRule>
  </conditionalFormatting>
  <conditionalFormatting sqref="K20:P20">
    <cfRule type="expression" dxfId="6448" priority="5502">
      <formula>MONTH(K14)&lt;&gt;$N$4</formula>
    </cfRule>
  </conditionalFormatting>
  <conditionalFormatting sqref="J20:P20">
    <cfRule type="expression" dxfId="6447" priority="5495">
      <formula>AND(MONTH(J14)=$N$4,J15="pink")</formula>
    </cfRule>
    <cfRule type="expression" dxfId="6446" priority="5496">
      <formula>AND(MONTH(J14)=$N$4,J15="yellow")</formula>
    </cfRule>
    <cfRule type="expression" dxfId="6445" priority="5497">
      <formula>AND(MONTH(J14)=$N$4,J15="green")</formula>
    </cfRule>
    <cfRule type="expression" dxfId="6444" priority="5498">
      <formula>AND(MONTH(J14)=$N$4,J15="purple")</formula>
    </cfRule>
    <cfRule type="expression" dxfId="6443" priority="5499">
      <formula>AND(MONTH(J14)=$N$4,J15="sky")</formula>
    </cfRule>
    <cfRule type="expression" dxfId="6442" priority="5500">
      <formula>AND(MONTH(J14)=$N$4,J15="orange")</formula>
    </cfRule>
    <cfRule type="expression" dxfId="6441" priority="5501">
      <formula>MONTH(J14)&lt;&gt;$N$4</formula>
    </cfRule>
  </conditionalFormatting>
  <conditionalFormatting sqref="K21:P21">
    <cfRule type="expression" dxfId="6440" priority="5494">
      <formula>MONTH(K15)&lt;&gt;$N$4</formula>
    </cfRule>
  </conditionalFormatting>
  <conditionalFormatting sqref="J21:P21">
    <cfRule type="expression" dxfId="6439" priority="5487">
      <formula>AND(MONTH(J14)=$N$4,J15="pink")</formula>
    </cfRule>
    <cfRule type="expression" dxfId="6438" priority="5488">
      <formula>AND(MONTH(J14)=$N$4,J15="yellow")</formula>
    </cfRule>
    <cfRule type="expression" dxfId="6437" priority="5489">
      <formula>AND(MONTH(J14)=$N$4,J16="green")</formula>
    </cfRule>
    <cfRule type="expression" dxfId="6436" priority="5490">
      <formula>AND(MONTH(J14)=$N$4,J15="purple")</formula>
    </cfRule>
    <cfRule type="expression" dxfId="6435" priority="5491">
      <formula>AND(MONTH(J14)=$N$4,J15="sky")</formula>
    </cfRule>
    <cfRule type="expression" dxfId="6434" priority="5492">
      <formula>AND(MONTH(J14)=$N$4,J15="orange")</formula>
    </cfRule>
    <cfRule type="expression" dxfId="6433" priority="5493">
      <formula>MONTH(J14)&lt;&gt;$N$4</formula>
    </cfRule>
  </conditionalFormatting>
  <conditionalFormatting sqref="J14:P14">
    <cfRule type="expression" dxfId="6432" priority="5479">
      <formula>AND(MONTH(J14)=$N$4,J15="pink")</formula>
    </cfRule>
    <cfRule type="expression" dxfId="6431" priority="5480">
      <formula>AND(MONTH(J14)=$N$4,J15="yellow")</formula>
    </cfRule>
    <cfRule type="expression" dxfId="6430" priority="5481">
      <formula>AND(MONTH(J14)=$N$4,J15="green")</formula>
    </cfRule>
    <cfRule type="expression" dxfId="6429" priority="5482">
      <formula>AND(MONTH(J14)=$N$4,J15="purple")</formula>
    </cfRule>
    <cfRule type="expression" dxfId="6428" priority="5483">
      <formula>AND(MONTH(J14)=$N$4,J15="sky")</formula>
    </cfRule>
    <cfRule type="expression" dxfId="6427" priority="5484">
      <formula>AND(MONTH(J14)=$N$4,J15="orange")</formula>
    </cfRule>
    <cfRule type="expression" dxfId="6426" priority="5485">
      <formula>MONTH(J14)&lt;&gt;$N$4</formula>
    </cfRule>
  </conditionalFormatting>
  <conditionalFormatting sqref="J25:P25">
    <cfRule type="expression" dxfId="6425" priority="5464">
      <formula>MONTH(J25)&lt;&gt;$N$4</formula>
    </cfRule>
  </conditionalFormatting>
  <conditionalFormatting sqref="J25:P25">
    <cfRule type="expression" dxfId="6424" priority="5458">
      <formula>AND(MONTH(J22)=$N$4,J23="pink")</formula>
    </cfRule>
    <cfRule type="expression" dxfId="6423" priority="5459">
      <formula>AND(MONTH(J22)=$N$4,J23="yellow")</formula>
    </cfRule>
    <cfRule type="expression" dxfId="6422" priority="5460">
      <formula>AND(MONTH(J22)=$N$4,J23="green")</formula>
    </cfRule>
    <cfRule type="expression" dxfId="6421" priority="5461">
      <formula>AND(MONTH(J22)=$N$4,J23="purple")</formula>
    </cfRule>
    <cfRule type="expression" dxfId="6420" priority="5462">
      <formula>AND(MONTH(J22)=$N$4,J23="sky")</formula>
    </cfRule>
    <cfRule type="expression" dxfId="6419" priority="5463">
      <formula>AND(MONTH(J22)=$N$4,J23="orange")</formula>
    </cfRule>
  </conditionalFormatting>
  <conditionalFormatting sqref="J26:P26">
    <cfRule type="expression" dxfId="6418" priority="5457">
      <formula>MONTH(J26)&lt;&gt;$N$4</formula>
    </cfRule>
  </conditionalFormatting>
  <conditionalFormatting sqref="J26:P26">
    <cfRule type="expression" dxfId="6417" priority="5451">
      <formula>AND(MONTH(J22)=$N$4,J23="pink")</formula>
    </cfRule>
    <cfRule type="expression" dxfId="6416" priority="5452">
      <formula>AND(MONTH(J22)=$N$4,J23="yellow")</formula>
    </cfRule>
    <cfRule type="expression" dxfId="6415" priority="5453">
      <formula>AND(MONTH(J22)=$N$4,J23="green")</formula>
    </cfRule>
    <cfRule type="expression" dxfId="6414" priority="5454">
      <formula>AND(MONTH(J22)=$N$4,J23="purple")</formula>
    </cfRule>
    <cfRule type="expression" dxfId="6413" priority="5455">
      <formula>AND(MONTH(J22)=$N$4,J23="sky")</formula>
    </cfRule>
    <cfRule type="expression" dxfId="6412" priority="5456">
      <formula>AND(MONTH(J22)=$N$4,J23="orange")</formula>
    </cfRule>
  </conditionalFormatting>
  <conditionalFormatting sqref="J27:P27">
    <cfRule type="expression" dxfId="6411" priority="5450">
      <formula>MONTH(J27)&lt;&gt;$N$4</formula>
    </cfRule>
  </conditionalFormatting>
  <conditionalFormatting sqref="J27:P27">
    <cfRule type="expression" dxfId="6410" priority="5444">
      <formula>AND(MONTH(J22)=$N$4,J23="pink")</formula>
    </cfRule>
    <cfRule type="expression" dxfId="6409" priority="5445">
      <formula>AND(MONTH(J22)=$N$4,J23="yellow")</formula>
    </cfRule>
    <cfRule type="expression" dxfId="6408" priority="5446">
      <formula>AND(MONTH(J22)=$N$4,J23="green")</formula>
    </cfRule>
    <cfRule type="expression" dxfId="6407" priority="5447">
      <formula>AND(MONTH(J22)=$N$4,J23="purple")</formula>
    </cfRule>
    <cfRule type="expression" dxfId="6406" priority="5448">
      <formula>AND(MONTH(J22)=$N$4,J23="sky")</formula>
    </cfRule>
    <cfRule type="expression" dxfId="6405" priority="5449">
      <formula>AND(MONTH(J22)=$N$4,J23="orange")</formula>
    </cfRule>
  </conditionalFormatting>
  <conditionalFormatting sqref="K28:P28">
    <cfRule type="expression" dxfId="6404" priority="5443">
      <formula>MONTH(K22)&lt;&gt;$N$4</formula>
    </cfRule>
  </conditionalFormatting>
  <conditionalFormatting sqref="J28:P28">
    <cfRule type="expression" dxfId="6403" priority="5436">
      <formula>AND(MONTH(J22)=$N$4,J23="pink")</formula>
    </cfRule>
    <cfRule type="expression" dxfId="6402" priority="5437">
      <formula>AND(MONTH(J22)=$N$4,J23="yellow")</formula>
    </cfRule>
    <cfRule type="expression" dxfId="6401" priority="5438">
      <formula>AND(MONTH(J22)=$N$4,J23="green")</formula>
    </cfRule>
    <cfRule type="expression" dxfId="6400" priority="5439">
      <formula>AND(MONTH(J22)=$N$4,J23="purple")</formula>
    </cfRule>
    <cfRule type="expression" dxfId="6399" priority="5440">
      <formula>AND(MONTH(J22)=$N$4,J23="sky")</formula>
    </cfRule>
    <cfRule type="expression" dxfId="6398" priority="5441">
      <formula>AND(MONTH(J22)=$N$4,J23="orange")</formula>
    </cfRule>
    <cfRule type="expression" dxfId="6397" priority="5442">
      <formula>MONTH(J22)&lt;&gt;$N$4</formula>
    </cfRule>
  </conditionalFormatting>
  <conditionalFormatting sqref="K29:P29">
    <cfRule type="expression" dxfId="6396" priority="5435">
      <formula>MONTH(K23)&lt;&gt;$N$4</formula>
    </cfRule>
  </conditionalFormatting>
  <conditionalFormatting sqref="J29:P29">
    <cfRule type="expression" dxfId="6395" priority="5428">
      <formula>AND(MONTH(J22)=$N$4,J23="pink")</formula>
    </cfRule>
    <cfRule type="expression" dxfId="6394" priority="5429">
      <formula>AND(MONTH(J22)=$N$4,J23="yellow")</formula>
    </cfRule>
    <cfRule type="expression" dxfId="6393" priority="5430">
      <formula>AND(MONTH(J22)=$N$4,J24="green")</formula>
    </cfRule>
    <cfRule type="expression" dxfId="6392" priority="5431">
      <formula>AND(MONTH(J22)=$N$4,J23="purple")</formula>
    </cfRule>
    <cfRule type="expression" dxfId="6391" priority="5432">
      <formula>AND(MONTH(J22)=$N$4,J23="sky")</formula>
    </cfRule>
    <cfRule type="expression" dxfId="6390" priority="5433">
      <formula>AND(MONTH(J22)=$N$4,J23="orange")</formula>
    </cfRule>
    <cfRule type="expression" dxfId="6389" priority="5434">
      <formula>MONTH(J22)&lt;&gt;$N$4</formula>
    </cfRule>
  </conditionalFormatting>
  <conditionalFormatting sqref="J22:P22">
    <cfRule type="expression" dxfId="6388" priority="5420">
      <formula>AND(MONTH(J22)=$N$4,J23="pink")</formula>
    </cfRule>
    <cfRule type="expression" dxfId="6387" priority="5421">
      <formula>AND(MONTH(J22)=$N$4,J23="yellow")</formula>
    </cfRule>
    <cfRule type="expression" dxfId="6386" priority="5422">
      <formula>AND(MONTH(J22)=$N$4,J23="green")</formula>
    </cfRule>
    <cfRule type="expression" dxfId="6385" priority="5423">
      <formula>AND(MONTH(J22)=$N$4,J23="purple")</formula>
    </cfRule>
    <cfRule type="expression" dxfId="6384" priority="5424">
      <formula>AND(MONTH(J22)=$N$4,J23="sky")</formula>
    </cfRule>
    <cfRule type="expression" dxfId="6383" priority="5425">
      <formula>AND(MONTH(J22)=$N$4,J23="orange")</formula>
    </cfRule>
    <cfRule type="expression" dxfId="6382" priority="5426">
      <formula>MONTH(J22)&lt;&gt;$N$4</formula>
    </cfRule>
  </conditionalFormatting>
  <conditionalFormatting sqref="J33:P33">
    <cfRule type="expression" dxfId="6381" priority="5405">
      <formula>MONTH(J33)&lt;&gt;$N$4</formula>
    </cfRule>
  </conditionalFormatting>
  <conditionalFormatting sqref="J33:P33">
    <cfRule type="expression" dxfId="6380" priority="5399">
      <formula>AND(MONTH(J30)=$N$4,J31="pink")</formula>
    </cfRule>
    <cfRule type="expression" dxfId="6379" priority="5400">
      <formula>AND(MONTH(J30)=$N$4,J31="yellow")</formula>
    </cfRule>
    <cfRule type="expression" dxfId="6378" priority="5401">
      <formula>AND(MONTH(J30)=$N$4,J31="green")</formula>
    </cfRule>
    <cfRule type="expression" dxfId="6377" priority="5402">
      <formula>AND(MONTH(J30)=$N$4,J31="purple")</formula>
    </cfRule>
    <cfRule type="expression" dxfId="6376" priority="5403">
      <formula>AND(MONTH(J30)=$N$4,J31="sky")</formula>
    </cfRule>
    <cfRule type="expression" dxfId="6375" priority="5404">
      <formula>AND(MONTH(J30)=$N$4,J31="orange")</formula>
    </cfRule>
  </conditionalFormatting>
  <conditionalFormatting sqref="J34:P34">
    <cfRule type="expression" dxfId="6374" priority="5398">
      <formula>MONTH(J34)&lt;&gt;$N$4</formula>
    </cfRule>
  </conditionalFormatting>
  <conditionalFormatting sqref="J34:P34">
    <cfRule type="expression" dxfId="6373" priority="5392">
      <formula>AND(MONTH(J30)=$N$4,J31="pink")</formula>
    </cfRule>
    <cfRule type="expression" dxfId="6372" priority="5393">
      <formula>AND(MONTH(J30)=$N$4,J31="yellow")</formula>
    </cfRule>
    <cfRule type="expression" dxfId="6371" priority="5394">
      <formula>AND(MONTH(J30)=$N$4,J31="green")</formula>
    </cfRule>
    <cfRule type="expression" dxfId="6370" priority="5395">
      <formula>AND(MONTH(J30)=$N$4,J31="purple")</formula>
    </cfRule>
    <cfRule type="expression" dxfId="6369" priority="5396">
      <formula>AND(MONTH(J30)=$N$4,J31="sky")</formula>
    </cfRule>
    <cfRule type="expression" dxfId="6368" priority="5397">
      <formula>AND(MONTH(J30)=$N$4,J31="orange")</formula>
    </cfRule>
  </conditionalFormatting>
  <conditionalFormatting sqref="J35:P35">
    <cfRule type="expression" dxfId="6367" priority="5391">
      <formula>MONTH(J35)&lt;&gt;$N$4</formula>
    </cfRule>
  </conditionalFormatting>
  <conditionalFormatting sqref="J35:P35">
    <cfRule type="expression" dxfId="6366" priority="5385">
      <formula>AND(MONTH(J30)=$N$4,J31="pink")</formula>
    </cfRule>
    <cfRule type="expression" dxfId="6365" priority="5386">
      <formula>AND(MONTH(J30)=$N$4,J31="yellow")</formula>
    </cfRule>
    <cfRule type="expression" dxfId="6364" priority="5387">
      <formula>AND(MONTH(J30)=$N$4,J31="green")</formula>
    </cfRule>
    <cfRule type="expression" dxfId="6363" priority="5388">
      <formula>AND(MONTH(J30)=$N$4,J31="purple")</formula>
    </cfRule>
    <cfRule type="expression" dxfId="6362" priority="5389">
      <formula>AND(MONTH(J30)=$N$4,J31="sky")</formula>
    </cfRule>
    <cfRule type="expression" dxfId="6361" priority="5390">
      <formula>AND(MONTH(J30)=$N$4,J31="orange")</formula>
    </cfRule>
  </conditionalFormatting>
  <conditionalFormatting sqref="K36:P36">
    <cfRule type="expression" dxfId="6360" priority="5384">
      <formula>MONTH(K30)&lt;&gt;$N$4</formula>
    </cfRule>
  </conditionalFormatting>
  <conditionalFormatting sqref="J36:P36">
    <cfRule type="expression" dxfId="6359" priority="5377">
      <formula>AND(MONTH(J30)=$N$4,J31="pink")</formula>
    </cfRule>
    <cfRule type="expression" dxfId="6358" priority="5378">
      <formula>AND(MONTH(J30)=$N$4,J31="yellow")</formula>
    </cfRule>
    <cfRule type="expression" dxfId="6357" priority="5379">
      <formula>AND(MONTH(J30)=$N$4,J31="green")</formula>
    </cfRule>
    <cfRule type="expression" dxfId="6356" priority="5380">
      <formula>AND(MONTH(J30)=$N$4,J31="purple")</formula>
    </cfRule>
    <cfRule type="expression" dxfId="6355" priority="5381">
      <formula>AND(MONTH(J30)=$N$4,J31="sky")</formula>
    </cfRule>
    <cfRule type="expression" dxfId="6354" priority="5382">
      <formula>AND(MONTH(J30)=$N$4,J31="orange")</formula>
    </cfRule>
    <cfRule type="expression" dxfId="6353" priority="5383">
      <formula>MONTH(J30)&lt;&gt;$N$4</formula>
    </cfRule>
  </conditionalFormatting>
  <conditionalFormatting sqref="K37:P37">
    <cfRule type="expression" dxfId="6352" priority="5376">
      <formula>MONTH(K31)&lt;&gt;$N$4</formula>
    </cfRule>
  </conditionalFormatting>
  <conditionalFormatting sqref="J37:P37">
    <cfRule type="expression" dxfId="6351" priority="5369">
      <formula>AND(MONTH(J30)=$N$4,J31="pink")</formula>
    </cfRule>
    <cfRule type="expression" dxfId="6350" priority="5370">
      <formula>AND(MONTH(J30)=$N$4,J31="yellow")</formula>
    </cfRule>
    <cfRule type="expression" dxfId="6349" priority="5371">
      <formula>AND(MONTH(J30)=$N$4,J32="green")</formula>
    </cfRule>
    <cfRule type="expression" dxfId="6348" priority="5372">
      <formula>AND(MONTH(J30)=$N$4,J31="purple")</formula>
    </cfRule>
    <cfRule type="expression" dxfId="6347" priority="5373">
      <formula>AND(MONTH(J30)=$N$4,J31="sky")</formula>
    </cfRule>
    <cfRule type="expression" dxfId="6346" priority="5374">
      <formula>AND(MONTH(J30)=$N$4,J31="orange")</formula>
    </cfRule>
    <cfRule type="expression" dxfId="6345" priority="5375">
      <formula>MONTH(J30)&lt;&gt;$N$4</formula>
    </cfRule>
  </conditionalFormatting>
  <conditionalFormatting sqref="J30:P30">
    <cfRule type="expression" dxfId="6344" priority="5361">
      <formula>AND(MONTH(J30)=$N$4,J31="pink")</formula>
    </cfRule>
    <cfRule type="expression" dxfId="6343" priority="5362">
      <formula>AND(MONTH(J30)=$N$4,J31="yellow")</formula>
    </cfRule>
    <cfRule type="expression" dxfId="6342" priority="5363">
      <formula>AND(MONTH(J30)=$N$4,J31="green")</formula>
    </cfRule>
    <cfRule type="expression" dxfId="6341" priority="5364">
      <formula>AND(MONTH(J30)=$N$4,J31="purple")</formula>
    </cfRule>
    <cfRule type="expression" dxfId="6340" priority="5365">
      <formula>AND(MONTH(J30)=$N$4,J31="sky")</formula>
    </cfRule>
    <cfRule type="expression" dxfId="6339" priority="5366">
      <formula>AND(MONTH(J30)=$N$4,J31="orange")</formula>
    </cfRule>
    <cfRule type="expression" dxfId="6338" priority="5367">
      <formula>MONTH(J30)&lt;&gt;$N$4</formula>
    </cfRule>
  </conditionalFormatting>
  <conditionalFormatting sqref="J49:P49">
    <cfRule type="expression" dxfId="6337" priority="5346">
      <formula>MONTH(J49)&lt;&gt;$N$4</formula>
    </cfRule>
  </conditionalFormatting>
  <conditionalFormatting sqref="J49:P49">
    <cfRule type="expression" dxfId="6336" priority="5340">
      <formula>AND(MONTH(J46)=$N$4,J47="pink")</formula>
    </cfRule>
    <cfRule type="expression" dxfId="6335" priority="5341">
      <formula>AND(MONTH(J46)=$N$4,J47="yellow")</formula>
    </cfRule>
    <cfRule type="expression" dxfId="6334" priority="5342">
      <formula>AND(MONTH(J46)=$N$4,J47="green")</formula>
    </cfRule>
    <cfRule type="expression" dxfId="6333" priority="5343">
      <formula>AND(MONTH(J46)=$N$4,J47="purple")</formula>
    </cfRule>
    <cfRule type="expression" dxfId="6332" priority="5344">
      <formula>AND(MONTH(J46)=$N$4,J47="sky")</formula>
    </cfRule>
    <cfRule type="expression" dxfId="6331" priority="5345">
      <formula>AND(MONTH(J46)=$N$4,J47="orange")</formula>
    </cfRule>
  </conditionalFormatting>
  <conditionalFormatting sqref="J50:P50">
    <cfRule type="expression" dxfId="6330" priority="5339">
      <formula>MONTH(J50)&lt;&gt;$N$4</formula>
    </cfRule>
  </conditionalFormatting>
  <conditionalFormatting sqref="J50:P50">
    <cfRule type="expression" dxfId="6329" priority="5333">
      <formula>AND(MONTH(J46)=$N$4,J47="pink")</formula>
    </cfRule>
    <cfRule type="expression" dxfId="6328" priority="5334">
      <formula>AND(MONTH(J46)=$N$4,J47="yellow")</formula>
    </cfRule>
    <cfRule type="expression" dxfId="6327" priority="5335">
      <formula>AND(MONTH(J46)=$N$4,J47="green")</formula>
    </cfRule>
    <cfRule type="expression" dxfId="6326" priority="5336">
      <formula>AND(MONTH(J46)=$N$4,J47="purple")</formula>
    </cfRule>
    <cfRule type="expression" dxfId="6325" priority="5337">
      <formula>AND(MONTH(J46)=$N$4,J47="sky")</formula>
    </cfRule>
    <cfRule type="expression" dxfId="6324" priority="5338">
      <formula>AND(MONTH(J46)=$N$4,J47="orange")</formula>
    </cfRule>
  </conditionalFormatting>
  <conditionalFormatting sqref="J51:P51">
    <cfRule type="expression" dxfId="6323" priority="5332">
      <formula>MONTH(J51)&lt;&gt;$N$4</formula>
    </cfRule>
  </conditionalFormatting>
  <conditionalFormatting sqref="J51:P51">
    <cfRule type="expression" dxfId="6322" priority="5326">
      <formula>AND(MONTH(J46)=$N$4,J47="pink")</formula>
    </cfRule>
    <cfRule type="expression" dxfId="6321" priority="5327">
      <formula>AND(MONTH(J46)=$N$4,J47="yellow")</formula>
    </cfRule>
    <cfRule type="expression" dxfId="6320" priority="5328">
      <formula>AND(MONTH(J46)=$N$4,J47="green")</formula>
    </cfRule>
    <cfRule type="expression" dxfId="6319" priority="5329">
      <formula>AND(MONTH(J46)=$N$4,J47="purple")</formula>
    </cfRule>
    <cfRule type="expression" dxfId="6318" priority="5330">
      <formula>AND(MONTH(J46)=$N$4,J47="sky")</formula>
    </cfRule>
    <cfRule type="expression" dxfId="6317" priority="5331">
      <formula>AND(MONTH(J46)=$N$4,J47="orange")</formula>
    </cfRule>
  </conditionalFormatting>
  <conditionalFormatting sqref="K52:P52">
    <cfRule type="expression" dxfId="6316" priority="5325">
      <formula>MONTH(K46)&lt;&gt;$N$4</formula>
    </cfRule>
  </conditionalFormatting>
  <conditionalFormatting sqref="J52:P52">
    <cfRule type="expression" dxfId="6315" priority="5318">
      <formula>AND(MONTH(J46)=$N$4,J47="pink")</formula>
    </cfRule>
    <cfRule type="expression" dxfId="6314" priority="5319">
      <formula>AND(MONTH(J46)=$N$4,J47="yellow")</formula>
    </cfRule>
    <cfRule type="expression" dxfId="6313" priority="5320">
      <formula>AND(MONTH(J46)=$N$4,J47="green")</formula>
    </cfRule>
    <cfRule type="expression" dxfId="6312" priority="5321">
      <formula>AND(MONTH(J46)=$N$4,J47="purple")</formula>
    </cfRule>
    <cfRule type="expression" dxfId="6311" priority="5322">
      <formula>AND(MONTH(J46)=$N$4,J47="sky")</formula>
    </cfRule>
    <cfRule type="expression" dxfId="6310" priority="5323">
      <formula>AND(MONTH(J46)=$N$4,J47="orange")</formula>
    </cfRule>
    <cfRule type="expression" dxfId="6309" priority="5324">
      <formula>MONTH(J46)&lt;&gt;$N$4</formula>
    </cfRule>
  </conditionalFormatting>
  <conditionalFormatting sqref="K53:P53">
    <cfRule type="expression" dxfId="6308" priority="5317">
      <formula>MONTH(K47)&lt;&gt;$N$4</formula>
    </cfRule>
  </conditionalFormatting>
  <conditionalFormatting sqref="J53:P53">
    <cfRule type="expression" dxfId="6307" priority="5310">
      <formula>AND(MONTH(J46)=$N$4,J47="pink")</formula>
    </cfRule>
    <cfRule type="expression" dxfId="6306" priority="5311">
      <formula>AND(MONTH(J46)=$N$4,J47="yellow")</formula>
    </cfRule>
    <cfRule type="expression" dxfId="6305" priority="5312">
      <formula>AND(MONTH(J46)=$N$4,J48="green")</formula>
    </cfRule>
    <cfRule type="expression" dxfId="6304" priority="5313">
      <formula>AND(MONTH(J46)=$N$4,J47="purple")</formula>
    </cfRule>
    <cfRule type="expression" dxfId="6303" priority="5314">
      <formula>AND(MONTH(J46)=$N$4,J47="sky")</formula>
    </cfRule>
    <cfRule type="expression" dxfId="6302" priority="5315">
      <formula>AND(MONTH(J46)=$N$4,J47="orange")</formula>
    </cfRule>
    <cfRule type="expression" dxfId="6301" priority="5316">
      <formula>MONTH(J46)&lt;&gt;$N$4</formula>
    </cfRule>
  </conditionalFormatting>
  <conditionalFormatting sqref="J46:P46">
    <cfRule type="expression" dxfId="6300" priority="5302">
      <formula>AND(MONTH(J46)=$N$4,J47="pink")</formula>
    </cfRule>
    <cfRule type="expression" dxfId="6299" priority="5303">
      <formula>AND(MONTH(J46)=$N$4,J47="yellow")</formula>
    </cfRule>
    <cfRule type="expression" dxfId="6298" priority="5304">
      <formula>AND(MONTH(J46)=$N$4,J47="green")</formula>
    </cfRule>
    <cfRule type="expression" dxfId="6297" priority="5305">
      <formula>AND(MONTH(J46)=$N$4,J47="purple")</formula>
    </cfRule>
    <cfRule type="expression" dxfId="6296" priority="5306">
      <formula>AND(MONTH(J46)=$N$4,J47="sky")</formula>
    </cfRule>
    <cfRule type="expression" dxfId="6295" priority="5307">
      <formula>AND(MONTH(J46)=$N$4,J47="orange")</formula>
    </cfRule>
    <cfRule type="expression" dxfId="6294" priority="5308">
      <formula>MONTH(J46)&lt;&gt;$N$4</formula>
    </cfRule>
  </conditionalFormatting>
  <conditionalFormatting sqref="J41:P41">
    <cfRule type="expression" dxfId="6293" priority="5287">
      <formula>MONTH(J41)&lt;&gt;$N$4</formula>
    </cfRule>
  </conditionalFormatting>
  <conditionalFormatting sqref="J41:P41">
    <cfRule type="expression" dxfId="6292" priority="5281">
      <formula>AND(MONTH(J38)=$N$4,J39="pink")</formula>
    </cfRule>
    <cfRule type="expression" dxfId="6291" priority="5282">
      <formula>AND(MONTH(J38)=$N$4,J39="yellow")</formula>
    </cfRule>
    <cfRule type="expression" dxfId="6290" priority="5283">
      <formula>AND(MONTH(J38)=$N$4,J39="green")</formula>
    </cfRule>
    <cfRule type="expression" dxfId="6289" priority="5284">
      <formula>AND(MONTH(J38)=$N$4,J39="purple")</formula>
    </cfRule>
    <cfRule type="expression" dxfId="6288" priority="5285">
      <formula>AND(MONTH(J38)=$N$4,J39="sky")</formula>
    </cfRule>
    <cfRule type="expression" dxfId="6287" priority="5286">
      <formula>AND(MONTH(J38)=$N$4,J39="orange")</formula>
    </cfRule>
  </conditionalFormatting>
  <conditionalFormatting sqref="J42:P42">
    <cfRule type="expression" dxfId="6286" priority="5280">
      <formula>MONTH(J42)&lt;&gt;$N$4</formula>
    </cfRule>
  </conditionalFormatting>
  <conditionalFormatting sqref="J42:P42">
    <cfRule type="expression" dxfId="6285" priority="5274">
      <formula>AND(MONTH(J38)=$N$4,J39="pink")</formula>
    </cfRule>
    <cfRule type="expression" dxfId="6284" priority="5275">
      <formula>AND(MONTH(J38)=$N$4,J39="yellow")</formula>
    </cfRule>
    <cfRule type="expression" dxfId="6283" priority="5276">
      <formula>AND(MONTH(J38)=$N$4,J39="green")</formula>
    </cfRule>
    <cfRule type="expression" dxfId="6282" priority="5277">
      <formula>AND(MONTH(J38)=$N$4,J39="purple")</formula>
    </cfRule>
    <cfRule type="expression" dxfId="6281" priority="5278">
      <formula>AND(MONTH(J38)=$N$4,J39="sky")</formula>
    </cfRule>
    <cfRule type="expression" dxfId="6280" priority="5279">
      <formula>AND(MONTH(J38)=$N$4,J39="orange")</formula>
    </cfRule>
  </conditionalFormatting>
  <conditionalFormatting sqref="J43:P43">
    <cfRule type="expression" dxfId="6279" priority="5273">
      <formula>MONTH(J43)&lt;&gt;$N$4</formula>
    </cfRule>
  </conditionalFormatting>
  <conditionalFormatting sqref="J43:P43">
    <cfRule type="expression" dxfId="6278" priority="5267">
      <formula>AND(MONTH(J38)=$N$4,J39="pink")</formula>
    </cfRule>
    <cfRule type="expression" dxfId="6277" priority="5268">
      <formula>AND(MONTH(J38)=$N$4,J39="yellow")</formula>
    </cfRule>
    <cfRule type="expression" dxfId="6276" priority="5269">
      <formula>AND(MONTH(J38)=$N$4,J39="green")</formula>
    </cfRule>
    <cfRule type="expression" dxfId="6275" priority="5270">
      <formula>AND(MONTH(J38)=$N$4,J39="purple")</formula>
    </cfRule>
    <cfRule type="expression" dxfId="6274" priority="5271">
      <formula>AND(MONTH(J38)=$N$4,J39="sky")</formula>
    </cfRule>
    <cfRule type="expression" dxfId="6273" priority="5272">
      <formula>AND(MONTH(J38)=$N$4,J39="orange")</formula>
    </cfRule>
  </conditionalFormatting>
  <conditionalFormatting sqref="K44:P44">
    <cfRule type="expression" dxfId="6272" priority="5266">
      <formula>MONTH(K38)&lt;&gt;$N$4</formula>
    </cfRule>
  </conditionalFormatting>
  <conditionalFormatting sqref="J44:P44">
    <cfRule type="expression" dxfId="6271" priority="5259">
      <formula>AND(MONTH(J38)=$N$4,J39="pink")</formula>
    </cfRule>
    <cfRule type="expression" dxfId="6270" priority="5260">
      <formula>AND(MONTH(J38)=$N$4,J39="yellow")</formula>
    </cfRule>
    <cfRule type="expression" dxfId="6269" priority="5261">
      <formula>AND(MONTH(J38)=$N$4,J39="green")</formula>
    </cfRule>
    <cfRule type="expression" dxfId="6268" priority="5262">
      <formula>AND(MONTH(J38)=$N$4,J39="purple")</formula>
    </cfRule>
    <cfRule type="expression" dxfId="6267" priority="5263">
      <formula>AND(MONTH(J38)=$N$4,J39="sky")</formula>
    </cfRule>
    <cfRule type="expression" dxfId="6266" priority="5264">
      <formula>AND(MONTH(J38)=$N$4,J39="orange")</formula>
    </cfRule>
    <cfRule type="expression" dxfId="6265" priority="5265">
      <formula>MONTH(J38)&lt;&gt;$N$4</formula>
    </cfRule>
  </conditionalFormatting>
  <conditionalFormatting sqref="K45:P45">
    <cfRule type="expression" dxfId="6264" priority="5258">
      <formula>MONTH(K39)&lt;&gt;$N$4</formula>
    </cfRule>
  </conditionalFormatting>
  <conditionalFormatting sqref="J45:P45">
    <cfRule type="expression" dxfId="6263" priority="5251">
      <formula>AND(MONTH(J38)=$N$4,J39="pink")</formula>
    </cfRule>
    <cfRule type="expression" dxfId="6262" priority="5252">
      <formula>AND(MONTH(J38)=$N$4,J39="yellow")</formula>
    </cfRule>
    <cfRule type="expression" dxfId="6261" priority="5253">
      <formula>AND(MONTH(J38)=$N$4,J40="green")</formula>
    </cfRule>
    <cfRule type="expression" dxfId="6260" priority="5254">
      <formula>AND(MONTH(J38)=$N$4,J39="purple")</formula>
    </cfRule>
    <cfRule type="expression" dxfId="6259" priority="5255">
      <formula>AND(MONTH(J38)=$N$4,J39="sky")</formula>
    </cfRule>
    <cfRule type="expression" dxfId="6258" priority="5256">
      <formula>AND(MONTH(J38)=$N$4,J39="orange")</formula>
    </cfRule>
    <cfRule type="expression" dxfId="6257" priority="5257">
      <formula>MONTH(J38)&lt;&gt;$N$4</formula>
    </cfRule>
  </conditionalFormatting>
  <conditionalFormatting sqref="J38:P38">
    <cfRule type="expression" dxfId="6256" priority="5243">
      <formula>AND(MONTH(J38)=$N$4,J39="pink")</formula>
    </cfRule>
    <cfRule type="expression" dxfId="6255" priority="5244">
      <formula>AND(MONTH(J38)=$N$4,J39="yellow")</formula>
    </cfRule>
    <cfRule type="expression" dxfId="6254" priority="5245">
      <formula>AND(MONTH(J38)=$N$4,J39="green")</formula>
    </cfRule>
    <cfRule type="expression" dxfId="6253" priority="5246">
      <formula>AND(MONTH(J38)=$N$4,J39="purple")</formula>
    </cfRule>
    <cfRule type="expression" dxfId="6252" priority="5247">
      <formula>AND(MONTH(J38)=$N$4,J39="sky")</formula>
    </cfRule>
    <cfRule type="expression" dxfId="6251" priority="5248">
      <formula>AND(MONTH(J38)=$N$4,J39="orange")</formula>
    </cfRule>
    <cfRule type="expression" dxfId="6250" priority="5249">
      <formula>MONTH(J38)&lt;&gt;$N$4</formula>
    </cfRule>
  </conditionalFormatting>
  <conditionalFormatting sqref="B17:H17">
    <cfRule type="expression" dxfId="6249" priority="5228">
      <formula>MONTH(B17)&lt;&gt;$F$4</formula>
    </cfRule>
  </conditionalFormatting>
  <conditionalFormatting sqref="B17:H17">
    <cfRule type="expression" dxfId="6248" priority="5222">
      <formula>AND(MONTH(B14)=$F$4,B15="pink")</formula>
    </cfRule>
    <cfRule type="expression" dxfId="6247" priority="5223">
      <formula>AND(MONTH(B14)=$F$4,B15="yellow")</formula>
    </cfRule>
    <cfRule type="expression" dxfId="6246" priority="5224">
      <formula>AND(MONTH(B14)=$F$4,B15="green")</formula>
    </cfRule>
    <cfRule type="expression" dxfId="6245" priority="5225">
      <formula>AND(MONTH(B14)=$F$4,B15="purple")</formula>
    </cfRule>
    <cfRule type="expression" dxfId="6244" priority="5226">
      <formula>AND(MONTH(B14)=$F$4,B15="sky")</formula>
    </cfRule>
    <cfRule type="expression" dxfId="6243" priority="5227">
      <formula>AND(MONTH(B14)=$F$4,B15="orange")</formula>
    </cfRule>
  </conditionalFormatting>
  <conditionalFormatting sqref="B18:H18">
    <cfRule type="expression" dxfId="6242" priority="5221">
      <formula>MONTH(B18)&lt;&gt;$F$4</formula>
    </cfRule>
  </conditionalFormatting>
  <conditionalFormatting sqref="B18:H18">
    <cfRule type="expression" dxfId="6241" priority="5215">
      <formula>AND(MONTH(B14)=$F$4,B15="pink")</formula>
    </cfRule>
    <cfRule type="expression" dxfId="6240" priority="5216">
      <formula>AND(MONTH(B14)=$F$4,B15="yellow")</formula>
    </cfRule>
    <cfRule type="expression" dxfId="6239" priority="5217">
      <formula>AND(MONTH(B14)=$F$4,B15="green")</formula>
    </cfRule>
    <cfRule type="expression" dxfId="6238" priority="5218">
      <formula>AND(MONTH(B14)=$F$4,B15="purple")</formula>
    </cfRule>
    <cfRule type="expression" dxfId="6237" priority="5219">
      <formula>AND(MONTH(B14)=$F$4,B15="sky")</formula>
    </cfRule>
    <cfRule type="expression" dxfId="6236" priority="5220">
      <formula>AND(MONTH(B14)=$F$4,B15="orange")</formula>
    </cfRule>
  </conditionalFormatting>
  <conditionalFormatting sqref="B19:H19">
    <cfRule type="expression" dxfId="6235" priority="5214">
      <formula>MONTH(B19)&lt;&gt;$F$4</formula>
    </cfRule>
  </conditionalFormatting>
  <conditionalFormatting sqref="B19:H19">
    <cfRule type="expression" dxfId="6234" priority="5208">
      <formula>AND(MONTH(B14)=$F$4,B15="pink")</formula>
    </cfRule>
    <cfRule type="expression" dxfId="6233" priority="5209">
      <formula>AND(MONTH(B14)=$F$4,B15="yellow")</formula>
    </cfRule>
    <cfRule type="expression" dxfId="6232" priority="5210">
      <formula>AND(MONTH(B14)=$F$4,B15="green")</formula>
    </cfRule>
    <cfRule type="expression" dxfId="6231" priority="5211">
      <formula>AND(MONTH(B14)=$F$4,B15="purple")</formula>
    </cfRule>
    <cfRule type="expression" dxfId="6230" priority="5212">
      <formula>AND(MONTH(B14)=$F$4,B15="sky")</formula>
    </cfRule>
    <cfRule type="expression" dxfId="6229" priority="5213">
      <formula>AND(MONTH(B14)=$F$4,B15="orange")</formula>
    </cfRule>
  </conditionalFormatting>
  <conditionalFormatting sqref="C20:H20">
    <cfRule type="expression" dxfId="6228" priority="5207">
      <formula>MONTH(C14)&lt;&gt;$N$4</formula>
    </cfRule>
  </conditionalFormatting>
  <conditionalFormatting sqref="B20:H20">
    <cfRule type="expression" dxfId="6227" priority="5200">
      <formula>AND(MONTH(B14)=$F$4,B15="pink")</formula>
    </cfRule>
    <cfRule type="expression" dxfId="6226" priority="5201">
      <formula>AND(MONTH(B14)=$F$4,B15="yellow")</formula>
    </cfRule>
    <cfRule type="expression" dxfId="6225" priority="5202">
      <formula>AND(MONTH(B14)=$F$4,B15="green")</formula>
    </cfRule>
    <cfRule type="expression" dxfId="6224" priority="5203">
      <formula>AND(MONTH(B14)=$F$4,B15="purple")</formula>
    </cfRule>
    <cfRule type="expression" dxfId="6223" priority="5204">
      <formula>AND(MONTH(B14)=$F$4,B15="sky")</formula>
    </cfRule>
    <cfRule type="expression" dxfId="6222" priority="5205">
      <formula>AND(MONTH(B14)=$F$4,B15="orange")</formula>
    </cfRule>
    <cfRule type="expression" dxfId="6221" priority="5206">
      <formula>MONTH(B14)&lt;&gt;$F$4</formula>
    </cfRule>
  </conditionalFormatting>
  <conditionalFormatting sqref="C21:H21">
    <cfRule type="expression" dxfId="6220" priority="5199">
      <formula>MONTH(C15)&lt;&gt;$N$4</formula>
    </cfRule>
  </conditionalFormatting>
  <conditionalFormatting sqref="B21:H21">
    <cfRule type="expression" dxfId="6219" priority="5192">
      <formula>AND(MONTH(B14)=$F$4,B15="pink")</formula>
    </cfRule>
    <cfRule type="expression" dxfId="6218" priority="5193">
      <formula>AND(MONTH(B14)=$F$4,B15="yellow")</formula>
    </cfRule>
    <cfRule type="expression" dxfId="6217" priority="5194">
      <formula>AND(MONTH(B14)=$F$4,B16="green")</formula>
    </cfRule>
    <cfRule type="expression" dxfId="6216" priority="5195">
      <formula>AND(MONTH(B14)=$F$4,B15="purple")</formula>
    </cfRule>
    <cfRule type="expression" dxfId="6215" priority="5196">
      <formula>AND(MONTH(B14)=$F$4,B15="sky")</formula>
    </cfRule>
    <cfRule type="expression" dxfId="6214" priority="5197">
      <formula>AND(MONTH(B14)=$F$4,B15="orange")</formula>
    </cfRule>
    <cfRule type="expression" dxfId="6213" priority="5198">
      <formula>MONTH(B14)&lt;&gt;$F$4</formula>
    </cfRule>
  </conditionalFormatting>
  <conditionalFormatting sqref="B14:H14">
    <cfRule type="expression" dxfId="6212" priority="5184">
      <formula>AND(MONTH(B14)=$F$4,B15="pink")</formula>
    </cfRule>
    <cfRule type="expression" dxfId="6211" priority="5185">
      <formula>AND(MONTH(B14)=$F$4,B15="yellow")</formula>
    </cfRule>
    <cfRule type="expression" dxfId="6210" priority="5186">
      <formula>AND(MONTH(B14)=$F$4,B15="green")</formula>
    </cfRule>
    <cfRule type="expression" dxfId="6209" priority="5187">
      <formula>AND(MONTH(B14)=$F$4,B15="purple")</formula>
    </cfRule>
    <cfRule type="expression" dxfId="6208" priority="5188">
      <formula>AND(MONTH(B14)=$F$4,B15="sky")</formula>
    </cfRule>
    <cfRule type="expression" dxfId="6207" priority="5189">
      <formula>AND(MONTH(B14)=$F$4,B15="orange")</formula>
    </cfRule>
    <cfRule type="expression" dxfId="6206" priority="5190">
      <formula>MONTH(B14)&lt;&gt;$F$4</formula>
    </cfRule>
  </conditionalFormatting>
  <conditionalFormatting sqref="B25:H25">
    <cfRule type="expression" dxfId="6205" priority="5169">
      <formula>MONTH(B25)&lt;&gt;$F$4</formula>
    </cfRule>
  </conditionalFormatting>
  <conditionalFormatting sqref="B25:H25">
    <cfRule type="expression" dxfId="6204" priority="5163">
      <formula>AND(MONTH(B22)=$F$4,B23="pink")</formula>
    </cfRule>
    <cfRule type="expression" dxfId="6203" priority="5164">
      <formula>AND(MONTH(B22)=$F$4,B23="yellow")</formula>
    </cfRule>
    <cfRule type="expression" dxfId="6202" priority="5165">
      <formula>AND(MONTH(B22)=$F$4,B23="green")</formula>
    </cfRule>
    <cfRule type="expression" dxfId="6201" priority="5166">
      <formula>AND(MONTH(B22)=$F$4,B23="purple")</formula>
    </cfRule>
    <cfRule type="expression" dxfId="6200" priority="5167">
      <formula>AND(MONTH(B22)=$F$4,B23="sky")</formula>
    </cfRule>
    <cfRule type="expression" dxfId="6199" priority="5168">
      <formula>AND(MONTH(B22)=$F$4,B23="orange")</formula>
    </cfRule>
  </conditionalFormatting>
  <conditionalFormatting sqref="B26:H26">
    <cfRule type="expression" dxfId="6198" priority="5162">
      <formula>MONTH(B26)&lt;&gt;$F$4</formula>
    </cfRule>
  </conditionalFormatting>
  <conditionalFormatting sqref="B26:H26">
    <cfRule type="expression" dxfId="6197" priority="5156">
      <formula>AND(MONTH(B22)=$F$4,B23="pink")</formula>
    </cfRule>
    <cfRule type="expression" dxfId="6196" priority="5157">
      <formula>AND(MONTH(B22)=$F$4,B23="yellow")</formula>
    </cfRule>
    <cfRule type="expression" dxfId="6195" priority="5158">
      <formula>AND(MONTH(B22)=$F$4,B23="green")</formula>
    </cfRule>
    <cfRule type="expression" dxfId="6194" priority="5159">
      <formula>AND(MONTH(B22)=$F$4,B23="purple")</formula>
    </cfRule>
    <cfRule type="expression" dxfId="6193" priority="5160">
      <formula>AND(MONTH(B22)=$F$4,B23="sky")</formula>
    </cfRule>
    <cfRule type="expression" dxfId="6192" priority="5161">
      <formula>AND(MONTH(B22)=$F$4,B23="orange")</formula>
    </cfRule>
  </conditionalFormatting>
  <conditionalFormatting sqref="B27:H27">
    <cfRule type="expression" dxfId="6191" priority="5155">
      <formula>MONTH(B27)&lt;&gt;$F$4</formula>
    </cfRule>
  </conditionalFormatting>
  <conditionalFormatting sqref="B27:H27">
    <cfRule type="expression" dxfId="6190" priority="5149">
      <formula>AND(MONTH(B22)=$F$4,B23="pink")</formula>
    </cfRule>
    <cfRule type="expression" dxfId="6189" priority="5150">
      <formula>AND(MONTH(B22)=$F$4,B23="yellow")</formula>
    </cfRule>
    <cfRule type="expression" dxfId="6188" priority="5151">
      <formula>AND(MONTH(B22)=$F$4,B23="green")</formula>
    </cfRule>
    <cfRule type="expression" dxfId="6187" priority="5152">
      <formula>AND(MONTH(B22)=$F$4,B23="purple")</formula>
    </cfRule>
    <cfRule type="expression" dxfId="6186" priority="5153">
      <formula>AND(MONTH(B22)=$F$4,B23="sky")</formula>
    </cfRule>
    <cfRule type="expression" dxfId="6185" priority="5154">
      <formula>AND(MONTH(B22)=$F$4,B23="orange")</formula>
    </cfRule>
  </conditionalFormatting>
  <conditionalFormatting sqref="C28:H28">
    <cfRule type="expression" dxfId="6184" priority="5148">
      <formula>MONTH(C22)&lt;&gt;$N$4</formula>
    </cfRule>
  </conditionalFormatting>
  <conditionalFormatting sqref="B28:H28">
    <cfRule type="expression" dxfId="6183" priority="5141">
      <formula>AND(MONTH(B22)=$F$4,B23="pink")</formula>
    </cfRule>
    <cfRule type="expression" dxfId="6182" priority="5142">
      <formula>AND(MONTH(B22)=$F$4,B23="yellow")</formula>
    </cfRule>
    <cfRule type="expression" dxfId="6181" priority="5143">
      <formula>AND(MONTH(B22)=$F$4,B23="green")</formula>
    </cfRule>
    <cfRule type="expression" dxfId="6180" priority="5144">
      <formula>AND(MONTH(B22)=$F$4,B23="purple")</formula>
    </cfRule>
    <cfRule type="expression" dxfId="6179" priority="5145">
      <formula>AND(MONTH(B22)=$F$4,B23="sky")</formula>
    </cfRule>
    <cfRule type="expression" dxfId="6178" priority="5146">
      <formula>AND(MONTH(B22)=$F$4,B23="orange")</formula>
    </cfRule>
    <cfRule type="expression" dxfId="6177" priority="5147">
      <formula>MONTH(B22)&lt;&gt;$F$4</formula>
    </cfRule>
  </conditionalFormatting>
  <conditionalFormatting sqref="C29:H29">
    <cfRule type="expression" dxfId="6176" priority="5140">
      <formula>MONTH(C23)&lt;&gt;$N$4</formula>
    </cfRule>
  </conditionalFormatting>
  <conditionalFormatting sqref="B29:H29">
    <cfRule type="expression" dxfId="6175" priority="5133">
      <formula>AND(MONTH(B22)=$F$4,B23="pink")</formula>
    </cfRule>
    <cfRule type="expression" dxfId="6174" priority="5134">
      <formula>AND(MONTH(B22)=$F$4,B23="yellow")</formula>
    </cfRule>
    <cfRule type="expression" dxfId="6173" priority="5135">
      <formula>AND(MONTH(B22)=$F$4,B24="green")</formula>
    </cfRule>
    <cfRule type="expression" dxfId="6172" priority="5136">
      <formula>AND(MONTH(B22)=$F$4,B23="purple")</formula>
    </cfRule>
    <cfRule type="expression" dxfId="6171" priority="5137">
      <formula>AND(MONTH(B22)=$F$4,B23="sky")</formula>
    </cfRule>
    <cfRule type="expression" dxfId="6170" priority="5138">
      <formula>AND(MONTH(B22)=$F$4,B23="orange")</formula>
    </cfRule>
    <cfRule type="expression" dxfId="6169" priority="5139">
      <formula>MONTH(B22)&lt;&gt;$F$4</formula>
    </cfRule>
  </conditionalFormatting>
  <conditionalFormatting sqref="B22:H22">
    <cfRule type="expression" dxfId="6168" priority="5125">
      <formula>AND(MONTH(B22)=$F$4,B23="pink")</formula>
    </cfRule>
    <cfRule type="expression" dxfId="6167" priority="5126">
      <formula>AND(MONTH(B22)=$F$4,B23="yellow")</formula>
    </cfRule>
    <cfRule type="expression" dxfId="6166" priority="5127">
      <formula>AND(MONTH(B22)=$F$4,B23="green")</formula>
    </cfRule>
    <cfRule type="expression" dxfId="6165" priority="5128">
      <formula>AND(MONTH(B22)=$F$4,B23="purple")</formula>
    </cfRule>
    <cfRule type="expression" dxfId="6164" priority="5129">
      <formula>AND(MONTH(B22)=$F$4,B23="sky")</formula>
    </cfRule>
    <cfRule type="expression" dxfId="6163" priority="5130">
      <formula>AND(MONTH(B22)=$F$4,B23="orange")</formula>
    </cfRule>
    <cfRule type="expression" dxfId="6162" priority="5131">
      <formula>MONTH(B22)&lt;&gt;$F$4</formula>
    </cfRule>
  </conditionalFormatting>
  <conditionalFormatting sqref="B33:H33">
    <cfRule type="expression" dxfId="6161" priority="5110">
      <formula>MONTH(B33)&lt;&gt;$F$4</formula>
    </cfRule>
  </conditionalFormatting>
  <conditionalFormatting sqref="B33:H33">
    <cfRule type="expression" dxfId="6160" priority="5104">
      <formula>AND(MONTH(B30)=$F$4,B31="pink")</formula>
    </cfRule>
    <cfRule type="expression" dxfId="6159" priority="5105">
      <formula>AND(MONTH(B30)=$F$4,B31="yellow")</formula>
    </cfRule>
    <cfRule type="expression" dxfId="6158" priority="5106">
      <formula>AND(MONTH(B30)=$F$4,B31="green")</formula>
    </cfRule>
    <cfRule type="expression" dxfId="6157" priority="5107">
      <formula>AND(MONTH(B30)=$F$4,B31="purple")</formula>
    </cfRule>
    <cfRule type="expression" dxfId="6156" priority="5108">
      <formula>AND(MONTH(B30)=$F$4,B31="sky")</formula>
    </cfRule>
    <cfRule type="expression" dxfId="6155" priority="5109">
      <formula>AND(MONTH(B30)=$F$4,B31="orange")</formula>
    </cfRule>
  </conditionalFormatting>
  <conditionalFormatting sqref="B34:H34">
    <cfRule type="expression" dxfId="6154" priority="5103">
      <formula>MONTH(B34)&lt;&gt;$F$4</formula>
    </cfRule>
  </conditionalFormatting>
  <conditionalFormatting sqref="B34:H34">
    <cfRule type="expression" dxfId="6153" priority="5097">
      <formula>AND(MONTH(B30)=$F$4,B31="pink")</formula>
    </cfRule>
    <cfRule type="expression" dxfId="6152" priority="5098">
      <formula>AND(MONTH(B30)=$F$4,B31="yellow")</formula>
    </cfRule>
    <cfRule type="expression" dxfId="6151" priority="5099">
      <formula>AND(MONTH(B30)=$F$4,B31="green")</formula>
    </cfRule>
    <cfRule type="expression" dxfId="6150" priority="5100">
      <formula>AND(MONTH(B30)=$F$4,B31="purple")</formula>
    </cfRule>
    <cfRule type="expression" dxfId="6149" priority="5101">
      <formula>AND(MONTH(B30)=$F$4,B31="sky")</formula>
    </cfRule>
    <cfRule type="expression" dxfId="6148" priority="5102">
      <formula>AND(MONTH(B30)=$F$4,B31="orange")</formula>
    </cfRule>
  </conditionalFormatting>
  <conditionalFormatting sqref="B35:H35">
    <cfRule type="expression" dxfId="6147" priority="5096">
      <formula>MONTH(B35)&lt;&gt;$F$4</formula>
    </cfRule>
  </conditionalFormatting>
  <conditionalFormatting sqref="B35:H35">
    <cfRule type="expression" dxfId="6146" priority="5090">
      <formula>AND(MONTH(B30)=$F$4,B31="pink")</formula>
    </cfRule>
    <cfRule type="expression" dxfId="6145" priority="5091">
      <formula>AND(MONTH(B30)=$F$4,B31="yellow")</formula>
    </cfRule>
    <cfRule type="expression" dxfId="6144" priority="5092">
      <formula>AND(MONTH(B30)=$F$4,B31="green")</formula>
    </cfRule>
    <cfRule type="expression" dxfId="6143" priority="5093">
      <formula>AND(MONTH(B30)=$F$4,B31="purple")</formula>
    </cfRule>
    <cfRule type="expression" dxfId="6142" priority="5094">
      <formula>AND(MONTH(B30)=$F$4,B31="sky")</formula>
    </cfRule>
    <cfRule type="expression" dxfId="6141" priority="5095">
      <formula>AND(MONTH(B30)=$F$4,B31="orange")</formula>
    </cfRule>
  </conditionalFormatting>
  <conditionalFormatting sqref="C36:H36">
    <cfRule type="expression" dxfId="6140" priority="5089">
      <formula>MONTH(C30)&lt;&gt;$N$4</formula>
    </cfRule>
  </conditionalFormatting>
  <conditionalFormatting sqref="B36:H36">
    <cfRule type="expression" dxfId="6139" priority="5082">
      <formula>AND(MONTH(B30)=$F$4,B31="pink")</formula>
    </cfRule>
    <cfRule type="expression" dxfId="6138" priority="5083">
      <formula>AND(MONTH(B30)=$F$4,B31="yellow")</formula>
    </cfRule>
    <cfRule type="expression" dxfId="6137" priority="5084">
      <formula>AND(MONTH(B30)=$F$4,B31="green")</formula>
    </cfRule>
    <cfRule type="expression" dxfId="6136" priority="5085">
      <formula>AND(MONTH(B30)=$F$4,B31="purple")</formula>
    </cfRule>
    <cfRule type="expression" dxfId="6135" priority="5086">
      <formula>AND(MONTH(B30)=$F$4,B31="sky")</formula>
    </cfRule>
    <cfRule type="expression" dxfId="6134" priority="5087">
      <formula>AND(MONTH(B30)=$F$4,B31="orange")</formula>
    </cfRule>
    <cfRule type="expression" dxfId="6133" priority="5088">
      <formula>MONTH(B30)&lt;&gt;$F$4</formula>
    </cfRule>
  </conditionalFormatting>
  <conditionalFormatting sqref="C37:H37">
    <cfRule type="expression" dxfId="6132" priority="5081">
      <formula>MONTH(C31)&lt;&gt;$N$4</formula>
    </cfRule>
  </conditionalFormatting>
  <conditionalFormatting sqref="B37:H37">
    <cfRule type="expression" dxfId="6131" priority="5074">
      <formula>AND(MONTH(B30)=$F$4,B31="pink")</formula>
    </cfRule>
    <cfRule type="expression" dxfId="6130" priority="5075">
      <formula>AND(MONTH(B30)=$F$4,B31="yellow")</formula>
    </cfRule>
    <cfRule type="expression" dxfId="6129" priority="5076">
      <formula>AND(MONTH(B30)=$F$4,B32="green")</formula>
    </cfRule>
    <cfRule type="expression" dxfId="6128" priority="5077">
      <formula>AND(MONTH(B30)=$F$4,B31="purple")</formula>
    </cfRule>
    <cfRule type="expression" dxfId="6127" priority="5078">
      <formula>AND(MONTH(B30)=$F$4,B31="sky")</formula>
    </cfRule>
    <cfRule type="expression" dxfId="6126" priority="5079">
      <formula>AND(MONTH(B30)=$F$4,B31="orange")</formula>
    </cfRule>
    <cfRule type="expression" dxfId="6125" priority="5080">
      <formula>MONTH(B30)&lt;&gt;$F$4</formula>
    </cfRule>
  </conditionalFormatting>
  <conditionalFormatting sqref="B30:H30">
    <cfRule type="expression" dxfId="6124" priority="5066">
      <formula>AND(MONTH(B30)=$F$4,B31="pink")</formula>
    </cfRule>
    <cfRule type="expression" dxfId="6123" priority="5067">
      <formula>AND(MONTH(B30)=$F$4,B31="yellow")</formula>
    </cfRule>
    <cfRule type="expression" dxfId="6122" priority="5068">
      <formula>AND(MONTH(B30)=$F$4,B31="green")</formula>
    </cfRule>
    <cfRule type="expression" dxfId="6121" priority="5069">
      <formula>AND(MONTH(B30)=$F$4,B31="purple")</formula>
    </cfRule>
    <cfRule type="expression" dxfId="6120" priority="5070">
      <formula>AND(MONTH(B30)=$F$4,B31="sky")</formula>
    </cfRule>
    <cfRule type="expression" dxfId="6119" priority="5071">
      <formula>AND(MONTH(B30)=$F$4,B31="orange")</formula>
    </cfRule>
    <cfRule type="expression" dxfId="6118" priority="5072">
      <formula>MONTH(B30)&lt;&gt;$F$4</formula>
    </cfRule>
  </conditionalFormatting>
  <conditionalFormatting sqref="B41:H41">
    <cfRule type="expression" dxfId="6117" priority="5051">
      <formula>MONTH(B41)&lt;&gt;$F$4</formula>
    </cfRule>
  </conditionalFormatting>
  <conditionalFormatting sqref="B41:H41">
    <cfRule type="expression" dxfId="6116" priority="5045">
      <formula>AND(MONTH(B38)=$F$4,B39="pink")</formula>
    </cfRule>
    <cfRule type="expression" dxfId="6115" priority="5046">
      <formula>AND(MONTH(B38)=$F$4,B39="yellow")</formula>
    </cfRule>
    <cfRule type="expression" dxfId="6114" priority="5047">
      <formula>AND(MONTH(B38)=$F$4,B39="green")</formula>
    </cfRule>
    <cfRule type="expression" dxfId="6113" priority="5048">
      <formula>AND(MONTH(B38)=$F$4,B39="purple")</formula>
    </cfRule>
    <cfRule type="expression" dxfId="6112" priority="5049">
      <formula>AND(MONTH(B38)=$F$4,B39="sky")</formula>
    </cfRule>
    <cfRule type="expression" dxfId="6111" priority="5050">
      <formula>AND(MONTH(B38)=$F$4,B39="orange")</formula>
    </cfRule>
  </conditionalFormatting>
  <conditionalFormatting sqref="B42:H42">
    <cfRule type="expression" dxfId="6110" priority="5044">
      <formula>MONTH(B42)&lt;&gt;$F$4</formula>
    </cfRule>
  </conditionalFormatting>
  <conditionalFormatting sqref="B42:H42">
    <cfRule type="expression" dxfId="6109" priority="5038">
      <formula>AND(MONTH(B38)=$F$4,B39="pink")</formula>
    </cfRule>
    <cfRule type="expression" dxfId="6108" priority="5039">
      <formula>AND(MONTH(B38)=$F$4,B39="yellow")</formula>
    </cfRule>
    <cfRule type="expression" dxfId="6107" priority="5040">
      <formula>AND(MONTH(B38)=$F$4,B39="green")</formula>
    </cfRule>
    <cfRule type="expression" dxfId="6106" priority="5041">
      <formula>AND(MONTH(B38)=$F$4,B39="purple")</formula>
    </cfRule>
    <cfRule type="expression" dxfId="6105" priority="5042">
      <formula>AND(MONTH(B38)=$F$4,B39="sky")</formula>
    </cfRule>
    <cfRule type="expression" dxfId="6104" priority="5043">
      <formula>AND(MONTH(B38)=$F$4,B39="orange")</formula>
    </cfRule>
  </conditionalFormatting>
  <conditionalFormatting sqref="B43:H43">
    <cfRule type="expression" dxfId="6103" priority="5037">
      <formula>MONTH(B43)&lt;&gt;$F$4</formula>
    </cfRule>
  </conditionalFormatting>
  <conditionalFormatting sqref="B43:H43">
    <cfRule type="expression" dxfId="6102" priority="5031">
      <formula>AND(MONTH(B38)=$F$4,B39="pink")</formula>
    </cfRule>
    <cfRule type="expression" dxfId="6101" priority="5032">
      <formula>AND(MONTH(B38)=$F$4,B39="yellow")</formula>
    </cfRule>
    <cfRule type="expression" dxfId="6100" priority="5033">
      <formula>AND(MONTH(B38)=$F$4,B39="green")</formula>
    </cfRule>
    <cfRule type="expression" dxfId="6099" priority="5034">
      <formula>AND(MONTH(B38)=$F$4,B39="purple")</formula>
    </cfRule>
    <cfRule type="expression" dxfId="6098" priority="5035">
      <formula>AND(MONTH(B38)=$F$4,B39="sky")</formula>
    </cfRule>
    <cfRule type="expression" dxfId="6097" priority="5036">
      <formula>AND(MONTH(B38)=$F$4,B39="orange")</formula>
    </cfRule>
  </conditionalFormatting>
  <conditionalFormatting sqref="C44:H44">
    <cfRule type="expression" dxfId="6096" priority="5030">
      <formula>MONTH(C38)&lt;&gt;$N$4</formula>
    </cfRule>
  </conditionalFormatting>
  <conditionalFormatting sqref="B44:H44">
    <cfRule type="expression" dxfId="6095" priority="5023">
      <formula>AND(MONTH(B38)=$F$4,B39="pink")</formula>
    </cfRule>
    <cfRule type="expression" dxfId="6094" priority="5024">
      <formula>AND(MONTH(B38)=$F$4,B39="yellow")</formula>
    </cfRule>
    <cfRule type="expression" dxfId="6093" priority="5025">
      <formula>AND(MONTH(B38)=$F$4,B39="green")</formula>
    </cfRule>
    <cfRule type="expression" dxfId="6092" priority="5026">
      <formula>AND(MONTH(B38)=$F$4,B39="purple")</formula>
    </cfRule>
    <cfRule type="expression" dxfId="6091" priority="5027">
      <formula>AND(MONTH(B38)=$F$4,B39="sky")</formula>
    </cfRule>
    <cfRule type="expression" dxfId="6090" priority="5028">
      <formula>AND(MONTH(B38)=$F$4,B39="orange")</formula>
    </cfRule>
    <cfRule type="expression" dxfId="6089" priority="5029">
      <formula>MONTH(B38)&lt;&gt;$F$4</formula>
    </cfRule>
  </conditionalFormatting>
  <conditionalFormatting sqref="C45:H45">
    <cfRule type="expression" dxfId="6088" priority="5022">
      <formula>MONTH(C39)&lt;&gt;$N$4</formula>
    </cfRule>
  </conditionalFormatting>
  <conditionalFormatting sqref="B45:H45">
    <cfRule type="expression" dxfId="6087" priority="5015">
      <formula>AND(MONTH(B38)=$F$4,B39="pink")</formula>
    </cfRule>
    <cfRule type="expression" dxfId="6086" priority="5016">
      <formula>AND(MONTH(B38)=$F$4,B39="yellow")</formula>
    </cfRule>
    <cfRule type="expression" dxfId="6085" priority="5017">
      <formula>AND(MONTH(B38)=$F$4,B40="green")</formula>
    </cfRule>
    <cfRule type="expression" dxfId="6084" priority="5018">
      <formula>AND(MONTH(B38)=$F$4,B39="purple")</formula>
    </cfRule>
    <cfRule type="expression" dxfId="6083" priority="5019">
      <formula>AND(MONTH(B38)=$F$4,B39="sky")</formula>
    </cfRule>
    <cfRule type="expression" dxfId="6082" priority="5020">
      <formula>AND(MONTH(B38)=$F$4,B39="orange")</formula>
    </cfRule>
    <cfRule type="expression" dxfId="6081" priority="5021">
      <formula>MONTH(B38)&lt;&gt;$F$4</formula>
    </cfRule>
  </conditionalFormatting>
  <conditionalFormatting sqref="B38:H38">
    <cfRule type="expression" dxfId="6080" priority="5007">
      <formula>AND(MONTH(B38)=$F$4,B39="pink")</formula>
    </cfRule>
    <cfRule type="expression" dxfId="6079" priority="5008">
      <formula>AND(MONTH(B38)=$F$4,B39="yellow")</formula>
    </cfRule>
    <cfRule type="expression" dxfId="6078" priority="5009">
      <formula>AND(MONTH(B38)=$F$4,B39="green")</formula>
    </cfRule>
    <cfRule type="expression" dxfId="6077" priority="5010">
      <formula>AND(MONTH(B38)=$F$4,B39="purple")</formula>
    </cfRule>
    <cfRule type="expression" dxfId="6076" priority="5011">
      <formula>AND(MONTH(B38)=$F$4,B39="sky")</formula>
    </cfRule>
    <cfRule type="expression" dxfId="6075" priority="5012">
      <formula>AND(MONTH(B38)=$F$4,B39="orange")</formula>
    </cfRule>
    <cfRule type="expression" dxfId="6074" priority="5013">
      <formula>MONTH(B38)&lt;&gt;$F$4</formula>
    </cfRule>
  </conditionalFormatting>
  <conditionalFormatting sqref="R17:X17">
    <cfRule type="expression" dxfId="6073" priority="4933">
      <formula>MONTH(R17)&lt;&gt;$V$4</formula>
    </cfRule>
  </conditionalFormatting>
  <conditionalFormatting sqref="R17:X17">
    <cfRule type="expression" dxfId="6072" priority="4927">
      <formula>AND(MONTH(R14)=$V$4,R15="pink")</formula>
    </cfRule>
    <cfRule type="expression" dxfId="6071" priority="4928">
      <formula>AND(MONTH(R14)=$V$4,R15="yellow")</formula>
    </cfRule>
    <cfRule type="expression" dxfId="6070" priority="4929">
      <formula>AND(MONTH(R14)=$V$4,R15="green")</formula>
    </cfRule>
    <cfRule type="expression" dxfId="6069" priority="4930">
      <formula>AND(MONTH(R14)=$V$4,R15="purple")</formula>
    </cfRule>
    <cfRule type="expression" dxfId="6068" priority="4931">
      <formula>AND(MONTH(R14)=$V$4,R15="sky")</formula>
    </cfRule>
    <cfRule type="expression" dxfId="6067" priority="4932">
      <formula>AND(MONTH(R14)=$V$4,R15="orange")</formula>
    </cfRule>
  </conditionalFormatting>
  <conditionalFormatting sqref="R18:X18">
    <cfRule type="expression" dxfId="6066" priority="4926">
      <formula>MONTH(R18)&lt;&gt;$V$4</formula>
    </cfRule>
  </conditionalFormatting>
  <conditionalFormatting sqref="R18:X18">
    <cfRule type="expression" dxfId="6065" priority="4920">
      <formula>AND(MONTH(R14)=$V$4,R15="pink")</formula>
    </cfRule>
    <cfRule type="expression" dxfId="6064" priority="4921">
      <formula>AND(MONTH(R14)=$V$4,R15="yellow")</formula>
    </cfRule>
    <cfRule type="expression" dxfId="6063" priority="4922">
      <formula>AND(MONTH(R14)=$V$4,R15="green")</formula>
    </cfRule>
    <cfRule type="expression" dxfId="6062" priority="4923">
      <formula>AND(MONTH(R14)=$V$4,R15="purple")</formula>
    </cfRule>
    <cfRule type="expression" dxfId="6061" priority="4924">
      <formula>AND(MONTH(R14)=$V$4,R15="sky")</formula>
    </cfRule>
    <cfRule type="expression" dxfId="6060" priority="4925">
      <formula>AND(MONTH(R14)=$V$4,R15="orange")</formula>
    </cfRule>
  </conditionalFormatting>
  <conditionalFormatting sqref="R19:X19">
    <cfRule type="expression" dxfId="6059" priority="4919">
      <formula>MONTH(R19)&lt;&gt;$V$4</formula>
    </cfRule>
  </conditionalFormatting>
  <conditionalFormatting sqref="R19:X19">
    <cfRule type="expression" dxfId="6058" priority="4913">
      <formula>AND(MONTH(R14)=$V$4,R15="pink")</formula>
    </cfRule>
    <cfRule type="expression" dxfId="6057" priority="4914">
      <formula>AND(MONTH(R14)=$V$4,R15="yellow")</formula>
    </cfRule>
    <cfRule type="expression" dxfId="6056" priority="4915">
      <formula>AND(MONTH(R14)=$V$4,R15="green")</formula>
    </cfRule>
    <cfRule type="expression" dxfId="6055" priority="4916">
      <formula>AND(MONTH(R14)=$V$4,R15="purple")</formula>
    </cfRule>
    <cfRule type="expression" dxfId="6054" priority="4917">
      <formula>AND(MONTH(R14)=$V$4,R15="sky")</formula>
    </cfRule>
    <cfRule type="expression" dxfId="6053" priority="4918">
      <formula>AND(MONTH(R14)=$V$4,R15="orange")</formula>
    </cfRule>
  </conditionalFormatting>
  <conditionalFormatting sqref="S20:X20">
    <cfRule type="expression" dxfId="6052" priority="4912">
      <formula>MONTH(S14)&lt;&gt;$V$4</formula>
    </cfRule>
  </conditionalFormatting>
  <conditionalFormatting sqref="R20:X20">
    <cfRule type="expression" dxfId="6051" priority="4905">
      <formula>AND(MONTH(R14)=$V$4,R15="pink")</formula>
    </cfRule>
    <cfRule type="expression" dxfId="6050" priority="4906">
      <formula>AND(MONTH(R14)=$V$4,R15="yellow")</formula>
    </cfRule>
    <cfRule type="expression" dxfId="6049" priority="4907">
      <formula>AND(MONTH(R14)=$V$4,R15="green")</formula>
    </cfRule>
    <cfRule type="expression" dxfId="6048" priority="4908">
      <formula>AND(MONTH(R14)=$V$4,R15="purple")</formula>
    </cfRule>
    <cfRule type="expression" dxfId="6047" priority="4909">
      <formula>AND(MONTH(R14)=$V$4,R15="sky")</formula>
    </cfRule>
    <cfRule type="expression" dxfId="6046" priority="4910">
      <formula>AND(MONTH(R14)=$V$4,R15="orange")</formula>
    </cfRule>
    <cfRule type="expression" dxfId="6045" priority="4911">
      <formula>MONTH(R14)&lt;&gt;$V$4</formula>
    </cfRule>
  </conditionalFormatting>
  <conditionalFormatting sqref="S21:X21">
    <cfRule type="expression" dxfId="6044" priority="4904">
      <formula>MONTH(S15)&lt;&gt;$V$4</formula>
    </cfRule>
  </conditionalFormatting>
  <conditionalFormatting sqref="R21:X21">
    <cfRule type="expression" dxfId="6043" priority="4897">
      <formula>AND(MONTH(R14)=$V$4,R15="pink")</formula>
    </cfRule>
    <cfRule type="expression" dxfId="6042" priority="4898">
      <formula>AND(MONTH(R14)=$V$4,R15="yellow")</formula>
    </cfRule>
    <cfRule type="expression" dxfId="6041" priority="4899">
      <formula>AND(MONTH(R14)=$V$4,R15="green")</formula>
    </cfRule>
    <cfRule type="expression" dxfId="6040" priority="4900">
      <formula>AND(MONTH(R14)=$V$4,R15="purple")</formula>
    </cfRule>
    <cfRule type="expression" dxfId="6039" priority="4901">
      <formula>AND(MONTH(R14)=$V$4,R15="sky")</formula>
    </cfRule>
    <cfRule type="expression" dxfId="6038" priority="4902">
      <formula>AND(MONTH(R14)=$V$4,R15="orange")</formula>
    </cfRule>
    <cfRule type="expression" dxfId="6037" priority="4903">
      <formula>MONTH(R14)&lt;&gt;$V$4</formula>
    </cfRule>
  </conditionalFormatting>
  <conditionalFormatting sqref="R14:X14">
    <cfRule type="expression" dxfId="6036" priority="4889">
      <formula>AND(MONTH(R14)=$V$4,R15="pink")</formula>
    </cfRule>
    <cfRule type="expression" dxfId="6035" priority="4890">
      <formula>AND(MONTH(R14)=$V$4,R15="yellow")</formula>
    </cfRule>
    <cfRule type="expression" dxfId="6034" priority="4891">
      <formula>AND(MONTH(R14)=$V$4,R15="green")</formula>
    </cfRule>
    <cfRule type="expression" dxfId="6033" priority="4892">
      <formula>AND(MONTH(R14)=$V$4,R15="purple")</formula>
    </cfRule>
    <cfRule type="expression" dxfId="6032" priority="4893">
      <formula>AND(MONTH(R14)=$V$4,R15="sky")</formula>
    </cfRule>
    <cfRule type="expression" dxfId="6031" priority="4894">
      <formula>AND(MONTH(R14)=$V$4,R15="orange")</formula>
    </cfRule>
    <cfRule type="expression" dxfId="6030" priority="4895">
      <formula>MONTH(R14)&lt;&gt;$V$4</formula>
    </cfRule>
  </conditionalFormatting>
  <conditionalFormatting sqref="R25:X25">
    <cfRule type="expression" dxfId="6029" priority="4874">
      <formula>MONTH(R25)&lt;&gt;$V$4</formula>
    </cfRule>
  </conditionalFormatting>
  <conditionalFormatting sqref="R25:X25">
    <cfRule type="expression" dxfId="6028" priority="4868">
      <formula>AND(MONTH(R22)=$V$4,R23="pink")</formula>
    </cfRule>
    <cfRule type="expression" dxfId="6027" priority="4869">
      <formula>AND(MONTH(R22)=$V$4,R23="yellow")</formula>
    </cfRule>
    <cfRule type="expression" dxfId="6026" priority="4870">
      <formula>AND(MONTH(R22)=$V$4,R23="green")</formula>
    </cfRule>
    <cfRule type="expression" dxfId="6025" priority="4871">
      <formula>AND(MONTH(R22)=$V$4,R23="purple")</formula>
    </cfRule>
    <cfRule type="expression" dxfId="6024" priority="4872">
      <formula>AND(MONTH(R22)=$V$4,R23="sky")</formula>
    </cfRule>
    <cfRule type="expression" dxfId="6023" priority="4873">
      <formula>AND(MONTH(R22)=$V$4,R23="orange")</formula>
    </cfRule>
  </conditionalFormatting>
  <conditionalFormatting sqref="R26:X26">
    <cfRule type="expression" dxfId="6022" priority="4867">
      <formula>MONTH(R26)&lt;&gt;$V$4</formula>
    </cfRule>
  </conditionalFormatting>
  <conditionalFormatting sqref="R26:X26">
    <cfRule type="expression" dxfId="6021" priority="4861">
      <formula>AND(MONTH(R22)=$V$4,R23="pink")</formula>
    </cfRule>
    <cfRule type="expression" dxfId="6020" priority="4862">
      <formula>AND(MONTH(R22)=$V$4,R23="yellow")</formula>
    </cfRule>
    <cfRule type="expression" dxfId="6019" priority="4863">
      <formula>AND(MONTH(R22)=$V$4,R23="green")</formula>
    </cfRule>
    <cfRule type="expression" dxfId="6018" priority="4864">
      <formula>AND(MONTH(R22)=$V$4,R23="purple")</formula>
    </cfRule>
    <cfRule type="expression" dxfId="6017" priority="4865">
      <formula>AND(MONTH(R22)=$V$4,R23="sky")</formula>
    </cfRule>
    <cfRule type="expression" dxfId="6016" priority="4866">
      <formula>AND(MONTH(R22)=$V$4,R23="orange")</formula>
    </cfRule>
  </conditionalFormatting>
  <conditionalFormatting sqref="R27:X27">
    <cfRule type="expression" dxfId="6015" priority="4860">
      <formula>MONTH(R27)&lt;&gt;$V$4</formula>
    </cfRule>
  </conditionalFormatting>
  <conditionalFormatting sqref="R27:X27">
    <cfRule type="expression" dxfId="6014" priority="4854">
      <formula>AND(MONTH(R22)=$V$4,R23="pink")</formula>
    </cfRule>
    <cfRule type="expression" dxfId="6013" priority="4855">
      <formula>AND(MONTH(R22)=$V$4,R23="yellow")</formula>
    </cfRule>
    <cfRule type="expression" dxfId="6012" priority="4856">
      <formula>AND(MONTH(R22)=$V$4,R23="green")</formula>
    </cfRule>
    <cfRule type="expression" dxfId="6011" priority="4857">
      <formula>AND(MONTH(R22)=$V$4,R23="purple")</formula>
    </cfRule>
    <cfRule type="expression" dxfId="6010" priority="4858">
      <formula>AND(MONTH(R22)=$V$4,R23="sky")</formula>
    </cfRule>
    <cfRule type="expression" dxfId="6009" priority="4859">
      <formula>AND(MONTH(R22)=$V$4,R23="orange")</formula>
    </cfRule>
  </conditionalFormatting>
  <conditionalFormatting sqref="S28:X28">
    <cfRule type="expression" dxfId="6008" priority="4853">
      <formula>MONTH(S22)&lt;&gt;$V$4</formula>
    </cfRule>
  </conditionalFormatting>
  <conditionalFormatting sqref="R28:X28">
    <cfRule type="expression" dxfId="6007" priority="4846">
      <formula>AND(MONTH(R22)=$V$4,R23="pink")</formula>
    </cfRule>
    <cfRule type="expression" dxfId="6006" priority="4847">
      <formula>AND(MONTH(R22)=$V$4,R23="yellow")</formula>
    </cfRule>
    <cfRule type="expression" dxfId="6005" priority="4848">
      <formula>AND(MONTH(R22)=$V$4,R23="green")</formula>
    </cfRule>
    <cfRule type="expression" dxfId="6004" priority="4849">
      <formula>AND(MONTH(R22)=$V$4,R23="purple")</formula>
    </cfRule>
    <cfRule type="expression" dxfId="6003" priority="4850">
      <formula>AND(MONTH(R22)=$V$4,R23="sky")</formula>
    </cfRule>
    <cfRule type="expression" dxfId="6002" priority="4851">
      <formula>AND(MONTH(R22)=$V$4,R23="orange")</formula>
    </cfRule>
    <cfRule type="expression" dxfId="6001" priority="4852">
      <formula>MONTH(R22)&lt;&gt;$V$4</formula>
    </cfRule>
  </conditionalFormatting>
  <conditionalFormatting sqref="S29:X29">
    <cfRule type="expression" dxfId="6000" priority="4845">
      <formula>MONTH(S23)&lt;&gt;$V$4</formula>
    </cfRule>
  </conditionalFormatting>
  <conditionalFormatting sqref="R29:X29">
    <cfRule type="expression" dxfId="5999" priority="4838">
      <formula>AND(MONTH(R22)=$V$4,R23="pink")</formula>
    </cfRule>
    <cfRule type="expression" dxfId="5998" priority="4839">
      <formula>AND(MONTH(R22)=$V$4,R23="yellow")</formula>
    </cfRule>
    <cfRule type="expression" dxfId="5997" priority="4840">
      <formula>AND(MONTH(R22)=$V$4,R23="green")</formula>
    </cfRule>
    <cfRule type="expression" dxfId="5996" priority="4841">
      <formula>AND(MONTH(R22)=$V$4,R23="purple")</formula>
    </cfRule>
    <cfRule type="expression" dxfId="5995" priority="4842">
      <formula>AND(MONTH(R22)=$V$4,R23="sky")</formula>
    </cfRule>
    <cfRule type="expression" dxfId="5994" priority="4843">
      <formula>AND(MONTH(R22)=$V$4,R23="orange")</formula>
    </cfRule>
    <cfRule type="expression" dxfId="5993" priority="4844">
      <formula>MONTH(R22)&lt;&gt;$V$4</formula>
    </cfRule>
  </conditionalFormatting>
  <conditionalFormatting sqref="R22:X22">
    <cfRule type="expression" dxfId="5992" priority="4830">
      <formula>AND(MONTH(R22)=$V$4,R23="pink")</formula>
    </cfRule>
    <cfRule type="expression" dxfId="5991" priority="4831">
      <formula>AND(MONTH(R22)=$V$4,R23="yellow")</formula>
    </cfRule>
    <cfRule type="expression" dxfId="5990" priority="4832">
      <formula>AND(MONTH(R22)=$V$4,R23="green")</formula>
    </cfRule>
    <cfRule type="expression" dxfId="5989" priority="4833">
      <formula>AND(MONTH(R22)=$V$4,R23="purple")</formula>
    </cfRule>
    <cfRule type="expression" dxfId="5988" priority="4834">
      <formula>AND(MONTH(R22)=$V$4,R23="sky")</formula>
    </cfRule>
    <cfRule type="expression" dxfId="5987" priority="4835">
      <formula>AND(MONTH(R22)=$V$4,R23="orange")</formula>
    </cfRule>
    <cfRule type="expression" dxfId="5986" priority="4836">
      <formula>MONTH(R22)&lt;&gt;$V$4</formula>
    </cfRule>
  </conditionalFormatting>
  <conditionalFormatting sqref="R33:X33">
    <cfRule type="expression" dxfId="5985" priority="4815">
      <formula>MONTH(R33)&lt;&gt;$V$4</formula>
    </cfRule>
  </conditionalFormatting>
  <conditionalFormatting sqref="R33:X33">
    <cfRule type="expression" dxfId="5984" priority="4809">
      <formula>AND(MONTH(R30)=$V$4,R31="pink")</formula>
    </cfRule>
    <cfRule type="expression" dxfId="5983" priority="4810">
      <formula>AND(MONTH(R30)=$V$4,R31="yellow")</formula>
    </cfRule>
    <cfRule type="expression" dxfId="5982" priority="4811">
      <formula>AND(MONTH(R30)=$V$4,R31="green")</formula>
    </cfRule>
    <cfRule type="expression" dxfId="5981" priority="4812">
      <formula>AND(MONTH(R30)=$V$4,R31="purple")</formula>
    </cfRule>
    <cfRule type="expression" dxfId="5980" priority="4813">
      <formula>AND(MONTH(R30)=$V$4,R31="sky")</formula>
    </cfRule>
    <cfRule type="expression" dxfId="5979" priority="4814">
      <formula>AND(MONTH(R30)=$V$4,R31="orange")</formula>
    </cfRule>
  </conditionalFormatting>
  <conditionalFormatting sqref="R34:X34">
    <cfRule type="expression" dxfId="5978" priority="4808">
      <formula>MONTH(R34)&lt;&gt;$V$4</formula>
    </cfRule>
  </conditionalFormatting>
  <conditionalFormatting sqref="R34:X34">
    <cfRule type="expression" dxfId="5977" priority="4802">
      <formula>AND(MONTH(R30)=$V$4,R31="pink")</formula>
    </cfRule>
    <cfRule type="expression" dxfId="5976" priority="4803">
      <formula>AND(MONTH(R30)=$V$4,R31="yellow")</formula>
    </cfRule>
    <cfRule type="expression" dxfId="5975" priority="4804">
      <formula>AND(MONTH(R30)=$V$4,R31="green")</formula>
    </cfRule>
    <cfRule type="expression" dxfId="5974" priority="4805">
      <formula>AND(MONTH(R30)=$V$4,R31="purple")</formula>
    </cfRule>
    <cfRule type="expression" dxfId="5973" priority="4806">
      <formula>AND(MONTH(R30)=$V$4,R31="sky")</formula>
    </cfRule>
    <cfRule type="expression" dxfId="5972" priority="4807">
      <formula>AND(MONTH(R30)=$V$4,R31="orange")</formula>
    </cfRule>
  </conditionalFormatting>
  <conditionalFormatting sqref="R35:X35">
    <cfRule type="expression" dxfId="5971" priority="4801">
      <formula>MONTH(R35)&lt;&gt;$V$4</formula>
    </cfRule>
  </conditionalFormatting>
  <conditionalFormatting sqref="R35:X35">
    <cfRule type="expression" dxfId="5970" priority="4795">
      <formula>AND(MONTH(R30)=$V$4,R31="pink")</formula>
    </cfRule>
    <cfRule type="expression" dxfId="5969" priority="4796">
      <formula>AND(MONTH(R30)=$V$4,R31="yellow")</formula>
    </cfRule>
    <cfRule type="expression" dxfId="5968" priority="4797">
      <formula>AND(MONTH(R30)=$V$4,R31="green")</formula>
    </cfRule>
    <cfRule type="expression" dxfId="5967" priority="4798">
      <formula>AND(MONTH(R30)=$V$4,R31="purple")</formula>
    </cfRule>
    <cfRule type="expression" dxfId="5966" priority="4799">
      <formula>AND(MONTH(R30)=$V$4,R31="sky")</formula>
    </cfRule>
    <cfRule type="expression" dxfId="5965" priority="4800">
      <formula>AND(MONTH(R30)=$V$4,R31="orange")</formula>
    </cfRule>
  </conditionalFormatting>
  <conditionalFormatting sqref="S36:X36">
    <cfRule type="expression" dxfId="5964" priority="4794">
      <formula>MONTH(S30)&lt;&gt;$V$4</formula>
    </cfRule>
  </conditionalFormatting>
  <conditionalFormatting sqref="R36:X36">
    <cfRule type="expression" dxfId="5963" priority="4787">
      <formula>AND(MONTH(R30)=$V$4,R31="pink")</formula>
    </cfRule>
    <cfRule type="expression" dxfId="5962" priority="4788">
      <formula>AND(MONTH(R30)=$V$4,R31="yellow")</formula>
    </cfRule>
    <cfRule type="expression" dxfId="5961" priority="4789">
      <formula>AND(MONTH(R30)=$V$4,R31="green")</formula>
    </cfRule>
    <cfRule type="expression" dxfId="5960" priority="4790">
      <formula>AND(MONTH(R30)=$V$4,R31="purple")</formula>
    </cfRule>
    <cfRule type="expression" dxfId="5959" priority="4791">
      <formula>AND(MONTH(R30)=$V$4,R31="sky")</formula>
    </cfRule>
    <cfRule type="expression" dxfId="5958" priority="4792">
      <formula>AND(MONTH(R30)=$V$4,R31="orange")</formula>
    </cfRule>
    <cfRule type="expression" dxfId="5957" priority="4793">
      <formula>MONTH(R30)&lt;&gt;$V$4</formula>
    </cfRule>
  </conditionalFormatting>
  <conditionalFormatting sqref="S37:X37">
    <cfRule type="expression" dxfId="5956" priority="4786">
      <formula>MONTH(S31)&lt;&gt;$V$4</formula>
    </cfRule>
  </conditionalFormatting>
  <conditionalFormatting sqref="R37:X37">
    <cfRule type="expression" dxfId="5955" priority="4779">
      <formula>AND(MONTH(R30)=$V$4,R31="pink")</formula>
    </cfRule>
    <cfRule type="expression" dxfId="5954" priority="4780">
      <formula>AND(MONTH(R30)=$V$4,R31="yellow")</formula>
    </cfRule>
    <cfRule type="expression" dxfId="5953" priority="4781">
      <formula>AND(MONTH(R30)=$V$4,R31="green")</formula>
    </cfRule>
    <cfRule type="expression" dxfId="5952" priority="4782">
      <formula>AND(MONTH(R30)=$V$4,R31="purple")</formula>
    </cfRule>
    <cfRule type="expression" dxfId="5951" priority="4783">
      <formula>AND(MONTH(R30)=$V$4,R31="sky")</formula>
    </cfRule>
    <cfRule type="expression" dxfId="5950" priority="4784">
      <formula>AND(MONTH(R30)=$V$4,R31="orange")</formula>
    </cfRule>
    <cfRule type="expression" dxfId="5949" priority="4785">
      <formula>MONTH(R30)&lt;&gt;$V$4</formula>
    </cfRule>
  </conditionalFormatting>
  <conditionalFormatting sqref="R30:X30">
    <cfRule type="expression" dxfId="5948" priority="4771">
      <formula>AND(MONTH(R30)=$V$4,R31="pink")</formula>
    </cfRule>
    <cfRule type="expression" dxfId="5947" priority="4772">
      <formula>AND(MONTH(R30)=$V$4,R31="yellow")</formula>
    </cfRule>
    <cfRule type="expression" dxfId="5946" priority="4773">
      <formula>AND(MONTH(R30)=$V$4,R31="green")</formula>
    </cfRule>
    <cfRule type="expression" dxfId="5945" priority="4774">
      <formula>AND(MONTH(R30)=$V$4,R31="purple")</formula>
    </cfRule>
    <cfRule type="expression" dxfId="5944" priority="4775">
      <formula>AND(MONTH(R30)=$V$4,R31="sky")</formula>
    </cfRule>
    <cfRule type="expression" dxfId="5943" priority="4776">
      <formula>AND(MONTH(R30)=$V$4,R31="orange")</formula>
    </cfRule>
    <cfRule type="expression" dxfId="5942" priority="4777">
      <formula>MONTH(R30)&lt;&gt;$V$4</formula>
    </cfRule>
  </conditionalFormatting>
  <conditionalFormatting sqref="R41:X41">
    <cfRule type="expression" dxfId="5941" priority="4756">
      <formula>MONTH(R41)&lt;&gt;$V$4</formula>
    </cfRule>
  </conditionalFormatting>
  <conditionalFormatting sqref="R41:X41">
    <cfRule type="expression" dxfId="5940" priority="4750">
      <formula>AND(MONTH(R38)=$V$4,R39="pink")</formula>
    </cfRule>
    <cfRule type="expression" dxfId="5939" priority="4751">
      <formula>AND(MONTH(R38)=$V$4,R39="yellow")</formula>
    </cfRule>
    <cfRule type="expression" dxfId="5938" priority="4752">
      <formula>AND(MONTH(R38)=$V$4,R39="green")</formula>
    </cfRule>
    <cfRule type="expression" dxfId="5937" priority="4753">
      <formula>AND(MONTH(R38)=$V$4,R39="purple")</formula>
    </cfRule>
    <cfRule type="expression" dxfId="5936" priority="4754">
      <formula>AND(MONTH(R38)=$V$4,R39="sky")</formula>
    </cfRule>
    <cfRule type="expression" dxfId="5935" priority="4755">
      <formula>AND(MONTH(R38)=$V$4,R39="orange")</formula>
    </cfRule>
  </conditionalFormatting>
  <conditionalFormatting sqref="R42:X42">
    <cfRule type="expression" dxfId="5934" priority="4749">
      <formula>MONTH(R42)&lt;&gt;$V$4</formula>
    </cfRule>
  </conditionalFormatting>
  <conditionalFormatting sqref="R42:X42">
    <cfRule type="expression" dxfId="5933" priority="4743">
      <formula>AND(MONTH(R38)=$V$4,R39="pink")</formula>
    </cfRule>
    <cfRule type="expression" dxfId="5932" priority="4744">
      <formula>AND(MONTH(R38)=$V$4,R39="yellow")</formula>
    </cfRule>
    <cfRule type="expression" dxfId="5931" priority="4745">
      <formula>AND(MONTH(R38)=$V$4,R39="green")</formula>
    </cfRule>
    <cfRule type="expression" dxfId="5930" priority="4746">
      <formula>AND(MONTH(R38)=$V$4,R39="purple")</formula>
    </cfRule>
    <cfRule type="expression" dxfId="5929" priority="4747">
      <formula>AND(MONTH(R38)=$V$4,R39="sky")</formula>
    </cfRule>
    <cfRule type="expression" dxfId="5928" priority="4748">
      <formula>AND(MONTH(R38)=$V$4,R39="orange")</formula>
    </cfRule>
  </conditionalFormatting>
  <conditionalFormatting sqref="R43:X43">
    <cfRule type="expression" dxfId="5927" priority="4742">
      <formula>MONTH(R43)&lt;&gt;$V$4</formula>
    </cfRule>
  </conditionalFormatting>
  <conditionalFormatting sqref="R43:X43">
    <cfRule type="expression" dxfId="5926" priority="4736">
      <formula>AND(MONTH(R38)=$V$4,R39="pink")</formula>
    </cfRule>
    <cfRule type="expression" dxfId="5925" priority="4737">
      <formula>AND(MONTH(R38)=$V$4,R39="yellow")</formula>
    </cfRule>
    <cfRule type="expression" dxfId="5924" priority="4738">
      <formula>AND(MONTH(R38)=$V$4,R39="green")</formula>
    </cfRule>
    <cfRule type="expression" dxfId="5923" priority="4739">
      <formula>AND(MONTH(R38)=$V$4,R39="purple")</formula>
    </cfRule>
    <cfRule type="expression" dxfId="5922" priority="4740">
      <formula>AND(MONTH(R38)=$V$4,R39="sky")</formula>
    </cfRule>
    <cfRule type="expression" dxfId="5921" priority="4741">
      <formula>AND(MONTH(R38)=$V$4,R39="orange")</formula>
    </cfRule>
  </conditionalFormatting>
  <conditionalFormatting sqref="S44:X44">
    <cfRule type="expression" dxfId="5920" priority="4735">
      <formula>MONTH(S38)&lt;&gt;$V$4</formula>
    </cfRule>
  </conditionalFormatting>
  <conditionalFormatting sqref="R44:X44">
    <cfRule type="expression" dxfId="5919" priority="4728">
      <formula>AND(MONTH(R38)=$V$4,R39="pink")</formula>
    </cfRule>
    <cfRule type="expression" dxfId="5918" priority="4729">
      <formula>AND(MONTH(R38)=$V$4,R39="yellow")</formula>
    </cfRule>
    <cfRule type="expression" dxfId="5917" priority="4730">
      <formula>AND(MONTH(R38)=$V$4,R39="green")</formula>
    </cfRule>
    <cfRule type="expression" dxfId="5916" priority="4731">
      <formula>AND(MONTH(R38)=$V$4,R39="purple")</formula>
    </cfRule>
    <cfRule type="expression" dxfId="5915" priority="4732">
      <formula>AND(MONTH(R38)=$V$4,R39="sky")</formula>
    </cfRule>
    <cfRule type="expression" dxfId="5914" priority="4733">
      <formula>AND(MONTH(R38)=$V$4,R39="orange")</formula>
    </cfRule>
    <cfRule type="expression" dxfId="5913" priority="4734">
      <formula>MONTH(R38)&lt;&gt;$V$4</formula>
    </cfRule>
  </conditionalFormatting>
  <conditionalFormatting sqref="S45:X45">
    <cfRule type="expression" dxfId="5912" priority="4727">
      <formula>MONTH(S39)&lt;&gt;$V$4</formula>
    </cfRule>
  </conditionalFormatting>
  <conditionalFormatting sqref="R45:X45">
    <cfRule type="expression" dxfId="5911" priority="4720">
      <formula>AND(MONTH(R38)=$V$4,R39="pink")</formula>
    </cfRule>
    <cfRule type="expression" dxfId="5910" priority="4721">
      <formula>AND(MONTH(R38)=$V$4,R39="yellow")</formula>
    </cfRule>
    <cfRule type="expression" dxfId="5909" priority="4722">
      <formula>AND(MONTH(R38)=$V$4,R39="green")</formula>
    </cfRule>
    <cfRule type="expression" dxfId="5908" priority="4723">
      <formula>AND(MONTH(R38)=$V$4,R39="purple")</formula>
    </cfRule>
    <cfRule type="expression" dxfId="5907" priority="4724">
      <formula>AND(MONTH(R38)=$V$4,R39="sky")</formula>
    </cfRule>
    <cfRule type="expression" dxfId="5906" priority="4725">
      <formula>AND(MONTH(R38)=$V$4,R39="orange")</formula>
    </cfRule>
    <cfRule type="expression" dxfId="5905" priority="4726">
      <formula>MONTH(R38)&lt;&gt;$V$4</formula>
    </cfRule>
  </conditionalFormatting>
  <conditionalFormatting sqref="R38:X38">
    <cfRule type="expression" dxfId="5904" priority="4712">
      <formula>AND(MONTH(R38)=$V$4,R39="pink")</formula>
    </cfRule>
    <cfRule type="expression" dxfId="5903" priority="4713">
      <formula>AND(MONTH(R38)=$V$4,R39="yellow")</formula>
    </cfRule>
    <cfRule type="expression" dxfId="5902" priority="4714">
      <formula>AND(MONTH(R38)=$V$4,R39="green")</formula>
    </cfRule>
    <cfRule type="expression" dxfId="5901" priority="4715">
      <formula>AND(MONTH(R38)=$V$4,R39="purple")</formula>
    </cfRule>
    <cfRule type="expression" dxfId="5900" priority="4716">
      <formula>AND(MONTH(R38)=$V$4,R39="sky")</formula>
    </cfRule>
    <cfRule type="expression" dxfId="5899" priority="4717">
      <formula>AND(MONTH(R38)=$V$4,R39="orange")</formula>
    </cfRule>
    <cfRule type="expression" dxfId="5898" priority="4718">
      <formula>MONTH(R38)&lt;&gt;$V$4</formula>
    </cfRule>
  </conditionalFormatting>
  <conditionalFormatting sqref="R49:X49">
    <cfRule type="expression" dxfId="5897" priority="4697">
      <formula>MONTH(R49)&lt;&gt;$V$4</formula>
    </cfRule>
  </conditionalFormatting>
  <conditionalFormatting sqref="R49:X49">
    <cfRule type="expression" dxfId="5896" priority="4691">
      <formula>AND(MONTH(R46)=$V$4,R47="pink")</formula>
    </cfRule>
    <cfRule type="expression" dxfId="5895" priority="4692">
      <formula>AND(MONTH(R46)=$V$4,R47="yellow")</formula>
    </cfRule>
    <cfRule type="expression" dxfId="5894" priority="4693">
      <formula>AND(MONTH(R46)=$V$4,R47="green")</formula>
    </cfRule>
    <cfRule type="expression" dxfId="5893" priority="4694">
      <formula>AND(MONTH(R46)=$V$4,R47="purple")</formula>
    </cfRule>
    <cfRule type="expression" dxfId="5892" priority="4695">
      <formula>AND(MONTH(R46)=$V$4,R47="sky")</formula>
    </cfRule>
    <cfRule type="expression" dxfId="5891" priority="4696">
      <formula>AND(MONTH(R46)=$V$4,R47="orange")</formula>
    </cfRule>
  </conditionalFormatting>
  <conditionalFormatting sqref="R50:X50">
    <cfRule type="expression" dxfId="5890" priority="4690">
      <formula>MONTH(R50)&lt;&gt;$V$4</formula>
    </cfRule>
  </conditionalFormatting>
  <conditionalFormatting sqref="R50:X50">
    <cfRule type="expression" dxfId="5889" priority="4684">
      <formula>AND(MONTH(R46)=$V$4,R47="pink")</formula>
    </cfRule>
    <cfRule type="expression" dxfId="5888" priority="4685">
      <formula>AND(MONTH(R46)=$V$4,R47="yellow")</formula>
    </cfRule>
    <cfRule type="expression" dxfId="5887" priority="4686">
      <formula>AND(MONTH(R46)=$V$4,R47="green")</formula>
    </cfRule>
    <cfRule type="expression" dxfId="5886" priority="4687">
      <formula>AND(MONTH(R46)=$V$4,R47="purple")</formula>
    </cfRule>
    <cfRule type="expression" dxfId="5885" priority="4688">
      <formula>AND(MONTH(R46)=$V$4,R47="sky")</formula>
    </cfRule>
    <cfRule type="expression" dxfId="5884" priority="4689">
      <formula>AND(MONTH(R46)=$V$4,R47="orange")</formula>
    </cfRule>
  </conditionalFormatting>
  <conditionalFormatting sqref="R51:X51">
    <cfRule type="expression" dxfId="5883" priority="4683">
      <formula>MONTH(R51)&lt;&gt;$V$4</formula>
    </cfRule>
  </conditionalFormatting>
  <conditionalFormatting sqref="R51:X51">
    <cfRule type="expression" dxfId="5882" priority="4677">
      <formula>AND(MONTH(R46)=$V$4,R47="pink")</formula>
    </cfRule>
    <cfRule type="expression" dxfId="5881" priority="4678">
      <formula>AND(MONTH(R46)=$V$4,R47="yellow")</formula>
    </cfRule>
    <cfRule type="expression" dxfId="5880" priority="4679">
      <formula>AND(MONTH(R46)=$V$4,R47="green")</formula>
    </cfRule>
    <cfRule type="expression" dxfId="5879" priority="4680">
      <formula>AND(MONTH(R46)=$V$4,R47="purple")</formula>
    </cfRule>
    <cfRule type="expression" dxfId="5878" priority="4681">
      <formula>AND(MONTH(R46)=$V$4,R47="sky")</formula>
    </cfRule>
    <cfRule type="expression" dxfId="5877" priority="4682">
      <formula>AND(MONTH(R46)=$V$4,R47="orange")</formula>
    </cfRule>
  </conditionalFormatting>
  <conditionalFormatting sqref="S52:X52">
    <cfRule type="expression" dxfId="5876" priority="4676">
      <formula>MONTH(S46)&lt;&gt;$V$4</formula>
    </cfRule>
  </conditionalFormatting>
  <conditionalFormatting sqref="R52:X52">
    <cfRule type="expression" dxfId="5875" priority="4669">
      <formula>AND(MONTH(R46)=$V$4,R47="pink")</formula>
    </cfRule>
    <cfRule type="expression" dxfId="5874" priority="4670">
      <formula>AND(MONTH(R46)=$V$4,R47="yellow")</formula>
    </cfRule>
    <cfRule type="expression" dxfId="5873" priority="4671">
      <formula>AND(MONTH(R46)=$V$4,R47="green")</formula>
    </cfRule>
    <cfRule type="expression" dxfId="5872" priority="4672">
      <formula>AND(MONTH(R46)=$V$4,R47="purple")</formula>
    </cfRule>
    <cfRule type="expression" dxfId="5871" priority="4673">
      <formula>AND(MONTH(R46)=$V$4,R47="sky")</formula>
    </cfRule>
    <cfRule type="expression" dxfId="5870" priority="4674">
      <formula>AND(MONTH(R46)=$V$4,R47="orange")</formula>
    </cfRule>
    <cfRule type="expression" dxfId="5869" priority="4675">
      <formula>MONTH(R46)&lt;&gt;$V$4</formula>
    </cfRule>
  </conditionalFormatting>
  <conditionalFormatting sqref="S53:X53">
    <cfRule type="expression" dxfId="5868" priority="4668">
      <formula>MONTH(S47)&lt;&gt;$V$4</formula>
    </cfRule>
  </conditionalFormatting>
  <conditionalFormatting sqref="R53:X53">
    <cfRule type="expression" dxfId="5867" priority="4661">
      <formula>AND(MONTH(R46)=$V$4,R47="pink")</formula>
    </cfRule>
    <cfRule type="expression" dxfId="5866" priority="4662">
      <formula>AND(MONTH(R46)=$V$4,R47="yellow")</formula>
    </cfRule>
    <cfRule type="expression" dxfId="5865" priority="4663">
      <formula>AND(MONTH(R46)=$V$4,R47="green")</formula>
    </cfRule>
    <cfRule type="expression" dxfId="5864" priority="4664">
      <formula>AND(MONTH(R46)=$V$4,R47="purple")</formula>
    </cfRule>
    <cfRule type="expression" dxfId="5863" priority="4665">
      <formula>AND(MONTH(R46)=$V$4,R47="sky")</formula>
    </cfRule>
    <cfRule type="expression" dxfId="5862" priority="4666">
      <formula>AND(MONTH(R46)=$V$4,R47="orange")</formula>
    </cfRule>
    <cfRule type="expression" dxfId="5861" priority="4667">
      <formula>MONTH(R46)&lt;&gt;$V$4</formula>
    </cfRule>
  </conditionalFormatting>
  <conditionalFormatting sqref="R46:X46">
    <cfRule type="expression" dxfId="5860" priority="4653">
      <formula>AND(MONTH(R46)=$V$4,R47="pink")</formula>
    </cfRule>
    <cfRule type="expression" dxfId="5859" priority="4654">
      <formula>AND(MONTH(R46)=$V$4,R47="yellow")</formula>
    </cfRule>
    <cfRule type="expression" dxfId="5858" priority="4655">
      <formula>AND(MONTH(R46)=$V$4,R47="green")</formula>
    </cfRule>
    <cfRule type="expression" dxfId="5857" priority="4656">
      <formula>AND(MONTH(R46)=$V$4,R47="purple")</formula>
    </cfRule>
    <cfRule type="expression" dxfId="5856" priority="4657">
      <formula>AND(MONTH(R46)=$V$4,R47="sky")</formula>
    </cfRule>
    <cfRule type="expression" dxfId="5855" priority="4658">
      <formula>AND(MONTH(R46)=$V$4,R47="orange")</formula>
    </cfRule>
    <cfRule type="expression" dxfId="5854" priority="4659">
      <formula>MONTH(R46)&lt;&gt;$V$4</formula>
    </cfRule>
  </conditionalFormatting>
  <conditionalFormatting sqref="Z8:AF8">
    <cfRule type="expression" dxfId="5853" priority="4589">
      <formula>MONTH(Z8)&lt;&gt;$AD$4</formula>
    </cfRule>
  </conditionalFormatting>
  <conditionalFormatting sqref="Z8:AF8">
    <cfRule type="expression" dxfId="5852" priority="4583">
      <formula>AND(MONTH(Z6)=$AD$4,Z7="pink")</formula>
    </cfRule>
    <cfRule type="expression" dxfId="5851" priority="4584">
      <formula>AND(MONTH(Z6)=$AD$4,Z7="yellow")</formula>
    </cfRule>
    <cfRule type="expression" dxfId="5850" priority="4585">
      <formula>AND(MONTH(Z6)=$AD$4,Z7="green")</formula>
    </cfRule>
    <cfRule type="expression" dxfId="5849" priority="4586">
      <formula>AND(MONTH(Z6)=$AD$4,Z7="purple")</formula>
    </cfRule>
    <cfRule type="expression" dxfId="5848" priority="4587">
      <formula>AND(MONTH(Z6)=$AD$4,Z7="sky")</formula>
    </cfRule>
    <cfRule type="expression" dxfId="5847" priority="4588">
      <formula>AND(MONTH(Z6)=$AD$4,Z7="orange")</formula>
    </cfRule>
  </conditionalFormatting>
  <conditionalFormatting sqref="Z9:AF9">
    <cfRule type="expression" dxfId="5846" priority="4582">
      <formula>MONTH(Z9)&lt;&gt;$AD$4</formula>
    </cfRule>
  </conditionalFormatting>
  <conditionalFormatting sqref="Z9:AF9">
    <cfRule type="expression" dxfId="5845" priority="4576">
      <formula>AND(MONTH(Z6)=$AD$4,Z7="pink")</formula>
    </cfRule>
    <cfRule type="expression" dxfId="5844" priority="4577">
      <formula>AND(MONTH(Z6)=$AD$4,Z7="yellow")</formula>
    </cfRule>
    <cfRule type="expression" dxfId="5843" priority="4578">
      <formula>AND(MONTH(Z6)=$AD$4,Z7="green")</formula>
    </cfRule>
    <cfRule type="expression" dxfId="5842" priority="4579">
      <formula>AND(MONTH(Z6)=$AD$4,Z7="purple")</formula>
    </cfRule>
    <cfRule type="expression" dxfId="5841" priority="4580">
      <formula>AND(MONTH(Z6)=$AD$4,Z7="sky")</formula>
    </cfRule>
    <cfRule type="expression" dxfId="5840" priority="4581">
      <formula>AND(MONTH(Z6)=$AD$4,Z7="orange")</formula>
    </cfRule>
  </conditionalFormatting>
  <conditionalFormatting sqref="Z10:AF10">
    <cfRule type="expression" dxfId="5839" priority="4575">
      <formula>MONTH(Z10)&lt;&gt;$AD$4</formula>
    </cfRule>
  </conditionalFormatting>
  <conditionalFormatting sqref="Z10:AF10">
    <cfRule type="expression" dxfId="5838" priority="4569">
      <formula>AND(MONTH(Z6)=$AD$4,Z7="pink")</formula>
    </cfRule>
    <cfRule type="expression" dxfId="5837" priority="4570">
      <formula>AND(MONTH(Z6)=$AD$4,Z7="yellow")</formula>
    </cfRule>
    <cfRule type="expression" dxfId="5836" priority="4571">
      <formula>AND(MONTH(Z6)=$AD$4,Z7="green")</formula>
    </cfRule>
    <cfRule type="expression" dxfId="5835" priority="4572">
      <formula>AND(MONTH(Z6)=$AD$4,Z7="purple")</formula>
    </cfRule>
    <cfRule type="expression" dxfId="5834" priority="4573">
      <formula>AND(MONTH(Z6)=$AD$4,Z7="sky")</formula>
    </cfRule>
    <cfRule type="expression" dxfId="5833" priority="4574">
      <formula>AND(MONTH(Z6)=$AD$4,Z7="orange")</formula>
    </cfRule>
  </conditionalFormatting>
  <conditionalFormatting sqref="Z11:AF11">
    <cfRule type="expression" dxfId="5832" priority="4568">
      <formula>MONTH(Z11)&lt;&gt;$AD$4</formula>
    </cfRule>
  </conditionalFormatting>
  <conditionalFormatting sqref="Z11:AF11">
    <cfRule type="expression" dxfId="5831" priority="4562">
      <formula>AND(MONTH(Z6)=$AD$4,Z7="pink")</formula>
    </cfRule>
    <cfRule type="expression" dxfId="5830" priority="4563">
      <formula>AND(MONTH(Z6)=$AD$4,Z7="yellow")</formula>
    </cfRule>
    <cfRule type="expression" dxfId="5829" priority="4564">
      <formula>AND(MONTH(Z6)=$AD$4,Z7="green")</formula>
    </cfRule>
    <cfRule type="expression" dxfId="5828" priority="4565">
      <formula>AND(MONTH(Z6)=$AD$4,Z7="purple")</formula>
    </cfRule>
    <cfRule type="expression" dxfId="5827" priority="4566">
      <formula>AND(MONTH(Z6)=$AD$4,Z7="sky")</formula>
    </cfRule>
    <cfRule type="expression" dxfId="5826" priority="4567">
      <formula>AND(MONTH(Z6)=$AD$4,Z7="orange")</formula>
    </cfRule>
  </conditionalFormatting>
  <conditionalFormatting sqref="AA12:AF12">
    <cfRule type="expression" dxfId="5825" priority="4561">
      <formula>MONTH(AA6)&lt;&gt;$V$4</formula>
    </cfRule>
  </conditionalFormatting>
  <conditionalFormatting sqref="Z12:AF12">
    <cfRule type="expression" dxfId="5824" priority="4554">
      <formula>AND(MONTH(Z6)=$AD$4,Z7="pink")</formula>
    </cfRule>
    <cfRule type="expression" dxfId="5823" priority="4555">
      <formula>AND(MONTH(Z6)=$AD$4,Z7="yellow")</formula>
    </cfRule>
    <cfRule type="expression" dxfId="5822" priority="4556">
      <formula>AND(MONTH(Z6)=$AD$4,Z7="green")</formula>
    </cfRule>
    <cfRule type="expression" dxfId="5821" priority="4557">
      <formula>AND(MONTH(Z6)=$AD$4,Z7="purple")</formula>
    </cfRule>
    <cfRule type="expression" dxfId="5820" priority="4558">
      <formula>AND(MONTH(Z6)=$AD$4,Z7="sky")</formula>
    </cfRule>
    <cfRule type="expression" dxfId="5819" priority="4559">
      <formula>AND(MONTH(Z6)=$AD$4,Z7="orange")</formula>
    </cfRule>
    <cfRule type="expression" dxfId="5818" priority="4560">
      <formula>MONTH(Z6)&lt;&gt;$AD$4</formula>
    </cfRule>
  </conditionalFormatting>
  <conditionalFormatting sqref="AA13:AF13">
    <cfRule type="expression" dxfId="5817" priority="4553">
      <formula>MONTH(AA7)&lt;&gt;$V$4</formula>
    </cfRule>
  </conditionalFormatting>
  <conditionalFormatting sqref="Z13:AF13">
    <cfRule type="expression" dxfId="5816" priority="4546">
      <formula>AND(MONTH(Z6)=$AD$4,Z7="pink")</formula>
    </cfRule>
    <cfRule type="expression" dxfId="5815" priority="4547">
      <formula>AND(MONTH(Z6)=$AD$4,Z7="yellow")</formula>
    </cfRule>
    <cfRule type="expression" dxfId="5814" priority="4548">
      <formula>AND(MONTH(Z6)=$AD$4,Z7="green")</formula>
    </cfRule>
    <cfRule type="expression" dxfId="5813" priority="4549">
      <formula>AND(MONTH(Z6)=$AD$4,Z7="purple")</formula>
    </cfRule>
    <cfRule type="expression" dxfId="5812" priority="4550">
      <formula>AND(MONTH(Z6)=$AD$4,Z7="sky")</formula>
    </cfRule>
    <cfRule type="expression" dxfId="5811" priority="4551">
      <formula>AND(MONTH(Z6)=$AD$4,Z7="orange")</formula>
    </cfRule>
    <cfRule type="expression" dxfId="5810" priority="4552">
      <formula>MONTH(Z6)&lt;&gt;$AD$4</formula>
    </cfRule>
  </conditionalFormatting>
  <conditionalFormatting sqref="Z6:AF6">
    <cfRule type="expression" dxfId="5809" priority="4538">
      <formula>AND(MONTH(Z6)=$AD$4,Z7="pink")</formula>
    </cfRule>
    <cfRule type="expression" dxfId="5808" priority="4539">
      <formula>AND(MONTH(Z6)=$AD$4,Z7="yellow")</formula>
    </cfRule>
    <cfRule type="expression" dxfId="5807" priority="4540">
      <formula>AND(MONTH(Z6)=$AD$4,Z7="green")</formula>
    </cfRule>
    <cfRule type="expression" dxfId="5806" priority="4541">
      <formula>AND(MONTH(Z6)=$AD$4,Z7="purple")</formula>
    </cfRule>
    <cfRule type="expression" dxfId="5805" priority="4542">
      <formula>AND(MONTH(Z6)=$AD$4,Z7="sky")</formula>
    </cfRule>
    <cfRule type="expression" dxfId="5804" priority="4543">
      <formula>AND(MONTH(Z6)=$AD$4,Z7="orange")</formula>
    </cfRule>
    <cfRule type="expression" dxfId="5803" priority="4544">
      <formula>MONTH(Z6)&lt;&gt;$AD$4</formula>
    </cfRule>
  </conditionalFormatting>
  <conditionalFormatting sqref="Z17:AF17">
    <cfRule type="expression" dxfId="5802" priority="4523">
      <formula>MONTH(Z17)&lt;&gt;$AD$4</formula>
    </cfRule>
  </conditionalFormatting>
  <conditionalFormatting sqref="Z17:AF17">
    <cfRule type="expression" dxfId="5801" priority="4517">
      <formula>AND(MONTH(Z14)=$AD$4,Z15="pink")</formula>
    </cfRule>
    <cfRule type="expression" dxfId="5800" priority="4518">
      <formula>AND(MONTH(Z14)=$AD$4,Z15="yellow")</formula>
    </cfRule>
    <cfRule type="expression" dxfId="5799" priority="4519">
      <formula>AND(MONTH(Z14)=$AD$4,Z15="green")</formula>
    </cfRule>
    <cfRule type="expression" dxfId="5798" priority="4520">
      <formula>AND(MONTH(Z14)=$AD$4,Z15="purple")</formula>
    </cfRule>
    <cfRule type="expression" dxfId="5797" priority="4521">
      <formula>AND(MONTH(Z14)=$AD$4,Z15="sky")</formula>
    </cfRule>
    <cfRule type="expression" dxfId="5796" priority="4522">
      <formula>AND(MONTH(Z14)=$AD$4,Z15="orange")</formula>
    </cfRule>
  </conditionalFormatting>
  <conditionalFormatting sqref="Z18:AF18">
    <cfRule type="expression" dxfId="5795" priority="4516">
      <formula>MONTH(Z18)&lt;&gt;$AD$4</formula>
    </cfRule>
  </conditionalFormatting>
  <conditionalFormatting sqref="Z18:AF18">
    <cfRule type="expression" dxfId="5794" priority="4510">
      <formula>AND(MONTH(Z14)=$AD$4,Z15="pink")</formula>
    </cfRule>
    <cfRule type="expression" dxfId="5793" priority="4511">
      <formula>AND(MONTH(Z14)=$AD$4,Z15="yellow")</formula>
    </cfRule>
    <cfRule type="expression" dxfId="5792" priority="4512">
      <formula>AND(MONTH(Z14)=$AD$4,Z15="green")</formula>
    </cfRule>
    <cfRule type="expression" dxfId="5791" priority="4513">
      <formula>AND(MONTH(Z14)=$AD$4,Z15="purple")</formula>
    </cfRule>
    <cfRule type="expression" dxfId="5790" priority="4514">
      <formula>AND(MONTH(Z14)=$AD$4,Z15="sky")</formula>
    </cfRule>
    <cfRule type="expression" dxfId="5789" priority="4515">
      <formula>AND(MONTH(Z14)=$AD$4,Z15="orange")</formula>
    </cfRule>
  </conditionalFormatting>
  <conditionalFormatting sqref="Z19:AF19">
    <cfRule type="expression" dxfId="5788" priority="4509">
      <formula>MONTH(Z19)&lt;&gt;$AD$4</formula>
    </cfRule>
  </conditionalFormatting>
  <conditionalFormatting sqref="Z19:AF19">
    <cfRule type="expression" dxfId="5787" priority="4503">
      <formula>AND(MONTH(Z14)=$AD$4,Z15="pink")</formula>
    </cfRule>
    <cfRule type="expression" dxfId="5786" priority="4504">
      <formula>AND(MONTH(Z14)=$AD$4,Z15="yellow")</formula>
    </cfRule>
    <cfRule type="expression" dxfId="5785" priority="4505">
      <formula>AND(MONTH(Z14)=$AD$4,Z15="green")</formula>
    </cfRule>
    <cfRule type="expression" dxfId="5784" priority="4506">
      <formula>AND(MONTH(Z14)=$AD$4,Z15="purple")</formula>
    </cfRule>
    <cfRule type="expression" dxfId="5783" priority="4507">
      <formula>AND(MONTH(Z14)=$AD$4,Z15="sky")</formula>
    </cfRule>
    <cfRule type="expression" dxfId="5782" priority="4508">
      <formula>AND(MONTH(Z14)=$AD$4,Z15="orange")</formula>
    </cfRule>
  </conditionalFormatting>
  <conditionalFormatting sqref="AA20:AF20">
    <cfRule type="expression" dxfId="5781" priority="4502">
      <formula>MONTH(AA14)&lt;&gt;$V$4</formula>
    </cfRule>
  </conditionalFormatting>
  <conditionalFormatting sqref="Z20:AF20">
    <cfRule type="expression" dxfId="5780" priority="4495">
      <formula>AND(MONTH(Z14)=$AD$4,Z15="pink")</formula>
    </cfRule>
    <cfRule type="expression" dxfId="5779" priority="4496">
      <formula>AND(MONTH(Z14)=$AD$4,Z15="yellow")</formula>
    </cfRule>
    <cfRule type="expression" dxfId="5778" priority="4497">
      <formula>AND(MONTH(Z14)=$AD$4,Z15="green")</formula>
    </cfRule>
    <cfRule type="expression" dxfId="5777" priority="4498">
      <formula>AND(MONTH(Z14)=$AD$4,Z15="purple")</formula>
    </cfRule>
    <cfRule type="expression" dxfId="5776" priority="4499">
      <formula>AND(MONTH(Z14)=$AD$4,Z15="sky")</formula>
    </cfRule>
    <cfRule type="expression" dxfId="5775" priority="4500">
      <formula>AND(MONTH(Z14)=$AD$4,Z15="orange")</formula>
    </cfRule>
    <cfRule type="expression" dxfId="5774" priority="4501">
      <formula>MONTH(Z14)&lt;&gt;$AD$4</formula>
    </cfRule>
  </conditionalFormatting>
  <conditionalFormatting sqref="AA21:AF21">
    <cfRule type="expression" dxfId="5773" priority="4494">
      <formula>MONTH(AA15)&lt;&gt;$V$4</formula>
    </cfRule>
  </conditionalFormatting>
  <conditionalFormatting sqref="Z21:AF21">
    <cfRule type="expression" dxfId="5772" priority="4487">
      <formula>AND(MONTH(Z14)=$AD$4,Z15="pink")</formula>
    </cfRule>
    <cfRule type="expression" dxfId="5771" priority="4488">
      <formula>AND(MONTH(Z14)=$AD$4,Z15="yellow")</formula>
    </cfRule>
    <cfRule type="expression" dxfId="5770" priority="4489">
      <formula>AND(MONTH(Z14)=$AD$4,Z15="green")</formula>
    </cfRule>
    <cfRule type="expression" dxfId="5769" priority="4490">
      <formula>AND(MONTH(Z14)=$AD$4,Z15="purple")</formula>
    </cfRule>
    <cfRule type="expression" dxfId="5768" priority="4491">
      <formula>AND(MONTH(Z14)=$AD$4,Z15="sky")</formula>
    </cfRule>
    <cfRule type="expression" dxfId="5767" priority="4492">
      <formula>AND(MONTH(Z14)=$AD$4,Z15="orange")</formula>
    </cfRule>
    <cfRule type="expression" dxfId="5766" priority="4493">
      <formula>MONTH(Z14)&lt;&gt;$AD$4</formula>
    </cfRule>
  </conditionalFormatting>
  <conditionalFormatting sqref="Z14:AF14">
    <cfRule type="expression" dxfId="5765" priority="4479">
      <formula>AND(MONTH(Z14)=$AD$4,Z15="pink")</formula>
    </cfRule>
    <cfRule type="expression" dxfId="5764" priority="4480">
      <formula>AND(MONTH(Z14)=$AD$4,Z15="yellow")</formula>
    </cfRule>
    <cfRule type="expression" dxfId="5763" priority="4481">
      <formula>AND(MONTH(Z14)=$AD$4,Z15="green")</formula>
    </cfRule>
    <cfRule type="expression" dxfId="5762" priority="4482">
      <formula>AND(MONTH(Z14)=$AD$4,Z15="purple")</formula>
    </cfRule>
    <cfRule type="expression" dxfId="5761" priority="4483">
      <formula>AND(MONTH(Z14)=$AD$4,Z15="sky")</formula>
    </cfRule>
    <cfRule type="expression" dxfId="5760" priority="4484">
      <formula>AND(MONTH(Z14)=$AD$4,Z15="orange")</formula>
    </cfRule>
    <cfRule type="expression" dxfId="5759" priority="4485">
      <formula>MONTH(Z14)&lt;&gt;$AD$4</formula>
    </cfRule>
  </conditionalFormatting>
  <conditionalFormatting sqref="Z25:AF25">
    <cfRule type="expression" dxfId="5758" priority="4464">
      <formula>MONTH(Z25)&lt;&gt;$AD$4</formula>
    </cfRule>
  </conditionalFormatting>
  <conditionalFormatting sqref="Z25:AF25">
    <cfRule type="expression" dxfId="5757" priority="4458">
      <formula>AND(MONTH(Z22)=$AD$4,Z23="pink")</formula>
    </cfRule>
    <cfRule type="expression" dxfId="5756" priority="4459">
      <formula>AND(MONTH(Z22)=$AD$4,Z23="yellow")</formula>
    </cfRule>
    <cfRule type="expression" dxfId="5755" priority="4460">
      <formula>AND(MONTH(Z22)=$AD$4,Z23="green")</formula>
    </cfRule>
    <cfRule type="expression" dxfId="5754" priority="4461">
      <formula>AND(MONTH(Z22)=$AD$4,Z23="purple")</formula>
    </cfRule>
    <cfRule type="expression" dxfId="5753" priority="4462">
      <formula>AND(MONTH(Z22)=$AD$4,Z23="sky")</formula>
    </cfRule>
    <cfRule type="expression" dxfId="5752" priority="4463">
      <formula>AND(MONTH(Z22)=$AD$4,Z23="orange")</formula>
    </cfRule>
  </conditionalFormatting>
  <conditionalFormatting sqref="Z26:AF26">
    <cfRule type="expression" dxfId="5751" priority="4457">
      <formula>MONTH(Z26)&lt;&gt;$AD$4</formula>
    </cfRule>
  </conditionalFormatting>
  <conditionalFormatting sqref="Z26:AF26">
    <cfRule type="expression" dxfId="5750" priority="4451">
      <formula>AND(MONTH(Z22)=$AD$4,Z23="pink")</formula>
    </cfRule>
    <cfRule type="expression" dxfId="5749" priority="4452">
      <formula>AND(MONTH(Z22)=$AD$4,Z23="yellow")</formula>
    </cfRule>
    <cfRule type="expression" dxfId="5748" priority="4453">
      <formula>AND(MONTH(Z22)=$AD$4,Z23="green")</formula>
    </cfRule>
    <cfRule type="expression" dxfId="5747" priority="4454">
      <formula>AND(MONTH(Z22)=$AD$4,Z23="purple")</formula>
    </cfRule>
    <cfRule type="expression" dxfId="5746" priority="4455">
      <formula>AND(MONTH(Z22)=$AD$4,Z23="sky")</formula>
    </cfRule>
    <cfRule type="expression" dxfId="5745" priority="4456">
      <formula>AND(MONTH(Z22)=$AD$4,Z23="orange")</formula>
    </cfRule>
  </conditionalFormatting>
  <conditionalFormatting sqref="Z27:AF27">
    <cfRule type="expression" dxfId="5744" priority="4450">
      <formula>MONTH(Z27)&lt;&gt;$AD$4</formula>
    </cfRule>
  </conditionalFormatting>
  <conditionalFormatting sqref="Z27:AF27">
    <cfRule type="expression" dxfId="5743" priority="4444">
      <formula>AND(MONTH(Z22)=$AD$4,Z23="pink")</formula>
    </cfRule>
    <cfRule type="expression" dxfId="5742" priority="4445">
      <formula>AND(MONTH(Z22)=$AD$4,Z23="yellow")</formula>
    </cfRule>
    <cfRule type="expression" dxfId="5741" priority="4446">
      <formula>AND(MONTH(Z22)=$AD$4,Z23="green")</formula>
    </cfRule>
    <cfRule type="expression" dxfId="5740" priority="4447">
      <formula>AND(MONTH(Z22)=$AD$4,Z23="purple")</formula>
    </cfRule>
    <cfRule type="expression" dxfId="5739" priority="4448">
      <formula>AND(MONTH(Z22)=$AD$4,Z23="sky")</formula>
    </cfRule>
    <cfRule type="expression" dxfId="5738" priority="4449">
      <formula>AND(MONTH(Z22)=$AD$4,Z23="orange")</formula>
    </cfRule>
  </conditionalFormatting>
  <conditionalFormatting sqref="AA28:AF28">
    <cfRule type="expression" dxfId="5737" priority="4443">
      <formula>MONTH(AA22)&lt;&gt;$V$4</formula>
    </cfRule>
  </conditionalFormatting>
  <conditionalFormatting sqref="Z28:AF28">
    <cfRule type="expression" dxfId="5736" priority="4436">
      <formula>AND(MONTH(Z22)=$AD$4,Z23="pink")</formula>
    </cfRule>
    <cfRule type="expression" dxfId="5735" priority="4437">
      <formula>AND(MONTH(Z22)=$AD$4,Z23="yellow")</formula>
    </cfRule>
    <cfRule type="expression" dxfId="5734" priority="4438">
      <formula>AND(MONTH(Z22)=$AD$4,Z23="green")</formula>
    </cfRule>
    <cfRule type="expression" dxfId="5733" priority="4439">
      <formula>AND(MONTH(Z22)=$AD$4,Z23="purple")</formula>
    </cfRule>
    <cfRule type="expression" dxfId="5732" priority="4440">
      <formula>AND(MONTH(Z22)=$AD$4,Z23="sky")</formula>
    </cfRule>
    <cfRule type="expression" dxfId="5731" priority="4441">
      <formula>AND(MONTH(Z22)=$AD$4,Z23="orange")</formula>
    </cfRule>
    <cfRule type="expression" dxfId="5730" priority="4442">
      <formula>MONTH(Z22)&lt;&gt;$AD$4</formula>
    </cfRule>
  </conditionalFormatting>
  <conditionalFormatting sqref="AA29:AF29">
    <cfRule type="expression" dxfId="5729" priority="4435">
      <formula>MONTH(AA23)&lt;&gt;$V$4</formula>
    </cfRule>
  </conditionalFormatting>
  <conditionalFormatting sqref="Z29:AF29">
    <cfRule type="expression" dxfId="5728" priority="4428">
      <formula>AND(MONTH(Z22)=$AD$4,Z23="pink")</formula>
    </cfRule>
    <cfRule type="expression" dxfId="5727" priority="4429">
      <formula>AND(MONTH(Z22)=$AD$4,Z23="yellow")</formula>
    </cfRule>
    <cfRule type="expression" dxfId="5726" priority="4430">
      <formula>AND(MONTH(Z22)=$AD$4,Z23="green")</formula>
    </cfRule>
    <cfRule type="expression" dxfId="5725" priority="4431">
      <formula>AND(MONTH(Z22)=$AD$4,Z23="purple")</formula>
    </cfRule>
    <cfRule type="expression" dxfId="5724" priority="4432">
      <formula>AND(MONTH(Z22)=$AD$4,Z23="sky")</formula>
    </cfRule>
    <cfRule type="expression" dxfId="5723" priority="4433">
      <formula>AND(MONTH(Z22)=$AD$4,Z23="orange")</formula>
    </cfRule>
    <cfRule type="expression" dxfId="5722" priority="4434">
      <formula>MONTH(Z22)&lt;&gt;$AD$4</formula>
    </cfRule>
  </conditionalFormatting>
  <conditionalFormatting sqref="Z22:AF22">
    <cfRule type="expression" dxfId="5721" priority="4420">
      <formula>AND(MONTH(Z22)=$AD$4,Z23="pink")</formula>
    </cfRule>
    <cfRule type="expression" dxfId="5720" priority="4421">
      <formula>AND(MONTH(Z22)=$AD$4,Z23="yellow")</formula>
    </cfRule>
    <cfRule type="expression" dxfId="5719" priority="4422">
      <formula>AND(MONTH(Z22)=$AD$4,Z23="green")</formula>
    </cfRule>
    <cfRule type="expression" dxfId="5718" priority="4423">
      <formula>AND(MONTH(Z22)=$AD$4,Z23="purple")</formula>
    </cfRule>
    <cfRule type="expression" dxfId="5717" priority="4424">
      <formula>AND(MONTH(Z22)=$AD$4,Z23="sky")</formula>
    </cfRule>
    <cfRule type="expression" dxfId="5716" priority="4425">
      <formula>AND(MONTH(Z22)=$AD$4,Z23="orange")</formula>
    </cfRule>
    <cfRule type="expression" dxfId="5715" priority="4426">
      <formula>MONTH(Z22)&lt;&gt;$AD$4</formula>
    </cfRule>
  </conditionalFormatting>
  <conditionalFormatting sqref="Z33:AF33">
    <cfRule type="expression" dxfId="5714" priority="4405">
      <formula>MONTH(Z33)&lt;&gt;$AD$4</formula>
    </cfRule>
  </conditionalFormatting>
  <conditionalFormatting sqref="Z33:AF33">
    <cfRule type="expression" dxfId="5713" priority="4399">
      <formula>AND(MONTH(Z30)=$AD$4,Z31="pink")</formula>
    </cfRule>
    <cfRule type="expression" dxfId="5712" priority="4400">
      <formula>AND(MONTH(Z30)=$AD$4,Z31="yellow")</formula>
    </cfRule>
    <cfRule type="expression" dxfId="5711" priority="4401">
      <formula>AND(MONTH(Z30)=$AD$4,Z31="green")</formula>
    </cfRule>
    <cfRule type="expression" dxfId="5710" priority="4402">
      <formula>AND(MONTH(Z30)=$AD$4,Z31="purple")</formula>
    </cfRule>
    <cfRule type="expression" dxfId="5709" priority="4403">
      <formula>AND(MONTH(Z30)=$AD$4,Z31="sky")</formula>
    </cfRule>
    <cfRule type="expression" dxfId="5708" priority="4404">
      <formula>AND(MONTH(Z30)=$AD$4,Z31="orange")</formula>
    </cfRule>
  </conditionalFormatting>
  <conditionalFormatting sqref="Z34:AF34">
    <cfRule type="expression" dxfId="5707" priority="4398">
      <formula>MONTH(Z34)&lt;&gt;$AD$4</formula>
    </cfRule>
  </conditionalFormatting>
  <conditionalFormatting sqref="Z34:AF34">
    <cfRule type="expression" dxfId="5706" priority="4392">
      <formula>AND(MONTH(Z30)=$AD$4,Z31="pink")</formula>
    </cfRule>
    <cfRule type="expression" dxfId="5705" priority="4393">
      <formula>AND(MONTH(Z30)=$AD$4,Z31="yellow")</formula>
    </cfRule>
    <cfRule type="expression" dxfId="5704" priority="4394">
      <formula>AND(MONTH(Z30)=$AD$4,Z31="green")</formula>
    </cfRule>
    <cfRule type="expression" dxfId="5703" priority="4395">
      <formula>AND(MONTH(Z30)=$AD$4,Z31="purple")</formula>
    </cfRule>
    <cfRule type="expression" dxfId="5702" priority="4396">
      <formula>AND(MONTH(Z30)=$AD$4,Z31="sky")</formula>
    </cfRule>
    <cfRule type="expression" dxfId="5701" priority="4397">
      <formula>AND(MONTH(Z30)=$AD$4,Z31="orange")</formula>
    </cfRule>
  </conditionalFormatting>
  <conditionalFormatting sqref="Z35:AF35">
    <cfRule type="expression" dxfId="5700" priority="4391">
      <formula>MONTH(Z35)&lt;&gt;$AD$4</formula>
    </cfRule>
  </conditionalFormatting>
  <conditionalFormatting sqref="Z35:AF35">
    <cfRule type="expression" dxfId="5699" priority="4385">
      <formula>AND(MONTH(Z30)=$AD$4,Z31="pink")</formula>
    </cfRule>
    <cfRule type="expression" dxfId="5698" priority="4386">
      <formula>AND(MONTH(Z30)=$AD$4,Z31="yellow")</formula>
    </cfRule>
    <cfRule type="expression" dxfId="5697" priority="4387">
      <formula>AND(MONTH(Z30)=$AD$4,Z31="green")</formula>
    </cfRule>
    <cfRule type="expression" dxfId="5696" priority="4388">
      <formula>AND(MONTH(Z30)=$AD$4,Z31="purple")</formula>
    </cfRule>
    <cfRule type="expression" dxfId="5695" priority="4389">
      <formula>AND(MONTH(Z30)=$AD$4,Z31="sky")</formula>
    </cfRule>
    <cfRule type="expression" dxfId="5694" priority="4390">
      <formula>AND(MONTH(Z30)=$AD$4,Z31="orange")</formula>
    </cfRule>
  </conditionalFormatting>
  <conditionalFormatting sqref="AA36:AF36">
    <cfRule type="expression" dxfId="5693" priority="4384">
      <formula>MONTH(AA30)&lt;&gt;$V$4</formula>
    </cfRule>
  </conditionalFormatting>
  <conditionalFormatting sqref="Z36:AF36">
    <cfRule type="expression" dxfId="5692" priority="4377">
      <formula>AND(MONTH(Z30)=$AD$4,Z31="pink")</formula>
    </cfRule>
    <cfRule type="expression" dxfId="5691" priority="4378">
      <formula>AND(MONTH(Z30)=$AD$4,Z31="yellow")</formula>
    </cfRule>
    <cfRule type="expression" dxfId="5690" priority="4379">
      <formula>AND(MONTH(Z30)=$AD$4,Z31="green")</formula>
    </cfRule>
    <cfRule type="expression" dxfId="5689" priority="4380">
      <formula>AND(MONTH(Z30)=$AD$4,Z31="purple")</formula>
    </cfRule>
    <cfRule type="expression" dxfId="5688" priority="4381">
      <formula>AND(MONTH(Z30)=$AD$4,Z31="sky")</formula>
    </cfRule>
    <cfRule type="expression" dxfId="5687" priority="4382">
      <formula>AND(MONTH(Z30)=$AD$4,Z31="orange")</formula>
    </cfRule>
    <cfRule type="expression" dxfId="5686" priority="4383">
      <formula>MONTH(Z30)&lt;&gt;$AD$4</formula>
    </cfRule>
  </conditionalFormatting>
  <conditionalFormatting sqref="AA37:AF37">
    <cfRule type="expression" dxfId="5685" priority="4376">
      <formula>MONTH(AA31)&lt;&gt;$V$4</formula>
    </cfRule>
  </conditionalFormatting>
  <conditionalFormatting sqref="Z37:AF37">
    <cfRule type="expression" dxfId="5684" priority="4369">
      <formula>AND(MONTH(Z30)=$AD$4,Z31="pink")</formula>
    </cfRule>
    <cfRule type="expression" dxfId="5683" priority="4370">
      <formula>AND(MONTH(Z30)=$AD$4,Z31="yellow")</formula>
    </cfRule>
    <cfRule type="expression" dxfId="5682" priority="4371">
      <formula>AND(MONTH(Z30)=$AD$4,Z31="green")</formula>
    </cfRule>
    <cfRule type="expression" dxfId="5681" priority="4372">
      <formula>AND(MONTH(Z30)=$AD$4,Z31="purple")</formula>
    </cfRule>
    <cfRule type="expression" dxfId="5680" priority="4373">
      <formula>AND(MONTH(Z30)=$AD$4,Z31="sky")</formula>
    </cfRule>
    <cfRule type="expression" dxfId="5679" priority="4374">
      <formula>AND(MONTH(Z30)=$AD$4,Z31="orange")</formula>
    </cfRule>
    <cfRule type="expression" dxfId="5678" priority="4375">
      <formula>MONTH(Z30)&lt;&gt;$AD$4</formula>
    </cfRule>
  </conditionalFormatting>
  <conditionalFormatting sqref="Z30:AF30">
    <cfRule type="expression" dxfId="5677" priority="4361">
      <formula>AND(MONTH(Z30)=$AD$4,Z31="pink")</formula>
    </cfRule>
    <cfRule type="expression" dxfId="5676" priority="4362">
      <formula>AND(MONTH(Z30)=$AD$4,Z31="yellow")</formula>
    </cfRule>
    <cfRule type="expression" dxfId="5675" priority="4363">
      <formula>AND(MONTH(Z30)=$AD$4,Z31="green")</formula>
    </cfRule>
    <cfRule type="expression" dxfId="5674" priority="4364">
      <formula>AND(MONTH(Z30)=$AD$4,Z31="purple")</formula>
    </cfRule>
    <cfRule type="expression" dxfId="5673" priority="4365">
      <formula>AND(MONTH(Z30)=$AD$4,Z31="sky")</formula>
    </cfRule>
    <cfRule type="expression" dxfId="5672" priority="4366">
      <formula>AND(MONTH(Z30)=$AD$4,Z31="orange")</formula>
    </cfRule>
    <cfRule type="expression" dxfId="5671" priority="4367">
      <formula>MONTH(Z30)&lt;&gt;$AD$4</formula>
    </cfRule>
  </conditionalFormatting>
  <conditionalFormatting sqref="Z41:AF41">
    <cfRule type="expression" dxfId="5670" priority="4346">
      <formula>MONTH(Z41)&lt;&gt;$AD$4</formula>
    </cfRule>
  </conditionalFormatting>
  <conditionalFormatting sqref="Z41:AF41">
    <cfRule type="expression" dxfId="5669" priority="4340">
      <formula>AND(MONTH(Z38)=$AD$4,Z39="pink")</formula>
    </cfRule>
    <cfRule type="expression" dxfId="5668" priority="4341">
      <formula>AND(MONTH(Z38)=$AD$4,Z39="yellow")</formula>
    </cfRule>
    <cfRule type="expression" dxfId="5667" priority="4342">
      <formula>AND(MONTH(Z38)=$AD$4,Z39="green")</formula>
    </cfRule>
    <cfRule type="expression" dxfId="5666" priority="4343">
      <formula>AND(MONTH(Z38)=$AD$4,Z39="purple")</formula>
    </cfRule>
    <cfRule type="expression" dxfId="5665" priority="4344">
      <formula>AND(MONTH(Z38)=$AD$4,Z39="sky")</formula>
    </cfRule>
    <cfRule type="expression" dxfId="5664" priority="4345">
      <formula>AND(MONTH(Z38)=$AD$4,Z39="orange")</formula>
    </cfRule>
  </conditionalFormatting>
  <conditionalFormatting sqref="Z42:AF42">
    <cfRule type="expression" dxfId="5663" priority="4339">
      <formula>MONTH(Z42)&lt;&gt;$AD$4</formula>
    </cfRule>
  </conditionalFormatting>
  <conditionalFormatting sqref="Z42:AF42">
    <cfRule type="expression" dxfId="5662" priority="4333">
      <formula>AND(MONTH(Z38)=$AD$4,Z39="pink")</formula>
    </cfRule>
    <cfRule type="expression" dxfId="5661" priority="4334">
      <formula>AND(MONTH(Z38)=$AD$4,Z39="yellow")</formula>
    </cfRule>
    <cfRule type="expression" dxfId="5660" priority="4335">
      <formula>AND(MONTH(Z38)=$AD$4,Z39="green")</formula>
    </cfRule>
    <cfRule type="expression" dxfId="5659" priority="4336">
      <formula>AND(MONTH(Z38)=$AD$4,Z39="purple")</formula>
    </cfRule>
    <cfRule type="expression" dxfId="5658" priority="4337">
      <formula>AND(MONTH(Z38)=$AD$4,Z39="sky")</formula>
    </cfRule>
    <cfRule type="expression" dxfId="5657" priority="4338">
      <formula>AND(MONTH(Z38)=$AD$4,Z39="orange")</formula>
    </cfRule>
  </conditionalFormatting>
  <conditionalFormatting sqref="Z43:AF43">
    <cfRule type="expression" dxfId="5656" priority="4332">
      <formula>MONTH(Z43)&lt;&gt;$AD$4</formula>
    </cfRule>
  </conditionalFormatting>
  <conditionalFormatting sqref="Z43:AF43">
    <cfRule type="expression" dxfId="5655" priority="4326">
      <formula>AND(MONTH(Z38)=$AD$4,Z39="pink")</formula>
    </cfRule>
    <cfRule type="expression" dxfId="5654" priority="4327">
      <formula>AND(MONTH(Z38)=$AD$4,Z39="yellow")</formula>
    </cfRule>
    <cfRule type="expression" dxfId="5653" priority="4328">
      <formula>AND(MONTH(Z38)=$AD$4,Z39="green")</formula>
    </cfRule>
    <cfRule type="expression" dxfId="5652" priority="4329">
      <formula>AND(MONTH(Z38)=$AD$4,Z39="purple")</formula>
    </cfRule>
    <cfRule type="expression" dxfId="5651" priority="4330">
      <formula>AND(MONTH(Z38)=$AD$4,Z39="sky")</formula>
    </cfRule>
    <cfRule type="expression" dxfId="5650" priority="4331">
      <formula>AND(MONTH(Z38)=$AD$4,Z39="orange")</formula>
    </cfRule>
  </conditionalFormatting>
  <conditionalFormatting sqref="AA44:AF44">
    <cfRule type="expression" dxfId="5649" priority="4325">
      <formula>MONTH(AA38)&lt;&gt;$V$4</formula>
    </cfRule>
  </conditionalFormatting>
  <conditionalFormatting sqref="Z44:AF44">
    <cfRule type="expression" dxfId="5648" priority="4318">
      <formula>AND(MONTH(Z38)=$AD$4,Z39="pink")</formula>
    </cfRule>
    <cfRule type="expression" dxfId="5647" priority="4319">
      <formula>AND(MONTH(Z38)=$AD$4,Z39="yellow")</formula>
    </cfRule>
    <cfRule type="expression" dxfId="5646" priority="4320">
      <formula>AND(MONTH(Z38)=$AD$4,Z39="green")</formula>
    </cfRule>
    <cfRule type="expression" dxfId="5645" priority="4321">
      <formula>AND(MONTH(Z38)=$AD$4,Z39="purple")</formula>
    </cfRule>
    <cfRule type="expression" dxfId="5644" priority="4322">
      <formula>AND(MONTH(Z38)=$AD$4,Z39="sky")</formula>
    </cfRule>
    <cfRule type="expression" dxfId="5643" priority="4323">
      <formula>AND(MONTH(Z38)=$AD$4,Z39="orange")</formula>
    </cfRule>
    <cfRule type="expression" dxfId="5642" priority="4324">
      <formula>MONTH(Z38)&lt;&gt;$AD$4</formula>
    </cfRule>
  </conditionalFormatting>
  <conditionalFormatting sqref="AA45:AF45">
    <cfRule type="expression" dxfId="5641" priority="4317">
      <formula>MONTH(AA39)&lt;&gt;$V$4</formula>
    </cfRule>
  </conditionalFormatting>
  <conditionalFormatting sqref="Z45:AF45">
    <cfRule type="expression" dxfId="5640" priority="4310">
      <formula>AND(MONTH(Z38)=$AD$4,Z39="pink")</formula>
    </cfRule>
    <cfRule type="expression" dxfId="5639" priority="4311">
      <formula>AND(MONTH(Z38)=$AD$4,Z39="yellow")</formula>
    </cfRule>
    <cfRule type="expression" dxfId="5638" priority="4312">
      <formula>AND(MONTH(Z38)=$AD$4,Z39="green")</formula>
    </cfRule>
    <cfRule type="expression" dxfId="5637" priority="4313">
      <formula>AND(MONTH(Z38)=$AD$4,Z39="purple")</formula>
    </cfRule>
    <cfRule type="expression" dxfId="5636" priority="4314">
      <formula>AND(MONTH(Z38)=$AD$4,Z39="sky")</formula>
    </cfRule>
    <cfRule type="expression" dxfId="5635" priority="4315">
      <formula>AND(MONTH(Z38)=$AD$4,Z39="orange")</formula>
    </cfRule>
    <cfRule type="expression" dxfId="5634" priority="4316">
      <formula>MONTH(Z38)&lt;&gt;$AD$4</formula>
    </cfRule>
  </conditionalFormatting>
  <conditionalFormatting sqref="Z38:AF38">
    <cfRule type="expression" dxfId="5633" priority="4302">
      <formula>AND(MONTH(Z38)=$AD$4,Z39="pink")</formula>
    </cfRule>
    <cfRule type="expression" dxfId="5632" priority="4303">
      <formula>AND(MONTH(Z38)=$AD$4,Z39="yellow")</formula>
    </cfRule>
    <cfRule type="expression" dxfId="5631" priority="4304">
      <formula>AND(MONTH(Z38)=$AD$4,Z39="green")</formula>
    </cfRule>
    <cfRule type="expression" dxfId="5630" priority="4305">
      <formula>AND(MONTH(Z38)=$AD$4,Z39="purple")</formula>
    </cfRule>
    <cfRule type="expression" dxfId="5629" priority="4306">
      <formula>AND(MONTH(Z38)=$AD$4,Z39="sky")</formula>
    </cfRule>
    <cfRule type="expression" dxfId="5628" priority="4307">
      <formula>AND(MONTH(Z38)=$AD$4,Z39="orange")</formula>
    </cfRule>
    <cfRule type="expression" dxfId="5627" priority="4308">
      <formula>MONTH(Z38)&lt;&gt;$AD$4</formula>
    </cfRule>
  </conditionalFormatting>
  <conditionalFormatting sqref="Z47:AF47">
    <cfRule type="expression" dxfId="5626" priority="4301">
      <formula>MONTH(Z47)&lt;&gt;$AD$4</formula>
    </cfRule>
  </conditionalFormatting>
  <conditionalFormatting sqref="Z47:AF47">
    <cfRule type="expression" dxfId="5625" priority="4295">
      <formula>AND(MONTH(Z46)=$AD$4,Z47="pink")</formula>
    </cfRule>
    <cfRule type="expression" dxfId="5624" priority="4296">
      <formula>AND(MONTH(Z46)=$AD$4,Z47="yellow")</formula>
    </cfRule>
    <cfRule type="expression" dxfId="5623" priority="4297">
      <formula>AND(MONTH(Z46)=$AD$4,Z47="green")</formula>
    </cfRule>
    <cfRule type="expression" dxfId="5622" priority="4298">
      <formula>AND(MONTH(Z46)=$AD$4,Z47="purple")</formula>
    </cfRule>
    <cfRule type="expression" dxfId="5621" priority="4299">
      <formula>AND(MONTH(Z46)=$AD$4,Z47="sky")</formula>
    </cfRule>
    <cfRule type="expression" dxfId="5620" priority="4300">
      <formula>AND(MONTH(Z46)=$AD$4,Z47="orange")</formula>
    </cfRule>
  </conditionalFormatting>
  <conditionalFormatting sqref="Z48:AF48">
    <cfRule type="expression" dxfId="5619" priority="4294">
      <formula>MONTH(Z48)&lt;&gt;$AD$4</formula>
    </cfRule>
  </conditionalFormatting>
  <conditionalFormatting sqref="Z48:AF48">
    <cfRule type="expression" dxfId="5618" priority="4288">
      <formula>AND(MONTH(Z46)=$AD$4,Z47="pink")</formula>
    </cfRule>
    <cfRule type="expression" dxfId="5617" priority="4289">
      <formula>AND(MONTH(Z46)=$AD$4,Z47="yellow")</formula>
    </cfRule>
    <cfRule type="expression" dxfId="5616" priority="4290">
      <formula>AND(MONTH(Z46)=$AD$4,Z47="green")</formula>
    </cfRule>
    <cfRule type="expression" dxfId="5615" priority="4291">
      <formula>AND(MONTH(Z46)=$AD$4,Z47="purple")</formula>
    </cfRule>
    <cfRule type="expression" dxfId="5614" priority="4292">
      <formula>AND(MONTH(Z46)=$AD$4,Z47="sky")</formula>
    </cfRule>
    <cfRule type="expression" dxfId="5613" priority="4293">
      <formula>AND(MONTH(Z46)=$AD$4,Z47="orange")</formula>
    </cfRule>
  </conditionalFormatting>
  <conditionalFormatting sqref="Z49:AF49">
    <cfRule type="expression" dxfId="5612" priority="4287">
      <formula>MONTH(Z49)&lt;&gt;$AD$4</formula>
    </cfRule>
  </conditionalFormatting>
  <conditionalFormatting sqref="Z49:AF49">
    <cfRule type="expression" dxfId="5611" priority="4281">
      <formula>AND(MONTH(Z46)=$AD$4,Z47="pink")</formula>
    </cfRule>
    <cfRule type="expression" dxfId="5610" priority="4282">
      <formula>AND(MONTH(Z46)=$AD$4,Z47="yellow")</formula>
    </cfRule>
    <cfRule type="expression" dxfId="5609" priority="4283">
      <formula>AND(MONTH(Z46)=$AD$4,Z47="green")</formula>
    </cfRule>
    <cfRule type="expression" dxfId="5608" priority="4284">
      <formula>AND(MONTH(Z46)=$AD$4,Z47="purple")</formula>
    </cfRule>
    <cfRule type="expression" dxfId="5607" priority="4285">
      <formula>AND(MONTH(Z46)=$AD$4,Z47="sky")</formula>
    </cfRule>
    <cfRule type="expression" dxfId="5606" priority="4286">
      <formula>AND(MONTH(Z46)=$AD$4,Z47="orange")</formula>
    </cfRule>
  </conditionalFormatting>
  <conditionalFormatting sqref="Z50:AF50">
    <cfRule type="expression" dxfId="5605" priority="4280">
      <formula>MONTH(Z50)&lt;&gt;$AD$4</formula>
    </cfRule>
  </conditionalFormatting>
  <conditionalFormatting sqref="Z50:AF50">
    <cfRule type="expression" dxfId="5604" priority="4274">
      <formula>AND(MONTH(Z46)=$AD$4,Z47="pink")</formula>
    </cfRule>
    <cfRule type="expression" dxfId="5603" priority="4275">
      <formula>AND(MONTH(Z46)=$AD$4,Z47="yellow")</formula>
    </cfRule>
    <cfRule type="expression" dxfId="5602" priority="4276">
      <formula>AND(MONTH(Z46)=$AD$4,Z47="green")</formula>
    </cfRule>
    <cfRule type="expression" dxfId="5601" priority="4277">
      <formula>AND(MONTH(Z46)=$AD$4,Z47="purple")</formula>
    </cfRule>
    <cfRule type="expression" dxfId="5600" priority="4278">
      <formula>AND(MONTH(Z46)=$AD$4,Z47="sky")</formula>
    </cfRule>
    <cfRule type="expression" dxfId="5599" priority="4279">
      <formula>AND(MONTH(Z46)=$AD$4,Z47="orange")</formula>
    </cfRule>
  </conditionalFormatting>
  <conditionalFormatting sqref="Z51:AF51">
    <cfRule type="expression" dxfId="5598" priority="4273">
      <formula>MONTH(Z51)&lt;&gt;$AD$4</formula>
    </cfRule>
  </conditionalFormatting>
  <conditionalFormatting sqref="Z51:AF51">
    <cfRule type="expression" dxfId="5597" priority="4267">
      <formula>AND(MONTH(Z46)=$AD$4,Z47="pink")</formula>
    </cfRule>
    <cfRule type="expression" dxfId="5596" priority="4268">
      <formula>AND(MONTH(Z46)=$AD$4,Z47="yellow")</formula>
    </cfRule>
    <cfRule type="expression" dxfId="5595" priority="4269">
      <formula>AND(MONTH(Z46)=$AD$4,Z47="green")</formula>
    </cfRule>
    <cfRule type="expression" dxfId="5594" priority="4270">
      <formula>AND(MONTH(Z46)=$AD$4,Z47="purple")</formula>
    </cfRule>
    <cfRule type="expression" dxfId="5593" priority="4271">
      <formula>AND(MONTH(Z46)=$AD$4,Z47="sky")</formula>
    </cfRule>
    <cfRule type="expression" dxfId="5592" priority="4272">
      <formula>AND(MONTH(Z46)=$AD$4,Z47="orange")</formula>
    </cfRule>
  </conditionalFormatting>
  <conditionalFormatting sqref="AA52:AF52">
    <cfRule type="expression" dxfId="5591" priority="4266">
      <formula>MONTH(AA46)&lt;&gt;$V$4</formula>
    </cfRule>
  </conditionalFormatting>
  <conditionalFormatting sqref="Z52:AF52">
    <cfRule type="expression" dxfId="5590" priority="4259">
      <formula>AND(MONTH(Z46)=$AD$4,Z47="pink")</formula>
    </cfRule>
    <cfRule type="expression" dxfId="5589" priority="4260">
      <formula>AND(MONTH(Z46)=$AD$4,Z47="yellow")</formula>
    </cfRule>
    <cfRule type="expression" dxfId="5588" priority="4261">
      <formula>AND(MONTH(Z46)=$AD$4,Z47="green")</formula>
    </cfRule>
    <cfRule type="expression" dxfId="5587" priority="4262">
      <formula>AND(MONTH(Z46)=$AD$4,Z47="purple")</formula>
    </cfRule>
    <cfRule type="expression" dxfId="5586" priority="4263">
      <formula>AND(MONTH(Z46)=$AD$4,Z47="sky")</formula>
    </cfRule>
    <cfRule type="expression" dxfId="5585" priority="4264">
      <formula>AND(MONTH(Z46)=$AD$4,Z47="orange")</formula>
    </cfRule>
    <cfRule type="expression" dxfId="5584" priority="4265">
      <formula>MONTH(Z46)&lt;&gt;$AD$4</formula>
    </cfRule>
  </conditionalFormatting>
  <conditionalFormatting sqref="AA53:AF53">
    <cfRule type="expression" dxfId="5583" priority="4258">
      <formula>MONTH(AA47)&lt;&gt;$V$4</formula>
    </cfRule>
  </conditionalFormatting>
  <conditionalFormatting sqref="Z53:AF53">
    <cfRule type="expression" dxfId="5582" priority="4251">
      <formula>AND(MONTH(Z46)=$AD$4,Z47="pink")</formula>
    </cfRule>
    <cfRule type="expression" dxfId="5581" priority="4252">
      <formula>AND(MONTH(Z46)=$AD$4,Z47="yellow")</formula>
    </cfRule>
    <cfRule type="expression" dxfId="5580" priority="4253">
      <formula>AND(MONTH(Z46)=$AD$4,Z47="green")</formula>
    </cfRule>
    <cfRule type="expression" dxfId="5579" priority="4254">
      <formula>AND(MONTH(Z46)=$AD$4,Z47="purple")</formula>
    </cfRule>
    <cfRule type="expression" dxfId="5578" priority="4255">
      <formula>AND(MONTH(Z46)=$AD$4,Z47="sky")</formula>
    </cfRule>
    <cfRule type="expression" dxfId="5577" priority="4256">
      <formula>AND(MONTH(Z46)=$AD$4,Z47="orange")</formula>
    </cfRule>
    <cfRule type="expression" dxfId="5576" priority="4257">
      <formula>MONTH(Z46)&lt;&gt;$AD$4</formula>
    </cfRule>
  </conditionalFormatting>
  <conditionalFormatting sqref="Z46:AF46">
    <cfRule type="expression" dxfId="5575" priority="4243">
      <formula>AND(MONTH(Z46)=$AD$4,Z47="pink")</formula>
    </cfRule>
    <cfRule type="expression" dxfId="5574" priority="4244">
      <formula>AND(MONTH(Z46)=$AD$4,Z47="yellow")</formula>
    </cfRule>
    <cfRule type="expression" dxfId="5573" priority="4245">
      <formula>AND(MONTH(Z46)=$AD$4,Z47="green")</formula>
    </cfRule>
    <cfRule type="expression" dxfId="5572" priority="4246">
      <formula>AND(MONTH(Z46)=$AD$4,Z47="purple")</formula>
    </cfRule>
    <cfRule type="expression" dxfId="5571" priority="4247">
      <formula>AND(MONTH(Z46)=$AD$4,Z47="sky")</formula>
    </cfRule>
    <cfRule type="expression" dxfId="5570" priority="4248">
      <formula>AND(MONTH(Z46)=$AD$4,Z47="orange")</formula>
    </cfRule>
    <cfRule type="expression" dxfId="5569" priority="4249">
      <formula>MONTH(Z46)&lt;&gt;$AD$4</formula>
    </cfRule>
  </conditionalFormatting>
  <conditionalFormatting sqref="B59:H59">
    <cfRule type="expression" dxfId="5568" priority="4235">
      <formula>MONTH(B59)&lt;&gt;$F$55</formula>
    </cfRule>
  </conditionalFormatting>
  <conditionalFormatting sqref="B59:H59">
    <cfRule type="expression" dxfId="5567" priority="4229">
      <formula>AND(MONTH(B57)=$F$55,B58="pink")</formula>
    </cfRule>
    <cfRule type="expression" dxfId="5566" priority="4230">
      <formula>AND(MONTH(B57)=$F$55,B58="yellow")</formula>
    </cfRule>
    <cfRule type="expression" dxfId="5565" priority="4231">
      <formula>AND(MONTH(B57)=$F$55,B58="green")</formula>
    </cfRule>
    <cfRule type="expression" dxfId="5564" priority="4232">
      <formula>AND(MONTH(B57)=$F$55,B58="purple")</formula>
    </cfRule>
    <cfRule type="expression" dxfId="5563" priority="4233">
      <formula>AND(MONTH(B57)=$F$55,B58="sky")</formula>
    </cfRule>
    <cfRule type="expression" dxfId="5562" priority="4234">
      <formula>AND(MONTH(B57)=$F$55,B58="orange")</formula>
    </cfRule>
  </conditionalFormatting>
  <conditionalFormatting sqref="B60:H60">
    <cfRule type="expression" dxfId="5561" priority="4228">
      <formula>MONTH(B60)&lt;&gt;$F$55</formula>
    </cfRule>
  </conditionalFormatting>
  <conditionalFormatting sqref="B60:H60">
    <cfRule type="expression" dxfId="5560" priority="4222">
      <formula>AND(MONTH(B57)=$F$55,B58="pink")</formula>
    </cfRule>
    <cfRule type="expression" dxfId="5559" priority="4223">
      <formula>AND(MONTH(B57)=$F$55,B58="yellow")</formula>
    </cfRule>
    <cfRule type="expression" dxfId="5558" priority="4224">
      <formula>AND(MONTH(B57)=$F$55,B58="green")</formula>
    </cfRule>
    <cfRule type="expression" dxfId="5557" priority="4225">
      <formula>AND(MONTH(B57)=$F$55,B58="purple")</formula>
    </cfRule>
    <cfRule type="expression" dxfId="5556" priority="4226">
      <formula>AND(MONTH(B57)=$F$55,B58="sky")</formula>
    </cfRule>
    <cfRule type="expression" dxfId="5555" priority="4227">
      <formula>AND(MONTH(B57)=$F$55,B58="orange")</formula>
    </cfRule>
  </conditionalFormatting>
  <conditionalFormatting sqref="B61:H61">
    <cfRule type="expression" dxfId="5554" priority="4221">
      <formula>MONTH(B61)&lt;&gt;$F$55</formula>
    </cfRule>
  </conditionalFormatting>
  <conditionalFormatting sqref="B61:H61">
    <cfRule type="expression" dxfId="5553" priority="4215">
      <formula>AND(MONTH(B57)=$F$55,B58="pink")</formula>
    </cfRule>
    <cfRule type="expression" dxfId="5552" priority="4216">
      <formula>AND(MONTH(B57)=$F$55,B58="yellow")</formula>
    </cfRule>
    <cfRule type="expression" dxfId="5551" priority="4217">
      <formula>AND(MONTH(B57)=$F$55,B58="green")</formula>
    </cfRule>
    <cfRule type="expression" dxfId="5550" priority="4218">
      <formula>AND(MONTH(B57)=$F$55,B58="purple")</formula>
    </cfRule>
    <cfRule type="expression" dxfId="5549" priority="4219">
      <formula>AND(MONTH(B57)=$F$55,B58="sky")</formula>
    </cfRule>
    <cfRule type="expression" dxfId="5548" priority="4220">
      <formula>AND(MONTH(B57)=$F$55,B58="orange")</formula>
    </cfRule>
  </conditionalFormatting>
  <conditionalFormatting sqref="B62:H62">
    <cfRule type="expression" dxfId="5547" priority="4214">
      <formula>MONTH(B62)&lt;&gt;$F$55</formula>
    </cfRule>
  </conditionalFormatting>
  <conditionalFormatting sqref="B62:H62">
    <cfRule type="expression" dxfId="5546" priority="4208">
      <formula>AND(MONTH(B57)=$F$55,B58="pink")</formula>
    </cfRule>
    <cfRule type="expression" dxfId="5545" priority="4209">
      <formula>AND(MONTH(B57)=$F$55,B58="yellow")</formula>
    </cfRule>
    <cfRule type="expression" dxfId="5544" priority="4210">
      <formula>AND(MONTH(B57)=$F$55,B58="green")</formula>
    </cfRule>
    <cfRule type="expression" dxfId="5543" priority="4211">
      <formula>AND(MONTH(B57)=$F$55,B58="purple")</formula>
    </cfRule>
    <cfRule type="expression" dxfId="5542" priority="4212">
      <formula>AND(MONTH(B57)=$F$55,B58="sky")</formula>
    </cfRule>
    <cfRule type="expression" dxfId="5541" priority="4213">
      <formula>AND(MONTH(B57)=$F$55,B58="orange")</formula>
    </cfRule>
  </conditionalFormatting>
  <conditionalFormatting sqref="C63:H63">
    <cfRule type="expression" dxfId="5540" priority="4207">
      <formula>MONTH(C57)&lt;&gt;$N$4</formula>
    </cfRule>
  </conditionalFormatting>
  <conditionalFormatting sqref="B63:H63">
    <cfRule type="expression" dxfId="5539" priority="4200">
      <formula>AND(MONTH(B57)=$F$55,B58="pink")</formula>
    </cfRule>
    <cfRule type="expression" dxfId="5538" priority="4201">
      <formula>AND(MONTH(B57)=$F$55,B58="yellow")</formula>
    </cfRule>
    <cfRule type="expression" dxfId="5537" priority="4202">
      <formula>AND(MONTH(B57)=$F$55,B58="green")</formula>
    </cfRule>
    <cfRule type="expression" dxfId="5536" priority="4203">
      <formula>AND(MONTH(B57)=$F$55,B58="purple")</formula>
    </cfRule>
    <cfRule type="expression" dxfId="5535" priority="4204">
      <formula>AND(MONTH(B57)=$F$55,B58="sky")</formula>
    </cfRule>
    <cfRule type="expression" dxfId="5534" priority="4205">
      <formula>AND(MONTH(B57)=$F$55,B58="orange")</formula>
    </cfRule>
    <cfRule type="expression" dxfId="5533" priority="4206">
      <formula>MONTH(B57)&lt;&gt;$F$55</formula>
    </cfRule>
  </conditionalFormatting>
  <conditionalFormatting sqref="C64:H64">
    <cfRule type="expression" dxfId="5532" priority="4199">
      <formula>MONTH(C58)&lt;&gt;$N$4</formula>
    </cfRule>
  </conditionalFormatting>
  <conditionalFormatting sqref="B64:H64">
    <cfRule type="expression" dxfId="5531" priority="4192">
      <formula>AND(MONTH(B57)=$F$55,B58="pink")</formula>
    </cfRule>
    <cfRule type="expression" dxfId="5530" priority="4193">
      <formula>AND(MONTH(B57)=$F$55,B58="yellow")</formula>
    </cfRule>
    <cfRule type="expression" dxfId="5529" priority="4194">
      <formula>AND(MONTH(B57)=$F$55,B59="green")</formula>
    </cfRule>
    <cfRule type="expression" dxfId="5528" priority="4195">
      <formula>AND(MONTH(B57)=$F$55,B58="purple")</formula>
    </cfRule>
    <cfRule type="expression" dxfId="5527" priority="4196">
      <formula>AND(MONTH(B57)=$F$55,B58="sky")</formula>
    </cfRule>
    <cfRule type="expression" dxfId="5526" priority="4197">
      <formula>AND(MONTH(B57)=$F$55,B58="orange")</formula>
    </cfRule>
    <cfRule type="expression" dxfId="5525" priority="4198">
      <formula>MONTH(B57)&lt;&gt;$F$55</formula>
    </cfRule>
  </conditionalFormatting>
  <conditionalFormatting sqref="C57:H57">
    <cfRule type="expression" dxfId="5524" priority="4191">
      <formula>MONTH(C57)&lt;&gt;$N$4</formula>
    </cfRule>
  </conditionalFormatting>
  <conditionalFormatting sqref="B57:H57">
    <cfRule type="expression" dxfId="5523" priority="4184">
      <formula>AND(MONTH(B57)=$F$55,B58="pink")</formula>
    </cfRule>
    <cfRule type="expression" dxfId="5522" priority="4185">
      <formula>AND(MONTH(B57)=$F$55,B58="yellow")</formula>
    </cfRule>
    <cfRule type="expression" dxfId="5521" priority="4186">
      <formula>AND(MONTH(B57)=$F$55,B58="green")</formula>
    </cfRule>
    <cfRule type="expression" dxfId="5520" priority="4187">
      <formula>AND(MONTH(B57)=$F$55,B58="purple")</formula>
    </cfRule>
    <cfRule type="expression" dxfId="5519" priority="4188">
      <formula>AND(MONTH(B57)=$F$55,B58="sky")</formula>
    </cfRule>
    <cfRule type="expression" dxfId="5518" priority="4189">
      <formula>AND(MONTH(B57)=$F$55,B58="orange")</formula>
    </cfRule>
    <cfRule type="expression" dxfId="5517" priority="4190">
      <formula>MONTH(B57)&lt;&gt;$F$55</formula>
    </cfRule>
  </conditionalFormatting>
  <conditionalFormatting sqref="B40:H40">
    <cfRule type="expression" dxfId="5516" priority="4169">
      <formula>MONTH(B40)&lt;&gt;$F$4</formula>
    </cfRule>
  </conditionalFormatting>
  <conditionalFormatting sqref="B40:H40">
    <cfRule type="expression" dxfId="5515" priority="4163">
      <formula>AND(MONTH(B38)=$F$4,B39="pink")</formula>
    </cfRule>
    <cfRule type="expression" dxfId="5514" priority="4164">
      <formula>AND(MONTH(B38)=$N$4,B39="yellow")</formula>
    </cfRule>
    <cfRule type="expression" dxfId="5513" priority="4165">
      <formula>AND(MONTH(B38)=$F$4,B39="green")</formula>
    </cfRule>
    <cfRule type="expression" dxfId="5512" priority="4166">
      <formula>AND(MONTH(B38)=$F$4,B39="purple")</formula>
    </cfRule>
    <cfRule type="expression" dxfId="5511" priority="4167">
      <formula>AND(MONTH(B38)=$F$4,B39="sky")</formula>
    </cfRule>
    <cfRule type="expression" dxfId="5510" priority="4168">
      <formula>AND(MONTH(B38)=$F$4,B39="orange")</formula>
    </cfRule>
  </conditionalFormatting>
  <conditionalFormatting sqref="B32:H32">
    <cfRule type="expression" dxfId="5509" priority="4162">
      <formula>MONTH(B32)&lt;&gt;$F$4</formula>
    </cfRule>
  </conditionalFormatting>
  <conditionalFormatting sqref="B32:H32">
    <cfRule type="expression" dxfId="5508" priority="4156">
      <formula>AND(MONTH(B30)=$F$4,B31="pink")</formula>
    </cfRule>
    <cfRule type="expression" dxfId="5507" priority="4157">
      <formula>AND(MONTH(B30)=$N$4,B31="yellow")</formula>
    </cfRule>
    <cfRule type="expression" dxfId="5506" priority="4158">
      <formula>AND(MONTH(B30)=$F$4,B31="green")</formula>
    </cfRule>
    <cfRule type="expression" dxfId="5505" priority="4159">
      <formula>AND(MONTH(B30)=$F$4,B31="purple")</formula>
    </cfRule>
    <cfRule type="expression" dxfId="5504" priority="4160">
      <formula>AND(MONTH(B30)=$F$4,B31="sky")</formula>
    </cfRule>
    <cfRule type="expression" dxfId="5503" priority="4161">
      <formula>AND(MONTH(B30)=$F$4,B31="orange")</formula>
    </cfRule>
  </conditionalFormatting>
  <conditionalFormatting sqref="B24:H24">
    <cfRule type="expression" dxfId="5502" priority="4155">
      <formula>MONTH(B24)&lt;&gt;$F$4</formula>
    </cfRule>
  </conditionalFormatting>
  <conditionalFormatting sqref="B24:H24">
    <cfRule type="expression" dxfId="5501" priority="4149">
      <formula>AND(MONTH(B22)=$F$4,B23="pink")</formula>
    </cfRule>
    <cfRule type="expression" dxfId="5500" priority="4150">
      <formula>AND(MONTH(B22)=$N$4,B23="yellow")</formula>
    </cfRule>
    <cfRule type="expression" dxfId="5499" priority="4151">
      <formula>AND(MONTH(B22)=$F$4,B23="green")</formula>
    </cfRule>
    <cfRule type="expression" dxfId="5498" priority="4152">
      <formula>AND(MONTH(B22)=$F$4,B23="purple")</formula>
    </cfRule>
    <cfRule type="expression" dxfId="5497" priority="4153">
      <formula>AND(MONTH(B22)=$F$4,B23="sky")</formula>
    </cfRule>
    <cfRule type="expression" dxfId="5496" priority="4154">
      <formula>AND(MONTH(B22)=$F$4,B23="orange")</formula>
    </cfRule>
  </conditionalFormatting>
  <conditionalFormatting sqref="B16:H16">
    <cfRule type="expression" dxfId="5495" priority="4148">
      <formula>MONTH(B16)&lt;&gt;$F$4</formula>
    </cfRule>
  </conditionalFormatting>
  <conditionalFormatting sqref="B16:H16">
    <cfRule type="expression" dxfId="5494" priority="4142">
      <formula>AND(MONTH(B14)=$F$4,B15="pink")</formula>
    </cfRule>
    <cfRule type="expression" dxfId="5493" priority="4143">
      <formula>AND(MONTH(B14)=$N$4,B15="yellow")</formula>
    </cfRule>
    <cfRule type="expression" dxfId="5492" priority="4144">
      <formula>AND(MONTH(B14)=$F$4,B15="green")</formula>
    </cfRule>
    <cfRule type="expression" dxfId="5491" priority="4145">
      <formula>AND(MONTH(B14)=$F$4,B15="purple")</formula>
    </cfRule>
    <cfRule type="expression" dxfId="5490" priority="4146">
      <formula>AND(MONTH(B14)=$F$4,B15="sky")</formula>
    </cfRule>
    <cfRule type="expression" dxfId="5489" priority="4147">
      <formula>AND(MONTH(B14)=$F$4,B15="orange")</formula>
    </cfRule>
  </conditionalFormatting>
  <conditionalFormatting sqref="B8:H8">
    <cfRule type="expression" dxfId="5488" priority="4141">
      <formula>MONTH(B8)&lt;&gt;$F$4</formula>
    </cfRule>
  </conditionalFormatting>
  <conditionalFormatting sqref="B8:H8">
    <cfRule type="expression" dxfId="5487" priority="4135">
      <formula>AND(MONTH(B6)=$F$4,B7="pink")</formula>
    </cfRule>
    <cfRule type="expression" dxfId="5486" priority="4136">
      <formula>AND(MONTH(B6)=$N$4,B7="yellow")</formula>
    </cfRule>
    <cfRule type="expression" dxfId="5485" priority="4137">
      <formula>AND(MONTH(B6)=$F$4,B7="green")</formula>
    </cfRule>
    <cfRule type="expression" dxfId="5484" priority="4138">
      <formula>AND(MONTH(B6)=$F$4,B7="purple")</formula>
    </cfRule>
    <cfRule type="expression" dxfId="5483" priority="4139">
      <formula>AND(MONTH(B6)=$F$4,B7="sky")</formula>
    </cfRule>
    <cfRule type="expression" dxfId="5482" priority="4140">
      <formula>AND(MONTH(B6)=$F$4,B7="orange")</formula>
    </cfRule>
  </conditionalFormatting>
  <conditionalFormatting sqref="J16:P16">
    <cfRule type="expression" dxfId="5481" priority="4134">
      <formula>MONTH(J16)&lt;&gt;$N$4</formula>
    </cfRule>
  </conditionalFormatting>
  <conditionalFormatting sqref="J16:P16">
    <cfRule type="expression" dxfId="5480" priority="4128">
      <formula>AND(MONTH(J14)=$N$4,J15="pink")</formula>
    </cfRule>
    <cfRule type="expression" dxfId="5479" priority="4129">
      <formula>AND(MONTH(J14)=$N$4,J15="yellow")</formula>
    </cfRule>
    <cfRule type="expression" dxfId="5478" priority="4130">
      <formula>AND(MONTH(J14)=$N$4,J15="green")</formula>
    </cfRule>
    <cfRule type="expression" dxfId="5477" priority="4131">
      <formula>AND(MONTH(J14)=$F$4,J15="purple")</formula>
    </cfRule>
    <cfRule type="expression" dxfId="5476" priority="4132">
      <formula>AND(MONTH(J14)=$N$4,J15="sky")</formula>
    </cfRule>
    <cfRule type="expression" dxfId="5475" priority="4133">
      <formula>AND(MONTH(J14)=$N$4,J15="orange")</formula>
    </cfRule>
  </conditionalFormatting>
  <conditionalFormatting sqref="J24:P24">
    <cfRule type="expression" dxfId="5474" priority="4127">
      <formula>MONTH(J24)&lt;&gt;$N$4</formula>
    </cfRule>
  </conditionalFormatting>
  <conditionalFormatting sqref="J24:P24">
    <cfRule type="expression" dxfId="5473" priority="4121">
      <formula>AND(MONTH(J22)=$N$4,J23="pink")</formula>
    </cfRule>
    <cfRule type="expression" dxfId="5472" priority="4122">
      <formula>AND(MONTH(J22)=$N$4,J23="yellow")</formula>
    </cfRule>
    <cfRule type="expression" dxfId="5471" priority="4123">
      <formula>AND(MONTH(J22)=$N$4,J23="green")</formula>
    </cfRule>
    <cfRule type="expression" dxfId="5470" priority="4124">
      <formula>AND(MONTH(J22)=$F$4,J23="purple")</formula>
    </cfRule>
    <cfRule type="expression" dxfId="5469" priority="4125">
      <formula>AND(MONTH(J22)=$N$4,J23="sky")</formula>
    </cfRule>
    <cfRule type="expression" dxfId="5468" priority="4126">
      <formula>AND(MONTH(J22)=$N$4,J23="orange")</formula>
    </cfRule>
  </conditionalFormatting>
  <conditionalFormatting sqref="J32:P32">
    <cfRule type="expression" dxfId="5467" priority="4120">
      <formula>MONTH(J32)&lt;&gt;$N$4</formula>
    </cfRule>
  </conditionalFormatting>
  <conditionalFormatting sqref="J32:P32">
    <cfRule type="expression" dxfId="5466" priority="4114">
      <formula>AND(MONTH(J30)=$N$4,J31="pink")</formula>
    </cfRule>
    <cfRule type="expression" dxfId="5465" priority="4115">
      <formula>AND(MONTH(J30)=$N$4,J31="yellow")</formula>
    </cfRule>
    <cfRule type="expression" dxfId="5464" priority="4116">
      <formula>AND(MONTH(J30)=$N$4,J31="green")</formula>
    </cfRule>
    <cfRule type="expression" dxfId="5463" priority="4117">
      <formula>AND(MONTH(J30)=$F$4,J31="purple")</formula>
    </cfRule>
    <cfRule type="expression" dxfId="5462" priority="4118">
      <formula>AND(MONTH(J30)=$N$4,J31="sky")</formula>
    </cfRule>
    <cfRule type="expression" dxfId="5461" priority="4119">
      <formula>AND(MONTH(J30)=$N$4,J31="orange")</formula>
    </cfRule>
  </conditionalFormatting>
  <conditionalFormatting sqref="J40:P40">
    <cfRule type="expression" dxfId="5460" priority="4113">
      <formula>MONTH(J40)&lt;&gt;$N$4</formula>
    </cfRule>
  </conditionalFormatting>
  <conditionalFormatting sqref="J40:P40">
    <cfRule type="expression" dxfId="5459" priority="4107">
      <formula>AND(MONTH(J38)=$N$4,J39="pink")</formula>
    </cfRule>
    <cfRule type="expression" dxfId="5458" priority="4108">
      <formula>AND(MONTH(J38)=$N$4,J39="yellow")</formula>
    </cfRule>
    <cfRule type="expression" dxfId="5457" priority="4109">
      <formula>AND(MONTH(J38)=$N$4,J39="green")</formula>
    </cfRule>
    <cfRule type="expression" dxfId="5456" priority="4110">
      <formula>AND(MONTH(J38)=$F$4,J39="purple")</formula>
    </cfRule>
    <cfRule type="expression" dxfId="5455" priority="4111">
      <formula>AND(MONTH(J38)=$N$4,J39="sky")</formula>
    </cfRule>
    <cfRule type="expression" dxfId="5454" priority="4112">
      <formula>AND(MONTH(J38)=$N$4,J39="orange")</formula>
    </cfRule>
  </conditionalFormatting>
  <conditionalFormatting sqref="J48:P48">
    <cfRule type="expression" dxfId="5453" priority="4106">
      <formula>MONTH(J48)&lt;&gt;$N$4</formula>
    </cfRule>
  </conditionalFormatting>
  <conditionalFormatting sqref="J48:P48">
    <cfRule type="expression" dxfId="5452" priority="4100">
      <formula>AND(MONTH(J46)=$N$4,J47="pink")</formula>
    </cfRule>
    <cfRule type="expression" dxfId="5451" priority="4101">
      <formula>AND(MONTH(J46)=$N$4,J47="yellow")</formula>
    </cfRule>
    <cfRule type="expression" dxfId="5450" priority="4102">
      <formula>AND(MONTH(J46)=$N$4,J47="green")</formula>
    </cfRule>
    <cfRule type="expression" dxfId="5449" priority="4103">
      <formula>AND(MONTH(J46)=$F$4,J47="purple")</formula>
    </cfRule>
    <cfRule type="expression" dxfId="5448" priority="4104">
      <formula>AND(MONTH(J46)=$N$4,J47="sky")</formula>
    </cfRule>
    <cfRule type="expression" dxfId="5447" priority="4105">
      <formula>AND(MONTH(J46)=$N$4,J47="orange")</formula>
    </cfRule>
  </conditionalFormatting>
  <conditionalFormatting sqref="R16:X16">
    <cfRule type="expression" dxfId="5446" priority="4099">
      <formula>MONTH(R16)&lt;&gt;$V$4</formula>
    </cfRule>
  </conditionalFormatting>
  <conditionalFormatting sqref="R16:X16">
    <cfRule type="expression" dxfId="5445" priority="4093">
      <formula>AND(MONTH(R14)=$V$4,R15="pink")</formula>
    </cfRule>
    <cfRule type="expression" dxfId="5444" priority="4094">
      <formula>AND(MONTH(R14)=$V$4,R15="yellow")</formula>
    </cfRule>
    <cfRule type="expression" dxfId="5443" priority="4095">
      <formula>AND(MONTH(R14)=$V$4,R15="green")</formula>
    </cfRule>
    <cfRule type="expression" dxfId="5442" priority="4096">
      <formula>AND(MONTH(R14)=$V$4,R15="purple")</formula>
    </cfRule>
    <cfRule type="expression" dxfId="5441" priority="4097">
      <formula>AND(MONTH(R14)=$V$4,R15="sky")</formula>
    </cfRule>
    <cfRule type="expression" dxfId="5440" priority="4098">
      <formula>AND(MONTH(R14)=$V$4,R15="orange")</formula>
    </cfRule>
  </conditionalFormatting>
  <conditionalFormatting sqref="R48:X48">
    <cfRule type="expression" dxfId="5439" priority="4092">
      <formula>MONTH(R48)&lt;&gt;$V$4</formula>
    </cfRule>
  </conditionalFormatting>
  <conditionalFormatting sqref="R48:X48">
    <cfRule type="expression" dxfId="5438" priority="4086">
      <formula>AND(MONTH(R46)=$V$4,R47="pink")</formula>
    </cfRule>
    <cfRule type="expression" dxfId="5437" priority="4087">
      <formula>AND(MONTH(R46)=$V$4,R47="yellow")</formula>
    </cfRule>
    <cfRule type="expression" dxfId="5436" priority="4088">
      <formula>AND(MONTH(R46)=$V$4,R47="green")</formula>
    </cfRule>
    <cfRule type="expression" dxfId="5435" priority="4089">
      <formula>AND(MONTH(R46)=$V$4,R47="purple")</formula>
    </cfRule>
    <cfRule type="expression" dxfId="5434" priority="4090">
      <formula>AND(MONTH(R46)=$V$4,R47="sky")</formula>
    </cfRule>
    <cfRule type="expression" dxfId="5433" priority="4091">
      <formula>AND(MONTH(R46)=$V$4,R47="orange")</formula>
    </cfRule>
  </conditionalFormatting>
  <conditionalFormatting sqref="R40:X40">
    <cfRule type="expression" dxfId="5432" priority="4085">
      <formula>MONTH(R40)&lt;&gt;$V$4</formula>
    </cfRule>
  </conditionalFormatting>
  <conditionalFormatting sqref="R40:X40">
    <cfRule type="expression" dxfId="5431" priority="4079">
      <formula>AND(MONTH(R38)=$V$4,R39="pink")</formula>
    </cfRule>
    <cfRule type="expression" dxfId="5430" priority="4080">
      <formula>AND(MONTH(R38)=$V$4,R39="yellow")</formula>
    </cfRule>
    <cfRule type="expression" dxfId="5429" priority="4081">
      <formula>AND(MONTH(R38)=$V$4,R39="green")</formula>
    </cfRule>
    <cfRule type="expression" dxfId="5428" priority="4082">
      <formula>AND(MONTH(R38)=$V$4,R39="purple")</formula>
    </cfRule>
    <cfRule type="expression" dxfId="5427" priority="4083">
      <formula>AND(MONTH(R38)=$V$4,R39="sky")</formula>
    </cfRule>
    <cfRule type="expression" dxfId="5426" priority="4084">
      <formula>AND(MONTH(R38)=$V$4,R39="orange")</formula>
    </cfRule>
  </conditionalFormatting>
  <conditionalFormatting sqref="R32:X32">
    <cfRule type="expression" dxfId="5425" priority="4078">
      <formula>MONTH(R32)&lt;&gt;$V$4</formula>
    </cfRule>
  </conditionalFormatting>
  <conditionalFormatting sqref="R32:X32">
    <cfRule type="expression" dxfId="5424" priority="4072">
      <formula>AND(MONTH(R30)=$V$4,R31="pink")</formula>
    </cfRule>
    <cfRule type="expression" dxfId="5423" priority="4073">
      <formula>AND(MONTH(R30)=$V$4,R31="yellow")</formula>
    </cfRule>
    <cfRule type="expression" dxfId="5422" priority="4074">
      <formula>AND(MONTH(R30)=$V$4,R31="green")</formula>
    </cfRule>
    <cfRule type="expression" dxfId="5421" priority="4075">
      <formula>AND(MONTH(R30)=$V$4,R31="purple")</formula>
    </cfRule>
    <cfRule type="expression" dxfId="5420" priority="4076">
      <formula>AND(MONTH(R30)=$V$4,R31="sky")</formula>
    </cfRule>
    <cfRule type="expression" dxfId="5419" priority="4077">
      <formula>AND(MONTH(R30)=$V$4,R31="orange")</formula>
    </cfRule>
  </conditionalFormatting>
  <conditionalFormatting sqref="R24:X24">
    <cfRule type="expression" dxfId="5418" priority="4071">
      <formula>MONTH(R24)&lt;&gt;$V$4</formula>
    </cfRule>
  </conditionalFormatting>
  <conditionalFormatting sqref="R24:X24">
    <cfRule type="expression" dxfId="5417" priority="4065">
      <formula>AND(MONTH(R22)=$V$4,R23="pink")</formula>
    </cfRule>
    <cfRule type="expression" dxfId="5416" priority="4066">
      <formula>AND(MONTH(R22)=$V$4,R23="yellow")</formula>
    </cfRule>
    <cfRule type="expression" dxfId="5415" priority="4067">
      <formula>AND(MONTH(R22)=$V$4,R23="green")</formula>
    </cfRule>
    <cfRule type="expression" dxfId="5414" priority="4068">
      <formula>AND(MONTH(R22)=$V$4,R23="purple")</formula>
    </cfRule>
    <cfRule type="expression" dxfId="5413" priority="4069">
      <formula>AND(MONTH(R22)=$V$4,R23="sky")</formula>
    </cfRule>
    <cfRule type="expression" dxfId="5412" priority="4070">
      <formula>AND(MONTH(R22)=$V$4,R23="orange")</formula>
    </cfRule>
  </conditionalFormatting>
  <conditionalFormatting sqref="Z16:AF16">
    <cfRule type="expression" dxfId="5411" priority="4064">
      <formula>MONTH(Z16)&lt;&gt;$AD$4</formula>
    </cfRule>
  </conditionalFormatting>
  <conditionalFormatting sqref="Z16:AF16">
    <cfRule type="expression" dxfId="5410" priority="4058">
      <formula>AND(MONTH(Z14)=$AD$4,Z15="pink")</formula>
    </cfRule>
    <cfRule type="expression" dxfId="5409" priority="4059">
      <formula>AND(MONTH(Z14)=$AD$4,Z15="yellow")</formula>
    </cfRule>
    <cfRule type="expression" dxfId="5408" priority="4060">
      <formula>AND(MONTH(Z14)=$AD$4,Z15="green")</formula>
    </cfRule>
    <cfRule type="expression" dxfId="5407" priority="4061">
      <formula>AND(MONTH(Z14)=$AD$4,Z15="purple")</formula>
    </cfRule>
    <cfRule type="expression" dxfId="5406" priority="4062">
      <formula>AND(MONTH(Z14)=$AD$4,Z15="sky")</formula>
    </cfRule>
    <cfRule type="expression" dxfId="5405" priority="4063">
      <formula>AND(MONTH(Z14)=$AD$4,Z15="orange")</formula>
    </cfRule>
  </conditionalFormatting>
  <conditionalFormatting sqref="Z24:AF24">
    <cfRule type="expression" dxfId="5404" priority="4057">
      <formula>MONTH(Z24)&lt;&gt;$AD$4</formula>
    </cfRule>
  </conditionalFormatting>
  <conditionalFormatting sqref="Z24:AF24">
    <cfRule type="expression" dxfId="5403" priority="4051">
      <formula>AND(MONTH(Z22)=$AD$4,Z23="pink")</formula>
    </cfRule>
    <cfRule type="expression" dxfId="5402" priority="4052">
      <formula>AND(MONTH(Z22)=$AD$4,Z23="yellow")</formula>
    </cfRule>
    <cfRule type="expression" dxfId="5401" priority="4053">
      <formula>AND(MONTH(Z22)=$AD$4,Z23="green")</formula>
    </cfRule>
    <cfRule type="expression" dxfId="5400" priority="4054">
      <formula>AND(MONTH(Z22)=$AD$4,Z23="purple")</formula>
    </cfRule>
    <cfRule type="expression" dxfId="5399" priority="4055">
      <formula>AND(MONTH(Z22)=$AD$4,Z23="sky")</formula>
    </cfRule>
    <cfRule type="expression" dxfId="5398" priority="4056">
      <formula>AND(MONTH(Z22)=$AD$4,Z23="orange")</formula>
    </cfRule>
  </conditionalFormatting>
  <conditionalFormatting sqref="Z32:AF32">
    <cfRule type="expression" dxfId="5397" priority="4050">
      <formula>MONTH(Z32)&lt;&gt;$AD$4</formula>
    </cfRule>
  </conditionalFormatting>
  <conditionalFormatting sqref="Z32:AF32">
    <cfRule type="expression" dxfId="5396" priority="4044">
      <formula>AND(MONTH(Z30)=$AD$4,Z31="pink")</formula>
    </cfRule>
    <cfRule type="expression" dxfId="5395" priority="4045">
      <formula>AND(MONTH(Z30)=$AD$4,Z31="yellow")</formula>
    </cfRule>
    <cfRule type="expression" dxfId="5394" priority="4046">
      <formula>AND(MONTH(Z30)=$AD$4,Z31="green")</formula>
    </cfRule>
    <cfRule type="expression" dxfId="5393" priority="4047">
      <formula>AND(MONTH(Z30)=$AD$4,Z31="purple")</formula>
    </cfRule>
    <cfRule type="expression" dxfId="5392" priority="4048">
      <formula>AND(MONTH(Z30)=$AD$4,Z31="sky")</formula>
    </cfRule>
    <cfRule type="expression" dxfId="5391" priority="4049">
      <formula>AND(MONTH(Z30)=$AD$4,Z31="orange")</formula>
    </cfRule>
  </conditionalFormatting>
  <conditionalFormatting sqref="Z40:AF40">
    <cfRule type="expression" dxfId="5390" priority="4036">
      <formula>MONTH(Z40)&lt;&gt;$AD$4</formula>
    </cfRule>
  </conditionalFormatting>
  <conditionalFormatting sqref="Z40:AF40">
    <cfRule type="expression" dxfId="5389" priority="4030">
      <formula>AND(MONTH(Z38)=$AD$4,Z39="pink")</formula>
    </cfRule>
    <cfRule type="expression" dxfId="5388" priority="4031">
      <formula>AND(MONTH(Z38)=$AD$4,Z39="yellow")</formula>
    </cfRule>
    <cfRule type="expression" dxfId="5387" priority="4032">
      <formula>AND(MONTH(Z38)=$AD$4,Z39="green")</formula>
    </cfRule>
    <cfRule type="expression" dxfId="5386" priority="4033">
      <formula>AND(MONTH(Z38)=$AD$4,Z39="purple")</formula>
    </cfRule>
    <cfRule type="expression" dxfId="5385" priority="4034">
      <formula>AND(MONTH(Z38)=$AD$4,Z39="sky")</formula>
    </cfRule>
    <cfRule type="expression" dxfId="5384" priority="4035">
      <formula>AND(MONTH(Z38)=$AD$4,Z39="orange")</formula>
    </cfRule>
  </conditionalFormatting>
  <conditionalFormatting sqref="B67:H67">
    <cfRule type="expression" dxfId="5383" priority="4029">
      <formula>MONTH(B67)&lt;&gt;$F$55</formula>
    </cfRule>
  </conditionalFormatting>
  <conditionalFormatting sqref="B67:H67">
    <cfRule type="expression" dxfId="5382" priority="4023">
      <formula>AND(MONTH(B65)=$F$55,B66="pink")</formula>
    </cfRule>
    <cfRule type="expression" dxfId="5381" priority="4024">
      <formula>AND(MONTH(B65)=$F$55,B66="yellow")</formula>
    </cfRule>
    <cfRule type="expression" dxfId="5380" priority="4025">
      <formula>AND(MONTH(B65)=$F$55,B66="green")</formula>
    </cfRule>
    <cfRule type="expression" dxfId="5379" priority="4026">
      <formula>AND(MONTH(B65)=$F$55,B66="purple")</formula>
    </cfRule>
    <cfRule type="expression" dxfId="5378" priority="4027">
      <formula>AND(MONTH(B65)=$F$55,B66="sky")</formula>
    </cfRule>
    <cfRule type="expression" dxfId="5377" priority="4028">
      <formula>AND(MONTH(B65)=$F$55,B66="orange")</formula>
    </cfRule>
  </conditionalFormatting>
  <conditionalFormatting sqref="B68:H68">
    <cfRule type="expression" dxfId="5376" priority="4022">
      <formula>MONTH(B68)&lt;&gt;$F$55</formula>
    </cfRule>
  </conditionalFormatting>
  <conditionalFormatting sqref="B68:H68">
    <cfRule type="expression" dxfId="5375" priority="4016">
      <formula>AND(MONTH(B65)=$F$55,B66="pink")</formula>
    </cfRule>
    <cfRule type="expression" dxfId="5374" priority="4017">
      <formula>AND(MONTH(B65)=$F$55,B66="yellow")</formula>
    </cfRule>
    <cfRule type="expression" dxfId="5373" priority="4018">
      <formula>AND(MONTH(B65)=$F$55,B66="green")</formula>
    </cfRule>
    <cfRule type="expression" dxfId="5372" priority="4019">
      <formula>AND(MONTH(B65)=$F$55,B66="purple")</formula>
    </cfRule>
    <cfRule type="expression" dxfId="5371" priority="4020">
      <formula>AND(MONTH(B65)=$F$55,B66="sky")</formula>
    </cfRule>
    <cfRule type="expression" dxfId="5370" priority="4021">
      <formula>AND(MONTH(B65)=$F$55,B66="orange")</formula>
    </cfRule>
  </conditionalFormatting>
  <conditionalFormatting sqref="B69:H69">
    <cfRule type="expression" dxfId="5369" priority="4015">
      <formula>MONTH(B69)&lt;&gt;$F$55</formula>
    </cfRule>
  </conditionalFormatting>
  <conditionalFormatting sqref="B69:H69">
    <cfRule type="expression" dxfId="5368" priority="4009">
      <formula>AND(MONTH(B65)=$F$55,B66="pink")</formula>
    </cfRule>
    <cfRule type="expression" dxfId="5367" priority="4010">
      <formula>AND(MONTH(B65)=$F$55,B66="yellow")</formula>
    </cfRule>
    <cfRule type="expression" dxfId="5366" priority="4011">
      <formula>AND(MONTH(B65)=$F$55,B66="green")</formula>
    </cfRule>
    <cfRule type="expression" dxfId="5365" priority="4012">
      <formula>AND(MONTH(B65)=$F$55,B66="purple")</formula>
    </cfRule>
    <cfRule type="expression" dxfId="5364" priority="4013">
      <formula>AND(MONTH(B65)=$F$55,B66="sky")</formula>
    </cfRule>
    <cfRule type="expression" dxfId="5363" priority="4014">
      <formula>AND(MONTH(B65)=$F$55,B66="orange")</formula>
    </cfRule>
  </conditionalFormatting>
  <conditionalFormatting sqref="B70:H70">
    <cfRule type="expression" dxfId="5362" priority="4008">
      <formula>MONTH(B70)&lt;&gt;$F$55</formula>
    </cfRule>
  </conditionalFormatting>
  <conditionalFormatting sqref="B70:H70">
    <cfRule type="expression" dxfId="5361" priority="4002">
      <formula>AND(MONTH(B65)=$F$55,B66="pink")</formula>
    </cfRule>
    <cfRule type="expression" dxfId="5360" priority="4003">
      <formula>AND(MONTH(B65)=$F$55,B66="yellow")</formula>
    </cfRule>
    <cfRule type="expression" dxfId="5359" priority="4004">
      <formula>AND(MONTH(B65)=$F$55,B66="green")</formula>
    </cfRule>
    <cfRule type="expression" dxfId="5358" priority="4005">
      <formula>AND(MONTH(B65)=$F$55,B66="purple")</formula>
    </cfRule>
    <cfRule type="expression" dxfId="5357" priority="4006">
      <formula>AND(MONTH(B65)=$F$55,B66="sky")</formula>
    </cfRule>
    <cfRule type="expression" dxfId="5356" priority="4007">
      <formula>AND(MONTH(B65)=$F$55,B66="orange")</formula>
    </cfRule>
  </conditionalFormatting>
  <conditionalFormatting sqref="C71:H71">
    <cfRule type="expression" dxfId="5355" priority="4001">
      <formula>MONTH(C65)&lt;&gt;$N$4</formula>
    </cfRule>
  </conditionalFormatting>
  <conditionalFormatting sqref="B71:H71">
    <cfRule type="expression" dxfId="5354" priority="3994">
      <formula>AND(MONTH(B65)=$F$55,B66="pink")</formula>
    </cfRule>
    <cfRule type="expression" dxfId="5353" priority="3995">
      <formula>AND(MONTH(B65)=$F$55,B66="yellow")</formula>
    </cfRule>
    <cfRule type="expression" dxfId="5352" priority="3996">
      <formula>AND(MONTH(B65)=$F$55,B66="green")</formula>
    </cfRule>
    <cfRule type="expression" dxfId="5351" priority="3997">
      <formula>AND(MONTH(B65)=$F$55,B66="purple")</formula>
    </cfRule>
    <cfRule type="expression" dxfId="5350" priority="3998">
      <formula>AND(MONTH(B65)=$F$55,B66="sky")</formula>
    </cfRule>
    <cfRule type="expression" dxfId="5349" priority="3999">
      <formula>AND(MONTH(B65)=$F$55,B66="orange")</formula>
    </cfRule>
    <cfRule type="expression" dxfId="5348" priority="4000">
      <formula>MONTH(B65)&lt;&gt;$F$55</formula>
    </cfRule>
  </conditionalFormatting>
  <conditionalFormatting sqref="C72:H72">
    <cfRule type="expression" dxfId="5347" priority="3993">
      <formula>MONTH(C66)&lt;&gt;$N$4</formula>
    </cfRule>
  </conditionalFormatting>
  <conditionalFormatting sqref="B72:H72">
    <cfRule type="expression" dxfId="5346" priority="3986">
      <formula>AND(MONTH(B65)=$F$55,B66="pink")</formula>
    </cfRule>
    <cfRule type="expression" dxfId="5345" priority="3987">
      <formula>AND(MONTH(B65)=$F$55,B66="yellow")</formula>
    </cfRule>
    <cfRule type="expression" dxfId="5344" priority="3988">
      <formula>AND(MONTH(B65)=$F$55,B67="green")</formula>
    </cfRule>
    <cfRule type="expression" dxfId="5343" priority="3989">
      <formula>AND(MONTH(B65)=$F$55,B66="purple")</formula>
    </cfRule>
    <cfRule type="expression" dxfId="5342" priority="3990">
      <formula>AND(MONTH(B65)=$F$55,B66="sky")</formula>
    </cfRule>
    <cfRule type="expression" dxfId="5341" priority="3991">
      <formula>AND(MONTH(B65)=$F$55,B66="orange")</formula>
    </cfRule>
    <cfRule type="expression" dxfId="5340" priority="3992">
      <formula>MONTH(B65)&lt;&gt;$F$55</formula>
    </cfRule>
  </conditionalFormatting>
  <conditionalFormatting sqref="C65:H65">
    <cfRule type="expression" dxfId="5339" priority="3985">
      <formula>MONTH(C65)&lt;&gt;$N$4</formula>
    </cfRule>
  </conditionalFormatting>
  <conditionalFormatting sqref="B65:H65">
    <cfRule type="expression" dxfId="5338" priority="3978">
      <formula>AND(MONTH(B65)=$F$55,B66="pink")</formula>
    </cfRule>
    <cfRule type="expression" dxfId="5337" priority="3979">
      <formula>AND(MONTH(B65)=$F$55,B66="yellow")</formula>
    </cfRule>
    <cfRule type="expression" dxfId="5336" priority="3980">
      <formula>AND(MONTH(B65)=$F$55,B66="green")</formula>
    </cfRule>
    <cfRule type="expression" dxfId="5335" priority="3981">
      <formula>AND(MONTH(B65)=$F$55,B66="purple")</formula>
    </cfRule>
    <cfRule type="expression" dxfId="5334" priority="3982">
      <formula>AND(MONTH(B65)=$F$55,B66="sky")</formula>
    </cfRule>
    <cfRule type="expression" dxfId="5333" priority="3983">
      <formula>AND(MONTH(B65)=$F$55,B66="orange")</formula>
    </cfRule>
    <cfRule type="expression" dxfId="5332" priority="3984">
      <formula>MONTH(B65)&lt;&gt;$F$55</formula>
    </cfRule>
  </conditionalFormatting>
  <conditionalFormatting sqref="B75:H75">
    <cfRule type="expression" dxfId="5331" priority="3977">
      <formula>MONTH(B75)&lt;&gt;$F$55</formula>
    </cfRule>
  </conditionalFormatting>
  <conditionalFormatting sqref="B75:H75">
    <cfRule type="expression" dxfId="5330" priority="3971">
      <formula>AND(MONTH(B73)=$F$55,B74="pink")</formula>
    </cfRule>
    <cfRule type="expression" dxfId="5329" priority="3972">
      <formula>AND(MONTH(B73)=$F$55,B74="yellow")</formula>
    </cfRule>
    <cfRule type="expression" dxfId="5328" priority="3973">
      <formula>AND(MONTH(B73)=$F$55,B74="green")</formula>
    </cfRule>
    <cfRule type="expression" dxfId="5327" priority="3974">
      <formula>AND(MONTH(B73)=$F$55,B74="purple")</formula>
    </cfRule>
    <cfRule type="expression" dxfId="5326" priority="3975">
      <formula>AND(MONTH(B73)=$F$55,B74="sky")</formula>
    </cfRule>
    <cfRule type="expression" dxfId="5325" priority="3976">
      <formula>AND(MONTH(B73)=$F$55,B74="orange")</formula>
    </cfRule>
  </conditionalFormatting>
  <conditionalFormatting sqref="B76:H76">
    <cfRule type="expression" dxfId="5324" priority="3970">
      <formula>MONTH(B76)&lt;&gt;$F$55</formula>
    </cfRule>
  </conditionalFormatting>
  <conditionalFormatting sqref="B76:H76">
    <cfRule type="expression" dxfId="5323" priority="3964">
      <formula>AND(MONTH(B73)=$F$55,B74="pink")</formula>
    </cfRule>
    <cfRule type="expression" dxfId="5322" priority="3965">
      <formula>AND(MONTH(B73)=$F$55,B74="yellow")</formula>
    </cfRule>
    <cfRule type="expression" dxfId="5321" priority="3966">
      <formula>AND(MONTH(B73)=$F$55,B74="green")</formula>
    </cfRule>
    <cfRule type="expression" dxfId="5320" priority="3967">
      <formula>AND(MONTH(B73)=$F$55,B74="purple")</formula>
    </cfRule>
    <cfRule type="expression" dxfId="5319" priority="3968">
      <formula>AND(MONTH(B73)=$F$55,B74="sky")</formula>
    </cfRule>
    <cfRule type="expression" dxfId="5318" priority="3969">
      <formula>AND(MONTH(B73)=$F$55,B74="orange")</formula>
    </cfRule>
  </conditionalFormatting>
  <conditionalFormatting sqref="B77:H77">
    <cfRule type="expression" dxfId="5317" priority="3963">
      <formula>MONTH(B77)&lt;&gt;$F$55</formula>
    </cfRule>
  </conditionalFormatting>
  <conditionalFormatting sqref="B77:H77">
    <cfRule type="expression" dxfId="5316" priority="3957">
      <formula>AND(MONTH(B73)=$F$55,B74="pink")</formula>
    </cfRule>
    <cfRule type="expression" dxfId="5315" priority="3958">
      <formula>AND(MONTH(B73)=$F$55,B74="yellow")</formula>
    </cfRule>
    <cfRule type="expression" dxfId="5314" priority="3959">
      <formula>AND(MONTH(B73)=$F$55,B74="green")</formula>
    </cfRule>
    <cfRule type="expression" dxfId="5313" priority="3960">
      <formula>AND(MONTH(B73)=$F$55,B74="purple")</formula>
    </cfRule>
    <cfRule type="expression" dxfId="5312" priority="3961">
      <formula>AND(MONTH(B73)=$F$55,B74="sky")</formula>
    </cfRule>
    <cfRule type="expression" dxfId="5311" priority="3962">
      <formula>AND(MONTH(B73)=$F$55,B74="orange")</formula>
    </cfRule>
  </conditionalFormatting>
  <conditionalFormatting sqref="B78:H78">
    <cfRule type="expression" dxfId="5310" priority="3956">
      <formula>MONTH(B78)&lt;&gt;$F$55</formula>
    </cfRule>
  </conditionalFormatting>
  <conditionalFormatting sqref="B78:H78">
    <cfRule type="expression" dxfId="5309" priority="3950">
      <formula>AND(MONTH(B73)=$F$55,B74="pink")</formula>
    </cfRule>
    <cfRule type="expression" dxfId="5308" priority="3951">
      <formula>AND(MONTH(B73)=$F$55,B74="yellow")</formula>
    </cfRule>
    <cfRule type="expression" dxfId="5307" priority="3952">
      <formula>AND(MONTH(B73)=$F$55,B74="green")</formula>
    </cfRule>
    <cfRule type="expression" dxfId="5306" priority="3953">
      <formula>AND(MONTH(B73)=$F$55,B74="purple")</formula>
    </cfRule>
    <cfRule type="expression" dxfId="5305" priority="3954">
      <formula>AND(MONTH(B73)=$F$55,B74="sky")</formula>
    </cfRule>
    <cfRule type="expression" dxfId="5304" priority="3955">
      <formula>AND(MONTH(B73)=$F$55,B74="orange")</formula>
    </cfRule>
  </conditionalFormatting>
  <conditionalFormatting sqref="C79:H79">
    <cfRule type="expression" dxfId="5303" priority="3949">
      <formula>MONTH(C73)&lt;&gt;$N$4</formula>
    </cfRule>
  </conditionalFormatting>
  <conditionalFormatting sqref="B79:H79">
    <cfRule type="expression" dxfId="5302" priority="3942">
      <formula>AND(MONTH(B73)=$F$55,B74="pink")</formula>
    </cfRule>
    <cfRule type="expression" dxfId="5301" priority="3943">
      <formula>AND(MONTH(B73)=$F$55,B74="yellow")</formula>
    </cfRule>
    <cfRule type="expression" dxfId="5300" priority="3944">
      <formula>AND(MONTH(B73)=$F$55,B74="green")</formula>
    </cfRule>
    <cfRule type="expression" dxfId="5299" priority="3945">
      <formula>AND(MONTH(B73)=$F$55,B74="purple")</formula>
    </cfRule>
    <cfRule type="expression" dxfId="5298" priority="3946">
      <formula>AND(MONTH(B73)=$F$55,B74="sky")</formula>
    </cfRule>
    <cfRule type="expression" dxfId="5297" priority="3947">
      <formula>AND(MONTH(B73)=$F$55,B74="orange")</formula>
    </cfRule>
    <cfRule type="expression" dxfId="5296" priority="3948">
      <formula>MONTH(B73)&lt;&gt;$F$55</formula>
    </cfRule>
  </conditionalFormatting>
  <conditionalFormatting sqref="C80:H80">
    <cfRule type="expression" dxfId="5295" priority="3941">
      <formula>MONTH(C74)&lt;&gt;$N$4</formula>
    </cfRule>
  </conditionalFormatting>
  <conditionalFormatting sqref="B80:H80">
    <cfRule type="expression" dxfId="5294" priority="3934">
      <formula>AND(MONTH(B73)=$F$55,B74="pink")</formula>
    </cfRule>
    <cfRule type="expression" dxfId="5293" priority="3935">
      <formula>AND(MONTH(B73)=$F$55,B74="yellow")</formula>
    </cfRule>
    <cfRule type="expression" dxfId="5292" priority="3936">
      <formula>AND(MONTH(B73)=$F$55,B75="green")</formula>
    </cfRule>
    <cfRule type="expression" dxfId="5291" priority="3937">
      <formula>AND(MONTH(B73)=$F$55,B74="purple")</formula>
    </cfRule>
    <cfRule type="expression" dxfId="5290" priority="3938">
      <formula>AND(MONTH(B73)=$F$55,B74="sky")</formula>
    </cfRule>
    <cfRule type="expression" dxfId="5289" priority="3939">
      <formula>AND(MONTH(B73)=$F$55,B74="orange")</formula>
    </cfRule>
    <cfRule type="expression" dxfId="5288" priority="3940">
      <formula>MONTH(B73)&lt;&gt;$F$55</formula>
    </cfRule>
  </conditionalFormatting>
  <conditionalFormatting sqref="C73:H73">
    <cfRule type="expression" dxfId="5287" priority="3933">
      <formula>MONTH(C73)&lt;&gt;$N$4</formula>
    </cfRule>
  </conditionalFormatting>
  <conditionalFormatting sqref="B73:H73">
    <cfRule type="expression" dxfId="5286" priority="3926">
      <formula>AND(MONTH(B73)=$F$55,B74="pink")</formula>
    </cfRule>
    <cfRule type="expression" dxfId="5285" priority="3927">
      <formula>AND(MONTH(B73)=$F$55,B74="yellow")</formula>
    </cfRule>
    <cfRule type="expression" dxfId="5284" priority="3928">
      <formula>AND(MONTH(B73)=$F$55,B74="green")</formula>
    </cfRule>
    <cfRule type="expression" dxfId="5283" priority="3929">
      <formula>AND(MONTH(B73)=$F$55,B74="purple")</formula>
    </cfRule>
    <cfRule type="expression" dxfId="5282" priority="3930">
      <formula>AND(MONTH(B73)=$F$55,B74="sky")</formula>
    </cfRule>
    <cfRule type="expression" dxfId="5281" priority="3931">
      <formula>AND(MONTH(B73)=$F$55,B74="orange")</formula>
    </cfRule>
    <cfRule type="expression" dxfId="5280" priority="3932">
      <formula>MONTH(B73)&lt;&gt;$F$55</formula>
    </cfRule>
  </conditionalFormatting>
  <conditionalFormatting sqref="B83:H83">
    <cfRule type="expression" dxfId="5279" priority="3925">
      <formula>MONTH(B83)&lt;&gt;$F$55</formula>
    </cfRule>
  </conditionalFormatting>
  <conditionalFormatting sqref="B83:H83">
    <cfRule type="expression" dxfId="5278" priority="3919">
      <formula>AND(MONTH(B81)=$F$55,B82="pink")</formula>
    </cfRule>
    <cfRule type="expression" dxfId="5277" priority="3920">
      <formula>AND(MONTH(B81)=$F$55,B82="yellow")</formula>
    </cfRule>
    <cfRule type="expression" dxfId="5276" priority="3921">
      <formula>AND(MONTH(B81)=$F$55,B82="green")</formula>
    </cfRule>
    <cfRule type="expression" dxfId="5275" priority="3922">
      <formula>AND(MONTH(B81)=$F$55,B82="purple")</formula>
    </cfRule>
    <cfRule type="expression" dxfId="5274" priority="3923">
      <formula>AND(MONTH(B81)=$F$55,B82="sky")</formula>
    </cfRule>
    <cfRule type="expression" dxfId="5273" priority="3924">
      <formula>AND(MONTH(B81)=$F$55,B82="orange")</formula>
    </cfRule>
  </conditionalFormatting>
  <conditionalFormatting sqref="B84:H84">
    <cfRule type="expression" dxfId="5272" priority="3918">
      <formula>MONTH(B84)&lt;&gt;$F$55</formula>
    </cfRule>
  </conditionalFormatting>
  <conditionalFormatting sqref="B84:H84">
    <cfRule type="expression" dxfId="5271" priority="3912">
      <formula>AND(MONTH(B81)=$F$55,B82="pink")</formula>
    </cfRule>
    <cfRule type="expression" dxfId="5270" priority="3913">
      <formula>AND(MONTH(B81)=$F$55,B82="yellow")</formula>
    </cfRule>
    <cfRule type="expression" dxfId="5269" priority="3914">
      <formula>AND(MONTH(B81)=$F$55,B82="green")</formula>
    </cfRule>
    <cfRule type="expression" dxfId="5268" priority="3915">
      <formula>AND(MONTH(B81)=$F$55,B82="purple")</formula>
    </cfRule>
    <cfRule type="expression" dxfId="5267" priority="3916">
      <formula>AND(MONTH(B81)=$F$55,B82="sky")</formula>
    </cfRule>
    <cfRule type="expression" dxfId="5266" priority="3917">
      <formula>AND(MONTH(B81)=$F$55,B82="orange")</formula>
    </cfRule>
  </conditionalFormatting>
  <conditionalFormatting sqref="B85:H85">
    <cfRule type="expression" dxfId="5265" priority="3911">
      <formula>MONTH(B85)&lt;&gt;$F$55</formula>
    </cfRule>
  </conditionalFormatting>
  <conditionalFormatting sqref="B85:H85">
    <cfRule type="expression" dxfId="5264" priority="3905">
      <formula>AND(MONTH(B81)=$F$55,B82="pink")</formula>
    </cfRule>
    <cfRule type="expression" dxfId="5263" priority="3906">
      <formula>AND(MONTH(B81)=$F$55,B82="yellow")</formula>
    </cfRule>
    <cfRule type="expression" dxfId="5262" priority="3907">
      <formula>AND(MONTH(B81)=$F$55,B82="green")</formula>
    </cfRule>
    <cfRule type="expression" dxfId="5261" priority="3908">
      <formula>AND(MONTH(B81)=$F$55,B82="purple")</formula>
    </cfRule>
    <cfRule type="expression" dxfId="5260" priority="3909">
      <formula>AND(MONTH(B81)=$F$55,B82="sky")</formula>
    </cfRule>
    <cfRule type="expression" dxfId="5259" priority="3910">
      <formula>AND(MONTH(B81)=$F$55,B82="orange")</formula>
    </cfRule>
  </conditionalFormatting>
  <conditionalFormatting sqref="B86:H86">
    <cfRule type="expression" dxfId="5258" priority="3904">
      <formula>MONTH(B86)&lt;&gt;$F$55</formula>
    </cfRule>
  </conditionalFormatting>
  <conditionalFormatting sqref="B86:H86">
    <cfRule type="expression" dxfId="5257" priority="3898">
      <formula>AND(MONTH(B81)=$F$55,B82="pink")</formula>
    </cfRule>
    <cfRule type="expression" dxfId="5256" priority="3899">
      <formula>AND(MONTH(B81)=$F$55,B82="yellow")</formula>
    </cfRule>
    <cfRule type="expression" dxfId="5255" priority="3900">
      <formula>AND(MONTH(B81)=$F$55,B82="green")</formula>
    </cfRule>
    <cfRule type="expression" dxfId="5254" priority="3901">
      <formula>AND(MONTH(B81)=$F$55,B82="purple")</formula>
    </cfRule>
    <cfRule type="expression" dxfId="5253" priority="3902">
      <formula>AND(MONTH(B81)=$F$55,B82="sky")</formula>
    </cfRule>
    <cfRule type="expression" dxfId="5252" priority="3903">
      <formula>AND(MONTH(B81)=$F$55,B82="orange")</formula>
    </cfRule>
  </conditionalFormatting>
  <conditionalFormatting sqref="C87:H87">
    <cfRule type="expression" dxfId="5251" priority="3897">
      <formula>MONTH(C81)&lt;&gt;$N$4</formula>
    </cfRule>
  </conditionalFormatting>
  <conditionalFormatting sqref="B87:H87">
    <cfRule type="expression" dxfId="5250" priority="3890">
      <formula>AND(MONTH(B81)=$F$55,B82="pink")</formula>
    </cfRule>
    <cfRule type="expression" dxfId="5249" priority="3891">
      <formula>AND(MONTH(B81)=$F$55,B82="yellow")</formula>
    </cfRule>
    <cfRule type="expression" dxfId="5248" priority="3892">
      <formula>AND(MONTH(B81)=$F$55,B82="green")</formula>
    </cfRule>
    <cfRule type="expression" dxfId="5247" priority="3893">
      <formula>AND(MONTH(B81)=$F$55,B82="purple")</formula>
    </cfRule>
    <cfRule type="expression" dxfId="5246" priority="3894">
      <formula>AND(MONTH(B81)=$F$55,B82="sky")</formula>
    </cfRule>
    <cfRule type="expression" dxfId="5245" priority="3895">
      <formula>AND(MONTH(B81)=$F$55,B82="orange")</formula>
    </cfRule>
    <cfRule type="expression" dxfId="5244" priority="3896">
      <formula>MONTH(B81)&lt;&gt;$F$55</formula>
    </cfRule>
  </conditionalFormatting>
  <conditionalFormatting sqref="C88:H88">
    <cfRule type="expression" dxfId="5243" priority="3889">
      <formula>MONTH(C82)&lt;&gt;$N$4</formula>
    </cfRule>
  </conditionalFormatting>
  <conditionalFormatting sqref="B88:H88">
    <cfRule type="expression" dxfId="5242" priority="3882">
      <formula>AND(MONTH(B81)=$F$55,B82="pink")</formula>
    </cfRule>
    <cfRule type="expression" dxfId="5241" priority="3883">
      <formula>AND(MONTH(B81)=$F$55,B82="yellow")</formula>
    </cfRule>
    <cfRule type="expression" dxfId="5240" priority="3884">
      <formula>AND(MONTH(B81)=$F$55,B82="green")</formula>
    </cfRule>
    <cfRule type="expression" dxfId="5239" priority="3885">
      <formula>AND(MONTH(B81)=$F$55,B82="purple")</formula>
    </cfRule>
    <cfRule type="expression" dxfId="5238" priority="3886">
      <formula>AND(MONTH(B81)=$F$55,B82="sky")</formula>
    </cfRule>
    <cfRule type="expression" dxfId="5237" priority="3887">
      <formula>AND(MONTH(B81)=$F$55,B82="orange")</formula>
    </cfRule>
    <cfRule type="expression" dxfId="5236" priority="3888">
      <formula>MONTH(B81)&lt;&gt;$F$55</formula>
    </cfRule>
  </conditionalFormatting>
  <conditionalFormatting sqref="B81:H81">
    <cfRule type="expression" dxfId="5235" priority="3881">
      <formula>MONTH(B81)&lt;&gt;$N$4</formula>
    </cfRule>
  </conditionalFormatting>
  <conditionalFormatting sqref="B81:H81">
    <cfRule type="expression" dxfId="5234" priority="3874">
      <formula>AND(MONTH(B81)=$F$55,B82="pink")</formula>
    </cfRule>
    <cfRule type="expression" dxfId="5233" priority="3875">
      <formula>AND(MONTH(B81)=$F$55,B82="yellow")</formula>
    </cfRule>
    <cfRule type="expression" dxfId="5232" priority="3876">
      <formula>AND(MONTH(B81)=$F$55,B82="green")</formula>
    </cfRule>
    <cfRule type="expression" dxfId="5231" priority="3877">
      <formula>AND(MONTH(B81)=$F$55,B82="purple")</formula>
    </cfRule>
    <cfRule type="expression" dxfId="5230" priority="3878">
      <formula>AND(MONTH(B81)=$F$55,B82="sky")</formula>
    </cfRule>
    <cfRule type="expression" dxfId="5229" priority="3879">
      <formula>AND(MONTH(B81)=$F$55,B82="orange")</formula>
    </cfRule>
    <cfRule type="expression" dxfId="5228" priority="3880">
      <formula>MONTH(B81)&lt;&gt;$F$55</formula>
    </cfRule>
  </conditionalFormatting>
  <conditionalFormatting sqref="J91:P91">
    <cfRule type="expression" dxfId="5227" priority="3561">
      <formula>MONTH(J91)&lt;&gt;$N$55</formula>
    </cfRule>
  </conditionalFormatting>
  <conditionalFormatting sqref="J91:P91">
    <cfRule type="expression" dxfId="5226" priority="3555">
      <formula>AND(MONTH(J89)=$N$55,J90="pink")</formula>
    </cfRule>
    <cfRule type="expression" dxfId="5225" priority="3556">
      <formula>AND(MONTH(J89)=$N$55,J90="yellow")</formula>
    </cfRule>
    <cfRule type="expression" dxfId="5224" priority="3557">
      <formula>AND(MONTH(J89)=$N$55,J90="green")</formula>
    </cfRule>
    <cfRule type="expression" dxfId="5223" priority="3558">
      <formula>AND(MONTH(J89)=$N$55,J90="purple")</formula>
    </cfRule>
    <cfRule type="expression" dxfId="5222" priority="3559">
      <formula>AND(MONTH(J89)=$N$55,J90="sky")</formula>
    </cfRule>
    <cfRule type="expression" dxfId="5221" priority="3560">
      <formula>AND(MONTH(J89)=$N$55,J90="orange")</formula>
    </cfRule>
  </conditionalFormatting>
  <conditionalFormatting sqref="J92:P92">
    <cfRule type="expression" dxfId="5220" priority="3554">
      <formula>MONTH(J92)&lt;&gt;$N$55</formula>
    </cfRule>
  </conditionalFormatting>
  <conditionalFormatting sqref="J92:P92">
    <cfRule type="expression" dxfId="5219" priority="3548">
      <formula>AND(MONTH(J89)=$N$55,J90="pink")</formula>
    </cfRule>
    <cfRule type="expression" dxfId="5218" priority="3549">
      <formula>AND(MONTH(J89)=$N$55,J90="yellow")</formula>
    </cfRule>
    <cfRule type="expression" dxfId="5217" priority="3550">
      <formula>AND(MONTH(J89)=$N$55,J90="green")</formula>
    </cfRule>
    <cfRule type="expression" dxfId="5216" priority="3551">
      <formula>AND(MONTH(J89)=$N$55,J90="purple")</formula>
    </cfRule>
    <cfRule type="expression" dxfId="5215" priority="3552">
      <formula>AND(MONTH(J89)=$N$55,J90="sky")</formula>
    </cfRule>
    <cfRule type="expression" dxfId="5214" priority="3553">
      <formula>AND(MONTH(J89)=$N$55,J90="orange")</formula>
    </cfRule>
  </conditionalFormatting>
  <conditionalFormatting sqref="J93:P93">
    <cfRule type="expression" dxfId="5213" priority="3547">
      <formula>MONTH(J93)&lt;&gt;$N$55</formula>
    </cfRule>
  </conditionalFormatting>
  <conditionalFormatting sqref="J93:P93">
    <cfRule type="expression" dxfId="5212" priority="3541">
      <formula>AND(MONTH(J89)=$N$55,J90="pink")</formula>
    </cfRule>
    <cfRule type="expression" dxfId="5211" priority="3542">
      <formula>AND(MONTH(J89)=$N$55,J90="yellow")</formula>
    </cfRule>
    <cfRule type="expression" dxfId="5210" priority="3543">
      <formula>AND(MONTH(J89)=$N$55,J90="green")</formula>
    </cfRule>
    <cfRule type="expression" dxfId="5209" priority="3544">
      <formula>AND(MONTH(J89)=$N$55,J90="purple")</formula>
    </cfRule>
    <cfRule type="expression" dxfId="5208" priority="3545">
      <formula>AND(MONTH(J89)=$N$55,J90="sky")</formula>
    </cfRule>
    <cfRule type="expression" dxfId="5207" priority="3546">
      <formula>AND(MONTH(J89)=$N$55,J90="orange")</formula>
    </cfRule>
  </conditionalFormatting>
  <conditionalFormatting sqref="J94:P94">
    <cfRule type="expression" dxfId="5206" priority="3540">
      <formula>MONTH(J94)&lt;&gt;$N$55</formula>
    </cfRule>
  </conditionalFormatting>
  <conditionalFormatting sqref="J94:P94">
    <cfRule type="expression" dxfId="5205" priority="3534">
      <formula>AND(MONTH(J89)=$N$55,J90="pink")</formula>
    </cfRule>
    <cfRule type="expression" dxfId="5204" priority="3535">
      <formula>AND(MONTH(J89)=$N$55,J90="yellow")</formula>
    </cfRule>
    <cfRule type="expression" dxfId="5203" priority="3536">
      <formula>AND(MONTH(J89)=$N$55,J90="green")</formula>
    </cfRule>
    <cfRule type="expression" dxfId="5202" priority="3537">
      <formula>AND(MONTH(J89)=$N$55,J90="purple")</formula>
    </cfRule>
    <cfRule type="expression" dxfId="5201" priority="3538">
      <formula>AND(MONTH(J89)=$N$55,J90="sky")</formula>
    </cfRule>
    <cfRule type="expression" dxfId="5200" priority="3539">
      <formula>AND(MONTH(J89)=$N$55,J90="orange")</formula>
    </cfRule>
  </conditionalFormatting>
  <conditionalFormatting sqref="K95:P95">
    <cfRule type="expression" dxfId="5199" priority="3533">
      <formula>MONTH(K89)&lt;&gt;$N$4</formula>
    </cfRule>
  </conditionalFormatting>
  <conditionalFormatting sqref="J95:P95">
    <cfRule type="expression" dxfId="5198" priority="3526">
      <formula>AND(MONTH(J89)=$N$55,J90="pink")</formula>
    </cfRule>
    <cfRule type="expression" dxfId="5197" priority="3527">
      <formula>AND(MONTH(J89)=$N$55,J90="yellow")</formula>
    </cfRule>
    <cfRule type="expression" dxfId="5196" priority="3528">
      <formula>AND(MONTH(J89)=$N$55,J90="green")</formula>
    </cfRule>
    <cfRule type="expression" dxfId="5195" priority="3529">
      <formula>AND(MONTH(J89)=$N$55,J90="purple")</formula>
    </cfRule>
    <cfRule type="expression" dxfId="5194" priority="3530">
      <formula>AND(MONTH(J89)=$N$55,J90="sky")</formula>
    </cfRule>
    <cfRule type="expression" dxfId="5193" priority="3531">
      <formula>AND(MONTH(J89)=$N$55,J90="orange")</formula>
    </cfRule>
    <cfRule type="expression" dxfId="5192" priority="3532">
      <formula>MONTH(J89)&lt;&gt;$N$55</formula>
    </cfRule>
  </conditionalFormatting>
  <conditionalFormatting sqref="K96:P96">
    <cfRule type="expression" dxfId="5191" priority="3525">
      <formula>MONTH(K90)&lt;&gt;$N$4</formula>
    </cfRule>
  </conditionalFormatting>
  <conditionalFormatting sqref="J96:P96">
    <cfRule type="expression" dxfId="5190" priority="3518">
      <formula>AND(MONTH(J89)=$N$55,J90="pink")</formula>
    </cfRule>
    <cfRule type="expression" dxfId="5189" priority="3519">
      <formula>AND(MONTH(J89)=$N$55,J90="yellow")</formula>
    </cfRule>
    <cfRule type="expression" dxfId="5188" priority="3520">
      <formula>AND(MONTH(J89)=$N$55,J90="green")</formula>
    </cfRule>
    <cfRule type="expression" dxfId="5187" priority="3521">
      <formula>AND(MONTH(J89)=$N$55,J90="purple")</formula>
    </cfRule>
    <cfRule type="expression" dxfId="5186" priority="3522">
      <formula>AND(MONTH(J89)=$N$55,J90="sky")</formula>
    </cfRule>
    <cfRule type="expression" dxfId="5185" priority="3523">
      <formula>AND(MONTH(J89)=$N$55,J90="orange")</formula>
    </cfRule>
    <cfRule type="expression" dxfId="5184" priority="3524">
      <formula>MONTH(J89)&lt;&gt;$N$55</formula>
    </cfRule>
  </conditionalFormatting>
  <conditionalFormatting sqref="J89:P89">
    <cfRule type="expression" dxfId="5183" priority="3517">
      <formula>MONTH(J89)&lt;&gt;$N$4</formula>
    </cfRule>
  </conditionalFormatting>
  <conditionalFormatting sqref="J89:P89">
    <cfRule type="expression" dxfId="5182" priority="3510">
      <formula>AND(MONTH(J89)=$N$55,J90="pink")</formula>
    </cfRule>
    <cfRule type="expression" dxfId="5181" priority="3511">
      <formula>AND(MONTH(J89)=$N$55,J90="yellow")</formula>
    </cfRule>
    <cfRule type="expression" dxfId="5180" priority="3512">
      <formula>AND(MONTH(J89)=$N$55,J90="green")</formula>
    </cfRule>
    <cfRule type="expression" dxfId="5179" priority="3513">
      <formula>AND(MONTH(J89)=$N$55,J90="purple")</formula>
    </cfRule>
    <cfRule type="expression" dxfId="5178" priority="3514">
      <formula>AND(MONTH(J89)=$N$55,J90="sky")</formula>
    </cfRule>
    <cfRule type="expression" dxfId="5177" priority="3515">
      <formula>AND(MONTH(J89)=$N$55,J90="orange")</formula>
    </cfRule>
    <cfRule type="expression" dxfId="5176" priority="3516">
      <formula>MONTH(J89)&lt;&gt;$N$55</formula>
    </cfRule>
  </conditionalFormatting>
  <conditionalFormatting sqref="R95">
    <cfRule type="expression" dxfId="5175" priority="2398">
      <formula>MONTH(R89)&lt;&gt;$V$55</formula>
    </cfRule>
  </conditionalFormatting>
  <conditionalFormatting sqref="S95:X95">
    <cfRule type="expression" dxfId="5174" priority="2397">
      <formula>MONTH(S89)&lt;&gt;$V$55</formula>
    </cfRule>
  </conditionalFormatting>
  <conditionalFormatting sqref="R90:X90">
    <cfRule type="expression" dxfId="5173" priority="2394">
      <formula>MONTH(R90)&lt;&gt;$F$4</formula>
    </cfRule>
  </conditionalFormatting>
  <conditionalFormatting sqref="R91:X91">
    <cfRule type="expression" dxfId="5172" priority="2393">
      <formula>MONTH(R91)&lt;&gt;$V$55</formula>
    </cfRule>
  </conditionalFormatting>
  <conditionalFormatting sqref="R91:X91">
    <cfRule type="expression" dxfId="5171" priority="2387">
      <formula>AND(MONTH(R89)=$V$55,R90="pink")</formula>
    </cfRule>
    <cfRule type="expression" dxfId="5170" priority="2388">
      <formula>AND(MONTH(R89)=$V$55,R90="yellow")</formula>
    </cfRule>
    <cfRule type="expression" dxfId="5169" priority="2389">
      <formula>AND(MONTH(R89)=$V$55,R90="green")</formula>
    </cfRule>
    <cfRule type="expression" dxfId="5168" priority="2390">
      <formula>AND(MONTH(R89)=$V$55,R90="purple")</formula>
    </cfRule>
    <cfRule type="expression" dxfId="5167" priority="2391">
      <formula>AND(MONTH(R89)=$V$55,R90="sky")</formula>
    </cfRule>
    <cfRule type="expression" dxfId="5166" priority="2392">
      <formula>AND(MONTH(R89)=$V$55,R90="orange")</formula>
    </cfRule>
  </conditionalFormatting>
  <conditionalFormatting sqref="R92:X92">
    <cfRule type="expression" dxfId="5165" priority="2386">
      <formula>MONTH(R92)&lt;&gt;$V$55</formula>
    </cfRule>
  </conditionalFormatting>
  <conditionalFormatting sqref="R92:X92">
    <cfRule type="expression" dxfId="5164" priority="2380">
      <formula>AND(MONTH(R89)=$V$55,R90="pink")</formula>
    </cfRule>
    <cfRule type="expression" dxfId="5163" priority="2381">
      <formula>AND(MONTH(R89)=$V$55,R90="yellow")</formula>
    </cfRule>
    <cfRule type="expression" dxfId="5162" priority="2382">
      <formula>AND(MONTH(R89)=$V$55,R90="green")</formula>
    </cfRule>
    <cfRule type="expression" dxfId="5161" priority="2383">
      <formula>AND(MONTH(R89)=$V$55,R90="purple")</formula>
    </cfRule>
    <cfRule type="expression" dxfId="5160" priority="2384">
      <formula>AND(MONTH(R89)=$V$55,R90="sky")</formula>
    </cfRule>
    <cfRule type="expression" dxfId="5159" priority="2385">
      <formula>AND(MONTH(R89)=$V$55,R90="orange")</formula>
    </cfRule>
  </conditionalFormatting>
  <conditionalFormatting sqref="R93:X93">
    <cfRule type="expression" dxfId="5158" priority="2379">
      <formula>MONTH(R93)&lt;&gt;$V$55</formula>
    </cfRule>
  </conditionalFormatting>
  <conditionalFormatting sqref="R93:X93">
    <cfRule type="expression" dxfId="5157" priority="2373">
      <formula>AND(MONTH(R89)=$V$55,R90="pink")</formula>
    </cfRule>
    <cfRule type="expression" dxfId="5156" priority="2374">
      <formula>AND(MONTH(R89)=$V$55,R90="yellow")</formula>
    </cfRule>
    <cfRule type="expression" dxfId="5155" priority="2375">
      <formula>AND(MONTH(R89)=$V$55,R90="green")</formula>
    </cfRule>
    <cfRule type="expression" dxfId="5154" priority="2376">
      <formula>AND(MONTH(R89)=$V$55,R90="purple")</formula>
    </cfRule>
    <cfRule type="expression" dxfId="5153" priority="2377">
      <formula>AND(MONTH(R89)=$V$55,R90="sky")</formula>
    </cfRule>
    <cfRule type="expression" dxfId="5152" priority="2378">
      <formula>AND(MONTH(R89)=$V$55,R90="orange")</formula>
    </cfRule>
  </conditionalFormatting>
  <conditionalFormatting sqref="R94:X94">
    <cfRule type="expression" dxfId="5151" priority="2372">
      <formula>MONTH(R94)&lt;&gt;$V$55</formula>
    </cfRule>
  </conditionalFormatting>
  <conditionalFormatting sqref="R94:X94">
    <cfRule type="expression" dxfId="5150" priority="2366">
      <formula>AND(MONTH(R89)=$V$55,R90="pink")</formula>
    </cfRule>
    <cfRule type="expression" dxfId="5149" priority="2367">
      <formula>AND(MONTH(R89)=$V$55,R90="yellow")</formula>
    </cfRule>
    <cfRule type="expression" dxfId="5148" priority="2368">
      <formula>AND(MONTH(R89)=$V$55,R90="green")</formula>
    </cfRule>
    <cfRule type="expression" dxfId="5147" priority="2369">
      <formula>AND(MONTH(R89)=$V$55,R90="purple")</formula>
    </cfRule>
    <cfRule type="expression" dxfId="5146" priority="2370">
      <formula>AND(MONTH(R89)=$V$55,R90="sky")</formula>
    </cfRule>
    <cfRule type="expression" dxfId="5145" priority="2371">
      <formula>AND(MONTH(R89)=$V$55,R90="orange")</formula>
    </cfRule>
  </conditionalFormatting>
  <conditionalFormatting sqref="S95:X95">
    <cfRule type="expression" dxfId="5144" priority="2365">
      <formula>MONTH(S89)&lt;&gt;$N$4</formula>
    </cfRule>
  </conditionalFormatting>
  <conditionalFormatting sqref="R95:X95">
    <cfRule type="expression" dxfId="5143" priority="2358">
      <formula>AND(MONTH(R89)=$V$55,R90="pink")</formula>
    </cfRule>
    <cfRule type="expression" dxfId="5142" priority="2359">
      <formula>AND(MONTH(R89)=$V$55,R90="yellow")</formula>
    </cfRule>
    <cfRule type="expression" dxfId="5141" priority="2360">
      <formula>AND(MONTH(R89)=$V$55,R90="green")</formula>
    </cfRule>
    <cfRule type="expression" dxfId="5140" priority="2361">
      <formula>AND(MONTH(R89)=$V$55,R90="purple")</formula>
    </cfRule>
    <cfRule type="expression" dxfId="5139" priority="2362">
      <formula>AND(MONTH(R89)=$V$55,R90="sky")</formula>
    </cfRule>
    <cfRule type="expression" dxfId="5138" priority="2363">
      <formula>AND(MONTH(R89)=$V$55,R90="orange")</formula>
    </cfRule>
    <cfRule type="expression" dxfId="5137" priority="2364">
      <formula>MONTH(R89)&lt;&gt;$V$55</formula>
    </cfRule>
  </conditionalFormatting>
  <conditionalFormatting sqref="R89:X89">
    <cfRule type="expression" dxfId="5136" priority="2341">
      <formula>AND(MONTH(R89)=$V$55,R90=FALSE)</formula>
    </cfRule>
    <cfRule type="expression" dxfId="5135" priority="2342">
      <formula>AND(MONTH(R89)=$V$55,R90="pink")</formula>
    </cfRule>
    <cfRule type="expression" dxfId="5134" priority="2343">
      <formula>AND(MONTH(R89)=$V$55,R90="yellow")</formula>
    </cfRule>
    <cfRule type="expression" dxfId="5133" priority="2344">
      <formula>AND(MONTH(R89)=$V$55,R90="green")</formula>
    </cfRule>
    <cfRule type="expression" dxfId="5132" priority="2345">
      <formula>AND(MONTH(R89)=$V$55,R90="purple")</formula>
    </cfRule>
    <cfRule type="expression" dxfId="5131" priority="2346">
      <formula>AND(MONTH(R89)=$V$55,R90="sky")</formula>
    </cfRule>
    <cfRule type="expression" dxfId="5130" priority="2347">
      <formula>AND(MONTH(R89)=$V$55,R90="orange")</formula>
    </cfRule>
    <cfRule type="expression" dxfId="5129" priority="2348">
      <formula>MONTH(R89)&lt;&gt;$V$55</formula>
    </cfRule>
  </conditionalFormatting>
  <conditionalFormatting sqref="R87">
    <cfRule type="expression" dxfId="5128" priority="2161">
      <formula>MONTH(R81)&lt;&gt;$V$55</formula>
    </cfRule>
  </conditionalFormatting>
  <conditionalFormatting sqref="S87:X87">
    <cfRule type="expression" dxfId="5127" priority="2160">
      <formula>MONTH(S81)&lt;&gt;$V$55</formula>
    </cfRule>
  </conditionalFormatting>
  <conditionalFormatting sqref="R82:X82">
    <cfRule type="expression" dxfId="5126" priority="2157">
      <formula>MONTH(R82)&lt;&gt;$F$4</formula>
    </cfRule>
  </conditionalFormatting>
  <conditionalFormatting sqref="R83:X83">
    <cfRule type="expression" dxfId="5125" priority="2156">
      <formula>MONTH(R83)&lt;&gt;$V$55</formula>
    </cfRule>
  </conditionalFormatting>
  <conditionalFormatting sqref="R83:X83">
    <cfRule type="expression" dxfId="5124" priority="2150">
      <formula>AND(MONTH(R81)=$V$55,R82="pink")</formula>
    </cfRule>
    <cfRule type="expression" dxfId="5123" priority="2151">
      <formula>AND(MONTH(R81)=$V$55,R82="yellow")</formula>
    </cfRule>
    <cfRule type="expression" dxfId="5122" priority="2152">
      <formula>AND(MONTH(R81)=$V$55,R82="green")</formula>
    </cfRule>
    <cfRule type="expression" dxfId="5121" priority="2153">
      <formula>AND(MONTH(R81)=$V$55,R82="purple")</formula>
    </cfRule>
    <cfRule type="expression" dxfId="5120" priority="2154">
      <formula>AND(MONTH(R81)=$V$55,R82="sky")</formula>
    </cfRule>
    <cfRule type="expression" dxfId="5119" priority="2155">
      <formula>AND(MONTH(R81)=$V$55,R82="orange")</formula>
    </cfRule>
  </conditionalFormatting>
  <conditionalFormatting sqref="R84:X84">
    <cfRule type="expression" dxfId="5118" priority="2149">
      <formula>MONTH(R84)&lt;&gt;$V$55</formula>
    </cfRule>
  </conditionalFormatting>
  <conditionalFormatting sqref="R84:X84">
    <cfRule type="expression" dxfId="5117" priority="2143">
      <formula>AND(MONTH(R81)=$V$55,R82="pink")</formula>
    </cfRule>
    <cfRule type="expression" dxfId="5116" priority="2144">
      <formula>AND(MONTH(R81)=$V$55,R82="yellow")</formula>
    </cfRule>
    <cfRule type="expression" dxfId="5115" priority="2145">
      <formula>AND(MONTH(R81)=$V$55,R82="green")</formula>
    </cfRule>
    <cfRule type="expression" dxfId="5114" priority="2146">
      <formula>AND(MONTH(R81)=$V$55,R82="purple")</formula>
    </cfRule>
    <cfRule type="expression" dxfId="5113" priority="2147">
      <formula>AND(MONTH(R81)=$V$55,R82="sky")</formula>
    </cfRule>
    <cfRule type="expression" dxfId="5112" priority="2148">
      <formula>AND(MONTH(R81)=$V$55,R82="orange")</formula>
    </cfRule>
  </conditionalFormatting>
  <conditionalFormatting sqref="R85:X85">
    <cfRule type="expression" dxfId="5111" priority="2142">
      <formula>MONTH(R85)&lt;&gt;$V$55</formula>
    </cfRule>
  </conditionalFormatting>
  <conditionalFormatting sqref="R85:X85">
    <cfRule type="expression" dxfId="5110" priority="2136">
      <formula>AND(MONTH(R81)=$V$55,R82="pink")</formula>
    </cfRule>
    <cfRule type="expression" dxfId="5109" priority="2137">
      <formula>AND(MONTH(R81)=$V$55,R82="yellow")</formula>
    </cfRule>
    <cfRule type="expression" dxfId="5108" priority="2138">
      <formula>AND(MONTH(R81)=$V$55,R82="green")</formula>
    </cfRule>
    <cfRule type="expression" dxfId="5107" priority="2139">
      <formula>AND(MONTH(R81)=$V$55,R82="purple")</formula>
    </cfRule>
    <cfRule type="expression" dxfId="5106" priority="2140">
      <formula>AND(MONTH(R81)=$V$55,R82="sky")</formula>
    </cfRule>
    <cfRule type="expression" dxfId="5105" priority="2141">
      <formula>AND(MONTH(R81)=$V$55,R82="orange")</formula>
    </cfRule>
  </conditionalFormatting>
  <conditionalFormatting sqref="R86:X86">
    <cfRule type="expression" dxfId="5104" priority="2135">
      <formula>MONTH(R86)&lt;&gt;$V$55</formula>
    </cfRule>
  </conditionalFormatting>
  <conditionalFormatting sqref="R86:X86">
    <cfRule type="expression" dxfId="5103" priority="2129">
      <formula>AND(MONTH(R81)=$V$55,R82="pink")</formula>
    </cfRule>
    <cfRule type="expression" dxfId="5102" priority="2130">
      <formula>AND(MONTH(R81)=$V$55,R82="yellow")</formula>
    </cfRule>
    <cfRule type="expression" dxfId="5101" priority="2131">
      <formula>AND(MONTH(R81)=$V$55,R82="green")</formula>
    </cfRule>
    <cfRule type="expression" dxfId="5100" priority="2132">
      <formula>AND(MONTH(R81)=$V$55,R82="purple")</formula>
    </cfRule>
    <cfRule type="expression" dxfId="5099" priority="2133">
      <formula>AND(MONTH(R81)=$V$55,R82="sky")</formula>
    </cfRule>
    <cfRule type="expression" dxfId="5098" priority="2134">
      <formula>AND(MONTH(R81)=$V$55,R82="orange")</formula>
    </cfRule>
  </conditionalFormatting>
  <conditionalFormatting sqref="S87:X87">
    <cfRule type="expression" dxfId="5097" priority="2128">
      <formula>MONTH(S81)&lt;&gt;$N$4</formula>
    </cfRule>
  </conditionalFormatting>
  <conditionalFormatting sqref="R87:X87">
    <cfRule type="expression" dxfId="5096" priority="2121">
      <formula>AND(MONTH(R81)=$V$55,R82="pink")</formula>
    </cfRule>
    <cfRule type="expression" dxfId="5095" priority="2122">
      <formula>AND(MONTH(R81)=$V$55,R82="yellow")</formula>
    </cfRule>
    <cfRule type="expression" dxfId="5094" priority="2123">
      <formula>AND(MONTH(R81)=$V$55,R82="green")</formula>
    </cfRule>
    <cfRule type="expression" dxfId="5093" priority="2124">
      <formula>AND(MONTH(R81)=$V$55,R82="purple")</formula>
    </cfRule>
    <cfRule type="expression" dxfId="5092" priority="2125">
      <formula>AND(MONTH(R81)=$V$55,R82="sky")</formula>
    </cfRule>
    <cfRule type="expression" dxfId="5091" priority="2126">
      <formula>AND(MONTH(R81)=$V$55,R82="orange")</formula>
    </cfRule>
    <cfRule type="expression" dxfId="5090" priority="2127">
      <formula>MONTH(R81)&lt;&gt;$V$55</formula>
    </cfRule>
  </conditionalFormatting>
  <conditionalFormatting sqref="R79">
    <cfRule type="expression" dxfId="5089" priority="2102">
      <formula>MONTH(R73)&lt;&gt;$V$55</formula>
    </cfRule>
  </conditionalFormatting>
  <conditionalFormatting sqref="S79:X79">
    <cfRule type="expression" dxfId="5088" priority="2101">
      <formula>MONTH(S73)&lt;&gt;$V$55</formula>
    </cfRule>
  </conditionalFormatting>
  <conditionalFormatting sqref="R74:X74">
    <cfRule type="expression" dxfId="5087" priority="2098">
      <formula>MONTH(R74)&lt;&gt;$F$4</formula>
    </cfRule>
  </conditionalFormatting>
  <conditionalFormatting sqref="R75:X75">
    <cfRule type="expression" dxfId="5086" priority="2097">
      <formula>MONTH(R75)&lt;&gt;$V$55</formula>
    </cfRule>
  </conditionalFormatting>
  <conditionalFormatting sqref="R75:X75">
    <cfRule type="expression" dxfId="5085" priority="2091">
      <formula>AND(MONTH(R73)=$V$55,R74="pink")</formula>
    </cfRule>
    <cfRule type="expression" dxfId="5084" priority="2092">
      <formula>AND(MONTH(R73)=$V$55,R74="yellow")</formula>
    </cfRule>
    <cfRule type="expression" dxfId="5083" priority="2093">
      <formula>AND(MONTH(R73)=$V$55,R74="green")</formula>
    </cfRule>
    <cfRule type="expression" dxfId="5082" priority="2094">
      <formula>AND(MONTH(R73)=$V$55,R74="purple")</formula>
    </cfRule>
    <cfRule type="expression" dxfId="5081" priority="2095">
      <formula>AND(MONTH(R73)=$V$55,R74="sky")</formula>
    </cfRule>
    <cfRule type="expression" dxfId="5080" priority="2096">
      <formula>AND(MONTH(R73)=$V$55,R74="orange")</formula>
    </cfRule>
  </conditionalFormatting>
  <conditionalFormatting sqref="R76:X76">
    <cfRule type="expression" dxfId="5079" priority="2090">
      <formula>MONTH(R76)&lt;&gt;$V$55</formula>
    </cfRule>
  </conditionalFormatting>
  <conditionalFormatting sqref="R76:X76">
    <cfRule type="expression" dxfId="5078" priority="2084">
      <formula>AND(MONTH(R73)=$V$55,R74="pink")</formula>
    </cfRule>
    <cfRule type="expression" dxfId="5077" priority="2085">
      <formula>AND(MONTH(R73)=$V$55,R74="yellow")</formula>
    </cfRule>
    <cfRule type="expression" dxfId="5076" priority="2086">
      <formula>AND(MONTH(R73)=$V$55,R74="green")</formula>
    </cfRule>
    <cfRule type="expression" dxfId="5075" priority="2087">
      <formula>AND(MONTH(R73)=$V$55,R74="purple")</formula>
    </cfRule>
    <cfRule type="expression" dxfId="5074" priority="2088">
      <formula>AND(MONTH(R73)=$V$55,R74="sky")</formula>
    </cfRule>
    <cfRule type="expression" dxfId="5073" priority="2089">
      <formula>AND(MONTH(R73)=$V$55,R74="orange")</formula>
    </cfRule>
  </conditionalFormatting>
  <conditionalFormatting sqref="R77:X77">
    <cfRule type="expression" dxfId="5072" priority="2083">
      <formula>MONTH(R77)&lt;&gt;$V$55</formula>
    </cfRule>
  </conditionalFormatting>
  <conditionalFormatting sqref="R77:X77">
    <cfRule type="expression" dxfId="5071" priority="2077">
      <formula>AND(MONTH(R73)=$V$55,R74="pink")</formula>
    </cfRule>
    <cfRule type="expression" dxfId="5070" priority="2078">
      <formula>AND(MONTH(R73)=$V$55,R74="yellow")</formula>
    </cfRule>
    <cfRule type="expression" dxfId="5069" priority="2079">
      <formula>AND(MONTH(R73)=$V$55,R74="green")</formula>
    </cfRule>
    <cfRule type="expression" dxfId="5068" priority="2080">
      <formula>AND(MONTH(R73)=$V$55,R74="purple")</formula>
    </cfRule>
    <cfRule type="expression" dxfId="5067" priority="2081">
      <formula>AND(MONTH(R73)=$V$55,R74="sky")</formula>
    </cfRule>
    <cfRule type="expression" dxfId="5066" priority="2082">
      <formula>AND(MONTH(R73)=$V$55,R74="orange")</formula>
    </cfRule>
  </conditionalFormatting>
  <conditionalFormatting sqref="R78:X78">
    <cfRule type="expression" dxfId="5065" priority="2076">
      <formula>MONTH(R78)&lt;&gt;$V$55</formula>
    </cfRule>
  </conditionalFormatting>
  <conditionalFormatting sqref="R78:X78">
    <cfRule type="expression" dxfId="5064" priority="2070">
      <formula>AND(MONTH(R73)=$V$55,R74="pink")</formula>
    </cfRule>
    <cfRule type="expression" dxfId="5063" priority="2071">
      <formula>AND(MONTH(R73)=$V$55,R74="yellow")</formula>
    </cfRule>
    <cfRule type="expression" dxfId="5062" priority="2072">
      <formula>AND(MONTH(R73)=$V$55,R74="green")</formula>
    </cfRule>
    <cfRule type="expression" dxfId="5061" priority="2073">
      <formula>AND(MONTH(R73)=$V$55,R74="purple")</formula>
    </cfRule>
    <cfRule type="expression" dxfId="5060" priority="2074">
      <formula>AND(MONTH(R73)=$V$55,R74="sky")</formula>
    </cfRule>
    <cfRule type="expression" dxfId="5059" priority="2075">
      <formula>AND(MONTH(R73)=$V$55,R74="orange")</formula>
    </cfRule>
  </conditionalFormatting>
  <conditionalFormatting sqref="S79:X79">
    <cfRule type="expression" dxfId="5058" priority="2069">
      <formula>MONTH(S73)&lt;&gt;$N$4</formula>
    </cfRule>
  </conditionalFormatting>
  <conditionalFormatting sqref="R79:X79">
    <cfRule type="expression" dxfId="5057" priority="2062">
      <formula>AND(MONTH(R73)=$V$55,R74="pink")</formula>
    </cfRule>
    <cfRule type="expression" dxfId="5056" priority="2063">
      <formula>AND(MONTH(R73)=$V$55,R74="yellow")</formula>
    </cfRule>
    <cfRule type="expression" dxfId="5055" priority="2064">
      <formula>AND(MONTH(R73)=$V$55,R74="green")</formula>
    </cfRule>
    <cfRule type="expression" dxfId="5054" priority="2065">
      <formula>AND(MONTH(R73)=$V$55,R74="purple")</formula>
    </cfRule>
    <cfRule type="expression" dxfId="5053" priority="2066">
      <formula>AND(MONTH(R73)=$V$55,R74="sky")</formula>
    </cfRule>
    <cfRule type="expression" dxfId="5052" priority="2067">
      <formula>AND(MONTH(R73)=$V$55,R74="orange")</formula>
    </cfRule>
    <cfRule type="expression" dxfId="5051" priority="2068">
      <formula>MONTH(R73)&lt;&gt;$V$55</formula>
    </cfRule>
  </conditionalFormatting>
  <conditionalFormatting sqref="R71">
    <cfRule type="expression" dxfId="5050" priority="2043">
      <formula>MONTH(R65)&lt;&gt;$V$55</formula>
    </cfRule>
  </conditionalFormatting>
  <conditionalFormatting sqref="S71:X71">
    <cfRule type="expression" dxfId="5049" priority="2042">
      <formula>MONTH(S65)&lt;&gt;$V$55</formula>
    </cfRule>
  </conditionalFormatting>
  <conditionalFormatting sqref="R66:X66">
    <cfRule type="expression" dxfId="5048" priority="2039">
      <formula>MONTH(R66)&lt;&gt;$F$4</formula>
    </cfRule>
  </conditionalFormatting>
  <conditionalFormatting sqref="R67:X67">
    <cfRule type="expression" dxfId="5047" priority="2038">
      <formula>MONTH(R67)&lt;&gt;$V$55</formula>
    </cfRule>
  </conditionalFormatting>
  <conditionalFormatting sqref="R67:X67">
    <cfRule type="expression" dxfId="5046" priority="2032">
      <formula>AND(MONTH(R65)=$V$55,R66="pink")</formula>
    </cfRule>
    <cfRule type="expression" dxfId="5045" priority="2033">
      <formula>AND(MONTH(R65)=$V$55,R66="yellow")</formula>
    </cfRule>
    <cfRule type="expression" dxfId="5044" priority="2034">
      <formula>AND(MONTH(R65)=$V$55,R66="green")</formula>
    </cfRule>
    <cfRule type="expression" dxfId="5043" priority="2035">
      <formula>AND(MONTH(R65)=$V$55,R66="purple")</formula>
    </cfRule>
    <cfRule type="expression" dxfId="5042" priority="2036">
      <formula>AND(MONTH(R65)=$V$55,R66="sky")</formula>
    </cfRule>
    <cfRule type="expression" dxfId="5041" priority="2037">
      <formula>AND(MONTH(R65)=$V$55,R66="orange")</formula>
    </cfRule>
  </conditionalFormatting>
  <conditionalFormatting sqref="R68:X68">
    <cfRule type="expression" dxfId="5040" priority="2031">
      <formula>MONTH(R68)&lt;&gt;$V$55</formula>
    </cfRule>
  </conditionalFormatting>
  <conditionalFormatting sqref="R68:X68">
    <cfRule type="expression" dxfId="5039" priority="2025">
      <formula>AND(MONTH(R65)=$V$55,R66="pink")</formula>
    </cfRule>
    <cfRule type="expression" dxfId="5038" priority="2026">
      <formula>AND(MONTH(R65)=$V$55,R66="yellow")</formula>
    </cfRule>
    <cfRule type="expression" dxfId="5037" priority="2027">
      <formula>AND(MONTH(R65)=$V$55,R66="green")</formula>
    </cfRule>
    <cfRule type="expression" dxfId="5036" priority="2028">
      <formula>AND(MONTH(R65)=$V$55,R66="purple")</formula>
    </cfRule>
    <cfRule type="expression" dxfId="5035" priority="2029">
      <formula>AND(MONTH(R65)=$V$55,R66="sky")</formula>
    </cfRule>
    <cfRule type="expression" dxfId="5034" priority="2030">
      <formula>AND(MONTH(R65)=$V$55,R66="orange")</formula>
    </cfRule>
  </conditionalFormatting>
  <conditionalFormatting sqref="R69:X69">
    <cfRule type="expression" dxfId="5033" priority="2024">
      <formula>MONTH(R69)&lt;&gt;$V$55</formula>
    </cfRule>
  </conditionalFormatting>
  <conditionalFormatting sqref="R69:X69">
    <cfRule type="expression" dxfId="5032" priority="2018">
      <formula>AND(MONTH(R65)=$V$55,R66="pink")</formula>
    </cfRule>
    <cfRule type="expression" dxfId="5031" priority="2019">
      <formula>AND(MONTH(R65)=$V$55,R66="yellow")</formula>
    </cfRule>
    <cfRule type="expression" dxfId="5030" priority="2020">
      <formula>AND(MONTH(R65)=$V$55,R66="green")</formula>
    </cfRule>
    <cfRule type="expression" dxfId="5029" priority="2021">
      <formula>AND(MONTH(R65)=$V$55,R66="purple")</formula>
    </cfRule>
    <cfRule type="expression" dxfId="5028" priority="2022">
      <formula>AND(MONTH(R65)=$V$55,R66="sky")</formula>
    </cfRule>
    <cfRule type="expression" dxfId="5027" priority="2023">
      <formula>AND(MONTH(R65)=$V$55,R66="orange")</formula>
    </cfRule>
  </conditionalFormatting>
  <conditionalFormatting sqref="R70:X70">
    <cfRule type="expression" dxfId="5026" priority="2017">
      <formula>MONTH(R70)&lt;&gt;$V$55</formula>
    </cfRule>
  </conditionalFormatting>
  <conditionalFormatting sqref="R70:X70">
    <cfRule type="expression" dxfId="5025" priority="2011">
      <formula>AND(MONTH(R65)=$V$55,R66="pink")</formula>
    </cfRule>
    <cfRule type="expression" dxfId="5024" priority="2012">
      <formula>AND(MONTH(R65)=$V$55,R66="yellow")</formula>
    </cfRule>
    <cfRule type="expression" dxfId="5023" priority="2013">
      <formula>AND(MONTH(R65)=$V$55,R66="green")</formula>
    </cfRule>
    <cfRule type="expression" dxfId="5022" priority="2014">
      <formula>AND(MONTH(R65)=$V$55,R66="purple")</formula>
    </cfRule>
    <cfRule type="expression" dxfId="5021" priority="2015">
      <formula>AND(MONTH(R65)=$V$55,R66="sky")</formula>
    </cfRule>
    <cfRule type="expression" dxfId="5020" priority="2016">
      <formula>AND(MONTH(R65)=$V$55,R66="orange")</formula>
    </cfRule>
  </conditionalFormatting>
  <conditionalFormatting sqref="S71:X71">
    <cfRule type="expression" dxfId="5019" priority="2010">
      <formula>MONTH(S65)&lt;&gt;$N$4</formula>
    </cfRule>
  </conditionalFormatting>
  <conditionalFormatting sqref="R71:X71">
    <cfRule type="expression" dxfId="5018" priority="2003">
      <formula>AND(MONTH(R65)=$V$55,R66="pink")</formula>
    </cfRule>
    <cfRule type="expression" dxfId="5017" priority="2004">
      <formula>AND(MONTH(R65)=$V$55,R66="yellow")</formula>
    </cfRule>
    <cfRule type="expression" dxfId="5016" priority="2005">
      <formula>AND(MONTH(R65)=$V$55,R66="green")</formula>
    </cfRule>
    <cfRule type="expression" dxfId="5015" priority="2006">
      <formula>AND(MONTH(R65)=$V$55,R66="purple")</formula>
    </cfRule>
    <cfRule type="expression" dxfId="5014" priority="2007">
      <formula>AND(MONTH(R65)=$V$55,R66="sky")</formula>
    </cfRule>
    <cfRule type="expression" dxfId="5013" priority="2008">
      <formula>AND(MONTH(R65)=$V$55,R66="orange")</formula>
    </cfRule>
    <cfRule type="expression" dxfId="5012" priority="2009">
      <formula>MONTH(R65)&lt;&gt;$V$55</formula>
    </cfRule>
  </conditionalFormatting>
  <conditionalFormatting sqref="R63">
    <cfRule type="expression" dxfId="5011" priority="1984">
      <formula>MONTH(R57)&lt;&gt;$V$55</formula>
    </cfRule>
  </conditionalFormatting>
  <conditionalFormatting sqref="S63:X63">
    <cfRule type="expression" dxfId="5010" priority="1983">
      <formula>MONTH(S57)&lt;&gt;$V$55</formula>
    </cfRule>
  </conditionalFormatting>
  <conditionalFormatting sqref="R64">
    <cfRule type="expression" dxfId="5009" priority="1982">
      <formula>MONTH(R57)&lt;&gt;$V$55</formula>
    </cfRule>
  </conditionalFormatting>
  <conditionalFormatting sqref="S64:X64">
    <cfRule type="expression" dxfId="5008" priority="1981">
      <formula>MONTH(S57)&lt;&gt;$V$55</formula>
    </cfRule>
  </conditionalFormatting>
  <conditionalFormatting sqref="R58:X58">
    <cfRule type="expression" dxfId="5007" priority="1980">
      <formula>MONTH(R58)&lt;&gt;$F$4</formula>
    </cfRule>
  </conditionalFormatting>
  <conditionalFormatting sqref="R59:X59">
    <cfRule type="expression" dxfId="5006" priority="1979">
      <formula>MONTH(R59)&lt;&gt;$V$55</formula>
    </cfRule>
  </conditionalFormatting>
  <conditionalFormatting sqref="R59:X59">
    <cfRule type="expression" dxfId="5005" priority="1973">
      <formula>AND(MONTH(R57)=$V$55,R58="pink")</formula>
    </cfRule>
    <cfRule type="expression" dxfId="5004" priority="1974">
      <formula>AND(MONTH(R57)=$V$55,R58="yellow")</formula>
    </cfRule>
    <cfRule type="expression" dxfId="5003" priority="1975">
      <formula>AND(MONTH(R57)=$V$55,R58="green")</formula>
    </cfRule>
    <cfRule type="expression" dxfId="5002" priority="1976">
      <formula>AND(MONTH(R57)=$V$55,R58="purple")</formula>
    </cfRule>
    <cfRule type="expression" dxfId="5001" priority="1977">
      <formula>AND(MONTH(R57)=$V$55,R58="sky")</formula>
    </cfRule>
    <cfRule type="expression" dxfId="5000" priority="1978">
      <formula>AND(MONTH(R57)=$V$55,R58="orange")</formula>
    </cfRule>
  </conditionalFormatting>
  <conditionalFormatting sqref="R60:X60">
    <cfRule type="expression" dxfId="4999" priority="1972">
      <formula>MONTH(R60)&lt;&gt;$V$55</formula>
    </cfRule>
  </conditionalFormatting>
  <conditionalFormatting sqref="R60:X60">
    <cfRule type="expression" dxfId="4998" priority="1966">
      <formula>AND(MONTH(R57)=$V$55,R58="pink")</formula>
    </cfRule>
    <cfRule type="expression" dxfId="4997" priority="1967">
      <formula>AND(MONTH(R57)=$V$55,R58="yellow")</formula>
    </cfRule>
    <cfRule type="expression" dxfId="4996" priority="1968">
      <formula>AND(MONTH(R57)=$V$55,R58="green")</formula>
    </cfRule>
    <cfRule type="expression" dxfId="4995" priority="1969">
      <formula>AND(MONTH(R57)=$V$55,R58="purple")</formula>
    </cfRule>
    <cfRule type="expression" dxfId="4994" priority="1970">
      <formula>AND(MONTH(R57)=$V$55,R58="sky")</formula>
    </cfRule>
    <cfRule type="expression" dxfId="4993" priority="1971">
      <formula>AND(MONTH(R57)=$V$55,R58="orange")</formula>
    </cfRule>
  </conditionalFormatting>
  <conditionalFormatting sqref="R61:X61">
    <cfRule type="expression" dxfId="4992" priority="1965">
      <formula>MONTH(R61)&lt;&gt;$V$55</formula>
    </cfRule>
  </conditionalFormatting>
  <conditionalFormatting sqref="R61:X61">
    <cfRule type="expression" dxfId="4991" priority="1959">
      <formula>AND(MONTH(R57)=$V$55,R58="pink")</formula>
    </cfRule>
    <cfRule type="expression" dxfId="4990" priority="1960">
      <formula>AND(MONTH(R57)=$V$55,R58="yellow")</formula>
    </cfRule>
    <cfRule type="expression" dxfId="4989" priority="1961">
      <formula>AND(MONTH(R57)=$V$55,R58="green")</formula>
    </cfRule>
    <cfRule type="expression" dxfId="4988" priority="1962">
      <formula>AND(MONTH(R57)=$V$55,R58="purple")</formula>
    </cfRule>
    <cfRule type="expression" dxfId="4987" priority="1963">
      <formula>AND(MONTH(R57)=$V$55,R58="sky")</formula>
    </cfRule>
    <cfRule type="expression" dxfId="4986" priority="1964">
      <formula>AND(MONTH(R57)=$V$55,R58="orange")</formula>
    </cfRule>
  </conditionalFormatting>
  <conditionalFormatting sqref="R62:X62">
    <cfRule type="expression" dxfId="4985" priority="1958">
      <formula>MONTH(R62)&lt;&gt;$V$55</formula>
    </cfRule>
  </conditionalFormatting>
  <conditionalFormatting sqref="R62:X62">
    <cfRule type="expression" dxfId="4984" priority="1952">
      <formula>AND(MONTH(R57)=$V$55,R58="pink")</formula>
    </cfRule>
    <cfRule type="expression" dxfId="4983" priority="1953">
      <formula>AND(MONTH(R57)=$V$55,R58="yellow")</formula>
    </cfRule>
    <cfRule type="expression" dxfId="4982" priority="1954">
      <formula>AND(MONTH(R57)=$V$55,R58="green")</formula>
    </cfRule>
    <cfRule type="expression" dxfId="4981" priority="1955">
      <formula>AND(MONTH(R57)=$V$55,R58="purple")</formula>
    </cfRule>
    <cfRule type="expression" dxfId="4980" priority="1956">
      <formula>AND(MONTH(R57)=$V$55,R58="sky")</formula>
    </cfRule>
    <cfRule type="expression" dxfId="4979" priority="1957">
      <formula>AND(MONTH(R57)=$V$55,R58="orange")</formula>
    </cfRule>
  </conditionalFormatting>
  <conditionalFormatting sqref="S63:X63">
    <cfRule type="expression" dxfId="4978" priority="1951">
      <formula>MONTH(S57)&lt;&gt;$N$4</formula>
    </cfRule>
  </conditionalFormatting>
  <conditionalFormatting sqref="R63:X63">
    <cfRule type="expression" dxfId="4977" priority="1944">
      <formula>AND(MONTH(R57)=$V$55,R58="pink")</formula>
    </cfRule>
    <cfRule type="expression" dxfId="4976" priority="1945">
      <formula>AND(MONTH(R57)=$V$55,R58="yellow")</formula>
    </cfRule>
    <cfRule type="expression" dxfId="4975" priority="1946">
      <formula>AND(MONTH(R57)=$V$55,R58="green")</formula>
    </cfRule>
    <cfRule type="expression" dxfId="4974" priority="1947">
      <formula>AND(MONTH(R57)=$V$55,R58="purple")</formula>
    </cfRule>
    <cfRule type="expression" dxfId="4973" priority="1948">
      <formula>AND(MONTH(R57)=$V$55,R58="sky")</formula>
    </cfRule>
    <cfRule type="expression" dxfId="4972" priority="1949">
      <formula>AND(MONTH(R57)=$V$55,R58="orange")</formula>
    </cfRule>
    <cfRule type="expression" dxfId="4971" priority="1950">
      <formula>MONTH(R57)&lt;&gt;$V$55</formula>
    </cfRule>
  </conditionalFormatting>
  <conditionalFormatting sqref="S64:X64">
    <cfRule type="expression" dxfId="4970" priority="1943">
      <formula>MONTH(S58)&lt;&gt;$N$4</formula>
    </cfRule>
  </conditionalFormatting>
  <conditionalFormatting sqref="R64:X64">
    <cfRule type="expression" dxfId="4969" priority="1936">
      <formula>AND(MONTH(R57)=$V$55,R58="pink")</formula>
    </cfRule>
    <cfRule type="expression" dxfId="4968" priority="1937">
      <formula>AND(MONTH(R57)=$V$55,R58="yellow")</formula>
    </cfRule>
    <cfRule type="expression" dxfId="4967" priority="1938">
      <formula>AND(MONTH(R57)=$V$55,R58="green")</formula>
    </cfRule>
    <cfRule type="expression" dxfId="4966" priority="1939">
      <formula>AND(MONTH(R57)=$V$55,R58="purple")</formula>
    </cfRule>
    <cfRule type="expression" dxfId="4965" priority="1940">
      <formula>AND(MONTH(R57)=$V$55,R58="sky")</formula>
    </cfRule>
    <cfRule type="expression" dxfId="4964" priority="1941">
      <formula>AND(MONTH(R57)=$V$55,R58="orange")</formula>
    </cfRule>
    <cfRule type="expression" dxfId="4963" priority="1942">
      <formula>MONTH(R57)&lt;&gt;$V$55</formula>
    </cfRule>
  </conditionalFormatting>
  <conditionalFormatting sqref="P89">
    <cfRule type="expression" dxfId="4962" priority="1925">
      <formula>AND(MONTH(P89)=$N$55,P90=FALSE)</formula>
    </cfRule>
  </conditionalFormatting>
  <conditionalFormatting sqref="J89:O89">
    <cfRule type="expression" dxfId="4961" priority="1924">
      <formula>AND(MONTH(J89)=$N$55,J90=FALSE)</formula>
    </cfRule>
  </conditionalFormatting>
  <conditionalFormatting sqref="J99:P99">
    <cfRule type="expression" dxfId="4960" priority="1869">
      <formula>MONTH(J99)&lt;&gt;$N$55</formula>
    </cfRule>
  </conditionalFormatting>
  <conditionalFormatting sqref="J99:P99">
    <cfRule type="expression" dxfId="4959" priority="1863">
      <formula>AND(MONTH(J97)=$N$55,J98="pink")</formula>
    </cfRule>
    <cfRule type="expression" dxfId="4958" priority="1864">
      <formula>AND(MONTH(J97)=$N$55,J98="yellow")</formula>
    </cfRule>
    <cfRule type="expression" dxfId="4957" priority="1865">
      <formula>AND(MONTH(J97)=$N$55,J98="green")</formula>
    </cfRule>
    <cfRule type="expression" dxfId="4956" priority="1866">
      <formula>AND(MONTH(J97)=$N$55,J98="purple")</formula>
    </cfRule>
    <cfRule type="expression" dxfId="4955" priority="1867">
      <formula>AND(MONTH(J97)=$N$55,J98="sky")</formula>
    </cfRule>
    <cfRule type="expression" dxfId="4954" priority="1868">
      <formula>AND(MONTH(J97)=$N$55,J98="orange")</formula>
    </cfRule>
  </conditionalFormatting>
  <conditionalFormatting sqref="J100:P100">
    <cfRule type="expression" dxfId="4953" priority="1862">
      <formula>MONTH(J100)&lt;&gt;$N$55</formula>
    </cfRule>
  </conditionalFormatting>
  <conditionalFormatting sqref="J100:P100">
    <cfRule type="expression" dxfId="4952" priority="1856">
      <formula>AND(MONTH(J97)=$N$55,J98="pink")</formula>
    </cfRule>
    <cfRule type="expression" dxfId="4951" priority="1857">
      <formula>AND(MONTH(J97)=$N$55,J98="yellow")</formula>
    </cfRule>
    <cfRule type="expression" dxfId="4950" priority="1858">
      <formula>AND(MONTH(J97)=$N$55,J98="green")</formula>
    </cfRule>
    <cfRule type="expression" dxfId="4949" priority="1859">
      <formula>AND(MONTH(J97)=$N$55,J98="purple")</formula>
    </cfRule>
    <cfRule type="expression" dxfId="4948" priority="1860">
      <formula>AND(MONTH(J97)=$N$55,J98="sky")</formula>
    </cfRule>
    <cfRule type="expression" dxfId="4947" priority="1861">
      <formula>AND(MONTH(J97)=$N$55,J98="orange")</formula>
    </cfRule>
  </conditionalFormatting>
  <conditionalFormatting sqref="J101:P101">
    <cfRule type="expression" dxfId="4946" priority="1855">
      <formula>MONTH(J101)&lt;&gt;$N$55</formula>
    </cfRule>
  </conditionalFormatting>
  <conditionalFormatting sqref="J101:P101">
    <cfRule type="expression" dxfId="4945" priority="1849">
      <formula>AND(MONTH(J97)=$N$55,J98="pink")</formula>
    </cfRule>
    <cfRule type="expression" dxfId="4944" priority="1850">
      <formula>AND(MONTH(J97)=$N$55,J98="yellow")</formula>
    </cfRule>
    <cfRule type="expression" dxfId="4943" priority="1851">
      <formula>AND(MONTH(J97)=$N$55,J98="green")</formula>
    </cfRule>
    <cfRule type="expression" dxfId="4942" priority="1852">
      <formula>AND(MONTH(J97)=$N$55,J98="purple")</formula>
    </cfRule>
    <cfRule type="expression" dxfId="4941" priority="1853">
      <formula>AND(MONTH(J97)=$N$55,J98="sky")</formula>
    </cfRule>
    <cfRule type="expression" dxfId="4940" priority="1854">
      <formula>AND(MONTH(J97)=$N$55,J98="orange")</formula>
    </cfRule>
  </conditionalFormatting>
  <conditionalFormatting sqref="J102:P102">
    <cfRule type="expression" dxfId="4939" priority="1848">
      <formula>MONTH(J102)&lt;&gt;$N$55</formula>
    </cfRule>
  </conditionalFormatting>
  <conditionalFormatting sqref="J102:P102">
    <cfRule type="expression" dxfId="4938" priority="1842">
      <formula>AND(MONTH(J97)=$N$55,J98="pink")</formula>
    </cfRule>
    <cfRule type="expression" dxfId="4937" priority="1843">
      <formula>AND(MONTH(J97)=$N$55,J98="yellow")</formula>
    </cfRule>
    <cfRule type="expression" dxfId="4936" priority="1844">
      <formula>AND(MONTH(J97)=$N$55,J98="green")</formula>
    </cfRule>
    <cfRule type="expression" dxfId="4935" priority="1845">
      <formula>AND(MONTH(J97)=$N$55,J98="purple")</formula>
    </cfRule>
    <cfRule type="expression" dxfId="4934" priority="1846">
      <formula>AND(MONTH(J97)=$N$55,J98="sky")</formula>
    </cfRule>
    <cfRule type="expression" dxfId="4933" priority="1847">
      <formula>AND(MONTH(J97)=$N$55,J98="orange")</formula>
    </cfRule>
  </conditionalFormatting>
  <conditionalFormatting sqref="K103:P103">
    <cfRule type="expression" dxfId="4932" priority="1841">
      <formula>MONTH(K97)&lt;&gt;$N$4</formula>
    </cfRule>
  </conditionalFormatting>
  <conditionalFormatting sqref="J103:P103">
    <cfRule type="expression" dxfId="4931" priority="1834">
      <formula>AND(MONTH(J97)=$N$55,J98="pink")</formula>
    </cfRule>
    <cfRule type="expression" dxfId="4930" priority="1835">
      <formula>AND(MONTH(J97)=$N$55,J98="yellow")</formula>
    </cfRule>
    <cfRule type="expression" dxfId="4929" priority="1836">
      <formula>AND(MONTH(J97)=$N$55,J98="green")</formula>
    </cfRule>
    <cfRule type="expression" dxfId="4928" priority="1837">
      <formula>AND(MONTH(J97)=$N$55,J98="purple")</formula>
    </cfRule>
    <cfRule type="expression" dxfId="4927" priority="1838">
      <formula>AND(MONTH(J97)=$N$55,J98="sky")</formula>
    </cfRule>
    <cfRule type="expression" dxfId="4926" priority="1839">
      <formula>AND(MONTH(J97)=$N$55,J98="orange")</formula>
    </cfRule>
    <cfRule type="expression" dxfId="4925" priority="1840">
      <formula>MONTH(J97)&lt;&gt;$N$55</formula>
    </cfRule>
  </conditionalFormatting>
  <conditionalFormatting sqref="K104:P104">
    <cfRule type="expression" dxfId="4924" priority="1833">
      <formula>MONTH(K98)&lt;&gt;$N$4</formula>
    </cfRule>
  </conditionalFormatting>
  <conditionalFormatting sqref="J104:P104">
    <cfRule type="expression" dxfId="4923" priority="1826">
      <formula>AND(MONTH(J97)=$N$55,J98="pink")</formula>
    </cfRule>
    <cfRule type="expression" dxfId="4922" priority="1827">
      <formula>AND(MONTH(J97)=$N$55,J98="yellow")</formula>
    </cfRule>
    <cfRule type="expression" dxfId="4921" priority="1828">
      <formula>AND(MONTH(J97)=$N$55,J98="green")</formula>
    </cfRule>
    <cfRule type="expression" dxfId="4920" priority="1829">
      <formula>AND(MONTH(J97)=$N$55,J98="purple")</formula>
    </cfRule>
    <cfRule type="expression" dxfId="4919" priority="1830">
      <formula>AND(MONTH(J97)=$N$55,J98="sky")</formula>
    </cfRule>
    <cfRule type="expression" dxfId="4918" priority="1831">
      <formula>AND(MONTH(J97)=$N$55,J98="orange")</formula>
    </cfRule>
    <cfRule type="expression" dxfId="4917" priority="1832">
      <formula>MONTH(J97)&lt;&gt;$N$55</formula>
    </cfRule>
  </conditionalFormatting>
  <conditionalFormatting sqref="J97:P97">
    <cfRule type="expression" dxfId="4916" priority="1825">
      <formula>MONTH(J97)&lt;&gt;$N$4</formula>
    </cfRule>
  </conditionalFormatting>
  <conditionalFormatting sqref="J97:P97">
    <cfRule type="expression" dxfId="4915" priority="1818">
      <formula>AND(MONTH(J97)=$N$55,J98="pink")</formula>
    </cfRule>
    <cfRule type="expression" dxfId="4914" priority="1819">
      <formula>AND(MONTH(J97)=$N$55,J98="yellow")</formula>
    </cfRule>
    <cfRule type="expression" dxfId="4913" priority="1820">
      <formula>AND(MONTH(J97)=$N$55,J98="green")</formula>
    </cfRule>
    <cfRule type="expression" dxfId="4912" priority="1821">
      <formula>AND(MONTH(J97)=$N$55,J98="purple")</formula>
    </cfRule>
    <cfRule type="expression" dxfId="4911" priority="1822">
      <formula>AND(MONTH(J97)=$N$55,J98="sky")</formula>
    </cfRule>
    <cfRule type="expression" dxfId="4910" priority="1823">
      <formula>AND(MONTH(J97)=$N$55,J98="orange")</formula>
    </cfRule>
    <cfRule type="expression" dxfId="4909" priority="1824">
      <formula>MONTH(J97)&lt;&gt;$N$55</formula>
    </cfRule>
  </conditionalFormatting>
  <conditionalFormatting sqref="P97">
    <cfRule type="expression" dxfId="4908" priority="1817">
      <formula>AND(MONTH(P97)=$N$55,P98=FALSE)</formula>
    </cfRule>
  </conditionalFormatting>
  <conditionalFormatting sqref="J97:O97">
    <cfRule type="expression" dxfId="4907" priority="1816">
      <formula>AND(MONTH(J97)=$N$55,J98=FALSE)</formula>
    </cfRule>
  </conditionalFormatting>
  <conditionalFormatting sqref="J83:P83">
    <cfRule type="expression" dxfId="4906" priority="1815">
      <formula>MONTH(J83)&lt;&gt;$N$55</formula>
    </cfRule>
  </conditionalFormatting>
  <conditionalFormatting sqref="J83:P83">
    <cfRule type="expression" dxfId="4905" priority="1809">
      <formula>AND(MONTH(J81)=$N$55,J82="pink")</formula>
    </cfRule>
    <cfRule type="expression" dxfId="4904" priority="1810">
      <formula>AND(MONTH(J81)=$N$55,J82="yellow")</formula>
    </cfRule>
    <cfRule type="expression" dxfId="4903" priority="1811">
      <formula>AND(MONTH(J81)=$N$55,J82="green")</formula>
    </cfRule>
    <cfRule type="expression" dxfId="4902" priority="1812">
      <formula>AND(MONTH(J81)=$N$55,J82="purple")</formula>
    </cfRule>
    <cfRule type="expression" dxfId="4901" priority="1813">
      <formula>AND(MONTH(J81)=$N$55,J82="sky")</formula>
    </cfRule>
    <cfRule type="expression" dxfId="4900" priority="1814">
      <formula>AND(MONTH(J81)=$N$55,J82="orange")</formula>
    </cfRule>
  </conditionalFormatting>
  <conditionalFormatting sqref="J84:P84">
    <cfRule type="expression" dxfId="4899" priority="1808">
      <formula>MONTH(J84)&lt;&gt;$N$55</formula>
    </cfRule>
  </conditionalFormatting>
  <conditionalFormatting sqref="J84:P84">
    <cfRule type="expression" dxfId="4898" priority="1802">
      <formula>AND(MONTH(J81)=$N$55,J82="pink")</formula>
    </cfRule>
    <cfRule type="expression" dxfId="4897" priority="1803">
      <formula>AND(MONTH(J81)=$N$55,J82="yellow")</formula>
    </cfRule>
    <cfRule type="expression" dxfId="4896" priority="1804">
      <formula>AND(MONTH(J81)=$N$55,J82="green")</formula>
    </cfRule>
    <cfRule type="expression" dxfId="4895" priority="1805">
      <formula>AND(MONTH(J81)=$N$55,J82="purple")</formula>
    </cfRule>
    <cfRule type="expression" dxfId="4894" priority="1806">
      <formula>AND(MONTH(J81)=$N$55,J82="sky")</formula>
    </cfRule>
    <cfRule type="expression" dxfId="4893" priority="1807">
      <formula>AND(MONTH(J81)=$N$55,J82="orange")</formula>
    </cfRule>
  </conditionalFormatting>
  <conditionalFormatting sqref="J85:P85">
    <cfRule type="expression" dxfId="4892" priority="1801">
      <formula>MONTH(J85)&lt;&gt;$N$55</formula>
    </cfRule>
  </conditionalFormatting>
  <conditionalFormatting sqref="J85:P85">
    <cfRule type="expression" dxfId="4891" priority="1795">
      <formula>AND(MONTH(J81)=$N$55,J82="pink")</formula>
    </cfRule>
    <cfRule type="expression" dxfId="4890" priority="1796">
      <formula>AND(MONTH(J81)=$N$55,J82="yellow")</formula>
    </cfRule>
    <cfRule type="expression" dxfId="4889" priority="1797">
      <formula>AND(MONTH(J81)=$N$55,J82="green")</formula>
    </cfRule>
    <cfRule type="expression" dxfId="4888" priority="1798">
      <formula>AND(MONTH(J81)=$N$55,J82="purple")</formula>
    </cfRule>
    <cfRule type="expression" dxfId="4887" priority="1799">
      <formula>AND(MONTH(J81)=$N$55,J82="sky")</formula>
    </cfRule>
    <cfRule type="expression" dxfId="4886" priority="1800">
      <formula>AND(MONTH(J81)=$N$55,J82="orange")</formula>
    </cfRule>
  </conditionalFormatting>
  <conditionalFormatting sqref="J86:P86">
    <cfRule type="expression" dxfId="4885" priority="1794">
      <formula>MONTH(J86)&lt;&gt;$N$55</formula>
    </cfRule>
  </conditionalFormatting>
  <conditionalFormatting sqref="J86:P86">
    <cfRule type="expression" dxfId="4884" priority="1788">
      <formula>AND(MONTH(J81)=$N$55,J82="pink")</formula>
    </cfRule>
    <cfRule type="expression" dxfId="4883" priority="1789">
      <formula>AND(MONTH(J81)=$N$55,J82="yellow")</formula>
    </cfRule>
    <cfRule type="expression" dxfId="4882" priority="1790">
      <formula>AND(MONTH(J81)=$N$55,J82="green")</formula>
    </cfRule>
    <cfRule type="expression" dxfId="4881" priority="1791">
      <formula>AND(MONTH(J81)=$N$55,J82="purple")</formula>
    </cfRule>
    <cfRule type="expression" dxfId="4880" priority="1792">
      <formula>AND(MONTH(J81)=$N$55,J82="sky")</formula>
    </cfRule>
    <cfRule type="expression" dxfId="4879" priority="1793">
      <formula>AND(MONTH(J81)=$N$55,J82="orange")</formula>
    </cfRule>
  </conditionalFormatting>
  <conditionalFormatting sqref="K87:P87">
    <cfRule type="expression" dxfId="4878" priority="1787">
      <formula>MONTH(K81)&lt;&gt;$N$4</formula>
    </cfRule>
  </conditionalFormatting>
  <conditionalFormatting sqref="J87:P87">
    <cfRule type="expression" dxfId="4877" priority="1780">
      <formula>AND(MONTH(J81)=$N$55,J82="pink")</formula>
    </cfRule>
    <cfRule type="expression" dxfId="4876" priority="1781">
      <formula>AND(MONTH(J81)=$N$55,J82="yellow")</formula>
    </cfRule>
    <cfRule type="expression" dxfId="4875" priority="1782">
      <formula>AND(MONTH(J81)=$N$55,J82="green")</formula>
    </cfRule>
    <cfRule type="expression" dxfId="4874" priority="1783">
      <formula>AND(MONTH(J81)=$N$55,J82="purple")</formula>
    </cfRule>
    <cfRule type="expression" dxfId="4873" priority="1784">
      <formula>AND(MONTH(J81)=$N$55,J82="sky")</formula>
    </cfRule>
    <cfRule type="expression" dxfId="4872" priority="1785">
      <formula>AND(MONTH(J81)=$N$55,J82="orange")</formula>
    </cfRule>
    <cfRule type="expression" dxfId="4871" priority="1786">
      <formula>MONTH(J81)&lt;&gt;$N$55</formula>
    </cfRule>
  </conditionalFormatting>
  <conditionalFormatting sqref="K88:P88">
    <cfRule type="expression" dxfId="4870" priority="1779">
      <formula>MONTH(K82)&lt;&gt;$N$4</formula>
    </cfRule>
  </conditionalFormatting>
  <conditionalFormatting sqref="J88:P88">
    <cfRule type="expression" dxfId="4869" priority="1772">
      <formula>AND(MONTH(J81)=$N$55,J82="pink")</formula>
    </cfRule>
    <cfRule type="expression" dxfId="4868" priority="1773">
      <formula>AND(MONTH(J81)=$N$55,J82="yellow")</formula>
    </cfRule>
    <cfRule type="expression" dxfId="4867" priority="1774">
      <formula>AND(MONTH(J81)=$N$55,J82="green")</formula>
    </cfRule>
    <cfRule type="expression" dxfId="4866" priority="1775">
      <formula>AND(MONTH(J81)=$N$55,J82="purple")</formula>
    </cfRule>
    <cfRule type="expression" dxfId="4865" priority="1776">
      <formula>AND(MONTH(J81)=$N$55,J82="sky")</formula>
    </cfRule>
    <cfRule type="expression" dxfId="4864" priority="1777">
      <formula>AND(MONTH(J81)=$N$55,J82="orange")</formula>
    </cfRule>
    <cfRule type="expression" dxfId="4863" priority="1778">
      <formula>MONTH(J81)&lt;&gt;$N$55</formula>
    </cfRule>
  </conditionalFormatting>
  <conditionalFormatting sqref="J81:P81">
    <cfRule type="expression" dxfId="4862" priority="1771">
      <formula>MONTH(J81)&lt;&gt;$N$4</formula>
    </cfRule>
  </conditionalFormatting>
  <conditionalFormatting sqref="J81:P81">
    <cfRule type="expression" dxfId="4861" priority="1764">
      <formula>AND(MONTH(J81)=$N$55,J82="pink")</formula>
    </cfRule>
    <cfRule type="expression" dxfId="4860" priority="1765">
      <formula>AND(MONTH(J81)=$N$55,J82="yellow")</formula>
    </cfRule>
    <cfRule type="expression" dxfId="4859" priority="1766">
      <formula>AND(MONTH(J81)=$N$55,J82="green")</formula>
    </cfRule>
    <cfRule type="expression" dxfId="4858" priority="1767">
      <formula>AND(MONTH(J81)=$N$55,J82="purple")</formula>
    </cfRule>
    <cfRule type="expression" dxfId="4857" priority="1768">
      <formula>AND(MONTH(J81)=$N$55,J82="sky")</formula>
    </cfRule>
    <cfRule type="expression" dxfId="4856" priority="1769">
      <formula>AND(MONTH(J81)=$N$55,J82="orange")</formula>
    </cfRule>
    <cfRule type="expression" dxfId="4855" priority="1770">
      <formula>MONTH(J81)&lt;&gt;$N$55</formula>
    </cfRule>
  </conditionalFormatting>
  <conditionalFormatting sqref="P81">
    <cfRule type="expression" dxfId="4854" priority="1763">
      <formula>AND(MONTH(P81)=$N$55,P82=FALSE)</formula>
    </cfRule>
  </conditionalFormatting>
  <conditionalFormatting sqref="J81:O81">
    <cfRule type="expression" dxfId="4853" priority="1762">
      <formula>AND(MONTH(J81)=$N$55,J82=FALSE)</formula>
    </cfRule>
  </conditionalFormatting>
  <conditionalFormatting sqref="J75:P75">
    <cfRule type="expression" dxfId="4852" priority="1761">
      <formula>MONTH(J75)&lt;&gt;$N$55</formula>
    </cfRule>
  </conditionalFormatting>
  <conditionalFormatting sqref="J75:P75">
    <cfRule type="expression" dxfId="4851" priority="1755">
      <formula>AND(MONTH(J73)=$N$55,J74="pink")</formula>
    </cfRule>
    <cfRule type="expression" dxfId="4850" priority="1756">
      <formula>AND(MONTH(J73)=$N$55,J74="yellow")</formula>
    </cfRule>
    <cfRule type="expression" dxfId="4849" priority="1757">
      <formula>AND(MONTH(J73)=$N$55,J74="green")</formula>
    </cfRule>
    <cfRule type="expression" dxfId="4848" priority="1758">
      <formula>AND(MONTH(J73)=$N$55,J74="purple")</formula>
    </cfRule>
    <cfRule type="expression" dxfId="4847" priority="1759">
      <formula>AND(MONTH(J73)=$N$55,J74="sky")</formula>
    </cfRule>
    <cfRule type="expression" dxfId="4846" priority="1760">
      <formula>AND(MONTH(J73)=$N$55,J74="orange")</formula>
    </cfRule>
  </conditionalFormatting>
  <conditionalFormatting sqref="J76:P76">
    <cfRule type="expression" dxfId="4845" priority="1754">
      <formula>MONTH(J76)&lt;&gt;$N$55</formula>
    </cfRule>
  </conditionalFormatting>
  <conditionalFormatting sqref="J76:P76">
    <cfRule type="expression" dxfId="4844" priority="1748">
      <formula>AND(MONTH(J73)=$N$55,J74="pink")</formula>
    </cfRule>
    <cfRule type="expression" dxfId="4843" priority="1749">
      <formula>AND(MONTH(J73)=$N$55,J74="yellow")</formula>
    </cfRule>
    <cfRule type="expression" dxfId="4842" priority="1750">
      <formula>AND(MONTH(J73)=$N$55,J74="green")</formula>
    </cfRule>
    <cfRule type="expression" dxfId="4841" priority="1751">
      <formula>AND(MONTH(J73)=$N$55,J74="purple")</formula>
    </cfRule>
    <cfRule type="expression" dxfId="4840" priority="1752">
      <formula>AND(MONTH(J73)=$N$55,J74="sky")</formula>
    </cfRule>
    <cfRule type="expression" dxfId="4839" priority="1753">
      <formula>AND(MONTH(J73)=$N$55,J74="orange")</formula>
    </cfRule>
  </conditionalFormatting>
  <conditionalFormatting sqref="J77:P77">
    <cfRule type="expression" dxfId="4838" priority="1747">
      <formula>MONTH(J77)&lt;&gt;$N$55</formula>
    </cfRule>
  </conditionalFormatting>
  <conditionalFormatting sqref="J77:P77">
    <cfRule type="expression" dxfId="4837" priority="1741">
      <formula>AND(MONTH(J73)=$N$55,J74="pink")</formula>
    </cfRule>
    <cfRule type="expression" dxfId="4836" priority="1742">
      <formula>AND(MONTH(J73)=$N$55,J74="yellow")</formula>
    </cfRule>
    <cfRule type="expression" dxfId="4835" priority="1743">
      <formula>AND(MONTH(J73)=$N$55,J74="green")</formula>
    </cfRule>
    <cfRule type="expression" dxfId="4834" priority="1744">
      <formula>AND(MONTH(J73)=$N$55,J74="purple")</formula>
    </cfRule>
    <cfRule type="expression" dxfId="4833" priority="1745">
      <formula>AND(MONTH(J73)=$N$55,J74="sky")</formula>
    </cfRule>
    <cfRule type="expression" dxfId="4832" priority="1746">
      <formula>AND(MONTH(J73)=$N$55,J74="orange")</formula>
    </cfRule>
  </conditionalFormatting>
  <conditionalFormatting sqref="J78:P78">
    <cfRule type="expression" dxfId="4831" priority="1740">
      <formula>MONTH(J78)&lt;&gt;$N$55</formula>
    </cfRule>
  </conditionalFormatting>
  <conditionalFormatting sqref="J78:P78">
    <cfRule type="expression" dxfId="4830" priority="1734">
      <formula>AND(MONTH(J73)=$N$55,J74="pink")</formula>
    </cfRule>
    <cfRule type="expression" dxfId="4829" priority="1735">
      <formula>AND(MONTH(J73)=$N$55,J74="yellow")</formula>
    </cfRule>
    <cfRule type="expression" dxfId="4828" priority="1736">
      <formula>AND(MONTH(J73)=$N$55,J74="green")</formula>
    </cfRule>
    <cfRule type="expression" dxfId="4827" priority="1737">
      <formula>AND(MONTH(J73)=$N$55,J74="purple")</formula>
    </cfRule>
    <cfRule type="expression" dxfId="4826" priority="1738">
      <formula>AND(MONTH(J73)=$N$55,J74="sky")</formula>
    </cfRule>
    <cfRule type="expression" dxfId="4825" priority="1739">
      <formula>AND(MONTH(J73)=$N$55,J74="orange")</formula>
    </cfRule>
  </conditionalFormatting>
  <conditionalFormatting sqref="K79:P79">
    <cfRule type="expression" dxfId="4824" priority="1733">
      <formula>MONTH(K73)&lt;&gt;$N$4</formula>
    </cfRule>
  </conditionalFormatting>
  <conditionalFormatting sqref="J79:P79">
    <cfRule type="expression" dxfId="4823" priority="1726">
      <formula>AND(MONTH(J73)=$N$55,J74="pink")</formula>
    </cfRule>
    <cfRule type="expression" dxfId="4822" priority="1727">
      <formula>AND(MONTH(J73)=$N$55,J74="yellow")</formula>
    </cfRule>
    <cfRule type="expression" dxfId="4821" priority="1728">
      <formula>AND(MONTH(J73)=$N$55,J74="green")</formula>
    </cfRule>
    <cfRule type="expression" dxfId="4820" priority="1729">
      <formula>AND(MONTH(J73)=$N$55,J74="purple")</formula>
    </cfRule>
    <cfRule type="expression" dxfId="4819" priority="1730">
      <formula>AND(MONTH(J73)=$N$55,J74="sky")</formula>
    </cfRule>
    <cfRule type="expression" dxfId="4818" priority="1731">
      <formula>AND(MONTH(J73)=$N$55,J74="orange")</formula>
    </cfRule>
    <cfRule type="expression" dxfId="4817" priority="1732">
      <formula>MONTH(J73)&lt;&gt;$N$55</formula>
    </cfRule>
  </conditionalFormatting>
  <conditionalFormatting sqref="J73:P73">
    <cfRule type="expression" dxfId="4816" priority="1717">
      <formula>MONTH(J73)&lt;&gt;$N$4</formula>
    </cfRule>
  </conditionalFormatting>
  <conditionalFormatting sqref="J73:P73">
    <cfRule type="expression" dxfId="4815" priority="1710">
      <formula>AND(MONTH(J73)=$N$55,J74="pink")</formula>
    </cfRule>
    <cfRule type="expression" dxfId="4814" priority="1711">
      <formula>AND(MONTH(J73)=$N$55,J74="yellow")</formula>
    </cfRule>
    <cfRule type="expression" dxfId="4813" priority="1712">
      <formula>AND(MONTH(J73)=$N$55,J74="green")</formula>
    </cfRule>
    <cfRule type="expression" dxfId="4812" priority="1713">
      <formula>AND(MONTH(J73)=$N$55,J74="purple")</formula>
    </cfRule>
    <cfRule type="expression" dxfId="4811" priority="1714">
      <formula>AND(MONTH(J73)=$N$55,J74="sky")</formula>
    </cfRule>
    <cfRule type="expression" dxfId="4810" priority="1715">
      <formula>AND(MONTH(J73)=$N$55,J74="orange")</formula>
    </cfRule>
    <cfRule type="expression" dxfId="4809" priority="1716">
      <formula>MONTH(J73)&lt;&gt;$N$55</formula>
    </cfRule>
  </conditionalFormatting>
  <conditionalFormatting sqref="P73">
    <cfRule type="expression" dxfId="4808" priority="1709">
      <formula>AND(MONTH(P73)=$N$55,P74=FALSE)</formula>
    </cfRule>
  </conditionalFormatting>
  <conditionalFormatting sqref="J73:O73">
    <cfRule type="expression" dxfId="4807" priority="1708">
      <formula>AND(MONTH(J73)=$N$55,J74=FALSE)</formula>
    </cfRule>
  </conditionalFormatting>
  <conditionalFormatting sqref="J67:P67">
    <cfRule type="expression" dxfId="4806" priority="1707">
      <formula>MONTH(J67)&lt;&gt;$N$55</formula>
    </cfRule>
  </conditionalFormatting>
  <conditionalFormatting sqref="J67:P67">
    <cfRule type="expression" dxfId="4805" priority="1701">
      <formula>AND(MONTH(J65)=$N$55,J66="pink")</formula>
    </cfRule>
    <cfRule type="expression" dxfId="4804" priority="1702">
      <formula>AND(MONTH(J65)=$N$55,J66="yellow")</formula>
    </cfRule>
    <cfRule type="expression" dxfId="4803" priority="1703">
      <formula>AND(MONTH(J65)=$N$55,J66="green")</formula>
    </cfRule>
    <cfRule type="expression" dxfId="4802" priority="1704">
      <formula>AND(MONTH(J65)=$N$55,J66="purple")</formula>
    </cfRule>
    <cfRule type="expression" dxfId="4801" priority="1705">
      <formula>AND(MONTH(J65)=$N$55,J66="sky")</formula>
    </cfRule>
    <cfRule type="expression" dxfId="4800" priority="1706">
      <formula>AND(MONTH(J65)=$N$55,J66="orange")</formula>
    </cfRule>
  </conditionalFormatting>
  <conditionalFormatting sqref="J68:P68">
    <cfRule type="expression" dxfId="4799" priority="1700">
      <formula>MONTH(J68)&lt;&gt;$N$55</formula>
    </cfRule>
  </conditionalFormatting>
  <conditionalFormatting sqref="J68:P68">
    <cfRule type="expression" dxfId="4798" priority="1694">
      <formula>AND(MONTH(J65)=$N$55,J66="pink")</formula>
    </cfRule>
    <cfRule type="expression" dxfId="4797" priority="1695">
      <formula>AND(MONTH(J65)=$N$55,J66="yellow")</formula>
    </cfRule>
    <cfRule type="expression" dxfId="4796" priority="1696">
      <formula>AND(MONTH(J65)=$N$55,J66="green")</formula>
    </cfRule>
    <cfRule type="expression" dxfId="4795" priority="1697">
      <formula>AND(MONTH(J65)=$N$55,J66="purple")</formula>
    </cfRule>
    <cfRule type="expression" dxfId="4794" priority="1698">
      <formula>AND(MONTH(J65)=$N$55,J66="sky")</formula>
    </cfRule>
    <cfRule type="expression" dxfId="4793" priority="1699">
      <formula>AND(MONTH(J65)=$N$55,J66="orange")</formula>
    </cfRule>
  </conditionalFormatting>
  <conditionalFormatting sqref="J69:P69">
    <cfRule type="expression" dxfId="4792" priority="1693">
      <formula>MONTH(J69)&lt;&gt;$N$55</formula>
    </cfRule>
  </conditionalFormatting>
  <conditionalFormatting sqref="J69:P69">
    <cfRule type="expression" dxfId="4791" priority="1687">
      <formula>AND(MONTH(J65)=$N$55,J66="pink")</formula>
    </cfRule>
    <cfRule type="expression" dxfId="4790" priority="1688">
      <formula>AND(MONTH(J65)=$N$55,J66="yellow")</formula>
    </cfRule>
    <cfRule type="expression" dxfId="4789" priority="1689">
      <formula>AND(MONTH(J65)=$N$55,J66="green")</formula>
    </cfRule>
    <cfRule type="expression" dxfId="4788" priority="1690">
      <formula>AND(MONTH(J65)=$N$55,J66="purple")</formula>
    </cfRule>
    <cfRule type="expression" dxfId="4787" priority="1691">
      <formula>AND(MONTH(J65)=$N$55,J66="sky")</formula>
    </cfRule>
    <cfRule type="expression" dxfId="4786" priority="1692">
      <formula>AND(MONTH(J65)=$N$55,J66="orange")</formula>
    </cfRule>
  </conditionalFormatting>
  <conditionalFormatting sqref="J70:P70">
    <cfRule type="expression" dxfId="4785" priority="1686">
      <formula>MONTH(J70)&lt;&gt;$N$55</formula>
    </cfRule>
  </conditionalFormatting>
  <conditionalFormatting sqref="J70:P70">
    <cfRule type="expression" dxfId="4784" priority="1680">
      <formula>AND(MONTH(J65)=$N$55,J66="pink")</formula>
    </cfRule>
    <cfRule type="expression" dxfId="4783" priority="1681">
      <formula>AND(MONTH(J65)=$N$55,J66="yellow")</formula>
    </cfRule>
    <cfRule type="expression" dxfId="4782" priority="1682">
      <formula>AND(MONTH(J65)=$N$55,J66="green")</formula>
    </cfRule>
    <cfRule type="expression" dxfId="4781" priority="1683">
      <formula>AND(MONTH(J65)=$N$55,J66="purple")</formula>
    </cfRule>
    <cfRule type="expression" dxfId="4780" priority="1684">
      <formula>AND(MONTH(J65)=$N$55,J66="sky")</formula>
    </cfRule>
    <cfRule type="expression" dxfId="4779" priority="1685">
      <formula>AND(MONTH(J65)=$N$55,J66="orange")</formula>
    </cfRule>
  </conditionalFormatting>
  <conditionalFormatting sqref="K71:P71">
    <cfRule type="expression" dxfId="4778" priority="1679">
      <formula>MONTH(K65)&lt;&gt;$N$4</formula>
    </cfRule>
  </conditionalFormatting>
  <conditionalFormatting sqref="J71:P71">
    <cfRule type="expression" dxfId="4777" priority="1672">
      <formula>AND(MONTH(J65)=$N$55,J66="pink")</formula>
    </cfRule>
    <cfRule type="expression" dxfId="4776" priority="1673">
      <formula>AND(MONTH(J65)=$N$55,J66="yellow")</formula>
    </cfRule>
    <cfRule type="expression" dxfId="4775" priority="1674">
      <formula>AND(MONTH(J65)=$N$55,J66="green")</formula>
    </cfRule>
    <cfRule type="expression" dxfId="4774" priority="1675">
      <formula>AND(MONTH(J65)=$N$55,J66="purple")</formula>
    </cfRule>
    <cfRule type="expression" dxfId="4773" priority="1676">
      <formula>AND(MONTH(J65)=$N$55,J66="sky")</formula>
    </cfRule>
    <cfRule type="expression" dxfId="4772" priority="1677">
      <formula>AND(MONTH(J65)=$N$55,J66="orange")</formula>
    </cfRule>
    <cfRule type="expression" dxfId="4771" priority="1678">
      <formula>MONTH(J65)&lt;&gt;$N$55</formula>
    </cfRule>
  </conditionalFormatting>
  <conditionalFormatting sqref="K72:P72">
    <cfRule type="expression" dxfId="4770" priority="1671">
      <formula>MONTH(K66)&lt;&gt;$N$4</formula>
    </cfRule>
  </conditionalFormatting>
  <conditionalFormatting sqref="J72:P72">
    <cfRule type="expression" dxfId="4769" priority="1664">
      <formula>AND(MONTH(J65)=$N$55,J66="pink")</formula>
    </cfRule>
    <cfRule type="expression" dxfId="4768" priority="1665">
      <formula>AND(MONTH(J65)=$N$55,J66="yellow")</formula>
    </cfRule>
    <cfRule type="expression" dxfId="4767" priority="1666">
      <formula>AND(MONTH(J65)=$N$55,J66="green")</formula>
    </cfRule>
    <cfRule type="expression" dxfId="4766" priority="1667">
      <formula>AND(MONTH(J65)=$N$55,J66="purple")</formula>
    </cfRule>
    <cfRule type="expression" dxfId="4765" priority="1668">
      <formula>AND(MONTH(J65)=$N$55,J66="sky")</formula>
    </cfRule>
    <cfRule type="expression" dxfId="4764" priority="1669">
      <formula>AND(MONTH(J65)=$N$55,J66="orange")</formula>
    </cfRule>
    <cfRule type="expression" dxfId="4763" priority="1670">
      <formula>MONTH(J65)&lt;&gt;$N$55</formula>
    </cfRule>
  </conditionalFormatting>
  <conditionalFormatting sqref="J65:P65">
    <cfRule type="expression" dxfId="4762" priority="1663">
      <formula>MONTH(J65)&lt;&gt;$N$4</formula>
    </cfRule>
  </conditionalFormatting>
  <conditionalFormatting sqref="J65:P65">
    <cfRule type="expression" dxfId="4761" priority="1656">
      <formula>AND(MONTH(J65)=$N$55,J66="pink")</formula>
    </cfRule>
    <cfRule type="expression" dxfId="4760" priority="1657">
      <formula>AND(MONTH(J65)=$N$55,J66="yellow")</formula>
    </cfRule>
    <cfRule type="expression" dxfId="4759" priority="1658">
      <formula>AND(MONTH(J65)=$N$55,J66="green")</formula>
    </cfRule>
    <cfRule type="expression" dxfId="4758" priority="1659">
      <formula>AND(MONTH(J65)=$N$55,J66="purple")</formula>
    </cfRule>
    <cfRule type="expression" dxfId="4757" priority="1660">
      <formula>AND(MONTH(J65)=$N$55,J66="sky")</formula>
    </cfRule>
    <cfRule type="expression" dxfId="4756" priority="1661">
      <formula>AND(MONTH(J65)=$N$55,J66="orange")</formula>
    </cfRule>
    <cfRule type="expression" dxfId="4755" priority="1662">
      <formula>MONTH(J65)&lt;&gt;$N$55</formula>
    </cfRule>
  </conditionalFormatting>
  <conditionalFormatting sqref="P65">
    <cfRule type="expression" dxfId="4754" priority="1655">
      <formula>AND(MONTH(P65)=$N$55,P66=FALSE)</formula>
    </cfRule>
  </conditionalFormatting>
  <conditionalFormatting sqref="J65:O65">
    <cfRule type="expression" dxfId="4753" priority="1654">
      <formula>AND(MONTH(J65)=$N$55,J66=FALSE)</formula>
    </cfRule>
  </conditionalFormatting>
  <conditionalFormatting sqref="J59:P59">
    <cfRule type="expression" dxfId="4752" priority="1653">
      <formula>MONTH(J59)&lt;&gt;$N$55</formula>
    </cfRule>
  </conditionalFormatting>
  <conditionalFormatting sqref="J59:P59">
    <cfRule type="expression" dxfId="4751" priority="1647">
      <formula>AND(MONTH(J57)=$N$55,J58="pink")</formula>
    </cfRule>
    <cfRule type="expression" dxfId="4750" priority="1648">
      <formula>AND(MONTH(J57)=$N$55,J58="yellow")</formula>
    </cfRule>
    <cfRule type="expression" dxfId="4749" priority="1649">
      <formula>AND(MONTH(J57)=$N$55,J58="green")</formula>
    </cfRule>
    <cfRule type="expression" dxfId="4748" priority="1650">
      <formula>AND(MONTH(J57)=$N$55,J58="purple")</formula>
    </cfRule>
    <cfRule type="expression" dxfId="4747" priority="1651">
      <formula>AND(MONTH(J57)=$N$55,J58="sky")</formula>
    </cfRule>
    <cfRule type="expression" dxfId="4746" priority="1652">
      <formula>AND(MONTH(J57)=$N$55,J58="orange")</formula>
    </cfRule>
  </conditionalFormatting>
  <conditionalFormatting sqref="J60:P60">
    <cfRule type="expression" dxfId="4745" priority="1646">
      <formula>MONTH(J60)&lt;&gt;$N$55</formula>
    </cfRule>
  </conditionalFormatting>
  <conditionalFormatting sqref="J60:P60">
    <cfRule type="expression" dxfId="4744" priority="1640">
      <formula>AND(MONTH(J57)=$N$55,J58="pink")</formula>
    </cfRule>
    <cfRule type="expression" dxfId="4743" priority="1641">
      <formula>AND(MONTH(J57)=$N$55,J58="yellow")</formula>
    </cfRule>
    <cfRule type="expression" dxfId="4742" priority="1642">
      <formula>AND(MONTH(J57)=$N$55,J58="green")</formula>
    </cfRule>
    <cfRule type="expression" dxfId="4741" priority="1643">
      <formula>AND(MONTH(J57)=$N$55,J58="purple")</formula>
    </cfRule>
    <cfRule type="expression" dxfId="4740" priority="1644">
      <formula>AND(MONTH(J57)=$N$55,J58="sky")</formula>
    </cfRule>
    <cfRule type="expression" dxfId="4739" priority="1645">
      <formula>AND(MONTH(J57)=$N$55,J58="orange")</formula>
    </cfRule>
  </conditionalFormatting>
  <conditionalFormatting sqref="J61:P61">
    <cfRule type="expression" dxfId="4738" priority="1639">
      <formula>MONTH(J61)&lt;&gt;$N$55</formula>
    </cfRule>
  </conditionalFormatting>
  <conditionalFormatting sqref="J61:P61">
    <cfRule type="expression" dxfId="4737" priority="1633">
      <formula>AND(MONTH(J57)=$N$55,J58="pink")</formula>
    </cfRule>
    <cfRule type="expression" dxfId="4736" priority="1634">
      <formula>AND(MONTH(J57)=$N$55,J58="yellow")</formula>
    </cfRule>
    <cfRule type="expression" dxfId="4735" priority="1635">
      <formula>AND(MONTH(J57)=$N$55,J58="green")</formula>
    </cfRule>
    <cfRule type="expression" dxfId="4734" priority="1636">
      <formula>AND(MONTH(J57)=$N$55,J58="purple")</formula>
    </cfRule>
    <cfRule type="expression" dxfId="4733" priority="1637">
      <formula>AND(MONTH(J57)=$N$55,J58="sky")</formula>
    </cfRule>
    <cfRule type="expression" dxfId="4732" priority="1638">
      <formula>AND(MONTH(J57)=$N$55,J58="orange")</formula>
    </cfRule>
  </conditionalFormatting>
  <conditionalFormatting sqref="J62:P62">
    <cfRule type="expression" dxfId="4731" priority="1632">
      <formula>MONTH(J62)&lt;&gt;$N$55</formula>
    </cfRule>
  </conditionalFormatting>
  <conditionalFormatting sqref="J62:P62">
    <cfRule type="expression" dxfId="4730" priority="1626">
      <formula>AND(MONTH(J57)=$N$55,J58="pink")</formula>
    </cfRule>
    <cfRule type="expression" dxfId="4729" priority="1627">
      <formula>AND(MONTH(J57)=$N$55,J58="yellow")</formula>
    </cfRule>
    <cfRule type="expression" dxfId="4728" priority="1628">
      <formula>AND(MONTH(J57)=$N$55,J58="green")</formula>
    </cfRule>
    <cfRule type="expression" dxfId="4727" priority="1629">
      <formula>AND(MONTH(J57)=$N$55,J58="purple")</formula>
    </cfRule>
    <cfRule type="expression" dxfId="4726" priority="1630">
      <formula>AND(MONTH(J57)=$N$55,J58="sky")</formula>
    </cfRule>
    <cfRule type="expression" dxfId="4725" priority="1631">
      <formula>AND(MONTH(J57)=$N$55,J58="orange")</formula>
    </cfRule>
  </conditionalFormatting>
  <conditionalFormatting sqref="K63:P63">
    <cfRule type="expression" dxfId="4724" priority="1625">
      <formula>MONTH(K57)&lt;&gt;$N$4</formula>
    </cfRule>
  </conditionalFormatting>
  <conditionalFormatting sqref="J63:P63">
    <cfRule type="expression" dxfId="4723" priority="1618">
      <formula>AND(MONTH(J57)=$N$55,J58="pink")</formula>
    </cfRule>
    <cfRule type="expression" dxfId="4722" priority="1619">
      <formula>AND(MONTH(J57)=$N$55,J58="yellow")</formula>
    </cfRule>
    <cfRule type="expression" dxfId="4721" priority="1620">
      <formula>AND(MONTH(J57)=$N$55,J58="green")</formula>
    </cfRule>
    <cfRule type="expression" dxfId="4720" priority="1621">
      <formula>AND(MONTH(J57)=$N$55,J58="purple")</formula>
    </cfRule>
    <cfRule type="expression" dxfId="4719" priority="1622">
      <formula>AND(MONTH(J57)=$N$55,J58="sky")</formula>
    </cfRule>
    <cfRule type="expression" dxfId="4718" priority="1623">
      <formula>AND(MONTH(J57)=$N$55,J58="orange")</formula>
    </cfRule>
    <cfRule type="expression" dxfId="4717" priority="1624">
      <formula>MONTH(J57)&lt;&gt;$N$55</formula>
    </cfRule>
  </conditionalFormatting>
  <conditionalFormatting sqref="K64:P64">
    <cfRule type="expression" dxfId="4716" priority="1617">
      <formula>MONTH(K58)&lt;&gt;$N$4</formula>
    </cfRule>
  </conditionalFormatting>
  <conditionalFormatting sqref="J64:P64">
    <cfRule type="expression" dxfId="4715" priority="1610">
      <formula>AND(MONTH(J57)=$N$55,J58="pink")</formula>
    </cfRule>
    <cfRule type="expression" dxfId="4714" priority="1611">
      <formula>AND(MONTH(J57)=$N$55,J58="yellow")</formula>
    </cfRule>
    <cfRule type="expression" dxfId="4713" priority="1612">
      <formula>AND(MONTH(J57)=$N$55,J58="green")</formula>
    </cfRule>
    <cfRule type="expression" dxfId="4712" priority="1613">
      <formula>AND(MONTH(J57)=$N$55,J58="purple")</formula>
    </cfRule>
    <cfRule type="expression" dxfId="4711" priority="1614">
      <formula>AND(MONTH(J57)=$N$55,J58="sky")</formula>
    </cfRule>
    <cfRule type="expression" dxfId="4710" priority="1615">
      <formula>AND(MONTH(J57)=$N$55,J58="orange")</formula>
    </cfRule>
    <cfRule type="expression" dxfId="4709" priority="1616">
      <formula>MONTH(J57)&lt;&gt;$N$55</formula>
    </cfRule>
  </conditionalFormatting>
  <conditionalFormatting sqref="J57:P57">
    <cfRule type="expression" dxfId="4708" priority="1609">
      <formula>MONTH(J57)&lt;&gt;$N$4</formula>
    </cfRule>
  </conditionalFormatting>
  <conditionalFormatting sqref="J57:P57">
    <cfRule type="expression" dxfId="4707" priority="1602">
      <formula>AND(MONTH(J57)=$N$55,J58="pink")</formula>
    </cfRule>
    <cfRule type="expression" dxfId="4706" priority="1603">
      <formula>AND(MONTH(J57)=$N$55,J58="yellow")</formula>
    </cfRule>
    <cfRule type="expression" dxfId="4705" priority="1604">
      <formula>AND(MONTH(J57)=$N$55,J58="green")</formula>
    </cfRule>
    <cfRule type="expression" dxfId="4704" priority="1605">
      <formula>AND(MONTH(J57)=$N$55,J58="purple")</formula>
    </cfRule>
    <cfRule type="expression" dxfId="4703" priority="1606">
      <formula>AND(MONTH(J57)=$N$55,J58="sky")</formula>
    </cfRule>
    <cfRule type="expression" dxfId="4702" priority="1607">
      <formula>AND(MONTH(J57)=$N$55,J58="orange")</formula>
    </cfRule>
    <cfRule type="expression" dxfId="4701" priority="1608">
      <formula>MONTH(J57)&lt;&gt;$N$55</formula>
    </cfRule>
  </conditionalFormatting>
  <conditionalFormatting sqref="P57">
    <cfRule type="expression" dxfId="4700" priority="1601">
      <formula>AND(MONTH(P57)=$N$55,P58=FALSE)</formula>
    </cfRule>
  </conditionalFormatting>
  <conditionalFormatting sqref="J57:O57">
    <cfRule type="expression" dxfId="4699" priority="1600">
      <formula>AND(MONTH(J57)=$N$55,J58=FALSE)</formula>
    </cfRule>
  </conditionalFormatting>
  <conditionalFormatting sqref="H81">
    <cfRule type="expression" dxfId="4698" priority="1599">
      <formula>AND(MONTH(H81)=$F$55,H82=FALSE)</formula>
    </cfRule>
  </conditionalFormatting>
  <conditionalFormatting sqref="B81:G81">
    <cfRule type="expression" dxfId="4697" priority="1598">
      <formula>AND(MONTH(B81)=$F$55,B82=FALSE)</formula>
    </cfRule>
  </conditionalFormatting>
  <conditionalFormatting sqref="B91:H91">
    <cfRule type="expression" dxfId="4696" priority="1597">
      <formula>MONTH(B91)&lt;&gt;$F$55</formula>
    </cfRule>
  </conditionalFormatting>
  <conditionalFormatting sqref="B91:H91">
    <cfRule type="expression" dxfId="4695" priority="1591">
      <formula>AND(MONTH(B89)=$F$55,B90="pink")</formula>
    </cfRule>
    <cfRule type="expression" dxfId="4694" priority="1592">
      <formula>AND(MONTH(B89)=$F$55,B90="yellow")</formula>
    </cfRule>
    <cfRule type="expression" dxfId="4693" priority="1593">
      <formula>AND(MONTH(B89)=$F$55,B90="green")</formula>
    </cfRule>
    <cfRule type="expression" dxfId="4692" priority="1594">
      <formula>AND(MONTH(B89)=$F$55,B90="purple")</formula>
    </cfRule>
    <cfRule type="expression" dxfId="4691" priority="1595">
      <formula>AND(MONTH(B89)=$F$55,B90="sky")</formula>
    </cfRule>
    <cfRule type="expression" dxfId="4690" priority="1596">
      <formula>AND(MONTH(B89)=$F$55,B90="orange")</formula>
    </cfRule>
  </conditionalFormatting>
  <conditionalFormatting sqref="B92:H92">
    <cfRule type="expression" dxfId="4689" priority="1590">
      <formula>MONTH(B92)&lt;&gt;$F$55</formula>
    </cfRule>
  </conditionalFormatting>
  <conditionalFormatting sqref="B92:H92">
    <cfRule type="expression" dxfId="4688" priority="1584">
      <formula>AND(MONTH(B89)=$F$55,B90="pink")</formula>
    </cfRule>
    <cfRule type="expression" dxfId="4687" priority="1585">
      <formula>AND(MONTH(B89)=$F$55,B90="yellow")</formula>
    </cfRule>
    <cfRule type="expression" dxfId="4686" priority="1586">
      <formula>AND(MONTH(B89)=$F$55,B90="green")</formula>
    </cfRule>
    <cfRule type="expression" dxfId="4685" priority="1587">
      <formula>AND(MONTH(B89)=$F$55,B90="purple")</formula>
    </cfRule>
    <cfRule type="expression" dxfId="4684" priority="1588">
      <formula>AND(MONTH(B89)=$F$55,B90="sky")</formula>
    </cfRule>
    <cfRule type="expression" dxfId="4683" priority="1589">
      <formula>AND(MONTH(B89)=$F$55,B90="orange")</formula>
    </cfRule>
  </conditionalFormatting>
  <conditionalFormatting sqref="B93:H93">
    <cfRule type="expression" dxfId="4682" priority="1583">
      <formula>MONTH(B93)&lt;&gt;$F$55</formula>
    </cfRule>
  </conditionalFormatting>
  <conditionalFormatting sqref="B93:H93">
    <cfRule type="expression" dxfId="4681" priority="1577">
      <formula>AND(MONTH(B89)=$F$55,B90="pink")</formula>
    </cfRule>
    <cfRule type="expression" dxfId="4680" priority="1578">
      <formula>AND(MONTH(B89)=$F$55,B90="yellow")</formula>
    </cfRule>
    <cfRule type="expression" dxfId="4679" priority="1579">
      <formula>AND(MONTH(B89)=$F$55,B90="green")</formula>
    </cfRule>
    <cfRule type="expression" dxfId="4678" priority="1580">
      <formula>AND(MONTH(B89)=$F$55,B90="purple")</formula>
    </cfRule>
    <cfRule type="expression" dxfId="4677" priority="1581">
      <formula>AND(MONTH(B89)=$F$55,B90="sky")</formula>
    </cfRule>
    <cfRule type="expression" dxfId="4676" priority="1582">
      <formula>AND(MONTH(B89)=$F$55,B90="orange")</formula>
    </cfRule>
  </conditionalFormatting>
  <conditionalFormatting sqref="B94:H94">
    <cfRule type="expression" dxfId="4675" priority="1576">
      <formula>MONTH(B94)&lt;&gt;$F$55</formula>
    </cfRule>
  </conditionalFormatting>
  <conditionalFormatting sqref="B94:H94">
    <cfRule type="expression" dxfId="4674" priority="1570">
      <formula>AND(MONTH(B89)=$F$55,B90="pink")</formula>
    </cfRule>
    <cfRule type="expression" dxfId="4673" priority="1571">
      <formula>AND(MONTH(B89)=$F$55,B90="yellow")</formula>
    </cfRule>
    <cfRule type="expression" dxfId="4672" priority="1572">
      <formula>AND(MONTH(B89)=$F$55,B90="green")</formula>
    </cfRule>
    <cfRule type="expression" dxfId="4671" priority="1573">
      <formula>AND(MONTH(B89)=$F$55,B90="purple")</formula>
    </cfRule>
    <cfRule type="expression" dxfId="4670" priority="1574">
      <formula>AND(MONTH(B89)=$F$55,B90="sky")</formula>
    </cfRule>
    <cfRule type="expression" dxfId="4669" priority="1575">
      <formula>AND(MONTH(B89)=$F$55,B90="orange")</formula>
    </cfRule>
  </conditionalFormatting>
  <conditionalFormatting sqref="C95:H95">
    <cfRule type="expression" dxfId="4668" priority="1569">
      <formula>MONTH(C89)&lt;&gt;$N$4</formula>
    </cfRule>
  </conditionalFormatting>
  <conditionalFormatting sqref="B95:H95">
    <cfRule type="expression" dxfId="4667" priority="1562">
      <formula>AND(MONTH(B89)=$F$55,B90="pink")</formula>
    </cfRule>
    <cfRule type="expression" dxfId="4666" priority="1563">
      <formula>AND(MONTH(B89)=$F$55,B90="yellow")</formula>
    </cfRule>
    <cfRule type="expression" dxfId="4665" priority="1564">
      <formula>AND(MONTH(B89)=$F$55,B90="green")</formula>
    </cfRule>
    <cfRule type="expression" dxfId="4664" priority="1565">
      <formula>AND(MONTH(B89)=$F$55,B90="purple")</formula>
    </cfRule>
    <cfRule type="expression" dxfId="4663" priority="1566">
      <formula>AND(MONTH(B89)=$F$55,B90="sky")</formula>
    </cfRule>
    <cfRule type="expression" dxfId="4662" priority="1567">
      <formula>AND(MONTH(B89)=$F$55,B90="orange")</formula>
    </cfRule>
    <cfRule type="expression" dxfId="4661" priority="1568">
      <formula>MONTH(B89)&lt;&gt;$F$55</formula>
    </cfRule>
  </conditionalFormatting>
  <conditionalFormatting sqref="C96:H96">
    <cfRule type="expression" dxfId="4660" priority="1561">
      <formula>MONTH(C90)&lt;&gt;$N$4</formula>
    </cfRule>
  </conditionalFormatting>
  <conditionalFormatting sqref="B96:H96">
    <cfRule type="expression" dxfId="4659" priority="1554">
      <formula>AND(MONTH(B89)=$F$55,B90="pink")</formula>
    </cfRule>
    <cfRule type="expression" dxfId="4658" priority="1555">
      <formula>AND(MONTH(B89)=$F$55,B90="yellow")</formula>
    </cfRule>
    <cfRule type="expression" dxfId="4657" priority="1556">
      <formula>AND(MONTH(B89)=$F$55,B90="green")</formula>
    </cfRule>
    <cfRule type="expression" dxfId="4656" priority="1557">
      <formula>AND(MONTH(B89)=$F$55,B90="purple")</formula>
    </cfRule>
    <cfRule type="expression" dxfId="4655" priority="1558">
      <formula>AND(MONTH(B89)=$F$55,B90="sky")</formula>
    </cfRule>
    <cfRule type="expression" dxfId="4654" priority="1559">
      <formula>AND(MONTH(B89)=$F$55,B90="orange")</formula>
    </cfRule>
    <cfRule type="expression" dxfId="4653" priority="1560">
      <formula>MONTH(B89)&lt;&gt;$F$55</formula>
    </cfRule>
  </conditionalFormatting>
  <conditionalFormatting sqref="B89:H89">
    <cfRule type="expression" dxfId="4652" priority="1553">
      <formula>MONTH(B89)&lt;&gt;$N$4</formula>
    </cfRule>
  </conditionalFormatting>
  <conditionalFormatting sqref="B89:H89">
    <cfRule type="expression" dxfId="4651" priority="1546">
      <formula>AND(MONTH(B89)=$F$55,B90="pink")</formula>
    </cfRule>
    <cfRule type="expression" dxfId="4650" priority="1547">
      <formula>AND(MONTH(B89)=$F$55,B90="yellow")</formula>
    </cfRule>
    <cfRule type="expression" dxfId="4649" priority="1548">
      <formula>AND(MONTH(B89)=$F$55,B90="green")</formula>
    </cfRule>
    <cfRule type="expression" dxfId="4648" priority="1549">
      <formula>AND(MONTH(B89)=$F$55,B90="purple")</formula>
    </cfRule>
    <cfRule type="expression" dxfId="4647" priority="1550">
      <formula>AND(MONTH(B89)=$F$55,B90="sky")</formula>
    </cfRule>
    <cfRule type="expression" dxfId="4646" priority="1551">
      <formula>AND(MONTH(B89)=$F$55,B90="orange")</formula>
    </cfRule>
    <cfRule type="expression" dxfId="4645" priority="1552">
      <formula>MONTH(B89)&lt;&gt;$F$55</formula>
    </cfRule>
  </conditionalFormatting>
  <conditionalFormatting sqref="H89">
    <cfRule type="expression" dxfId="4644" priority="1545">
      <formula>AND(MONTH(H89)=$F$55,H90=FALSE)</formula>
    </cfRule>
  </conditionalFormatting>
  <conditionalFormatting sqref="B89:G89">
    <cfRule type="expression" dxfId="4643" priority="1544">
      <formula>AND(MONTH(B89)=$F$55,B90=FALSE)</formula>
    </cfRule>
  </conditionalFormatting>
  <conditionalFormatting sqref="B99:H99">
    <cfRule type="expression" dxfId="4642" priority="1543">
      <formula>MONTH(B99)&lt;&gt;$F$55</formula>
    </cfRule>
  </conditionalFormatting>
  <conditionalFormatting sqref="B99:H99">
    <cfRule type="expression" dxfId="4641" priority="1537">
      <formula>AND(MONTH(B97)=$F$55,B98="pink")</formula>
    </cfRule>
    <cfRule type="expression" dxfId="4640" priority="1538">
      <formula>AND(MONTH(B97)=$F$55,B98="yellow")</formula>
    </cfRule>
    <cfRule type="expression" dxfId="4639" priority="1539">
      <formula>AND(MONTH(B97)=$F$55,B98="green")</formula>
    </cfRule>
    <cfRule type="expression" dxfId="4638" priority="1540">
      <formula>AND(MONTH(B97)=$F$55,B98="purple")</formula>
    </cfRule>
    <cfRule type="expression" dxfId="4637" priority="1541">
      <formula>AND(MONTH(B97)=$F$55,B98="sky")</formula>
    </cfRule>
    <cfRule type="expression" dxfId="4636" priority="1542">
      <formula>AND(MONTH(B97)=$F$55,B98="orange")</formula>
    </cfRule>
  </conditionalFormatting>
  <conditionalFormatting sqref="B100:H100">
    <cfRule type="expression" dxfId="4635" priority="1536">
      <formula>MONTH(B100)&lt;&gt;$F$55</formula>
    </cfRule>
  </conditionalFormatting>
  <conditionalFormatting sqref="B100:H100">
    <cfRule type="expression" dxfId="4634" priority="1530">
      <formula>AND(MONTH(B97)=$F$55,B98="pink")</formula>
    </cfRule>
    <cfRule type="expression" dxfId="4633" priority="1531">
      <formula>AND(MONTH(B97)=$F$55,B98="yellow")</formula>
    </cfRule>
    <cfRule type="expression" dxfId="4632" priority="1532">
      <formula>AND(MONTH(B97)=$F$55,B98="green")</formula>
    </cfRule>
    <cfRule type="expression" dxfId="4631" priority="1533">
      <formula>AND(MONTH(B97)=$F$55,B98="purple")</formula>
    </cfRule>
    <cfRule type="expression" dxfId="4630" priority="1534">
      <formula>AND(MONTH(B97)=$F$55,B98="sky")</formula>
    </cfRule>
    <cfRule type="expression" dxfId="4629" priority="1535">
      <formula>AND(MONTH(B97)=$F$55,B98="orange")</formula>
    </cfRule>
  </conditionalFormatting>
  <conditionalFormatting sqref="B101:H101">
    <cfRule type="expression" dxfId="4628" priority="1529">
      <formula>MONTH(B101)&lt;&gt;$F$55</formula>
    </cfRule>
  </conditionalFormatting>
  <conditionalFormatting sqref="B101:H101">
    <cfRule type="expression" dxfId="4627" priority="1523">
      <formula>AND(MONTH(B97)=$F$55,B98="pink")</formula>
    </cfRule>
    <cfRule type="expression" dxfId="4626" priority="1524">
      <formula>AND(MONTH(B97)=$F$55,B98="yellow")</formula>
    </cfRule>
    <cfRule type="expression" dxfId="4625" priority="1525">
      <formula>AND(MONTH(B97)=$F$55,B98="green")</formula>
    </cfRule>
    <cfRule type="expression" dxfId="4624" priority="1526">
      <formula>AND(MONTH(B97)=$F$55,B98="purple")</formula>
    </cfRule>
    <cfRule type="expression" dxfId="4623" priority="1527">
      <formula>AND(MONTH(B97)=$F$55,B98="sky")</formula>
    </cfRule>
    <cfRule type="expression" dxfId="4622" priority="1528">
      <formula>AND(MONTH(B97)=$F$55,B98="orange")</formula>
    </cfRule>
  </conditionalFormatting>
  <conditionalFormatting sqref="B102:H102">
    <cfRule type="expression" dxfId="4621" priority="1522">
      <formula>MONTH(B102)&lt;&gt;$F$55</formula>
    </cfRule>
  </conditionalFormatting>
  <conditionalFormatting sqref="B102:H102">
    <cfRule type="expression" dxfId="4620" priority="1516">
      <formula>AND(MONTH(B97)=$F$55,B98="pink")</formula>
    </cfRule>
    <cfRule type="expression" dxfId="4619" priority="1517">
      <formula>AND(MONTH(B97)=$F$55,B98="yellow")</formula>
    </cfRule>
    <cfRule type="expression" dxfId="4618" priority="1518">
      <formula>AND(MONTH(B97)=$F$55,B98="green")</formula>
    </cfRule>
    <cfRule type="expression" dxfId="4617" priority="1519">
      <formula>AND(MONTH(B97)=$F$55,B98="purple")</formula>
    </cfRule>
    <cfRule type="expression" dxfId="4616" priority="1520">
      <formula>AND(MONTH(B97)=$F$55,B98="sky")</formula>
    </cfRule>
    <cfRule type="expression" dxfId="4615" priority="1521">
      <formula>AND(MONTH(B97)=$F$55,B98="orange")</formula>
    </cfRule>
  </conditionalFormatting>
  <conditionalFormatting sqref="C103:H103">
    <cfRule type="expression" dxfId="4614" priority="1515">
      <formula>MONTH(C97)&lt;&gt;$N$4</formula>
    </cfRule>
  </conditionalFormatting>
  <conditionalFormatting sqref="B103:H103">
    <cfRule type="expression" dxfId="4613" priority="1508">
      <formula>AND(MONTH(B97)=$F$55,B98="pink")</formula>
    </cfRule>
    <cfRule type="expression" dxfId="4612" priority="1509">
      <formula>AND(MONTH(B97)=$F$55,B98="yellow")</formula>
    </cfRule>
    <cfRule type="expression" dxfId="4611" priority="1510">
      <formula>AND(MONTH(B97)=$F$55,B98="green")</formula>
    </cfRule>
    <cfRule type="expression" dxfId="4610" priority="1511">
      <formula>AND(MONTH(B97)=$F$55,B98="purple")</formula>
    </cfRule>
    <cfRule type="expression" dxfId="4609" priority="1512">
      <formula>AND(MONTH(B97)=$F$55,B98="sky")</formula>
    </cfRule>
    <cfRule type="expression" dxfId="4608" priority="1513">
      <formula>AND(MONTH(B97)=$F$55,B98="orange")</formula>
    </cfRule>
    <cfRule type="expression" dxfId="4607" priority="1514">
      <formula>MONTH(B97)&lt;&gt;$F$55</formula>
    </cfRule>
  </conditionalFormatting>
  <conditionalFormatting sqref="C104:H104">
    <cfRule type="expression" dxfId="4606" priority="1507">
      <formula>MONTH(C98)&lt;&gt;$N$4</formula>
    </cfRule>
  </conditionalFormatting>
  <conditionalFormatting sqref="B104:H104">
    <cfRule type="expression" dxfId="4605" priority="1500">
      <formula>AND(MONTH(B97)=$F$55,B98="pink")</formula>
    </cfRule>
    <cfRule type="expression" dxfId="4604" priority="1501">
      <formula>AND(MONTH(B97)=$F$55,B98="yellow")</formula>
    </cfRule>
    <cfRule type="expression" dxfId="4603" priority="1502">
      <formula>AND(MONTH(B97)=$F$55,B98="green")</formula>
    </cfRule>
    <cfRule type="expression" dxfId="4602" priority="1503">
      <formula>AND(MONTH(B97)=$F$55,B98="purple")</formula>
    </cfRule>
    <cfRule type="expression" dxfId="4601" priority="1504">
      <formula>AND(MONTH(B97)=$F$55,B98="sky")</formula>
    </cfRule>
    <cfRule type="expression" dxfId="4600" priority="1505">
      <formula>AND(MONTH(B97)=$F$55,B98="orange")</formula>
    </cfRule>
    <cfRule type="expression" dxfId="4599" priority="1506">
      <formula>MONTH(B97)&lt;&gt;$F$55</formula>
    </cfRule>
  </conditionalFormatting>
  <conditionalFormatting sqref="B97:H97">
    <cfRule type="expression" dxfId="4598" priority="1499">
      <formula>MONTH(B97)&lt;&gt;$N$4</formula>
    </cfRule>
  </conditionalFormatting>
  <conditionalFormatting sqref="B97:H97">
    <cfRule type="expression" dxfId="4597" priority="1492">
      <formula>AND(MONTH(B97)=$F$55,B98="pink")</formula>
    </cfRule>
    <cfRule type="expression" dxfId="4596" priority="1493">
      <formula>AND(MONTH(B97)=$F$55,B98="yellow")</formula>
    </cfRule>
    <cfRule type="expression" dxfId="4595" priority="1494">
      <formula>AND(MONTH(B97)=$F$55,B98="green")</formula>
    </cfRule>
    <cfRule type="expression" dxfId="4594" priority="1495">
      <formula>AND(MONTH(B97)=$F$55,B98="purple")</formula>
    </cfRule>
    <cfRule type="expression" dxfId="4593" priority="1496">
      <formula>AND(MONTH(B97)=$F$55,B98="sky")</formula>
    </cfRule>
    <cfRule type="expression" dxfId="4592" priority="1497">
      <formula>AND(MONTH(B97)=$F$55,B98="orange")</formula>
    </cfRule>
    <cfRule type="expression" dxfId="4591" priority="1498">
      <formula>MONTH(B97)&lt;&gt;$F$55</formula>
    </cfRule>
  </conditionalFormatting>
  <conditionalFormatting sqref="H97">
    <cfRule type="expression" dxfId="4590" priority="1491">
      <formula>AND(MONTH(H97)=$F$55,H98=FALSE)</formula>
    </cfRule>
  </conditionalFormatting>
  <conditionalFormatting sqref="B97:G97">
    <cfRule type="expression" dxfId="4589" priority="1490">
      <formula>AND(MONTH(B97)=$F$55,B98=FALSE)</formula>
    </cfRule>
  </conditionalFormatting>
  <conditionalFormatting sqref="B75:H75">
    <cfRule type="expression" dxfId="4588" priority="1489">
      <formula>MONTH(B75)&lt;&gt;$F$55</formula>
    </cfRule>
  </conditionalFormatting>
  <conditionalFormatting sqref="B75:H75">
    <cfRule type="expression" dxfId="4587" priority="1483">
      <formula>AND(MONTH(B73)=$F$55,B74="pink")</formula>
    </cfRule>
    <cfRule type="expression" dxfId="4586" priority="1484">
      <formula>AND(MONTH(B73)=$F$55,B74="yellow")</formula>
    </cfRule>
    <cfRule type="expression" dxfId="4585" priority="1485">
      <formula>AND(MONTH(B73)=$F$55,B74="green")</formula>
    </cfRule>
    <cfRule type="expression" dxfId="4584" priority="1486">
      <formula>AND(MONTH(B73)=$F$55,B74="purple")</formula>
    </cfRule>
    <cfRule type="expression" dxfId="4583" priority="1487">
      <formula>AND(MONTH(B73)=$F$55,B74="sky")</formula>
    </cfRule>
    <cfRule type="expression" dxfId="4582" priority="1488">
      <formula>AND(MONTH(B73)=$F$55,B74="orange")</formula>
    </cfRule>
  </conditionalFormatting>
  <conditionalFormatting sqref="B76:H76">
    <cfRule type="expression" dxfId="4581" priority="1482">
      <formula>MONTH(B76)&lt;&gt;$F$55</formula>
    </cfRule>
  </conditionalFormatting>
  <conditionalFormatting sqref="B76:H76">
    <cfRule type="expression" dxfId="4580" priority="1476">
      <formula>AND(MONTH(B73)=$F$55,B74="pink")</formula>
    </cfRule>
    <cfRule type="expression" dxfId="4579" priority="1477">
      <formula>AND(MONTH(B73)=$F$55,B74="yellow")</formula>
    </cfRule>
    <cfRule type="expression" dxfId="4578" priority="1478">
      <formula>AND(MONTH(B73)=$F$55,B74="green")</formula>
    </cfRule>
    <cfRule type="expression" dxfId="4577" priority="1479">
      <formula>AND(MONTH(B73)=$F$55,B74="purple")</formula>
    </cfRule>
    <cfRule type="expression" dxfId="4576" priority="1480">
      <formula>AND(MONTH(B73)=$F$55,B74="sky")</formula>
    </cfRule>
    <cfRule type="expression" dxfId="4575" priority="1481">
      <formula>AND(MONTH(B73)=$F$55,B74="orange")</formula>
    </cfRule>
  </conditionalFormatting>
  <conditionalFormatting sqref="B77:H77">
    <cfRule type="expression" dxfId="4574" priority="1475">
      <formula>MONTH(B77)&lt;&gt;$F$55</formula>
    </cfRule>
  </conditionalFormatting>
  <conditionalFormatting sqref="B77:H77">
    <cfRule type="expression" dxfId="4573" priority="1469">
      <formula>AND(MONTH(B73)=$F$55,B74="pink")</formula>
    </cfRule>
    <cfRule type="expression" dxfId="4572" priority="1470">
      <formula>AND(MONTH(B73)=$F$55,B74="yellow")</formula>
    </cfRule>
    <cfRule type="expression" dxfId="4571" priority="1471">
      <formula>AND(MONTH(B73)=$F$55,B74="green")</formula>
    </cfRule>
    <cfRule type="expression" dxfId="4570" priority="1472">
      <formula>AND(MONTH(B73)=$F$55,B74="purple")</formula>
    </cfRule>
    <cfRule type="expression" dxfId="4569" priority="1473">
      <formula>AND(MONTH(B73)=$F$55,B74="sky")</formula>
    </cfRule>
    <cfRule type="expression" dxfId="4568" priority="1474">
      <formula>AND(MONTH(B73)=$F$55,B74="orange")</formula>
    </cfRule>
  </conditionalFormatting>
  <conditionalFormatting sqref="B78:H78">
    <cfRule type="expression" dxfId="4567" priority="1468">
      <formula>MONTH(B78)&lt;&gt;$F$55</formula>
    </cfRule>
  </conditionalFormatting>
  <conditionalFormatting sqref="B78:H78">
    <cfRule type="expression" dxfId="4566" priority="1462">
      <formula>AND(MONTH(B73)=$F$55,B74="pink")</formula>
    </cfRule>
    <cfRule type="expression" dxfId="4565" priority="1463">
      <formula>AND(MONTH(B73)=$F$55,B74="yellow")</formula>
    </cfRule>
    <cfRule type="expression" dxfId="4564" priority="1464">
      <formula>AND(MONTH(B73)=$F$55,B74="green")</formula>
    </cfRule>
    <cfRule type="expression" dxfId="4563" priority="1465">
      <formula>AND(MONTH(B73)=$F$55,B74="purple")</formula>
    </cfRule>
    <cfRule type="expression" dxfId="4562" priority="1466">
      <formula>AND(MONTH(B73)=$F$55,B74="sky")</formula>
    </cfRule>
    <cfRule type="expression" dxfId="4561" priority="1467">
      <formula>AND(MONTH(B73)=$F$55,B74="orange")</formula>
    </cfRule>
  </conditionalFormatting>
  <conditionalFormatting sqref="C79:H79">
    <cfRule type="expression" dxfId="4560" priority="1461">
      <formula>MONTH(C73)&lt;&gt;$N$4</formula>
    </cfRule>
  </conditionalFormatting>
  <conditionalFormatting sqref="B79:H79">
    <cfRule type="expression" dxfId="4559" priority="1454">
      <formula>AND(MONTH(B73)=$F$55,B74="pink")</formula>
    </cfRule>
    <cfRule type="expression" dxfId="4558" priority="1455">
      <formula>AND(MONTH(B73)=$F$55,B74="yellow")</formula>
    </cfRule>
    <cfRule type="expression" dxfId="4557" priority="1456">
      <formula>AND(MONTH(B73)=$F$55,B74="green")</formula>
    </cfRule>
    <cfRule type="expression" dxfId="4556" priority="1457">
      <formula>AND(MONTH(B73)=$F$55,B74="purple")</formula>
    </cfRule>
    <cfRule type="expression" dxfId="4555" priority="1458">
      <formula>AND(MONTH(B73)=$F$55,B74="sky")</formula>
    </cfRule>
    <cfRule type="expression" dxfId="4554" priority="1459">
      <formula>AND(MONTH(B73)=$F$55,B74="orange")</formula>
    </cfRule>
    <cfRule type="expression" dxfId="4553" priority="1460">
      <formula>MONTH(B73)&lt;&gt;$F$55</formula>
    </cfRule>
  </conditionalFormatting>
  <conditionalFormatting sqref="C80:H80">
    <cfRule type="expression" dxfId="4552" priority="1453">
      <formula>MONTH(C74)&lt;&gt;$N$4</formula>
    </cfRule>
  </conditionalFormatting>
  <conditionalFormatting sqref="B80:H80">
    <cfRule type="expression" dxfId="4551" priority="1446">
      <formula>AND(MONTH(B73)=$F$55,B74="pink")</formula>
    </cfRule>
    <cfRule type="expression" dxfId="4550" priority="1447">
      <formula>AND(MONTH(B73)=$F$55,B74="yellow")</formula>
    </cfRule>
    <cfRule type="expression" dxfId="4549" priority="1448">
      <formula>AND(MONTH(B73)=$F$55,B74="green")</formula>
    </cfRule>
    <cfRule type="expression" dxfId="4548" priority="1449">
      <formula>AND(MONTH(B73)=$F$55,B74="purple")</formula>
    </cfRule>
    <cfRule type="expression" dxfId="4547" priority="1450">
      <formula>AND(MONTH(B73)=$F$55,B74="sky")</formula>
    </cfRule>
    <cfRule type="expression" dxfId="4546" priority="1451">
      <formula>AND(MONTH(B73)=$F$55,B74="orange")</formula>
    </cfRule>
    <cfRule type="expression" dxfId="4545" priority="1452">
      <formula>MONTH(B73)&lt;&gt;$F$55</formula>
    </cfRule>
  </conditionalFormatting>
  <conditionalFormatting sqref="B73:H73">
    <cfRule type="expression" dxfId="4544" priority="1445">
      <formula>MONTH(B73)&lt;&gt;$N$4</formula>
    </cfRule>
  </conditionalFormatting>
  <conditionalFormatting sqref="B73:H73">
    <cfRule type="expression" dxfId="4543" priority="1438">
      <formula>AND(MONTH(B73)=$F$55,B74="pink")</formula>
    </cfRule>
    <cfRule type="expression" dxfId="4542" priority="1439">
      <formula>AND(MONTH(B73)=$F$55,B74="yellow")</formula>
    </cfRule>
    <cfRule type="expression" dxfId="4541" priority="1440">
      <formula>AND(MONTH(B73)=$F$55,B74="green")</formula>
    </cfRule>
    <cfRule type="expression" dxfId="4540" priority="1441">
      <formula>AND(MONTH(B73)=$F$55,B74="purple")</formula>
    </cfRule>
    <cfRule type="expression" dxfId="4539" priority="1442">
      <formula>AND(MONTH(B73)=$F$55,B74="sky")</formula>
    </cfRule>
    <cfRule type="expression" dxfId="4538" priority="1443">
      <formula>AND(MONTH(B73)=$F$55,B74="orange")</formula>
    </cfRule>
    <cfRule type="expression" dxfId="4537" priority="1444">
      <formula>MONTH(B73)&lt;&gt;$F$55</formula>
    </cfRule>
  </conditionalFormatting>
  <conditionalFormatting sqref="H73">
    <cfRule type="expression" dxfId="4536" priority="1437">
      <formula>AND(MONTH(H73)=$F$55,H74=FALSE)</formula>
    </cfRule>
  </conditionalFormatting>
  <conditionalFormatting sqref="B73:G73">
    <cfRule type="expression" dxfId="4535" priority="1436">
      <formula>AND(MONTH(B73)=$F$55,B74=FALSE)</formula>
    </cfRule>
  </conditionalFormatting>
  <conditionalFormatting sqref="B67:H67">
    <cfRule type="expression" dxfId="4534" priority="1435">
      <formula>MONTH(B67)&lt;&gt;$F$55</formula>
    </cfRule>
  </conditionalFormatting>
  <conditionalFormatting sqref="B67:H67">
    <cfRule type="expression" dxfId="4533" priority="1429">
      <formula>AND(MONTH(B65)=$F$55,B66="pink")</formula>
    </cfRule>
    <cfRule type="expression" dxfId="4532" priority="1430">
      <formula>AND(MONTH(B65)=$F$55,B66="yellow")</formula>
    </cfRule>
    <cfRule type="expression" dxfId="4531" priority="1431">
      <formula>AND(MONTH(B65)=$F$55,B66="green")</formula>
    </cfRule>
    <cfRule type="expression" dxfId="4530" priority="1432">
      <formula>AND(MONTH(B65)=$F$55,B66="purple")</formula>
    </cfRule>
    <cfRule type="expression" dxfId="4529" priority="1433">
      <formula>AND(MONTH(B65)=$F$55,B66="sky")</formula>
    </cfRule>
    <cfRule type="expression" dxfId="4528" priority="1434">
      <formula>AND(MONTH(B65)=$F$55,B66="orange")</formula>
    </cfRule>
  </conditionalFormatting>
  <conditionalFormatting sqref="B68:H68">
    <cfRule type="expression" dxfId="4527" priority="1428">
      <formula>MONTH(B68)&lt;&gt;$F$55</formula>
    </cfRule>
  </conditionalFormatting>
  <conditionalFormatting sqref="B68:H68">
    <cfRule type="expression" dxfId="4526" priority="1422">
      <formula>AND(MONTH(B65)=$F$55,B66="pink")</formula>
    </cfRule>
    <cfRule type="expression" dxfId="4525" priority="1423">
      <formula>AND(MONTH(B65)=$F$55,B66="yellow")</formula>
    </cfRule>
    <cfRule type="expression" dxfId="4524" priority="1424">
      <formula>AND(MONTH(B65)=$F$55,B66="green")</formula>
    </cfRule>
    <cfRule type="expression" dxfId="4523" priority="1425">
      <formula>AND(MONTH(B65)=$F$55,B66="purple")</formula>
    </cfRule>
    <cfRule type="expression" dxfId="4522" priority="1426">
      <formula>AND(MONTH(B65)=$F$55,B66="sky")</formula>
    </cfRule>
    <cfRule type="expression" dxfId="4521" priority="1427">
      <formula>AND(MONTH(B65)=$F$55,B66="orange")</formula>
    </cfRule>
  </conditionalFormatting>
  <conditionalFormatting sqref="B69:H69">
    <cfRule type="expression" dxfId="4520" priority="1421">
      <formula>MONTH(B69)&lt;&gt;$F$55</formula>
    </cfRule>
  </conditionalFormatting>
  <conditionalFormatting sqref="B69:H69">
    <cfRule type="expression" dxfId="4519" priority="1415">
      <formula>AND(MONTH(B65)=$F$55,B66="pink")</formula>
    </cfRule>
    <cfRule type="expression" dxfId="4518" priority="1416">
      <formula>AND(MONTH(B65)=$F$55,B66="yellow")</formula>
    </cfRule>
    <cfRule type="expression" dxfId="4517" priority="1417">
      <formula>AND(MONTH(B65)=$F$55,B66="green")</formula>
    </cfRule>
    <cfRule type="expression" dxfId="4516" priority="1418">
      <formula>AND(MONTH(B65)=$F$55,B66="purple")</formula>
    </cfRule>
    <cfRule type="expression" dxfId="4515" priority="1419">
      <formula>AND(MONTH(B65)=$F$55,B66="sky")</formula>
    </cfRule>
    <cfRule type="expression" dxfId="4514" priority="1420">
      <formula>AND(MONTH(B65)=$F$55,B66="orange")</formula>
    </cfRule>
  </conditionalFormatting>
  <conditionalFormatting sqref="B70:H70">
    <cfRule type="expression" dxfId="4513" priority="1414">
      <formula>MONTH(B70)&lt;&gt;$F$55</formula>
    </cfRule>
  </conditionalFormatting>
  <conditionalFormatting sqref="B70:H70">
    <cfRule type="expression" dxfId="4512" priority="1408">
      <formula>AND(MONTH(B65)=$F$55,B66="pink")</formula>
    </cfRule>
    <cfRule type="expression" dxfId="4511" priority="1409">
      <formula>AND(MONTH(B65)=$F$55,B66="yellow")</formula>
    </cfRule>
    <cfRule type="expression" dxfId="4510" priority="1410">
      <formula>AND(MONTH(B65)=$F$55,B66="green")</formula>
    </cfRule>
    <cfRule type="expression" dxfId="4509" priority="1411">
      <formula>AND(MONTH(B65)=$F$55,B66="purple")</formula>
    </cfRule>
    <cfRule type="expression" dxfId="4508" priority="1412">
      <formula>AND(MONTH(B65)=$F$55,B66="sky")</formula>
    </cfRule>
    <cfRule type="expression" dxfId="4507" priority="1413">
      <formula>AND(MONTH(B65)=$F$55,B66="orange")</formula>
    </cfRule>
  </conditionalFormatting>
  <conditionalFormatting sqref="C71:H71">
    <cfRule type="expression" dxfId="4506" priority="1407">
      <formula>MONTH(C65)&lt;&gt;$N$4</formula>
    </cfRule>
  </conditionalFormatting>
  <conditionalFormatting sqref="B71:H71">
    <cfRule type="expression" dxfId="4505" priority="1400">
      <formula>AND(MONTH(B65)=$F$55,B66="pink")</formula>
    </cfRule>
    <cfRule type="expression" dxfId="4504" priority="1401">
      <formula>AND(MONTH(B65)=$F$55,B66="yellow")</formula>
    </cfRule>
    <cfRule type="expression" dxfId="4503" priority="1402">
      <formula>AND(MONTH(B65)=$F$55,B66="green")</formula>
    </cfRule>
    <cfRule type="expression" dxfId="4502" priority="1403">
      <formula>AND(MONTH(B65)=$F$55,B66="purple")</formula>
    </cfRule>
    <cfRule type="expression" dxfId="4501" priority="1404">
      <formula>AND(MONTH(B65)=$F$55,B66="sky")</formula>
    </cfRule>
    <cfRule type="expression" dxfId="4500" priority="1405">
      <formula>AND(MONTH(B65)=$F$55,B66="orange")</formula>
    </cfRule>
    <cfRule type="expression" dxfId="4499" priority="1406">
      <formula>MONTH(B65)&lt;&gt;$F$55</formula>
    </cfRule>
  </conditionalFormatting>
  <conditionalFormatting sqref="C72:H72">
    <cfRule type="expression" dxfId="4498" priority="1399">
      <formula>MONTH(C66)&lt;&gt;$N$4</formula>
    </cfRule>
  </conditionalFormatting>
  <conditionalFormatting sqref="B72:H72">
    <cfRule type="expression" dxfId="4497" priority="1392">
      <formula>AND(MONTH(B65)=$F$55,B66="pink")</formula>
    </cfRule>
    <cfRule type="expression" dxfId="4496" priority="1393">
      <formula>AND(MONTH(B65)=$F$55,B66="yellow")</formula>
    </cfRule>
    <cfRule type="expression" dxfId="4495" priority="1394">
      <formula>AND(MONTH(B65)=$F$55,B66="green")</formula>
    </cfRule>
    <cfRule type="expression" dxfId="4494" priority="1395">
      <formula>AND(MONTH(B65)=$F$55,B66="purple")</formula>
    </cfRule>
    <cfRule type="expression" dxfId="4493" priority="1396">
      <formula>AND(MONTH(B65)=$F$55,B66="sky")</formula>
    </cfRule>
    <cfRule type="expression" dxfId="4492" priority="1397">
      <formula>AND(MONTH(B65)=$F$55,B66="orange")</formula>
    </cfRule>
    <cfRule type="expression" dxfId="4491" priority="1398">
      <formula>MONTH(B65)&lt;&gt;$F$55</formula>
    </cfRule>
  </conditionalFormatting>
  <conditionalFormatting sqref="B65:H65">
    <cfRule type="expression" dxfId="4490" priority="1391">
      <formula>MONTH(B65)&lt;&gt;$N$4</formula>
    </cfRule>
  </conditionalFormatting>
  <conditionalFormatting sqref="B65:H65">
    <cfRule type="expression" dxfId="4489" priority="1384">
      <formula>AND(MONTH(B65)=$F$55,B66="pink")</formula>
    </cfRule>
    <cfRule type="expression" dxfId="4488" priority="1385">
      <formula>AND(MONTH(B65)=$F$55,B66="yellow")</formula>
    </cfRule>
    <cfRule type="expression" dxfId="4487" priority="1386">
      <formula>AND(MONTH(B65)=$F$55,B66="green")</formula>
    </cfRule>
    <cfRule type="expression" dxfId="4486" priority="1387">
      <formula>AND(MONTH(B65)=$F$55,B66="purple")</formula>
    </cfRule>
    <cfRule type="expression" dxfId="4485" priority="1388">
      <formula>AND(MONTH(B65)=$F$55,B66="sky")</formula>
    </cfRule>
    <cfRule type="expression" dxfId="4484" priority="1389">
      <formula>AND(MONTH(B65)=$F$55,B66="orange")</formula>
    </cfRule>
    <cfRule type="expression" dxfId="4483" priority="1390">
      <formula>MONTH(B65)&lt;&gt;$F$55</formula>
    </cfRule>
  </conditionalFormatting>
  <conditionalFormatting sqref="H65">
    <cfRule type="expression" dxfId="4482" priority="1383">
      <formula>AND(MONTH(H65)=$F$55,H66=FALSE)</formula>
    </cfRule>
  </conditionalFormatting>
  <conditionalFormatting sqref="B65:G65">
    <cfRule type="expression" dxfId="4481" priority="1382">
      <formula>AND(MONTH(B65)=$F$55,B66=FALSE)</formula>
    </cfRule>
  </conditionalFormatting>
  <conditionalFormatting sqref="B59:H59">
    <cfRule type="expression" dxfId="4480" priority="1381">
      <formula>MONTH(B59)&lt;&gt;$F$55</formula>
    </cfRule>
  </conditionalFormatting>
  <conditionalFormatting sqref="B59:H59">
    <cfRule type="expression" dxfId="4479" priority="1375">
      <formula>AND(MONTH(B57)=$F$55,B58="pink")</formula>
    </cfRule>
    <cfRule type="expression" dxfId="4478" priority="1376">
      <formula>AND(MONTH(B57)=$F$55,B58="yellow")</formula>
    </cfRule>
    <cfRule type="expression" dxfId="4477" priority="1377">
      <formula>AND(MONTH(B57)=$F$55,B58="green")</formula>
    </cfRule>
    <cfRule type="expression" dxfId="4476" priority="1378">
      <formula>AND(MONTH(B57)=$F$55,B58="purple")</formula>
    </cfRule>
    <cfRule type="expression" dxfId="4475" priority="1379">
      <formula>AND(MONTH(B57)=$F$55,B58="sky")</formula>
    </cfRule>
    <cfRule type="expression" dxfId="4474" priority="1380">
      <formula>AND(MONTH(B57)=$F$55,B58="orange")</formula>
    </cfRule>
  </conditionalFormatting>
  <conditionalFormatting sqref="B60:H60">
    <cfRule type="expression" dxfId="4473" priority="1374">
      <formula>MONTH(B60)&lt;&gt;$F$55</formula>
    </cfRule>
  </conditionalFormatting>
  <conditionalFormatting sqref="B60:H60">
    <cfRule type="expression" dxfId="4472" priority="1368">
      <formula>AND(MONTH(B57)=$F$55,B58="pink")</formula>
    </cfRule>
    <cfRule type="expression" dxfId="4471" priority="1369">
      <formula>AND(MONTH(B57)=$F$55,B58="yellow")</formula>
    </cfRule>
    <cfRule type="expression" dxfId="4470" priority="1370">
      <formula>AND(MONTH(B57)=$F$55,B58="green")</formula>
    </cfRule>
    <cfRule type="expression" dxfId="4469" priority="1371">
      <formula>AND(MONTH(B57)=$F$55,B58="purple")</formula>
    </cfRule>
    <cfRule type="expression" dxfId="4468" priority="1372">
      <formula>AND(MONTH(B57)=$F$55,B58="sky")</formula>
    </cfRule>
    <cfRule type="expression" dxfId="4467" priority="1373">
      <formula>AND(MONTH(B57)=$F$55,B58="orange")</formula>
    </cfRule>
  </conditionalFormatting>
  <conditionalFormatting sqref="B61:H61">
    <cfRule type="expression" dxfId="4466" priority="1367">
      <formula>MONTH(B61)&lt;&gt;$F$55</formula>
    </cfRule>
  </conditionalFormatting>
  <conditionalFormatting sqref="B61:H61">
    <cfRule type="expression" dxfId="4465" priority="1361">
      <formula>AND(MONTH(B57)=$F$55,B58="pink")</formula>
    </cfRule>
    <cfRule type="expression" dxfId="4464" priority="1362">
      <formula>AND(MONTH(B57)=$F$55,B58="yellow")</formula>
    </cfRule>
    <cfRule type="expression" dxfId="4463" priority="1363">
      <formula>AND(MONTH(B57)=$F$55,B58="green")</formula>
    </cfRule>
    <cfRule type="expression" dxfId="4462" priority="1364">
      <formula>AND(MONTH(B57)=$F$55,B58="purple")</formula>
    </cfRule>
    <cfRule type="expression" dxfId="4461" priority="1365">
      <formula>AND(MONTH(B57)=$F$55,B58="sky")</formula>
    </cfRule>
    <cfRule type="expression" dxfId="4460" priority="1366">
      <formula>AND(MONTH(B57)=$F$55,B58="orange")</formula>
    </cfRule>
  </conditionalFormatting>
  <conditionalFormatting sqref="B62:H62">
    <cfRule type="expression" dxfId="4459" priority="1360">
      <formula>MONTH(B62)&lt;&gt;$F$55</formula>
    </cfRule>
  </conditionalFormatting>
  <conditionalFormatting sqref="B62:H62">
    <cfRule type="expression" dxfId="4458" priority="1354">
      <formula>AND(MONTH(B57)=$F$55,B58="pink")</formula>
    </cfRule>
    <cfRule type="expression" dxfId="4457" priority="1355">
      <formula>AND(MONTH(B57)=$F$55,B58="yellow")</formula>
    </cfRule>
    <cfRule type="expression" dxfId="4456" priority="1356">
      <formula>AND(MONTH(B57)=$F$55,B58="green")</formula>
    </cfRule>
    <cfRule type="expression" dxfId="4455" priority="1357">
      <formula>AND(MONTH(B57)=$F$55,B58="purple")</formula>
    </cfRule>
    <cfRule type="expression" dxfId="4454" priority="1358">
      <formula>AND(MONTH(B57)=$F$55,B58="sky")</formula>
    </cfRule>
    <cfRule type="expression" dxfId="4453" priority="1359">
      <formula>AND(MONTH(B57)=$F$55,B58="orange")</formula>
    </cfRule>
  </conditionalFormatting>
  <conditionalFormatting sqref="C63:H63">
    <cfRule type="expression" dxfId="4452" priority="1353">
      <formula>MONTH(C57)&lt;&gt;$N$4</formula>
    </cfRule>
  </conditionalFormatting>
  <conditionalFormatting sqref="B63:H63">
    <cfRule type="expression" dxfId="4451" priority="1346">
      <formula>AND(MONTH(B57)=$F$55,B58="pink")</formula>
    </cfRule>
    <cfRule type="expression" dxfId="4450" priority="1347">
      <formula>AND(MONTH(B57)=$F$55,B58="yellow")</formula>
    </cfRule>
    <cfRule type="expression" dxfId="4449" priority="1348">
      <formula>AND(MONTH(B57)=$F$55,B58="green")</formula>
    </cfRule>
    <cfRule type="expression" dxfId="4448" priority="1349">
      <formula>AND(MONTH(B57)=$F$55,B58="purple")</formula>
    </cfRule>
    <cfRule type="expression" dxfId="4447" priority="1350">
      <formula>AND(MONTH(B57)=$F$55,B58="sky")</formula>
    </cfRule>
    <cfRule type="expression" dxfId="4446" priority="1351">
      <formula>AND(MONTH(B57)=$F$55,B58="orange")</formula>
    </cfRule>
    <cfRule type="expression" dxfId="4445" priority="1352">
      <formula>MONTH(B57)&lt;&gt;$F$55</formula>
    </cfRule>
  </conditionalFormatting>
  <conditionalFormatting sqref="C64:H64">
    <cfRule type="expression" dxfId="4444" priority="1345">
      <formula>MONTH(C58)&lt;&gt;$N$4</formula>
    </cfRule>
  </conditionalFormatting>
  <conditionalFormatting sqref="B64:H64">
    <cfRule type="expression" dxfId="4443" priority="1338">
      <formula>AND(MONTH(B57)=$F$55,B58="pink")</formula>
    </cfRule>
    <cfRule type="expression" dxfId="4442" priority="1339">
      <formula>AND(MONTH(B57)=$F$55,B58="yellow")</formula>
    </cfRule>
    <cfRule type="expression" dxfId="4441" priority="1340">
      <formula>AND(MONTH(B57)=$F$55,B58="green")</formula>
    </cfRule>
    <cfRule type="expression" dxfId="4440" priority="1341">
      <formula>AND(MONTH(B57)=$F$55,B58="purple")</formula>
    </cfRule>
    <cfRule type="expression" dxfId="4439" priority="1342">
      <formula>AND(MONTH(B57)=$F$55,B58="sky")</formula>
    </cfRule>
    <cfRule type="expression" dxfId="4438" priority="1343">
      <formula>AND(MONTH(B57)=$F$55,B58="orange")</formula>
    </cfRule>
    <cfRule type="expression" dxfId="4437" priority="1344">
      <formula>MONTH(B57)&lt;&gt;$F$55</formula>
    </cfRule>
  </conditionalFormatting>
  <conditionalFormatting sqref="B57:H57">
    <cfRule type="expression" dxfId="4436" priority="1337">
      <formula>MONTH(B57)&lt;&gt;$N$4</formula>
    </cfRule>
  </conditionalFormatting>
  <conditionalFormatting sqref="B57:H57">
    <cfRule type="expression" dxfId="4435" priority="1330">
      <formula>AND(MONTH(B57)=$F$55,B58="pink")</formula>
    </cfRule>
    <cfRule type="expression" dxfId="4434" priority="1331">
      <formula>AND(MONTH(B57)=$F$55,B58="yellow")</formula>
    </cfRule>
    <cfRule type="expression" dxfId="4433" priority="1332">
      <formula>AND(MONTH(B57)=$F$55,B58="green")</formula>
    </cfRule>
    <cfRule type="expression" dxfId="4432" priority="1333">
      <formula>AND(MONTH(B57)=$F$55,B58="purple")</formula>
    </cfRule>
    <cfRule type="expression" dxfId="4431" priority="1334">
      <formula>AND(MONTH(B57)=$F$55,B58="sky")</formula>
    </cfRule>
    <cfRule type="expression" dxfId="4430" priority="1335">
      <formula>AND(MONTH(B57)=$F$55,B58="orange")</formula>
    </cfRule>
    <cfRule type="expression" dxfId="4429" priority="1336">
      <formula>MONTH(B57)&lt;&gt;$F$55</formula>
    </cfRule>
  </conditionalFormatting>
  <conditionalFormatting sqref="H57">
    <cfRule type="expression" dxfId="4428" priority="1329">
      <formula>AND(MONTH(H57)=$F$55,H58=FALSE)</formula>
    </cfRule>
  </conditionalFormatting>
  <conditionalFormatting sqref="B57:G57">
    <cfRule type="expression" dxfId="4427" priority="1328">
      <formula>AND(MONTH(B57)=$F$55,B58=FALSE)</formula>
    </cfRule>
  </conditionalFormatting>
  <conditionalFormatting sqref="AA89">
    <cfRule type="expression" dxfId="4426" priority="1327">
      <formula>MONTH(AA89)&lt;&gt;$N$4</formula>
    </cfRule>
  </conditionalFormatting>
  <conditionalFormatting sqref="AA89">
    <cfRule type="expression" dxfId="4425" priority="1320">
      <formula>AND(MONTH(AA89)=$AD$55,AA90="pink")</formula>
    </cfRule>
    <cfRule type="expression" dxfId="4424" priority="1321">
      <formula>AND(MONTH(AA89)=$AD$55,AA90="yellow")</formula>
    </cfRule>
    <cfRule type="expression" dxfId="4423" priority="1322">
      <formula>AND(MONTH(AA89)=$AD$55,AA90="green")</formula>
    </cfRule>
    <cfRule type="expression" dxfId="4422" priority="1323">
      <formula>AND(MONTH(AA89)=$AD$55,AA90="purple")</formula>
    </cfRule>
    <cfRule type="expression" dxfId="4421" priority="1324">
      <formula>AND(MONTH(AA89)=$AD$55,AA90="sky")</formula>
    </cfRule>
    <cfRule type="expression" dxfId="4420" priority="1325">
      <formula>AND(MONTH(AA89)=$AD$55,AA90="orange")</formula>
    </cfRule>
    <cfRule type="expression" dxfId="4419" priority="1326">
      <formula>MONTH(AA89)&lt;&gt;$AD$55</formula>
    </cfRule>
  </conditionalFormatting>
  <conditionalFormatting sqref="AA89">
    <cfRule type="expression" dxfId="4418" priority="1319">
      <formula>AND(MONTH(AA89)=$AD$55,AA90=FALSE)</formula>
    </cfRule>
  </conditionalFormatting>
  <conditionalFormatting sqref="AA91">
    <cfRule type="expression" dxfId="4417" priority="1316">
      <formula>MONTH(AA91)&lt;&gt;$AD$55</formula>
    </cfRule>
  </conditionalFormatting>
  <conditionalFormatting sqref="AA91">
    <cfRule type="expression" dxfId="4416" priority="1310">
      <formula>AND(MONTH(AA89)=$AD$55,AA90="pink")</formula>
    </cfRule>
    <cfRule type="expression" dxfId="4415" priority="1311">
      <formula>AND(MONTH(AA89)=$AD$55,AA90="yellow")</formula>
    </cfRule>
    <cfRule type="expression" dxfId="4414" priority="1312">
      <formula>AND(MONTH(AA89)=$AD$55,AA90="green")</formula>
    </cfRule>
    <cfRule type="expression" dxfId="4413" priority="1313">
      <formula>AND(MONTH(AA89)=$AD$55,AA90="purple")</formula>
    </cfRule>
    <cfRule type="expression" dxfId="4412" priority="1314">
      <formula>AND(MONTH(AA89)=$AD$55,AA90="sky")</formula>
    </cfRule>
    <cfRule type="expression" dxfId="4411" priority="1315">
      <formula>AND(MONTH(AA89)=$AD$55,AA90="orange")</formula>
    </cfRule>
  </conditionalFormatting>
  <conditionalFormatting sqref="AA92">
    <cfRule type="expression" dxfId="4410" priority="1309">
      <formula>MONTH(AA92)&lt;&gt;$AD$55</formula>
    </cfRule>
  </conditionalFormatting>
  <conditionalFormatting sqref="AA92">
    <cfRule type="expression" dxfId="4409" priority="1303">
      <formula>AND(MONTH(AA89)=$AD$55,AA90="pink")</formula>
    </cfRule>
    <cfRule type="expression" dxfId="4408" priority="1304">
      <formula>AND(MONTH(AA89)=$AD$55,AA90="yellow")</formula>
    </cfRule>
    <cfRule type="expression" dxfId="4407" priority="1305">
      <formula>AND(MONTH(AA89)=$AD$55,AA90="green")</formula>
    </cfRule>
    <cfRule type="expression" dxfId="4406" priority="1306">
      <formula>AND(MONTH(AA89)=$AD$55,AA90="purple")</formula>
    </cfRule>
    <cfRule type="expression" dxfId="4405" priority="1307">
      <formula>AND(MONTH(AA89)=$AD$55,AA90="sky")</formula>
    </cfRule>
    <cfRule type="expression" dxfId="4404" priority="1308">
      <formula>AND(MONTH(AA89)=$AD$55,AA90="orange")</formula>
    </cfRule>
  </conditionalFormatting>
  <conditionalFormatting sqref="AA93">
    <cfRule type="expression" dxfId="4403" priority="1302">
      <formula>MONTH(AA93)&lt;&gt;$AD$55</formula>
    </cfRule>
  </conditionalFormatting>
  <conditionalFormatting sqref="AA93">
    <cfRule type="expression" dxfId="4402" priority="1296">
      <formula>AND(MONTH(AA89)=$AD$55,AA90="pink")</formula>
    </cfRule>
    <cfRule type="expression" dxfId="4401" priority="1297">
      <formula>AND(MONTH(AA89)=$AD$55,AA90="yellow")</formula>
    </cfRule>
    <cfRule type="expression" dxfId="4400" priority="1298">
      <formula>AND(MONTH(AA89)=$AD$55,AA90="green")</formula>
    </cfRule>
    <cfRule type="expression" dxfId="4399" priority="1299">
      <formula>AND(MONTH(AA89)=$AD$55,AA90="purple")</formula>
    </cfRule>
    <cfRule type="expression" dxfId="4398" priority="1300">
      <formula>AND(MONTH(AA89)=$AD$55,AA90="sky")</formula>
    </cfRule>
    <cfRule type="expression" dxfId="4397" priority="1301">
      <formula>AND(MONTH(AA89)=$AD$55,AA90="orange")</formula>
    </cfRule>
  </conditionalFormatting>
  <conditionalFormatting sqref="AA94">
    <cfRule type="expression" dxfId="4396" priority="1295">
      <formula>MONTH(AA94)&lt;&gt;$AD$55</formula>
    </cfRule>
  </conditionalFormatting>
  <conditionalFormatting sqref="AA94">
    <cfRule type="expression" dxfId="4395" priority="1289">
      <formula>AND(MONTH(AA89)=$AD$55,AA90="pink")</formula>
    </cfRule>
    <cfRule type="expression" dxfId="4394" priority="1290">
      <formula>AND(MONTH(AA89)=$AD$55,AA90="yellow")</formula>
    </cfRule>
    <cfRule type="expression" dxfId="4393" priority="1291">
      <formula>AND(MONTH(AA89)=$AD$55,AA90="green")</formula>
    </cfRule>
    <cfRule type="expression" dxfId="4392" priority="1292">
      <formula>AND(MONTH(AA89)=$AD$55,AA90="purple")</formula>
    </cfRule>
    <cfRule type="expression" dxfId="4391" priority="1293">
      <formula>AND(MONTH(AA89)=$AD$55,AA90="sky")</formula>
    </cfRule>
    <cfRule type="expression" dxfId="4390" priority="1294">
      <formula>AND(MONTH(AA89)=$AD$55,AA90="orange")</formula>
    </cfRule>
  </conditionalFormatting>
  <conditionalFormatting sqref="AA95">
    <cfRule type="expression" dxfId="4389" priority="1281">
      <formula>AND(MONTH(AA89)=$AD$55,AA90="pink")</formula>
    </cfRule>
    <cfRule type="expression" dxfId="4388" priority="1282">
      <formula>AND(MONTH(AA89)=$AD$55,AA90="yellow")</formula>
    </cfRule>
    <cfRule type="expression" dxfId="4387" priority="1283">
      <formula>AND(MONTH(AA89)=$AD$55,AA90="green")</formula>
    </cfRule>
    <cfRule type="expression" dxfId="4386" priority="1284">
      <formula>AND(MONTH(AA89)=$AD$55,AA90="purple")</formula>
    </cfRule>
    <cfRule type="expression" dxfId="4385" priority="1285">
      <formula>AND(MONTH(AA89)=$AD$55,AA90="sky")</formula>
    </cfRule>
    <cfRule type="expression" dxfId="4384" priority="1286">
      <formula>AND(MONTH(AA89)=$AD$55,AA90="orange")</formula>
    </cfRule>
    <cfRule type="expression" dxfId="4383" priority="1287">
      <formula>MONTH(AA89)&lt;&gt;$AD$55</formula>
    </cfRule>
  </conditionalFormatting>
  <conditionalFormatting sqref="AB89:AF89">
    <cfRule type="expression" dxfId="4382" priority="1272">
      <formula>MONTH(AB89)&lt;&gt;$N$4</formula>
    </cfRule>
  </conditionalFormatting>
  <conditionalFormatting sqref="AB89:AF89">
    <cfRule type="expression" dxfId="4381" priority="1265">
      <formula>AND(MONTH(AB89)=$AD$55,AB90="pink")</formula>
    </cfRule>
    <cfRule type="expression" dxfId="4380" priority="1266">
      <formula>AND(MONTH(AB89)=$AD$55,AB90="yellow")</formula>
    </cfRule>
    <cfRule type="expression" dxfId="4379" priority="1267">
      <formula>AND(MONTH(AB89)=$AD$55,AB90="green")</formula>
    </cfRule>
    <cfRule type="expression" dxfId="4378" priority="1268">
      <formula>AND(MONTH(AB89)=$AD$55,AB90="purple")</formula>
    </cfRule>
    <cfRule type="expression" dxfId="4377" priority="1269">
      <formula>AND(MONTH(AB89)=$AD$55,AB90="sky")</formula>
    </cfRule>
    <cfRule type="expression" dxfId="4376" priority="1270">
      <formula>AND(MONTH(AB89)=$AD$55,AB90="orange")</formula>
    </cfRule>
    <cfRule type="expression" dxfId="4375" priority="1271">
      <formula>MONTH(AB89)&lt;&gt;$AD$55</formula>
    </cfRule>
  </conditionalFormatting>
  <conditionalFormatting sqref="AB89:AF89">
    <cfRule type="expression" dxfId="4374" priority="1264">
      <formula>AND(MONTH(AB89)=$AD$55,AB90=FALSE)</formula>
    </cfRule>
  </conditionalFormatting>
  <conditionalFormatting sqref="AB91:AF91">
    <cfRule type="expression" dxfId="4373" priority="1262">
      <formula>MONTH(AB91)&lt;&gt;$AD$55</formula>
    </cfRule>
  </conditionalFormatting>
  <conditionalFormatting sqref="AB91:AF91">
    <cfRule type="expression" dxfId="4372" priority="1256">
      <formula>AND(MONTH(AB89)=$AD$55,AB90="pink")</formula>
    </cfRule>
    <cfRule type="expression" dxfId="4371" priority="1257">
      <formula>AND(MONTH(AB89)=$AD$55,AB90="yellow")</formula>
    </cfRule>
    <cfRule type="expression" dxfId="4370" priority="1258">
      <formula>AND(MONTH(AB89)=$AD$55,AB90="green")</formula>
    </cfRule>
    <cfRule type="expression" dxfId="4369" priority="1259">
      <formula>AND(MONTH(AB89)=$AD$55,AB90="purple")</formula>
    </cfRule>
    <cfRule type="expression" dxfId="4368" priority="1260">
      <formula>AND(MONTH(AB89)=$AD$55,AB90="sky")</formula>
    </cfRule>
    <cfRule type="expression" dxfId="4367" priority="1261">
      <formula>AND(MONTH(AB89)=$AD$55,AB90="orange")</formula>
    </cfRule>
  </conditionalFormatting>
  <conditionalFormatting sqref="AB92:AF92">
    <cfRule type="expression" dxfId="4366" priority="1255">
      <formula>MONTH(AB92)&lt;&gt;$AD$55</formula>
    </cfRule>
  </conditionalFormatting>
  <conditionalFormatting sqref="AB92:AF92">
    <cfRule type="expression" dxfId="4365" priority="1249">
      <formula>AND(MONTH(AB89)=$AD$55,AB90="pink")</formula>
    </cfRule>
    <cfRule type="expression" dxfId="4364" priority="1250">
      <formula>AND(MONTH(AB89)=$AD$55,AB90="yellow")</formula>
    </cfRule>
    <cfRule type="expression" dxfId="4363" priority="1251">
      <formula>AND(MONTH(AB89)=$AD$55,AB90="green")</formula>
    </cfRule>
    <cfRule type="expression" dxfId="4362" priority="1252">
      <formula>AND(MONTH(AB89)=$AD$55,AB90="purple")</formula>
    </cfRule>
    <cfRule type="expression" dxfId="4361" priority="1253">
      <formula>AND(MONTH(AB89)=$AD$55,AB90="sky")</formula>
    </cfRule>
    <cfRule type="expression" dxfId="4360" priority="1254">
      <formula>AND(MONTH(AB89)=$AD$55,AB90="orange")</formula>
    </cfRule>
  </conditionalFormatting>
  <conditionalFormatting sqref="AB93:AF93">
    <cfRule type="expression" dxfId="4359" priority="1248">
      <formula>MONTH(AB93)&lt;&gt;$AD$55</formula>
    </cfRule>
  </conditionalFormatting>
  <conditionalFormatting sqref="AB93:AF93">
    <cfRule type="expression" dxfId="4358" priority="1242">
      <formula>AND(MONTH(AB89)=$AD$55,AB90="pink")</formula>
    </cfRule>
    <cfRule type="expression" dxfId="4357" priority="1243">
      <formula>AND(MONTH(AB89)=$AD$55,AB90="yellow")</formula>
    </cfRule>
    <cfRule type="expression" dxfId="4356" priority="1244">
      <formula>AND(MONTH(AB89)=$AD$55,AB90="green")</formula>
    </cfRule>
    <cfRule type="expression" dxfId="4355" priority="1245">
      <formula>AND(MONTH(AB89)=$AD$55,AB90="purple")</formula>
    </cfRule>
    <cfRule type="expression" dxfId="4354" priority="1246">
      <formula>AND(MONTH(AB89)=$AD$55,AB90="sky")</formula>
    </cfRule>
    <cfRule type="expression" dxfId="4353" priority="1247">
      <formula>AND(MONTH(AB89)=$AD$55,AB90="orange")</formula>
    </cfRule>
  </conditionalFormatting>
  <conditionalFormatting sqref="AB94:AF94">
    <cfRule type="expression" dxfId="4352" priority="1241">
      <formula>MONTH(AB94)&lt;&gt;$AD$55</formula>
    </cfRule>
  </conditionalFormatting>
  <conditionalFormatting sqref="AB94:AF94">
    <cfRule type="expression" dxfId="4351" priority="1235">
      <formula>AND(MONTH(AB89)=$AD$55,AB90="pink")</formula>
    </cfRule>
    <cfRule type="expression" dxfId="4350" priority="1236">
      <formula>AND(MONTH(AB89)=$AD$55,AB90="yellow")</formula>
    </cfRule>
    <cfRule type="expression" dxfId="4349" priority="1237">
      <formula>AND(MONTH(AB89)=$AD$55,AB90="green")</formula>
    </cfRule>
    <cfRule type="expression" dxfId="4348" priority="1238">
      <formula>AND(MONTH(AB89)=$AD$55,AB90="purple")</formula>
    </cfRule>
    <cfRule type="expression" dxfId="4347" priority="1239">
      <formula>AND(MONTH(AB89)=$AD$55,AB90="sky")</formula>
    </cfRule>
    <cfRule type="expression" dxfId="4346" priority="1240">
      <formula>AND(MONTH(AB89)=$AD$55,AB90="orange")</formula>
    </cfRule>
  </conditionalFormatting>
  <conditionalFormatting sqref="AB95:AF95">
    <cfRule type="expression" dxfId="4345" priority="1228">
      <formula>AND(MONTH(AB89)=$AD$55,AB90="pink")</formula>
    </cfRule>
    <cfRule type="expression" dxfId="4344" priority="1229">
      <formula>AND(MONTH(AB89)=$AD$55,AB90="yellow")</formula>
    </cfRule>
    <cfRule type="expression" dxfId="4343" priority="1230">
      <formula>AND(MONTH(AB89)=$AD$55,AB90="green")</formula>
    </cfRule>
    <cfRule type="expression" dxfId="4342" priority="1231">
      <formula>AND(MONTH(AB89)=$AD$55,AB90="purple")</formula>
    </cfRule>
    <cfRule type="expression" dxfId="4341" priority="1232">
      <formula>AND(MONTH(AB89)=$AD$55,AB90="sky")</formula>
    </cfRule>
    <cfRule type="expression" dxfId="4340" priority="1233">
      <formula>AND(MONTH(AB89)=$AD$55,AB90="orange")</formula>
    </cfRule>
    <cfRule type="expression" dxfId="4339" priority="1234">
      <formula>MONTH(AB89)&lt;&gt;$AD$55</formula>
    </cfRule>
  </conditionalFormatting>
  <conditionalFormatting sqref="Z89">
    <cfRule type="expression" dxfId="4338" priority="1221">
      <formula>MONTH(Z89)&lt;&gt;$N$4</formula>
    </cfRule>
  </conditionalFormatting>
  <conditionalFormatting sqref="Z89">
    <cfRule type="expression" dxfId="4337" priority="1214">
      <formula>AND(MONTH(Z89)=$AD$55,Z90="pink")</formula>
    </cfRule>
    <cfRule type="expression" dxfId="4336" priority="1215">
      <formula>AND(MONTH(Z89)=$AD$55,Z90="yellow")</formula>
    </cfRule>
    <cfRule type="expression" dxfId="4335" priority="1216">
      <formula>AND(MONTH(Z89)=$AD$55,Z90="green")</formula>
    </cfRule>
    <cfRule type="expression" dxfId="4334" priority="1217">
      <formula>AND(MONTH(Z89)=$AD$55,Z90="purple")</formula>
    </cfRule>
    <cfRule type="expression" dxfId="4333" priority="1218">
      <formula>AND(MONTH(Z89)=$AD$55,Z90="sky")</formula>
    </cfRule>
    <cfRule type="expression" dxfId="4332" priority="1219">
      <formula>AND(MONTH(Z89)=$AD$55,Z90="orange")</formula>
    </cfRule>
    <cfRule type="expression" dxfId="4331" priority="1220">
      <formula>MONTH(Z89)&lt;&gt;$AD$55</formula>
    </cfRule>
  </conditionalFormatting>
  <conditionalFormatting sqref="Z89">
    <cfRule type="expression" dxfId="4330" priority="1213">
      <formula>AND(MONTH(Z89)=$AD$55,Z90=FALSE)</formula>
    </cfRule>
  </conditionalFormatting>
  <conditionalFormatting sqref="Z91">
    <cfRule type="expression" dxfId="4329" priority="1211">
      <formula>MONTH(Z91)&lt;&gt;$AD$55</formula>
    </cfRule>
  </conditionalFormatting>
  <conditionalFormatting sqref="Z91">
    <cfRule type="expression" dxfId="4328" priority="1205">
      <formula>AND(MONTH(Z89)=$AD$55,Z90="pink")</formula>
    </cfRule>
    <cfRule type="expression" dxfId="4327" priority="1206">
      <formula>AND(MONTH(Z89)=$AD$55,Z90="yellow")</formula>
    </cfRule>
    <cfRule type="expression" dxfId="4326" priority="1207">
      <formula>AND(MONTH(Z89)=$AD$55,Z90="green")</formula>
    </cfRule>
    <cfRule type="expression" dxfId="4325" priority="1208">
      <formula>AND(MONTH(Z89)=$AD$55,Z90="purple")</formula>
    </cfRule>
    <cfRule type="expression" dxfId="4324" priority="1209">
      <formula>AND(MONTH(Z89)=$AD$55,Z90="sky")</formula>
    </cfRule>
    <cfRule type="expression" dxfId="4323" priority="1210">
      <formula>AND(MONTH(Z89)=$AD$55,Z90="orange")</formula>
    </cfRule>
  </conditionalFormatting>
  <conditionalFormatting sqref="Z92">
    <cfRule type="expression" dxfId="4322" priority="1204">
      <formula>MONTH(Z92)&lt;&gt;$AD$55</formula>
    </cfRule>
  </conditionalFormatting>
  <conditionalFormatting sqref="Z92">
    <cfRule type="expression" dxfId="4321" priority="1198">
      <formula>AND(MONTH(Z89)=$AD$55,Z90="pink")</formula>
    </cfRule>
    <cfRule type="expression" dxfId="4320" priority="1199">
      <formula>AND(MONTH(Z89)=$AD$55,Z90="yellow")</formula>
    </cfRule>
    <cfRule type="expression" dxfId="4319" priority="1200">
      <formula>AND(MONTH(Z89)=$AD$55,Z90="green")</formula>
    </cfRule>
    <cfRule type="expression" dxfId="4318" priority="1201">
      <formula>AND(MONTH(Z89)=$AD$55,Z90="purple")</formula>
    </cfRule>
    <cfRule type="expression" dxfId="4317" priority="1202">
      <formula>AND(MONTH(Z89)=$AD$55,Z90="sky")</formula>
    </cfRule>
    <cfRule type="expression" dxfId="4316" priority="1203">
      <formula>AND(MONTH(Z89)=$AD$55,Z90="orange")</formula>
    </cfRule>
  </conditionalFormatting>
  <conditionalFormatting sqref="Z93">
    <cfRule type="expression" dxfId="4315" priority="1197">
      <formula>MONTH(Z93)&lt;&gt;$AD$55</formula>
    </cfRule>
  </conditionalFormatting>
  <conditionalFormatting sqref="Z93">
    <cfRule type="expression" dxfId="4314" priority="1191">
      <formula>AND(MONTH(Z89)=$AD$55,Z90="pink")</formula>
    </cfRule>
    <cfRule type="expression" dxfId="4313" priority="1192">
      <formula>AND(MONTH(Z89)=$AD$55,Z90="yellow")</formula>
    </cfRule>
    <cfRule type="expression" dxfId="4312" priority="1193">
      <formula>AND(MONTH(Z89)=$AD$55,Z90="green")</formula>
    </cfRule>
    <cfRule type="expression" dxfId="4311" priority="1194">
      <formula>AND(MONTH(Z89)=$AD$55,Z90="purple")</formula>
    </cfRule>
    <cfRule type="expression" dxfId="4310" priority="1195">
      <formula>AND(MONTH(Z89)=$AD$55,Z90="sky")</formula>
    </cfRule>
    <cfRule type="expression" dxfId="4309" priority="1196">
      <formula>AND(MONTH(Z89)=$AD$55,Z90="orange")</formula>
    </cfRule>
  </conditionalFormatting>
  <conditionalFormatting sqref="Z94">
    <cfRule type="expression" dxfId="4308" priority="1190">
      <formula>MONTH(Z94)&lt;&gt;$AD$55</formula>
    </cfRule>
  </conditionalFormatting>
  <conditionalFormatting sqref="Z94">
    <cfRule type="expression" dxfId="4307" priority="1184">
      <formula>AND(MONTH(Z89)=$AD$55,Z90="pink")</formula>
    </cfRule>
    <cfRule type="expression" dxfId="4306" priority="1185">
      <formula>AND(MONTH(Z89)=$AD$55,Z90="yellow")</formula>
    </cfRule>
    <cfRule type="expression" dxfId="4305" priority="1186">
      <formula>AND(MONTH(Z89)=$AD$55,Z90="green")</formula>
    </cfRule>
    <cfRule type="expression" dxfId="4304" priority="1187">
      <formula>AND(MONTH(Z89)=$AD$55,Z90="purple")</formula>
    </cfRule>
    <cfRule type="expression" dxfId="4303" priority="1188">
      <formula>AND(MONTH(Z89)=$AD$55,Z90="sky")</formula>
    </cfRule>
    <cfRule type="expression" dxfId="4302" priority="1189">
      <formula>AND(MONTH(Z89)=$AD$55,Z90="orange")</formula>
    </cfRule>
  </conditionalFormatting>
  <conditionalFormatting sqref="Z95">
    <cfRule type="expression" dxfId="4301" priority="1177">
      <formula>AND(MONTH(Z89)=$AD$55,Z90="pink")</formula>
    </cfRule>
    <cfRule type="expression" dxfId="4300" priority="1178">
      <formula>AND(MONTH(Z89)=$AD$55,Z90="yellow")</formula>
    </cfRule>
    <cfRule type="expression" dxfId="4299" priority="1179">
      <formula>AND(MONTH(Z89)=$AD$55,Z90="green")</formula>
    </cfRule>
    <cfRule type="expression" dxfId="4298" priority="1180">
      <formula>AND(MONTH(Z89)=$AD$55,Z90="purple")</formula>
    </cfRule>
    <cfRule type="expression" dxfId="4297" priority="1181">
      <formula>AND(MONTH(Z89)=$AD$55,Z90="sky")</formula>
    </cfRule>
    <cfRule type="expression" dxfId="4296" priority="1182">
      <formula>AND(MONTH(Z89)=$AD$55,Z90="orange")</formula>
    </cfRule>
    <cfRule type="expression" dxfId="4295" priority="1183">
      <formula>MONTH(Z89)&lt;&gt;$AD$55</formula>
    </cfRule>
  </conditionalFormatting>
  <conditionalFormatting sqref="AA97">
    <cfRule type="expression" dxfId="4294" priority="1170">
      <formula>MONTH(AA97)&lt;&gt;$N$4</formula>
    </cfRule>
  </conditionalFormatting>
  <conditionalFormatting sqref="AA97">
    <cfRule type="expression" dxfId="4293" priority="1163">
      <formula>AND(MONTH(AA97)=$AD$55,AA98="pink")</formula>
    </cfRule>
    <cfRule type="expression" dxfId="4292" priority="1164">
      <formula>AND(MONTH(AA97)=$AD$55,AA98="yellow")</formula>
    </cfRule>
    <cfRule type="expression" dxfId="4291" priority="1165">
      <formula>AND(MONTH(AA97)=$AD$55,AA98="green")</formula>
    </cfRule>
    <cfRule type="expression" dxfId="4290" priority="1166">
      <formula>AND(MONTH(AA97)=$AD$55,AA98="purple")</formula>
    </cfRule>
    <cfRule type="expression" dxfId="4289" priority="1167">
      <formula>AND(MONTH(AA97)=$AD$55,AA98="sky")</formula>
    </cfRule>
    <cfRule type="expression" dxfId="4288" priority="1168">
      <formula>AND(MONTH(AA97)=$AD$55,AA98="orange")</formula>
    </cfRule>
    <cfRule type="expression" dxfId="4287" priority="1169">
      <formula>MONTH(AA97)&lt;&gt;$AD$55</formula>
    </cfRule>
  </conditionalFormatting>
  <conditionalFormatting sqref="AA97">
    <cfRule type="expression" dxfId="4286" priority="1162">
      <formula>AND(MONTH(AA97)=$AD$55,AA98=FALSE)</formula>
    </cfRule>
  </conditionalFormatting>
  <conditionalFormatting sqref="AA99">
    <cfRule type="expression" dxfId="4285" priority="1160">
      <formula>MONTH(AA99)&lt;&gt;$AD$55</formula>
    </cfRule>
  </conditionalFormatting>
  <conditionalFormatting sqref="AA99">
    <cfRule type="expression" dxfId="4284" priority="1154">
      <formula>AND(MONTH(AA97)=$AD$55,AA98="pink")</formula>
    </cfRule>
    <cfRule type="expression" dxfId="4283" priority="1155">
      <formula>AND(MONTH(AA97)=$AD$55,AA98="yellow")</formula>
    </cfRule>
    <cfRule type="expression" dxfId="4282" priority="1156">
      <formula>AND(MONTH(AA97)=$AD$55,AA98="green")</formula>
    </cfRule>
    <cfRule type="expression" dxfId="4281" priority="1157">
      <formula>AND(MONTH(AA97)=$AD$55,AA98="purple")</formula>
    </cfRule>
    <cfRule type="expression" dxfId="4280" priority="1158">
      <formula>AND(MONTH(AA97)=$AD$55,AA98="sky")</formula>
    </cfRule>
    <cfRule type="expression" dxfId="4279" priority="1159">
      <formula>AND(MONTH(AA97)=$AD$55,AA98="orange")</formula>
    </cfRule>
  </conditionalFormatting>
  <conditionalFormatting sqref="AA100">
    <cfRule type="expression" dxfId="4278" priority="1153">
      <formula>MONTH(AA100)&lt;&gt;$AD$55</formula>
    </cfRule>
  </conditionalFormatting>
  <conditionalFormatting sqref="AA100">
    <cfRule type="expression" dxfId="4277" priority="1147">
      <formula>AND(MONTH(AA97)=$AD$55,AA98="pink")</formula>
    </cfRule>
    <cfRule type="expression" dxfId="4276" priority="1148">
      <formula>AND(MONTH(AA97)=$AD$55,AA98="yellow")</formula>
    </cfRule>
    <cfRule type="expression" dxfId="4275" priority="1149">
      <formula>AND(MONTH(AA97)=$AD$55,AA98="green")</formula>
    </cfRule>
    <cfRule type="expression" dxfId="4274" priority="1150">
      <formula>AND(MONTH(AA97)=$AD$55,AA98="purple")</formula>
    </cfRule>
    <cfRule type="expression" dxfId="4273" priority="1151">
      <formula>AND(MONTH(AA97)=$AD$55,AA98="sky")</formula>
    </cfRule>
    <cfRule type="expression" dxfId="4272" priority="1152">
      <formula>AND(MONTH(AA97)=$AD$55,AA98="orange")</formula>
    </cfRule>
  </conditionalFormatting>
  <conditionalFormatting sqref="AA101">
    <cfRule type="expression" dxfId="4271" priority="1146">
      <formula>MONTH(AA101)&lt;&gt;$AD$55</formula>
    </cfRule>
  </conditionalFormatting>
  <conditionalFormatting sqref="AA101">
    <cfRule type="expression" dxfId="4270" priority="1140">
      <formula>AND(MONTH(AA97)=$AD$55,AA98="pink")</formula>
    </cfRule>
    <cfRule type="expression" dxfId="4269" priority="1141">
      <formula>AND(MONTH(AA97)=$AD$55,AA98="yellow")</formula>
    </cfRule>
    <cfRule type="expression" dxfId="4268" priority="1142">
      <formula>AND(MONTH(AA97)=$AD$55,AA98="green")</formula>
    </cfRule>
    <cfRule type="expression" dxfId="4267" priority="1143">
      <formula>AND(MONTH(AA97)=$AD$55,AA98="purple")</formula>
    </cfRule>
    <cfRule type="expression" dxfId="4266" priority="1144">
      <formula>AND(MONTH(AA97)=$AD$55,AA98="sky")</formula>
    </cfRule>
    <cfRule type="expression" dxfId="4265" priority="1145">
      <formula>AND(MONTH(AA97)=$AD$55,AA98="orange")</formula>
    </cfRule>
  </conditionalFormatting>
  <conditionalFormatting sqref="AA102">
    <cfRule type="expression" dxfId="4264" priority="1139">
      <formula>MONTH(AA102)&lt;&gt;$AD$55</formula>
    </cfRule>
  </conditionalFormatting>
  <conditionalFormatting sqref="AA102">
    <cfRule type="expression" dxfId="4263" priority="1133">
      <formula>AND(MONTH(AA97)=$AD$55,AA98="pink")</formula>
    </cfRule>
    <cfRule type="expression" dxfId="4262" priority="1134">
      <formula>AND(MONTH(AA97)=$AD$55,AA98="yellow")</formula>
    </cfRule>
    <cfRule type="expression" dxfId="4261" priority="1135">
      <formula>AND(MONTH(AA97)=$AD$55,AA98="green")</formula>
    </cfRule>
    <cfRule type="expression" dxfId="4260" priority="1136">
      <formula>AND(MONTH(AA97)=$AD$55,AA98="purple")</formula>
    </cfRule>
    <cfRule type="expression" dxfId="4259" priority="1137">
      <formula>AND(MONTH(AA97)=$AD$55,AA98="sky")</formula>
    </cfRule>
    <cfRule type="expression" dxfId="4258" priority="1138">
      <formula>AND(MONTH(AA97)=$AD$55,AA98="orange")</formula>
    </cfRule>
  </conditionalFormatting>
  <conditionalFormatting sqref="AA103">
    <cfRule type="expression" dxfId="4257" priority="1126">
      <formula>AND(MONTH(AA97)=$AD$55,AA98="pink")</formula>
    </cfRule>
    <cfRule type="expression" dxfId="4256" priority="1127">
      <formula>AND(MONTH(AA97)=$AD$55,AA98="yellow")</formula>
    </cfRule>
    <cfRule type="expression" dxfId="4255" priority="1128">
      <formula>AND(MONTH(AA97)=$AD$55,AA98="green")</formula>
    </cfRule>
    <cfRule type="expression" dxfId="4254" priority="1129">
      <formula>AND(MONTH(AA97)=$AD$55,AA98="purple")</formula>
    </cfRule>
    <cfRule type="expression" dxfId="4253" priority="1130">
      <formula>AND(MONTH(AA97)=$AD$55,AA98="sky")</formula>
    </cfRule>
    <cfRule type="expression" dxfId="4252" priority="1131">
      <formula>AND(MONTH(AA97)=$AD$55,AA98="orange")</formula>
    </cfRule>
    <cfRule type="expression" dxfId="4251" priority="1132">
      <formula>MONTH(AA97)&lt;&gt;$AD$55</formula>
    </cfRule>
  </conditionalFormatting>
  <conditionalFormatting sqref="AB97:AF97">
    <cfRule type="expression" dxfId="4250" priority="1119">
      <formula>MONTH(AB97)&lt;&gt;$N$4</formula>
    </cfRule>
  </conditionalFormatting>
  <conditionalFormatting sqref="AB97:AF97">
    <cfRule type="expression" dxfId="4249" priority="1112">
      <formula>AND(MONTH(AB97)=$AD$55,AB98="pink")</formula>
    </cfRule>
    <cfRule type="expression" dxfId="4248" priority="1113">
      <formula>AND(MONTH(AB97)=$AD$55,AB98="yellow")</formula>
    </cfRule>
    <cfRule type="expression" dxfId="4247" priority="1114">
      <formula>AND(MONTH(AB97)=$AD$55,AB98="green")</formula>
    </cfRule>
    <cfRule type="expression" dxfId="4246" priority="1115">
      <formula>AND(MONTH(AB97)=$AD$55,AB98="purple")</formula>
    </cfRule>
    <cfRule type="expression" dxfId="4245" priority="1116">
      <formula>AND(MONTH(AB97)=$AD$55,AB98="sky")</formula>
    </cfRule>
    <cfRule type="expression" dxfId="4244" priority="1117">
      <formula>AND(MONTH(AB97)=$AD$55,AB98="orange")</formula>
    </cfRule>
    <cfRule type="expression" dxfId="4243" priority="1118">
      <formula>MONTH(AB97)&lt;&gt;$AD$55</formula>
    </cfRule>
  </conditionalFormatting>
  <conditionalFormatting sqref="AB97:AF97">
    <cfRule type="expression" dxfId="4242" priority="1111">
      <formula>AND(MONTH(AB97)=$AD$55,AB98=FALSE)</formula>
    </cfRule>
  </conditionalFormatting>
  <conditionalFormatting sqref="AB99:AF99">
    <cfRule type="expression" dxfId="4241" priority="1109">
      <formula>MONTH(AB99)&lt;&gt;$AD$55</formula>
    </cfRule>
  </conditionalFormatting>
  <conditionalFormatting sqref="AB99:AF99">
    <cfRule type="expression" dxfId="4240" priority="1103">
      <formula>AND(MONTH(AB97)=$AD$55,AB98="pink")</formula>
    </cfRule>
    <cfRule type="expression" dxfId="4239" priority="1104">
      <formula>AND(MONTH(AB97)=$AD$55,AB98="yellow")</formula>
    </cfRule>
    <cfRule type="expression" dxfId="4238" priority="1105">
      <formula>AND(MONTH(AB97)=$AD$55,AB98="green")</formula>
    </cfRule>
    <cfRule type="expression" dxfId="4237" priority="1106">
      <formula>AND(MONTH(AB97)=$AD$55,AB98="purple")</formula>
    </cfRule>
    <cfRule type="expression" dxfId="4236" priority="1107">
      <formula>AND(MONTH(AB97)=$AD$55,AB98="sky")</formula>
    </cfRule>
    <cfRule type="expression" dxfId="4235" priority="1108">
      <formula>AND(MONTH(AB97)=$AD$55,AB98="orange")</formula>
    </cfRule>
  </conditionalFormatting>
  <conditionalFormatting sqref="AB100:AF100">
    <cfRule type="expression" dxfId="4234" priority="1102">
      <formula>MONTH(AB100)&lt;&gt;$AD$55</formula>
    </cfRule>
  </conditionalFormatting>
  <conditionalFormatting sqref="AB100:AF100">
    <cfRule type="expression" dxfId="4233" priority="1096">
      <formula>AND(MONTH(AB97)=$AD$55,AB98="pink")</formula>
    </cfRule>
    <cfRule type="expression" dxfId="4232" priority="1097">
      <formula>AND(MONTH(AB97)=$AD$55,AB98="yellow")</formula>
    </cfRule>
    <cfRule type="expression" dxfId="4231" priority="1098">
      <formula>AND(MONTH(AB97)=$AD$55,AB98="green")</formula>
    </cfRule>
    <cfRule type="expression" dxfId="4230" priority="1099">
      <formula>AND(MONTH(AB97)=$AD$55,AB98="purple")</formula>
    </cfRule>
    <cfRule type="expression" dxfId="4229" priority="1100">
      <formula>AND(MONTH(AB97)=$AD$55,AB98="sky")</formula>
    </cfRule>
    <cfRule type="expression" dxfId="4228" priority="1101">
      <formula>AND(MONTH(AB97)=$AD$55,AB98="orange")</formula>
    </cfRule>
  </conditionalFormatting>
  <conditionalFormatting sqref="AB101:AF101">
    <cfRule type="expression" dxfId="4227" priority="1095">
      <formula>MONTH(AB101)&lt;&gt;$AD$55</formula>
    </cfRule>
  </conditionalFormatting>
  <conditionalFormatting sqref="AB101:AF101">
    <cfRule type="expression" dxfId="4226" priority="1089">
      <formula>AND(MONTH(AB97)=$AD$55,AB98="pink")</formula>
    </cfRule>
    <cfRule type="expression" dxfId="4225" priority="1090">
      <formula>AND(MONTH(AB97)=$AD$55,AB98="yellow")</formula>
    </cfRule>
    <cfRule type="expression" dxfId="4224" priority="1091">
      <formula>AND(MONTH(AB97)=$AD$55,AB98="green")</formula>
    </cfRule>
    <cfRule type="expression" dxfId="4223" priority="1092">
      <formula>AND(MONTH(AB97)=$AD$55,AB98="purple")</formula>
    </cfRule>
    <cfRule type="expression" dxfId="4222" priority="1093">
      <formula>AND(MONTH(AB97)=$AD$55,AB98="sky")</formula>
    </cfRule>
    <cfRule type="expression" dxfId="4221" priority="1094">
      <formula>AND(MONTH(AB97)=$AD$55,AB98="orange")</formula>
    </cfRule>
  </conditionalFormatting>
  <conditionalFormatting sqref="AB102:AF102">
    <cfRule type="expression" dxfId="4220" priority="1088">
      <formula>MONTH(AB102)&lt;&gt;$AD$55</formula>
    </cfRule>
  </conditionalFormatting>
  <conditionalFormatting sqref="AB102:AF102">
    <cfRule type="expression" dxfId="4219" priority="1082">
      <formula>AND(MONTH(AB97)=$AD$55,AB98="pink")</formula>
    </cfRule>
    <cfRule type="expression" dxfId="4218" priority="1083">
      <formula>AND(MONTH(AB97)=$AD$55,AB98="yellow")</formula>
    </cfRule>
    <cfRule type="expression" dxfId="4217" priority="1084">
      <formula>AND(MONTH(AB97)=$AD$55,AB98="green")</formula>
    </cfRule>
    <cfRule type="expression" dxfId="4216" priority="1085">
      <formula>AND(MONTH(AB97)=$AD$55,AB98="purple")</formula>
    </cfRule>
    <cfRule type="expression" dxfId="4215" priority="1086">
      <formula>AND(MONTH(AB97)=$AD$55,AB98="sky")</formula>
    </cfRule>
    <cfRule type="expression" dxfId="4214" priority="1087">
      <formula>AND(MONTH(AB97)=$AD$55,AB98="orange")</formula>
    </cfRule>
  </conditionalFormatting>
  <conditionalFormatting sqref="AB103:AF103">
    <cfRule type="expression" dxfId="4213" priority="1075">
      <formula>AND(MONTH(AB97)=$AD$55,AB98="pink")</formula>
    </cfRule>
    <cfRule type="expression" dxfId="4212" priority="1076">
      <formula>AND(MONTH(AB97)=$AD$55,AB98="yellow")</formula>
    </cfRule>
    <cfRule type="expression" dxfId="4211" priority="1077">
      <formula>AND(MONTH(AB97)=$AD$55,AB98="green")</formula>
    </cfRule>
    <cfRule type="expression" dxfId="4210" priority="1078">
      <formula>AND(MONTH(AB97)=$AD$55,AB98="purple")</formula>
    </cfRule>
    <cfRule type="expression" dxfId="4209" priority="1079">
      <formula>AND(MONTH(AB97)=$AD$55,AB98="sky")</formula>
    </cfRule>
    <cfRule type="expression" dxfId="4208" priority="1080">
      <formula>AND(MONTH(AB97)=$AD$55,AB98="orange")</formula>
    </cfRule>
    <cfRule type="expression" dxfId="4207" priority="1081">
      <formula>MONTH(AB97)&lt;&gt;$AD$55</formula>
    </cfRule>
  </conditionalFormatting>
  <conditionalFormatting sqref="Z97">
    <cfRule type="expression" dxfId="4206" priority="1068">
      <formula>MONTH(Z97)&lt;&gt;$N$4</formula>
    </cfRule>
  </conditionalFormatting>
  <conditionalFormatting sqref="Z97">
    <cfRule type="expression" dxfId="4205" priority="1061">
      <formula>AND(MONTH(Z97)=$AD$55,Z98="pink")</formula>
    </cfRule>
    <cfRule type="expression" dxfId="4204" priority="1062">
      <formula>AND(MONTH(Z97)=$AD$55,Z98="yellow")</formula>
    </cfRule>
    <cfRule type="expression" dxfId="4203" priority="1063">
      <formula>AND(MONTH(Z97)=$AD$55,Z98="green")</formula>
    </cfRule>
    <cfRule type="expression" dxfId="4202" priority="1064">
      <formula>AND(MONTH(Z97)=$AD$55,Z98="purple")</formula>
    </cfRule>
    <cfRule type="expression" dxfId="4201" priority="1065">
      <formula>AND(MONTH(Z97)=$AD$55,Z98="sky")</formula>
    </cfRule>
    <cfRule type="expression" dxfId="4200" priority="1066">
      <formula>AND(MONTH(Z97)=$AD$55,Z98="orange")</formula>
    </cfRule>
    <cfRule type="expression" dxfId="4199" priority="1067">
      <formula>MONTH(Z97)&lt;&gt;$AD$55</formula>
    </cfRule>
  </conditionalFormatting>
  <conditionalFormatting sqref="Z97">
    <cfRule type="expression" dxfId="4198" priority="1060">
      <formula>AND(MONTH(Z97)=$AD$55,Z98=FALSE)</formula>
    </cfRule>
  </conditionalFormatting>
  <conditionalFormatting sqref="Z99">
    <cfRule type="expression" dxfId="4197" priority="1058">
      <formula>MONTH(Z99)&lt;&gt;$AD$55</formula>
    </cfRule>
  </conditionalFormatting>
  <conditionalFormatting sqref="Z99">
    <cfRule type="expression" dxfId="4196" priority="1052">
      <formula>AND(MONTH(Z97)=$AD$55,Z98="pink")</formula>
    </cfRule>
    <cfRule type="expression" dxfId="4195" priority="1053">
      <formula>AND(MONTH(Z97)=$AD$55,Z98="yellow")</formula>
    </cfRule>
    <cfRule type="expression" dxfId="4194" priority="1054">
      <formula>AND(MONTH(Z97)=$AD$55,Z98="green")</formula>
    </cfRule>
    <cfRule type="expression" dxfId="4193" priority="1055">
      <formula>AND(MONTH(Z97)=$AD$55,Z98="purple")</formula>
    </cfRule>
    <cfRule type="expression" dxfId="4192" priority="1056">
      <formula>AND(MONTH(Z97)=$AD$55,Z98="sky")</formula>
    </cfRule>
    <cfRule type="expression" dxfId="4191" priority="1057">
      <formula>AND(MONTH(Z97)=$AD$55,Z98="orange")</formula>
    </cfRule>
  </conditionalFormatting>
  <conditionalFormatting sqref="Z100">
    <cfRule type="expression" dxfId="4190" priority="1051">
      <formula>MONTH(Z100)&lt;&gt;$AD$55</formula>
    </cfRule>
  </conditionalFormatting>
  <conditionalFormatting sqref="Z100">
    <cfRule type="expression" dxfId="4189" priority="1045">
      <formula>AND(MONTH(Z97)=$AD$55,Z98="pink")</formula>
    </cfRule>
    <cfRule type="expression" dxfId="4188" priority="1046">
      <formula>AND(MONTH(Z97)=$AD$55,Z98="yellow")</formula>
    </cfRule>
    <cfRule type="expression" dxfId="4187" priority="1047">
      <formula>AND(MONTH(Z97)=$AD$55,Z98="green")</formula>
    </cfRule>
    <cfRule type="expression" dxfId="4186" priority="1048">
      <formula>AND(MONTH(Z97)=$AD$55,Z98="purple")</formula>
    </cfRule>
    <cfRule type="expression" dxfId="4185" priority="1049">
      <formula>AND(MONTH(Z97)=$AD$55,Z98="sky")</formula>
    </cfRule>
    <cfRule type="expression" dxfId="4184" priority="1050">
      <formula>AND(MONTH(Z97)=$AD$55,Z98="orange")</formula>
    </cfRule>
  </conditionalFormatting>
  <conditionalFormatting sqref="Z101">
    <cfRule type="expression" dxfId="4183" priority="1044">
      <formula>MONTH(Z101)&lt;&gt;$AD$55</formula>
    </cfRule>
  </conditionalFormatting>
  <conditionalFormatting sqref="Z101">
    <cfRule type="expression" dxfId="4182" priority="1038">
      <formula>AND(MONTH(Z97)=$AD$55,Z98="pink")</formula>
    </cfRule>
    <cfRule type="expression" dxfId="4181" priority="1039">
      <formula>AND(MONTH(Z97)=$AD$55,Z98="yellow")</formula>
    </cfRule>
    <cfRule type="expression" dxfId="4180" priority="1040">
      <formula>AND(MONTH(Z97)=$AD$55,Z98="green")</formula>
    </cfRule>
    <cfRule type="expression" dxfId="4179" priority="1041">
      <formula>AND(MONTH(Z97)=$AD$55,Z98="purple")</formula>
    </cfRule>
    <cfRule type="expression" dxfId="4178" priority="1042">
      <formula>AND(MONTH(Z97)=$AD$55,Z98="sky")</formula>
    </cfRule>
    <cfRule type="expression" dxfId="4177" priority="1043">
      <formula>AND(MONTH(Z97)=$AD$55,Z98="orange")</formula>
    </cfRule>
  </conditionalFormatting>
  <conditionalFormatting sqref="Z102">
    <cfRule type="expression" dxfId="4176" priority="1037">
      <formula>MONTH(Z102)&lt;&gt;$AD$55</formula>
    </cfRule>
  </conditionalFormatting>
  <conditionalFormatting sqref="Z102">
    <cfRule type="expression" dxfId="4175" priority="1031">
      <formula>AND(MONTH(Z97)=$AD$55,Z98="pink")</formula>
    </cfRule>
    <cfRule type="expression" dxfId="4174" priority="1032">
      <formula>AND(MONTH(Z97)=$AD$55,Z98="yellow")</formula>
    </cfRule>
    <cfRule type="expression" dxfId="4173" priority="1033">
      <formula>AND(MONTH(Z97)=$AD$55,Z98="green")</formula>
    </cfRule>
    <cfRule type="expression" dxfId="4172" priority="1034">
      <formula>AND(MONTH(Z97)=$AD$55,Z98="purple")</formula>
    </cfRule>
    <cfRule type="expression" dxfId="4171" priority="1035">
      <formula>AND(MONTH(Z97)=$AD$55,Z98="sky")</formula>
    </cfRule>
    <cfRule type="expression" dxfId="4170" priority="1036">
      <formula>AND(MONTH(Z97)=$AD$55,Z98="orange")</formula>
    </cfRule>
  </conditionalFormatting>
  <conditionalFormatting sqref="Z103">
    <cfRule type="expression" dxfId="4169" priority="1024">
      <formula>AND(MONTH(Z97)=$AD$55,Z98="pink")</formula>
    </cfRule>
    <cfRule type="expression" dxfId="4168" priority="1025">
      <formula>AND(MONTH(Z97)=$AD$55,Z98="yellow")</formula>
    </cfRule>
    <cfRule type="expression" dxfId="4167" priority="1026">
      <formula>AND(MONTH(Z97)=$AD$55,Z98="green")</formula>
    </cfRule>
    <cfRule type="expression" dxfId="4166" priority="1027">
      <formula>AND(MONTH(Z97)=$AD$55,Z98="purple")</formula>
    </cfRule>
    <cfRule type="expression" dxfId="4165" priority="1028">
      <formula>AND(MONTH(Z97)=$AD$55,Z98="sky")</formula>
    </cfRule>
    <cfRule type="expression" dxfId="4164" priority="1029">
      <formula>AND(MONTH(Z97)=$AD$55,Z98="orange")</formula>
    </cfRule>
    <cfRule type="expression" dxfId="4163" priority="1030">
      <formula>MONTH(Z97)&lt;&gt;$AD$55</formula>
    </cfRule>
  </conditionalFormatting>
  <conditionalFormatting sqref="AA81">
    <cfRule type="expression" dxfId="4162" priority="1017">
      <formula>MONTH(AA81)&lt;&gt;$N$4</formula>
    </cfRule>
  </conditionalFormatting>
  <conditionalFormatting sqref="AA81">
    <cfRule type="expression" dxfId="4161" priority="1010">
      <formula>AND(MONTH(AA81)=$AD$55,AA82="pink")</formula>
    </cfRule>
    <cfRule type="expression" dxfId="4160" priority="1011">
      <formula>AND(MONTH(AA81)=$AD$55,AA82="yellow")</formula>
    </cfRule>
    <cfRule type="expression" dxfId="4159" priority="1012">
      <formula>AND(MONTH(AA81)=$AD$55,AA82="green")</formula>
    </cfRule>
    <cfRule type="expression" dxfId="4158" priority="1013">
      <formula>AND(MONTH(AA81)=$AD$55,AA82="purple")</formula>
    </cfRule>
    <cfRule type="expression" dxfId="4157" priority="1014">
      <formula>AND(MONTH(AA81)=$AD$55,AA82="sky")</formula>
    </cfRule>
    <cfRule type="expression" dxfId="4156" priority="1015">
      <formula>AND(MONTH(AA81)=$AD$55,AA82="orange")</formula>
    </cfRule>
    <cfRule type="expression" dxfId="4155" priority="1016">
      <formula>MONTH(AA81)&lt;&gt;$AD$55</formula>
    </cfRule>
  </conditionalFormatting>
  <conditionalFormatting sqref="AA81">
    <cfRule type="expression" dxfId="4154" priority="1009">
      <formula>AND(MONTH(AA81)=$AD$55,AA82=FALSE)</formula>
    </cfRule>
  </conditionalFormatting>
  <conditionalFormatting sqref="AA83">
    <cfRule type="expression" dxfId="4153" priority="1007">
      <formula>MONTH(AA83)&lt;&gt;$AD$55</formula>
    </cfRule>
  </conditionalFormatting>
  <conditionalFormatting sqref="AA83">
    <cfRule type="expression" dxfId="4152" priority="1001">
      <formula>AND(MONTH(AA81)=$AD$55,AA82="pink")</formula>
    </cfRule>
    <cfRule type="expression" dxfId="4151" priority="1002">
      <formula>AND(MONTH(AA81)=$AD$55,AA82="yellow")</formula>
    </cfRule>
    <cfRule type="expression" dxfId="4150" priority="1003">
      <formula>AND(MONTH(AA81)=$AD$55,AA82="green")</formula>
    </cfRule>
    <cfRule type="expression" dxfId="4149" priority="1004">
      <formula>AND(MONTH(AA81)=$AD$55,AA82="purple")</formula>
    </cfRule>
    <cfRule type="expression" dxfId="4148" priority="1005">
      <formula>AND(MONTH(AA81)=$AD$55,AA82="sky")</formula>
    </cfRule>
    <cfRule type="expression" dxfId="4147" priority="1006">
      <formula>AND(MONTH(AA81)=$AD$55,AA82="orange")</formula>
    </cfRule>
  </conditionalFormatting>
  <conditionalFormatting sqref="AA84">
    <cfRule type="expression" dxfId="4146" priority="1000">
      <formula>MONTH(AA84)&lt;&gt;$AD$55</formula>
    </cfRule>
  </conditionalFormatting>
  <conditionalFormatting sqref="AA84">
    <cfRule type="expression" dxfId="4145" priority="994">
      <formula>AND(MONTH(AA81)=$AD$55,AA82="pink")</formula>
    </cfRule>
    <cfRule type="expression" dxfId="4144" priority="995">
      <formula>AND(MONTH(AA81)=$AD$55,AA82="yellow")</formula>
    </cfRule>
    <cfRule type="expression" dxfId="4143" priority="996">
      <formula>AND(MONTH(AA81)=$AD$55,AA82="green")</formula>
    </cfRule>
    <cfRule type="expression" dxfId="4142" priority="997">
      <formula>AND(MONTH(AA81)=$AD$55,AA82="purple")</formula>
    </cfRule>
    <cfRule type="expression" dxfId="4141" priority="998">
      <formula>AND(MONTH(AA81)=$AD$55,AA82="sky")</formula>
    </cfRule>
    <cfRule type="expression" dxfId="4140" priority="999">
      <formula>AND(MONTH(AA81)=$AD$55,AA82="orange")</formula>
    </cfRule>
  </conditionalFormatting>
  <conditionalFormatting sqref="AA85">
    <cfRule type="expression" dxfId="4139" priority="993">
      <formula>MONTH(AA85)&lt;&gt;$AD$55</formula>
    </cfRule>
  </conditionalFormatting>
  <conditionalFormatting sqref="AA85">
    <cfRule type="expression" dxfId="4138" priority="987">
      <formula>AND(MONTH(AA81)=$AD$55,AA82="pink")</formula>
    </cfRule>
    <cfRule type="expression" dxfId="4137" priority="988">
      <formula>AND(MONTH(AA81)=$AD$55,AA82="yellow")</formula>
    </cfRule>
    <cfRule type="expression" dxfId="4136" priority="989">
      <formula>AND(MONTH(AA81)=$AD$55,AA82="green")</formula>
    </cfRule>
    <cfRule type="expression" dxfId="4135" priority="990">
      <formula>AND(MONTH(AA81)=$AD$55,AA82="purple")</formula>
    </cfRule>
    <cfRule type="expression" dxfId="4134" priority="991">
      <formula>AND(MONTH(AA81)=$AD$55,AA82="sky")</formula>
    </cfRule>
    <cfRule type="expression" dxfId="4133" priority="992">
      <formula>AND(MONTH(AA81)=$AD$55,AA82="orange")</formula>
    </cfRule>
  </conditionalFormatting>
  <conditionalFormatting sqref="AA86">
    <cfRule type="expression" dxfId="4132" priority="986">
      <formula>MONTH(AA86)&lt;&gt;$AD$55</formula>
    </cfRule>
  </conditionalFormatting>
  <conditionalFormatting sqref="AA86">
    <cfRule type="expression" dxfId="4131" priority="980">
      <formula>AND(MONTH(AA81)=$AD$55,AA82="pink")</formula>
    </cfRule>
    <cfRule type="expression" dxfId="4130" priority="981">
      <formula>AND(MONTH(AA81)=$AD$55,AA82="yellow")</formula>
    </cfRule>
    <cfRule type="expression" dxfId="4129" priority="982">
      <formula>AND(MONTH(AA81)=$AD$55,AA82="green")</formula>
    </cfRule>
    <cfRule type="expression" dxfId="4128" priority="983">
      <formula>AND(MONTH(AA81)=$AD$55,AA82="purple")</formula>
    </cfRule>
    <cfRule type="expression" dxfId="4127" priority="984">
      <formula>AND(MONTH(AA81)=$AD$55,AA82="sky")</formula>
    </cfRule>
    <cfRule type="expression" dxfId="4126" priority="985">
      <formula>AND(MONTH(AA81)=$AD$55,AA82="orange")</formula>
    </cfRule>
  </conditionalFormatting>
  <conditionalFormatting sqref="AA87">
    <cfRule type="expression" dxfId="4125" priority="973">
      <formula>AND(MONTH(AA81)=$AD$55,AA82="pink")</formula>
    </cfRule>
    <cfRule type="expression" dxfId="4124" priority="974">
      <formula>AND(MONTH(AA81)=$AD$55,AA82="yellow")</formula>
    </cfRule>
    <cfRule type="expression" dxfId="4123" priority="975">
      <formula>AND(MONTH(AA81)=$AD$55,AA82="green")</formula>
    </cfRule>
    <cfRule type="expression" dxfId="4122" priority="976">
      <formula>AND(MONTH(AA81)=$AD$55,AA82="purple")</formula>
    </cfRule>
    <cfRule type="expression" dxfId="4121" priority="977">
      <formula>AND(MONTH(AA81)=$AD$55,AA82="sky")</formula>
    </cfRule>
    <cfRule type="expression" dxfId="4120" priority="978">
      <formula>AND(MONTH(AA81)=$AD$55,AA82="orange")</formula>
    </cfRule>
    <cfRule type="expression" dxfId="4119" priority="979">
      <formula>MONTH(AA81)&lt;&gt;$AD$55</formula>
    </cfRule>
  </conditionalFormatting>
  <conditionalFormatting sqref="AB81:AF81">
    <cfRule type="expression" dxfId="4118" priority="966">
      <formula>MONTH(AB81)&lt;&gt;$N$4</formula>
    </cfRule>
  </conditionalFormatting>
  <conditionalFormatting sqref="AB81:AF81">
    <cfRule type="expression" dxfId="4117" priority="959">
      <formula>AND(MONTH(AB81)=$AD$55,AB82="pink")</formula>
    </cfRule>
    <cfRule type="expression" dxfId="4116" priority="960">
      <formula>AND(MONTH(AB81)=$AD$55,AB82="yellow")</formula>
    </cfRule>
    <cfRule type="expression" dxfId="4115" priority="961">
      <formula>AND(MONTH(AB81)=$AD$55,AB82="green")</formula>
    </cfRule>
    <cfRule type="expression" dxfId="4114" priority="962">
      <formula>AND(MONTH(AB81)=$AD$55,AB82="purple")</formula>
    </cfRule>
    <cfRule type="expression" dxfId="4113" priority="963">
      <formula>AND(MONTH(AB81)=$AD$55,AB82="sky")</formula>
    </cfRule>
    <cfRule type="expression" dxfId="4112" priority="964">
      <formula>AND(MONTH(AB81)=$AD$55,AB82="orange")</formula>
    </cfRule>
    <cfRule type="expression" dxfId="4111" priority="965">
      <formula>MONTH(AB81)&lt;&gt;$AD$55</formula>
    </cfRule>
  </conditionalFormatting>
  <conditionalFormatting sqref="AB81:AF81">
    <cfRule type="expression" dxfId="4110" priority="958">
      <formula>AND(MONTH(AB81)=$AD$55,AB82=FALSE)</formula>
    </cfRule>
  </conditionalFormatting>
  <conditionalFormatting sqref="AB83:AF83">
    <cfRule type="expression" dxfId="4109" priority="956">
      <formula>MONTH(AB83)&lt;&gt;$AD$55</formula>
    </cfRule>
  </conditionalFormatting>
  <conditionalFormatting sqref="AB83:AF83">
    <cfRule type="expression" dxfId="4108" priority="950">
      <formula>AND(MONTH(AB81)=$AD$55,AB82="pink")</formula>
    </cfRule>
    <cfRule type="expression" dxfId="4107" priority="951">
      <formula>AND(MONTH(AB81)=$AD$55,AB82="yellow")</formula>
    </cfRule>
    <cfRule type="expression" dxfId="4106" priority="952">
      <formula>AND(MONTH(AB81)=$AD$55,AB82="green")</formula>
    </cfRule>
    <cfRule type="expression" dxfId="4105" priority="953">
      <formula>AND(MONTH(AB81)=$AD$55,AB82="purple")</formula>
    </cfRule>
    <cfRule type="expression" dxfId="4104" priority="954">
      <formula>AND(MONTH(AB81)=$AD$55,AB82="sky")</formula>
    </cfRule>
    <cfRule type="expression" dxfId="4103" priority="955">
      <formula>AND(MONTH(AB81)=$AD$55,AB82="orange")</formula>
    </cfRule>
  </conditionalFormatting>
  <conditionalFormatting sqref="AB84:AF84">
    <cfRule type="expression" dxfId="4102" priority="949">
      <formula>MONTH(AB84)&lt;&gt;$AD$55</formula>
    </cfRule>
  </conditionalFormatting>
  <conditionalFormatting sqref="AB84:AF84">
    <cfRule type="expression" dxfId="4101" priority="943">
      <formula>AND(MONTH(AB81)=$AD$55,AB82="pink")</formula>
    </cfRule>
    <cfRule type="expression" dxfId="4100" priority="944">
      <formula>AND(MONTH(AB81)=$AD$55,AB82="yellow")</formula>
    </cfRule>
    <cfRule type="expression" dxfId="4099" priority="945">
      <formula>AND(MONTH(AB81)=$AD$55,AB82="green")</formula>
    </cfRule>
    <cfRule type="expression" dxfId="4098" priority="946">
      <formula>AND(MONTH(AB81)=$AD$55,AB82="purple")</formula>
    </cfRule>
    <cfRule type="expression" dxfId="4097" priority="947">
      <formula>AND(MONTH(AB81)=$AD$55,AB82="sky")</formula>
    </cfRule>
    <cfRule type="expression" dxfId="4096" priority="948">
      <formula>AND(MONTH(AB81)=$AD$55,AB82="orange")</formula>
    </cfRule>
  </conditionalFormatting>
  <conditionalFormatting sqref="AB85:AF85">
    <cfRule type="expression" dxfId="4095" priority="942">
      <formula>MONTH(AB85)&lt;&gt;$AD$55</formula>
    </cfRule>
  </conditionalFormatting>
  <conditionalFormatting sqref="AB85:AF85">
    <cfRule type="expression" dxfId="4094" priority="936">
      <formula>AND(MONTH(AB81)=$AD$55,AB82="pink")</formula>
    </cfRule>
    <cfRule type="expression" dxfId="4093" priority="937">
      <formula>AND(MONTH(AB81)=$AD$55,AB82="yellow")</formula>
    </cfRule>
    <cfRule type="expression" dxfId="4092" priority="938">
      <formula>AND(MONTH(AB81)=$AD$55,AB82="green")</formula>
    </cfRule>
    <cfRule type="expression" dxfId="4091" priority="939">
      <formula>AND(MONTH(AB81)=$AD$55,AB82="purple")</formula>
    </cfRule>
    <cfRule type="expression" dxfId="4090" priority="940">
      <formula>AND(MONTH(AB81)=$AD$55,AB82="sky")</formula>
    </cfRule>
    <cfRule type="expression" dxfId="4089" priority="941">
      <formula>AND(MONTH(AB81)=$AD$55,AB82="orange")</formula>
    </cfRule>
  </conditionalFormatting>
  <conditionalFormatting sqref="AB86:AF86">
    <cfRule type="expression" dxfId="4088" priority="935">
      <formula>MONTH(AB86)&lt;&gt;$AD$55</formula>
    </cfRule>
  </conditionalFormatting>
  <conditionalFormatting sqref="AB86:AF86">
    <cfRule type="expression" dxfId="4087" priority="929">
      <formula>AND(MONTH(AB81)=$AD$55,AB82="pink")</formula>
    </cfRule>
    <cfRule type="expression" dxfId="4086" priority="930">
      <formula>AND(MONTH(AB81)=$AD$55,AB82="yellow")</formula>
    </cfRule>
    <cfRule type="expression" dxfId="4085" priority="931">
      <formula>AND(MONTH(AB81)=$AD$55,AB82="green")</formula>
    </cfRule>
    <cfRule type="expression" dxfId="4084" priority="932">
      <formula>AND(MONTH(AB81)=$AD$55,AB82="purple")</formula>
    </cfRule>
    <cfRule type="expression" dxfId="4083" priority="933">
      <formula>AND(MONTH(AB81)=$AD$55,AB82="sky")</formula>
    </cfRule>
    <cfRule type="expression" dxfId="4082" priority="934">
      <formula>AND(MONTH(AB81)=$AD$55,AB82="orange")</formula>
    </cfRule>
  </conditionalFormatting>
  <conditionalFormatting sqref="AB87:AF87">
    <cfRule type="expression" dxfId="4081" priority="922">
      <formula>AND(MONTH(AB81)=$AD$55,AB82="pink")</formula>
    </cfRule>
    <cfRule type="expression" dxfId="4080" priority="923">
      <formula>AND(MONTH(AB81)=$AD$55,AB82="yellow")</formula>
    </cfRule>
    <cfRule type="expression" dxfId="4079" priority="924">
      <formula>AND(MONTH(AB81)=$AD$55,AB82="green")</formula>
    </cfRule>
    <cfRule type="expression" dxfId="4078" priority="925">
      <formula>AND(MONTH(AB81)=$AD$55,AB82="purple")</formula>
    </cfRule>
    <cfRule type="expression" dxfId="4077" priority="926">
      <formula>AND(MONTH(AB81)=$AD$55,AB82="sky")</formula>
    </cfRule>
    <cfRule type="expression" dxfId="4076" priority="927">
      <formula>AND(MONTH(AB81)=$AD$55,AB82="orange")</formula>
    </cfRule>
    <cfRule type="expression" dxfId="4075" priority="928">
      <formula>MONTH(AB81)&lt;&gt;$AD$55</formula>
    </cfRule>
  </conditionalFormatting>
  <conditionalFormatting sqref="Z81">
    <cfRule type="expression" dxfId="4074" priority="915">
      <formula>MONTH(Z81)&lt;&gt;$N$4</formula>
    </cfRule>
  </conditionalFormatting>
  <conditionalFormatting sqref="Z81">
    <cfRule type="expression" dxfId="4073" priority="908">
      <formula>AND(MONTH(Z81)=$AD$55,Z82="pink")</formula>
    </cfRule>
    <cfRule type="expression" dxfId="4072" priority="909">
      <formula>AND(MONTH(Z81)=$AD$55,Z82="yellow")</formula>
    </cfRule>
    <cfRule type="expression" dxfId="4071" priority="910">
      <formula>AND(MONTH(Z81)=$AD$55,Z82="green")</formula>
    </cfRule>
    <cfRule type="expression" dxfId="4070" priority="911">
      <formula>AND(MONTH(Z81)=$AD$55,Z82="purple")</formula>
    </cfRule>
    <cfRule type="expression" dxfId="4069" priority="912">
      <formula>AND(MONTH(Z81)=$AD$55,Z82="sky")</formula>
    </cfRule>
    <cfRule type="expression" dxfId="4068" priority="913">
      <formula>AND(MONTH(Z81)=$AD$55,Z82="orange")</formula>
    </cfRule>
    <cfRule type="expression" dxfId="4067" priority="914">
      <formula>MONTH(Z81)&lt;&gt;$AD$55</formula>
    </cfRule>
  </conditionalFormatting>
  <conditionalFormatting sqref="Z81">
    <cfRule type="expression" dxfId="4066" priority="907">
      <formula>AND(MONTH(Z81)=$AD$55,Z82=FALSE)</formula>
    </cfRule>
  </conditionalFormatting>
  <conditionalFormatting sqref="Z83">
    <cfRule type="expression" dxfId="4065" priority="905">
      <formula>MONTH(Z83)&lt;&gt;$AD$55</formula>
    </cfRule>
  </conditionalFormatting>
  <conditionalFormatting sqref="Z83">
    <cfRule type="expression" dxfId="4064" priority="899">
      <formula>AND(MONTH(Z81)=$AD$55,Z82="pink")</formula>
    </cfRule>
    <cfRule type="expression" dxfId="4063" priority="900">
      <formula>AND(MONTH(Z81)=$AD$55,Z82="yellow")</formula>
    </cfRule>
    <cfRule type="expression" dxfId="4062" priority="901">
      <formula>AND(MONTH(Z81)=$AD$55,Z82="green")</formula>
    </cfRule>
    <cfRule type="expression" dxfId="4061" priority="902">
      <formula>AND(MONTH(Z81)=$AD$55,Z82="purple")</formula>
    </cfRule>
    <cfRule type="expression" dxfId="4060" priority="903">
      <formula>AND(MONTH(Z81)=$AD$55,Z82="sky")</formula>
    </cfRule>
    <cfRule type="expression" dxfId="4059" priority="904">
      <formula>AND(MONTH(Z81)=$AD$55,Z82="orange")</formula>
    </cfRule>
  </conditionalFormatting>
  <conditionalFormatting sqref="Z84">
    <cfRule type="expression" dxfId="4058" priority="898">
      <formula>MONTH(Z84)&lt;&gt;$AD$55</formula>
    </cfRule>
  </conditionalFormatting>
  <conditionalFormatting sqref="Z84">
    <cfRule type="expression" dxfId="4057" priority="892">
      <formula>AND(MONTH(Z81)=$AD$55,Z82="pink")</formula>
    </cfRule>
    <cfRule type="expression" dxfId="4056" priority="893">
      <formula>AND(MONTH(Z81)=$AD$55,Z82="yellow")</formula>
    </cfRule>
    <cfRule type="expression" dxfId="4055" priority="894">
      <formula>AND(MONTH(Z81)=$AD$55,Z82="green")</formula>
    </cfRule>
    <cfRule type="expression" dxfId="4054" priority="895">
      <formula>AND(MONTH(Z81)=$AD$55,Z82="purple")</formula>
    </cfRule>
    <cfRule type="expression" dxfId="4053" priority="896">
      <formula>AND(MONTH(Z81)=$AD$55,Z82="sky")</formula>
    </cfRule>
    <cfRule type="expression" dxfId="4052" priority="897">
      <formula>AND(MONTH(Z81)=$AD$55,Z82="orange")</formula>
    </cfRule>
  </conditionalFormatting>
  <conditionalFormatting sqref="Z85">
    <cfRule type="expression" dxfId="4051" priority="891">
      <formula>MONTH(Z85)&lt;&gt;$AD$55</formula>
    </cfRule>
  </conditionalFormatting>
  <conditionalFormatting sqref="Z85">
    <cfRule type="expression" dxfId="4050" priority="885">
      <formula>AND(MONTH(Z81)=$AD$55,Z82="pink")</formula>
    </cfRule>
    <cfRule type="expression" dxfId="4049" priority="886">
      <formula>AND(MONTH(Z81)=$AD$55,Z82="yellow")</formula>
    </cfRule>
    <cfRule type="expression" dxfId="4048" priority="887">
      <formula>AND(MONTH(Z81)=$AD$55,Z82="green")</formula>
    </cfRule>
    <cfRule type="expression" dxfId="4047" priority="888">
      <formula>AND(MONTH(Z81)=$AD$55,Z82="purple")</formula>
    </cfRule>
    <cfRule type="expression" dxfId="4046" priority="889">
      <formula>AND(MONTH(Z81)=$AD$55,Z82="sky")</formula>
    </cfRule>
    <cfRule type="expression" dxfId="4045" priority="890">
      <formula>AND(MONTH(Z81)=$AD$55,Z82="orange")</formula>
    </cfRule>
  </conditionalFormatting>
  <conditionalFormatting sqref="Z86">
    <cfRule type="expression" dxfId="4044" priority="884">
      <formula>MONTH(Z86)&lt;&gt;$AD$55</formula>
    </cfRule>
  </conditionalFormatting>
  <conditionalFormatting sqref="Z86">
    <cfRule type="expression" dxfId="4043" priority="878">
      <formula>AND(MONTH(Z81)=$AD$55,Z82="pink")</formula>
    </cfRule>
    <cfRule type="expression" dxfId="4042" priority="879">
      <formula>AND(MONTH(Z81)=$AD$55,Z82="yellow")</formula>
    </cfRule>
    <cfRule type="expression" dxfId="4041" priority="880">
      <formula>AND(MONTH(Z81)=$AD$55,Z82="green")</formula>
    </cfRule>
    <cfRule type="expression" dxfId="4040" priority="881">
      <formula>AND(MONTH(Z81)=$AD$55,Z82="purple")</formula>
    </cfRule>
    <cfRule type="expression" dxfId="4039" priority="882">
      <formula>AND(MONTH(Z81)=$AD$55,Z82="sky")</formula>
    </cfRule>
    <cfRule type="expression" dxfId="4038" priority="883">
      <formula>AND(MONTH(Z81)=$AD$55,Z82="orange")</formula>
    </cfRule>
  </conditionalFormatting>
  <conditionalFormatting sqref="Z87">
    <cfRule type="expression" dxfId="4037" priority="871">
      <formula>AND(MONTH(Z81)=$AD$55,Z82="pink")</formula>
    </cfRule>
    <cfRule type="expression" dxfId="4036" priority="872">
      <formula>AND(MONTH(Z81)=$AD$55,Z82="yellow")</formula>
    </cfRule>
    <cfRule type="expression" dxfId="4035" priority="873">
      <formula>AND(MONTH(Z81)=$AD$55,Z82="green")</formula>
    </cfRule>
    <cfRule type="expression" dxfId="4034" priority="874">
      <formula>AND(MONTH(Z81)=$AD$55,Z82="purple")</formula>
    </cfRule>
    <cfRule type="expression" dxfId="4033" priority="875">
      <formula>AND(MONTH(Z81)=$AD$55,Z82="sky")</formula>
    </cfRule>
    <cfRule type="expression" dxfId="4032" priority="876">
      <formula>AND(MONTH(Z81)=$AD$55,Z82="orange")</formula>
    </cfRule>
    <cfRule type="expression" dxfId="4031" priority="877">
      <formula>MONTH(Z81)&lt;&gt;$AD$55</formula>
    </cfRule>
  </conditionalFormatting>
  <conditionalFormatting sqref="AA73">
    <cfRule type="expression" dxfId="4030" priority="864">
      <formula>MONTH(AA73)&lt;&gt;$N$4</formula>
    </cfRule>
  </conditionalFormatting>
  <conditionalFormatting sqref="AA73">
    <cfRule type="expression" dxfId="4029" priority="857">
      <formula>AND(MONTH(AA73)=$AD$55,AA74="pink")</formula>
    </cfRule>
    <cfRule type="expression" dxfId="4028" priority="858">
      <formula>AND(MONTH(AA73)=$AD$55,AA74="yellow")</formula>
    </cfRule>
    <cfRule type="expression" dxfId="4027" priority="859">
      <formula>AND(MONTH(AA73)=$AD$55,AA74="green")</formula>
    </cfRule>
    <cfRule type="expression" dxfId="4026" priority="860">
      <formula>AND(MONTH(AA73)=$AD$55,AA74="purple")</formula>
    </cfRule>
    <cfRule type="expression" dxfId="4025" priority="861">
      <formula>AND(MONTH(AA73)=$AD$55,AA74="sky")</formula>
    </cfRule>
    <cfRule type="expression" dxfId="4024" priority="862">
      <formula>AND(MONTH(AA73)=$AD$55,AA74="orange")</formula>
    </cfRule>
    <cfRule type="expression" dxfId="4023" priority="863">
      <formula>MONTH(AA73)&lt;&gt;$AD$55</formula>
    </cfRule>
  </conditionalFormatting>
  <conditionalFormatting sqref="AA73">
    <cfRule type="expression" dxfId="4022" priority="856">
      <formula>AND(MONTH(AA73)=$AD$55,AA74=FALSE)</formula>
    </cfRule>
  </conditionalFormatting>
  <conditionalFormatting sqref="AA75">
    <cfRule type="expression" dxfId="4021" priority="854">
      <formula>MONTH(AA75)&lt;&gt;$AD$55</formula>
    </cfRule>
  </conditionalFormatting>
  <conditionalFormatting sqref="AA75">
    <cfRule type="expression" dxfId="4020" priority="848">
      <formula>AND(MONTH(AA73)=$AD$55,AA74="pink")</formula>
    </cfRule>
    <cfRule type="expression" dxfId="4019" priority="849">
      <formula>AND(MONTH(AA73)=$AD$55,AA74="yellow")</formula>
    </cfRule>
    <cfRule type="expression" dxfId="4018" priority="850">
      <formula>AND(MONTH(AA73)=$AD$55,AA74="green")</formula>
    </cfRule>
    <cfRule type="expression" dxfId="4017" priority="851">
      <formula>AND(MONTH(AA73)=$AD$55,AA74="purple")</formula>
    </cfRule>
    <cfRule type="expression" dxfId="4016" priority="852">
      <formula>AND(MONTH(AA73)=$AD$55,AA74="sky")</formula>
    </cfRule>
    <cfRule type="expression" dxfId="4015" priority="853">
      <formula>AND(MONTH(AA73)=$AD$55,AA74="orange")</formula>
    </cfRule>
  </conditionalFormatting>
  <conditionalFormatting sqref="AA76">
    <cfRule type="expression" dxfId="4014" priority="847">
      <formula>MONTH(AA76)&lt;&gt;$AD$55</formula>
    </cfRule>
  </conditionalFormatting>
  <conditionalFormatting sqref="AA76">
    <cfRule type="expression" dxfId="4013" priority="841">
      <formula>AND(MONTH(AA73)=$AD$55,AA74="pink")</formula>
    </cfRule>
    <cfRule type="expression" dxfId="4012" priority="842">
      <formula>AND(MONTH(AA73)=$AD$55,AA74="yellow")</formula>
    </cfRule>
    <cfRule type="expression" dxfId="4011" priority="843">
      <formula>AND(MONTH(AA73)=$AD$55,AA74="green")</formula>
    </cfRule>
    <cfRule type="expression" dxfId="4010" priority="844">
      <formula>AND(MONTH(AA73)=$AD$55,AA74="purple")</formula>
    </cfRule>
    <cfRule type="expression" dxfId="4009" priority="845">
      <formula>AND(MONTH(AA73)=$AD$55,AA74="sky")</formula>
    </cfRule>
    <cfRule type="expression" dxfId="4008" priority="846">
      <formula>AND(MONTH(AA73)=$AD$55,AA74="orange")</formula>
    </cfRule>
  </conditionalFormatting>
  <conditionalFormatting sqref="AA77">
    <cfRule type="expression" dxfId="4007" priority="840">
      <formula>MONTH(AA77)&lt;&gt;$AD$55</formula>
    </cfRule>
  </conditionalFormatting>
  <conditionalFormatting sqref="AA77">
    <cfRule type="expression" dxfId="4006" priority="834">
      <formula>AND(MONTH(AA73)=$AD$55,AA74="pink")</formula>
    </cfRule>
    <cfRule type="expression" dxfId="4005" priority="835">
      <formula>AND(MONTH(AA73)=$AD$55,AA74="yellow")</formula>
    </cfRule>
    <cfRule type="expression" dxfId="4004" priority="836">
      <formula>AND(MONTH(AA73)=$AD$55,AA74="green")</formula>
    </cfRule>
    <cfRule type="expression" dxfId="4003" priority="837">
      <formula>AND(MONTH(AA73)=$AD$55,AA74="purple")</formula>
    </cfRule>
    <cfRule type="expression" dxfId="4002" priority="838">
      <formula>AND(MONTH(AA73)=$AD$55,AA74="sky")</formula>
    </cfRule>
    <cfRule type="expression" dxfId="4001" priority="839">
      <formula>AND(MONTH(AA73)=$AD$55,AA74="orange")</formula>
    </cfRule>
  </conditionalFormatting>
  <conditionalFormatting sqref="AA78">
    <cfRule type="expression" dxfId="4000" priority="833">
      <formula>MONTH(AA78)&lt;&gt;$AD$55</formula>
    </cfRule>
  </conditionalFormatting>
  <conditionalFormatting sqref="AA78">
    <cfRule type="expression" dxfId="3999" priority="827">
      <formula>AND(MONTH(AA73)=$AD$55,AA74="pink")</formula>
    </cfRule>
    <cfRule type="expression" dxfId="3998" priority="828">
      <formula>AND(MONTH(AA73)=$AD$55,AA74="yellow")</formula>
    </cfRule>
    <cfRule type="expression" dxfId="3997" priority="829">
      <formula>AND(MONTH(AA73)=$AD$55,AA74="green")</formula>
    </cfRule>
    <cfRule type="expression" dxfId="3996" priority="830">
      <formula>AND(MONTH(AA73)=$AD$55,AA74="purple")</formula>
    </cfRule>
    <cfRule type="expression" dxfId="3995" priority="831">
      <formula>AND(MONTH(AA73)=$AD$55,AA74="sky")</formula>
    </cfRule>
    <cfRule type="expression" dxfId="3994" priority="832">
      <formula>AND(MONTH(AA73)=$AD$55,AA74="orange")</formula>
    </cfRule>
  </conditionalFormatting>
  <conditionalFormatting sqref="AA79">
    <cfRule type="expression" dxfId="3993" priority="820">
      <formula>AND(MONTH(AA73)=$AD$55,AA74="pink")</formula>
    </cfRule>
    <cfRule type="expression" dxfId="3992" priority="821">
      <formula>AND(MONTH(AA73)=$AD$55,AA74="yellow")</formula>
    </cfRule>
    <cfRule type="expression" dxfId="3991" priority="822">
      <formula>AND(MONTH(AA73)=$AD$55,AA74="green")</formula>
    </cfRule>
    <cfRule type="expression" dxfId="3990" priority="823">
      <formula>AND(MONTH(AA73)=$AD$55,AA74="purple")</formula>
    </cfRule>
    <cfRule type="expression" dxfId="3989" priority="824">
      <formula>AND(MONTH(AA73)=$AD$55,AA74="sky")</formula>
    </cfRule>
    <cfRule type="expression" dxfId="3988" priority="825">
      <formula>AND(MONTH(AA73)=$AD$55,AA74="orange")</formula>
    </cfRule>
    <cfRule type="expression" dxfId="3987" priority="826">
      <formula>MONTH(AA73)&lt;&gt;$AD$55</formula>
    </cfRule>
  </conditionalFormatting>
  <conditionalFormatting sqref="AB73:AF73">
    <cfRule type="expression" dxfId="3986" priority="813">
      <formula>MONTH(AB73)&lt;&gt;$N$4</formula>
    </cfRule>
  </conditionalFormatting>
  <conditionalFormatting sqref="AB73:AF73">
    <cfRule type="expression" dxfId="3985" priority="806">
      <formula>AND(MONTH(AB73)=$AD$55,AB74="pink")</formula>
    </cfRule>
    <cfRule type="expression" dxfId="3984" priority="807">
      <formula>AND(MONTH(AB73)=$AD$55,AB74="yellow")</formula>
    </cfRule>
    <cfRule type="expression" dxfId="3983" priority="808">
      <formula>AND(MONTH(AB73)=$AD$55,AB74="green")</formula>
    </cfRule>
    <cfRule type="expression" dxfId="3982" priority="809">
      <formula>AND(MONTH(AB73)=$AD$55,AB74="purple")</formula>
    </cfRule>
    <cfRule type="expression" dxfId="3981" priority="810">
      <formula>AND(MONTH(AB73)=$AD$55,AB74="sky")</formula>
    </cfRule>
    <cfRule type="expression" dxfId="3980" priority="811">
      <formula>AND(MONTH(AB73)=$AD$55,AB74="orange")</formula>
    </cfRule>
    <cfRule type="expression" dxfId="3979" priority="812">
      <formula>MONTH(AB73)&lt;&gt;$AD$55</formula>
    </cfRule>
  </conditionalFormatting>
  <conditionalFormatting sqref="AB73:AF73">
    <cfRule type="expression" dxfId="3978" priority="805">
      <formula>AND(MONTH(AB73)=$AD$55,AB74=FALSE)</formula>
    </cfRule>
  </conditionalFormatting>
  <conditionalFormatting sqref="AB75:AF75">
    <cfRule type="expression" dxfId="3977" priority="803">
      <formula>MONTH(AB75)&lt;&gt;$AD$55</formula>
    </cfRule>
  </conditionalFormatting>
  <conditionalFormatting sqref="AB75:AF75">
    <cfRule type="expression" dxfId="3976" priority="797">
      <formula>AND(MONTH(AB73)=$AD$55,AB74="pink")</formula>
    </cfRule>
    <cfRule type="expression" dxfId="3975" priority="798">
      <formula>AND(MONTH(AB73)=$AD$55,AB74="yellow")</formula>
    </cfRule>
    <cfRule type="expression" dxfId="3974" priority="799">
      <formula>AND(MONTH(AB73)=$AD$55,AB74="green")</formula>
    </cfRule>
    <cfRule type="expression" dxfId="3973" priority="800">
      <formula>AND(MONTH(AB73)=$AD$55,AB74="purple")</formula>
    </cfRule>
    <cfRule type="expression" dxfId="3972" priority="801">
      <formula>AND(MONTH(AB73)=$AD$55,AB74="sky")</formula>
    </cfRule>
    <cfRule type="expression" dxfId="3971" priority="802">
      <formula>AND(MONTH(AB73)=$AD$55,AB74="orange")</formula>
    </cfRule>
  </conditionalFormatting>
  <conditionalFormatting sqref="AB76:AF76">
    <cfRule type="expression" dxfId="3970" priority="796">
      <formula>MONTH(AB76)&lt;&gt;$AD$55</formula>
    </cfRule>
  </conditionalFormatting>
  <conditionalFormatting sqref="AB76:AF76">
    <cfRule type="expression" dxfId="3969" priority="790">
      <formula>AND(MONTH(AB73)=$AD$55,AB74="pink")</formula>
    </cfRule>
    <cfRule type="expression" dxfId="3968" priority="791">
      <formula>AND(MONTH(AB73)=$AD$55,AB74="yellow")</formula>
    </cfRule>
    <cfRule type="expression" dxfId="3967" priority="792">
      <formula>AND(MONTH(AB73)=$AD$55,AB74="green")</formula>
    </cfRule>
    <cfRule type="expression" dxfId="3966" priority="793">
      <formula>AND(MONTH(AB73)=$AD$55,AB74="purple")</formula>
    </cfRule>
    <cfRule type="expression" dxfId="3965" priority="794">
      <formula>AND(MONTH(AB73)=$AD$55,AB74="sky")</formula>
    </cfRule>
    <cfRule type="expression" dxfId="3964" priority="795">
      <formula>AND(MONTH(AB73)=$AD$55,AB74="orange")</formula>
    </cfRule>
  </conditionalFormatting>
  <conditionalFormatting sqref="AB77:AF77">
    <cfRule type="expression" dxfId="3963" priority="789">
      <formula>MONTH(AB77)&lt;&gt;$AD$55</formula>
    </cfRule>
  </conditionalFormatting>
  <conditionalFormatting sqref="AB77:AF77">
    <cfRule type="expression" dxfId="3962" priority="783">
      <formula>AND(MONTH(AB73)=$AD$55,AB74="pink")</formula>
    </cfRule>
    <cfRule type="expression" dxfId="3961" priority="784">
      <formula>AND(MONTH(AB73)=$AD$55,AB74="yellow")</formula>
    </cfRule>
    <cfRule type="expression" dxfId="3960" priority="785">
      <formula>AND(MONTH(AB73)=$AD$55,AB74="green")</formula>
    </cfRule>
    <cfRule type="expression" dxfId="3959" priority="786">
      <formula>AND(MONTH(AB73)=$AD$55,AB74="purple")</formula>
    </cfRule>
    <cfRule type="expression" dxfId="3958" priority="787">
      <formula>AND(MONTH(AB73)=$AD$55,AB74="sky")</formula>
    </cfRule>
    <cfRule type="expression" dxfId="3957" priority="788">
      <formula>AND(MONTH(AB73)=$AD$55,AB74="orange")</formula>
    </cfRule>
  </conditionalFormatting>
  <conditionalFormatting sqref="AB78:AF78">
    <cfRule type="expression" dxfId="3956" priority="782">
      <formula>MONTH(AB78)&lt;&gt;$AD$55</formula>
    </cfRule>
  </conditionalFormatting>
  <conditionalFormatting sqref="AB78:AF78">
    <cfRule type="expression" dxfId="3955" priority="776">
      <formula>AND(MONTH(AB73)=$AD$55,AB74="pink")</formula>
    </cfRule>
    <cfRule type="expression" dxfId="3954" priority="777">
      <formula>AND(MONTH(AB73)=$AD$55,AB74="yellow")</formula>
    </cfRule>
    <cfRule type="expression" dxfId="3953" priority="778">
      <formula>AND(MONTH(AB73)=$AD$55,AB74="green")</formula>
    </cfRule>
    <cfRule type="expression" dxfId="3952" priority="779">
      <formula>AND(MONTH(AB73)=$AD$55,AB74="purple")</formula>
    </cfRule>
    <cfRule type="expression" dxfId="3951" priority="780">
      <formula>AND(MONTH(AB73)=$AD$55,AB74="sky")</formula>
    </cfRule>
    <cfRule type="expression" dxfId="3950" priority="781">
      <formula>AND(MONTH(AB73)=$AD$55,AB74="orange")</formula>
    </cfRule>
  </conditionalFormatting>
  <conditionalFormatting sqref="AB79:AF79">
    <cfRule type="expression" dxfId="3949" priority="769">
      <formula>AND(MONTH(AB73)=$AD$55,AB74="pink")</formula>
    </cfRule>
    <cfRule type="expression" dxfId="3948" priority="770">
      <formula>AND(MONTH(AB73)=$AD$55,AB74="yellow")</formula>
    </cfRule>
    <cfRule type="expression" dxfId="3947" priority="771">
      <formula>AND(MONTH(AB73)=$AD$55,AB74="green")</formula>
    </cfRule>
    <cfRule type="expression" dxfId="3946" priority="772">
      <formula>AND(MONTH(AB73)=$AD$55,AB74="purple")</formula>
    </cfRule>
    <cfRule type="expression" dxfId="3945" priority="773">
      <formula>AND(MONTH(AB73)=$AD$55,AB74="sky")</formula>
    </cfRule>
    <cfRule type="expression" dxfId="3944" priority="774">
      <formula>AND(MONTH(AB73)=$AD$55,AB74="orange")</formula>
    </cfRule>
    <cfRule type="expression" dxfId="3943" priority="775">
      <formula>MONTH(AB73)&lt;&gt;$AD$55</formula>
    </cfRule>
  </conditionalFormatting>
  <conditionalFormatting sqref="Z73">
    <cfRule type="expression" dxfId="3942" priority="762">
      <formula>MONTH(Z73)&lt;&gt;$N$4</formula>
    </cfRule>
  </conditionalFormatting>
  <conditionalFormatting sqref="Z73">
    <cfRule type="expression" dxfId="3941" priority="755">
      <formula>AND(MONTH(Z73)=$AD$55,Z74="pink")</formula>
    </cfRule>
    <cfRule type="expression" dxfId="3940" priority="756">
      <formula>AND(MONTH(Z73)=$AD$55,Z74="yellow")</formula>
    </cfRule>
    <cfRule type="expression" dxfId="3939" priority="757">
      <formula>AND(MONTH(Z73)=$AD$55,Z74="green")</formula>
    </cfRule>
    <cfRule type="expression" dxfId="3938" priority="758">
      <formula>AND(MONTH(Z73)=$AD$55,Z74="purple")</formula>
    </cfRule>
    <cfRule type="expression" dxfId="3937" priority="759">
      <formula>AND(MONTH(Z73)=$AD$55,Z74="sky")</formula>
    </cfRule>
    <cfRule type="expression" dxfId="3936" priority="760">
      <formula>AND(MONTH(Z73)=$AD$55,Z74="orange")</formula>
    </cfRule>
    <cfRule type="expression" dxfId="3935" priority="761">
      <formula>MONTH(Z73)&lt;&gt;$AD$55</formula>
    </cfRule>
  </conditionalFormatting>
  <conditionalFormatting sqref="Z73">
    <cfRule type="expression" dxfId="3934" priority="754">
      <formula>AND(MONTH(Z73)=$AD$55,Z74=FALSE)</formula>
    </cfRule>
  </conditionalFormatting>
  <conditionalFormatting sqref="Z75">
    <cfRule type="expression" dxfId="3933" priority="752">
      <formula>MONTH(Z75)&lt;&gt;$AD$55</formula>
    </cfRule>
  </conditionalFormatting>
  <conditionalFormatting sqref="Z75">
    <cfRule type="expression" dxfId="3932" priority="746">
      <formula>AND(MONTH(Z73)=$AD$55,Z74="pink")</formula>
    </cfRule>
    <cfRule type="expression" dxfId="3931" priority="747">
      <formula>AND(MONTH(Z73)=$AD$55,Z74="yellow")</formula>
    </cfRule>
    <cfRule type="expression" dxfId="3930" priority="748">
      <formula>AND(MONTH(Z73)=$AD$55,Z74="green")</formula>
    </cfRule>
    <cfRule type="expression" dxfId="3929" priority="749">
      <formula>AND(MONTH(Z73)=$AD$55,Z74="purple")</formula>
    </cfRule>
    <cfRule type="expression" dxfId="3928" priority="750">
      <formula>AND(MONTH(Z73)=$AD$55,Z74="sky")</formula>
    </cfRule>
    <cfRule type="expression" dxfId="3927" priority="751">
      <formula>AND(MONTH(Z73)=$AD$55,Z74="orange")</formula>
    </cfRule>
  </conditionalFormatting>
  <conditionalFormatting sqref="Z76">
    <cfRule type="expression" dxfId="3926" priority="745">
      <formula>MONTH(Z76)&lt;&gt;$AD$55</formula>
    </cfRule>
  </conditionalFormatting>
  <conditionalFormatting sqref="Z76">
    <cfRule type="expression" dxfId="3925" priority="739">
      <formula>AND(MONTH(Z73)=$AD$55,Z74="pink")</formula>
    </cfRule>
    <cfRule type="expression" dxfId="3924" priority="740">
      <formula>AND(MONTH(Z73)=$AD$55,Z74="yellow")</formula>
    </cfRule>
    <cfRule type="expression" dxfId="3923" priority="741">
      <formula>AND(MONTH(Z73)=$AD$55,Z74="green")</formula>
    </cfRule>
    <cfRule type="expression" dxfId="3922" priority="742">
      <formula>AND(MONTH(Z73)=$AD$55,Z74="purple")</formula>
    </cfRule>
    <cfRule type="expression" dxfId="3921" priority="743">
      <formula>AND(MONTH(Z73)=$AD$55,Z74="sky")</formula>
    </cfRule>
    <cfRule type="expression" dxfId="3920" priority="744">
      <formula>AND(MONTH(Z73)=$AD$55,Z74="orange")</formula>
    </cfRule>
  </conditionalFormatting>
  <conditionalFormatting sqref="Z77">
    <cfRule type="expression" dxfId="3919" priority="738">
      <formula>MONTH(Z77)&lt;&gt;$AD$55</formula>
    </cfRule>
  </conditionalFormatting>
  <conditionalFormatting sqref="Z77">
    <cfRule type="expression" dxfId="3918" priority="732">
      <formula>AND(MONTH(Z73)=$AD$55,Z74="pink")</formula>
    </cfRule>
    <cfRule type="expression" dxfId="3917" priority="733">
      <formula>AND(MONTH(Z73)=$AD$55,Z74="yellow")</formula>
    </cfRule>
    <cfRule type="expression" dxfId="3916" priority="734">
      <formula>AND(MONTH(Z73)=$AD$55,Z74="green")</formula>
    </cfRule>
    <cfRule type="expression" dxfId="3915" priority="735">
      <formula>AND(MONTH(Z73)=$AD$55,Z74="purple")</formula>
    </cfRule>
    <cfRule type="expression" dxfId="3914" priority="736">
      <formula>AND(MONTH(Z73)=$AD$55,Z74="sky")</formula>
    </cfRule>
    <cfRule type="expression" dxfId="3913" priority="737">
      <formula>AND(MONTH(Z73)=$AD$55,Z74="orange")</formula>
    </cfRule>
  </conditionalFormatting>
  <conditionalFormatting sqref="Z78">
    <cfRule type="expression" dxfId="3912" priority="731">
      <formula>MONTH(Z78)&lt;&gt;$AD$55</formula>
    </cfRule>
  </conditionalFormatting>
  <conditionalFormatting sqref="Z78">
    <cfRule type="expression" dxfId="3911" priority="725">
      <formula>AND(MONTH(Z73)=$AD$55,Z74="pink")</formula>
    </cfRule>
    <cfRule type="expression" dxfId="3910" priority="726">
      <formula>AND(MONTH(Z73)=$AD$55,Z74="yellow")</formula>
    </cfRule>
    <cfRule type="expression" dxfId="3909" priority="727">
      <formula>AND(MONTH(Z73)=$AD$55,Z74="green")</formula>
    </cfRule>
    <cfRule type="expression" dxfId="3908" priority="728">
      <formula>AND(MONTH(Z73)=$AD$55,Z74="purple")</formula>
    </cfRule>
    <cfRule type="expression" dxfId="3907" priority="729">
      <formula>AND(MONTH(Z73)=$AD$55,Z74="sky")</formula>
    </cfRule>
    <cfRule type="expression" dxfId="3906" priority="730">
      <formula>AND(MONTH(Z73)=$AD$55,Z74="orange")</formula>
    </cfRule>
  </conditionalFormatting>
  <conditionalFormatting sqref="Z79">
    <cfRule type="expression" dxfId="3905" priority="718">
      <formula>AND(MONTH(Z73)=$AD$55,Z74="pink")</formula>
    </cfRule>
    <cfRule type="expression" dxfId="3904" priority="719">
      <formula>AND(MONTH(Z73)=$AD$55,Z74="yellow")</formula>
    </cfRule>
    <cfRule type="expression" dxfId="3903" priority="720">
      <formula>AND(MONTH(Z73)=$AD$55,Z74="green")</formula>
    </cfRule>
    <cfRule type="expression" dxfId="3902" priority="721">
      <formula>AND(MONTH(Z73)=$AD$55,Z74="purple")</formula>
    </cfRule>
    <cfRule type="expression" dxfId="3901" priority="722">
      <formula>AND(MONTH(Z73)=$AD$55,Z74="sky")</formula>
    </cfRule>
    <cfRule type="expression" dxfId="3900" priority="723">
      <formula>AND(MONTH(Z73)=$AD$55,Z74="orange")</formula>
    </cfRule>
    <cfRule type="expression" dxfId="3899" priority="724">
      <formula>MONTH(Z73)&lt;&gt;$AD$55</formula>
    </cfRule>
  </conditionalFormatting>
  <conditionalFormatting sqref="AA65">
    <cfRule type="expression" dxfId="3898" priority="711">
      <formula>MONTH(AA65)&lt;&gt;$N$4</formula>
    </cfRule>
  </conditionalFormatting>
  <conditionalFormatting sqref="AA65">
    <cfRule type="expression" dxfId="3897" priority="704">
      <formula>AND(MONTH(AA65)=$AD$55,AA66="pink")</formula>
    </cfRule>
    <cfRule type="expression" dxfId="3896" priority="705">
      <formula>AND(MONTH(AA65)=$AD$55,AA66="yellow")</formula>
    </cfRule>
    <cfRule type="expression" dxfId="3895" priority="706">
      <formula>AND(MONTH(AA65)=$AD$55,AA66="green")</formula>
    </cfRule>
    <cfRule type="expression" dxfId="3894" priority="707">
      <formula>AND(MONTH(AA65)=$AD$55,AA66="purple")</formula>
    </cfRule>
    <cfRule type="expression" dxfId="3893" priority="708">
      <formula>AND(MONTH(AA65)=$AD$55,AA66="sky")</formula>
    </cfRule>
    <cfRule type="expression" dxfId="3892" priority="709">
      <formula>AND(MONTH(AA65)=$AD$55,AA66="orange")</formula>
    </cfRule>
    <cfRule type="expression" dxfId="3891" priority="710">
      <formula>MONTH(AA65)&lt;&gt;$AD$55</formula>
    </cfRule>
  </conditionalFormatting>
  <conditionalFormatting sqref="AA65">
    <cfRule type="expression" dxfId="3890" priority="703">
      <formula>AND(MONTH(AA65)=$AD$55,AA66=FALSE)</formula>
    </cfRule>
  </conditionalFormatting>
  <conditionalFormatting sqref="AA67">
    <cfRule type="expression" dxfId="3889" priority="701">
      <formula>MONTH(AA67)&lt;&gt;$AD$55</formula>
    </cfRule>
  </conditionalFormatting>
  <conditionalFormatting sqref="AA67">
    <cfRule type="expression" dxfId="3888" priority="695">
      <formula>AND(MONTH(AA65)=$AD$55,AA66="pink")</formula>
    </cfRule>
    <cfRule type="expression" dxfId="3887" priority="696">
      <formula>AND(MONTH(AA65)=$AD$55,AA66="yellow")</formula>
    </cfRule>
    <cfRule type="expression" dxfId="3886" priority="697">
      <formula>AND(MONTH(AA65)=$AD$55,AA66="green")</formula>
    </cfRule>
    <cfRule type="expression" dxfId="3885" priority="698">
      <formula>AND(MONTH(AA65)=$AD$55,AA66="purple")</formula>
    </cfRule>
    <cfRule type="expression" dxfId="3884" priority="699">
      <formula>AND(MONTH(AA65)=$AD$55,AA66="sky")</formula>
    </cfRule>
    <cfRule type="expression" dxfId="3883" priority="700">
      <formula>AND(MONTH(AA65)=$AD$55,AA66="orange")</formula>
    </cfRule>
  </conditionalFormatting>
  <conditionalFormatting sqref="AA68">
    <cfRule type="expression" dxfId="3882" priority="694">
      <formula>MONTH(AA68)&lt;&gt;$AD$55</formula>
    </cfRule>
  </conditionalFormatting>
  <conditionalFormatting sqref="AA68">
    <cfRule type="expression" dxfId="3881" priority="688">
      <formula>AND(MONTH(AA65)=$AD$55,AA66="pink")</formula>
    </cfRule>
    <cfRule type="expression" dxfId="3880" priority="689">
      <formula>AND(MONTH(AA65)=$AD$55,AA66="yellow")</formula>
    </cfRule>
    <cfRule type="expression" dxfId="3879" priority="690">
      <formula>AND(MONTH(AA65)=$AD$55,AA66="green")</formula>
    </cfRule>
    <cfRule type="expression" dxfId="3878" priority="691">
      <formula>AND(MONTH(AA65)=$AD$55,AA66="purple")</formula>
    </cfRule>
    <cfRule type="expression" dxfId="3877" priority="692">
      <formula>AND(MONTH(AA65)=$AD$55,AA66="sky")</formula>
    </cfRule>
    <cfRule type="expression" dxfId="3876" priority="693">
      <formula>AND(MONTH(AA65)=$AD$55,AA66="orange")</formula>
    </cfRule>
  </conditionalFormatting>
  <conditionalFormatting sqref="AA69">
    <cfRule type="expression" dxfId="3875" priority="687">
      <formula>MONTH(AA69)&lt;&gt;$AD$55</formula>
    </cfRule>
  </conditionalFormatting>
  <conditionalFormatting sqref="AA69">
    <cfRule type="expression" dxfId="3874" priority="681">
      <formula>AND(MONTH(AA65)=$AD$55,AA66="pink")</formula>
    </cfRule>
    <cfRule type="expression" dxfId="3873" priority="682">
      <formula>AND(MONTH(AA65)=$AD$55,AA66="yellow")</formula>
    </cfRule>
    <cfRule type="expression" dxfId="3872" priority="683">
      <formula>AND(MONTH(AA65)=$AD$55,AA66="green")</formula>
    </cfRule>
    <cfRule type="expression" dxfId="3871" priority="684">
      <formula>AND(MONTH(AA65)=$AD$55,AA66="purple")</formula>
    </cfRule>
    <cfRule type="expression" dxfId="3870" priority="685">
      <formula>AND(MONTH(AA65)=$AD$55,AA66="sky")</formula>
    </cfRule>
    <cfRule type="expression" dxfId="3869" priority="686">
      <formula>AND(MONTH(AA65)=$AD$55,AA66="orange")</formula>
    </cfRule>
  </conditionalFormatting>
  <conditionalFormatting sqref="AA70">
    <cfRule type="expression" dxfId="3868" priority="680">
      <formula>MONTH(AA70)&lt;&gt;$AD$55</formula>
    </cfRule>
  </conditionalFormatting>
  <conditionalFormatting sqref="AA70">
    <cfRule type="expression" dxfId="3867" priority="674">
      <formula>AND(MONTH(AA65)=$AD$55,AA66="pink")</formula>
    </cfRule>
    <cfRule type="expression" dxfId="3866" priority="675">
      <formula>AND(MONTH(AA65)=$AD$55,AA66="yellow")</formula>
    </cfRule>
    <cfRule type="expression" dxfId="3865" priority="676">
      <formula>AND(MONTH(AA65)=$AD$55,AA66="green")</formula>
    </cfRule>
    <cfRule type="expression" dxfId="3864" priority="677">
      <formula>AND(MONTH(AA65)=$AD$55,AA66="purple")</formula>
    </cfRule>
    <cfRule type="expression" dxfId="3863" priority="678">
      <formula>AND(MONTH(AA65)=$AD$55,AA66="sky")</formula>
    </cfRule>
    <cfRule type="expression" dxfId="3862" priority="679">
      <formula>AND(MONTH(AA65)=$AD$55,AA66="orange")</formula>
    </cfRule>
  </conditionalFormatting>
  <conditionalFormatting sqref="AA71">
    <cfRule type="expression" dxfId="3861" priority="667">
      <formula>AND(MONTH(AA65)=$AD$55,AA66="pink")</formula>
    </cfRule>
    <cfRule type="expression" dxfId="3860" priority="668">
      <formula>AND(MONTH(AA65)=$AD$55,AA66="yellow")</formula>
    </cfRule>
    <cfRule type="expression" dxfId="3859" priority="669">
      <formula>AND(MONTH(AA65)=$AD$55,AA66="green")</formula>
    </cfRule>
    <cfRule type="expression" dxfId="3858" priority="670">
      <formula>AND(MONTH(AA65)=$AD$55,AA66="purple")</formula>
    </cfRule>
    <cfRule type="expression" dxfId="3857" priority="671">
      <formula>AND(MONTH(AA65)=$AD$55,AA66="sky")</formula>
    </cfRule>
    <cfRule type="expression" dxfId="3856" priority="672">
      <formula>AND(MONTH(AA65)=$AD$55,AA66="orange")</formula>
    </cfRule>
    <cfRule type="expression" dxfId="3855" priority="673">
      <formula>MONTH(AA65)&lt;&gt;$AD$55</formula>
    </cfRule>
  </conditionalFormatting>
  <conditionalFormatting sqref="AB65:AF65">
    <cfRule type="expression" dxfId="3854" priority="660">
      <formula>MONTH(AB65)&lt;&gt;$N$4</formula>
    </cfRule>
  </conditionalFormatting>
  <conditionalFormatting sqref="AB65:AF65">
    <cfRule type="expression" dxfId="3853" priority="653">
      <formula>AND(MONTH(AB65)=$AD$55,AB66="pink")</formula>
    </cfRule>
    <cfRule type="expression" dxfId="3852" priority="654">
      <formula>AND(MONTH(AB65)=$AD$55,AB66="yellow")</formula>
    </cfRule>
    <cfRule type="expression" dxfId="3851" priority="655">
      <formula>AND(MONTH(AB65)=$AD$55,AB66="green")</formula>
    </cfRule>
    <cfRule type="expression" dxfId="3850" priority="656">
      <formula>AND(MONTH(AB65)=$AD$55,AB66="purple")</formula>
    </cfRule>
    <cfRule type="expression" dxfId="3849" priority="657">
      <formula>AND(MONTH(AB65)=$AD$55,AB66="sky")</formula>
    </cfRule>
    <cfRule type="expression" dxfId="3848" priority="658">
      <formula>AND(MONTH(AB65)=$AD$55,AB66="orange")</formula>
    </cfRule>
    <cfRule type="expression" dxfId="3847" priority="659">
      <formula>MONTH(AB65)&lt;&gt;$AD$55</formula>
    </cfRule>
  </conditionalFormatting>
  <conditionalFormatting sqref="AB65:AF65">
    <cfRule type="expression" dxfId="3846" priority="652">
      <formula>AND(MONTH(AB65)=$AD$55,AB66=FALSE)</formula>
    </cfRule>
  </conditionalFormatting>
  <conditionalFormatting sqref="AB67:AF67">
    <cfRule type="expression" dxfId="3845" priority="650">
      <formula>MONTH(AB67)&lt;&gt;$AD$55</formula>
    </cfRule>
  </conditionalFormatting>
  <conditionalFormatting sqref="AB67:AF67">
    <cfRule type="expression" dxfId="3844" priority="644">
      <formula>AND(MONTH(AB65)=$AD$55,AB66="pink")</formula>
    </cfRule>
    <cfRule type="expression" dxfId="3843" priority="645">
      <formula>AND(MONTH(AB65)=$AD$55,AB66="yellow")</formula>
    </cfRule>
    <cfRule type="expression" dxfId="3842" priority="646">
      <formula>AND(MONTH(AB65)=$AD$55,AB66="green")</formula>
    </cfRule>
    <cfRule type="expression" dxfId="3841" priority="647">
      <formula>AND(MONTH(AB65)=$AD$55,AB66="purple")</formula>
    </cfRule>
    <cfRule type="expression" dxfId="3840" priority="648">
      <formula>AND(MONTH(AB65)=$AD$55,AB66="sky")</formula>
    </cfRule>
    <cfRule type="expression" dxfId="3839" priority="649">
      <formula>AND(MONTH(AB65)=$AD$55,AB66="orange")</formula>
    </cfRule>
  </conditionalFormatting>
  <conditionalFormatting sqref="AB68:AF68">
    <cfRule type="expression" dxfId="3838" priority="643">
      <formula>MONTH(AB68)&lt;&gt;$AD$55</formula>
    </cfRule>
  </conditionalFormatting>
  <conditionalFormatting sqref="AB68:AF68">
    <cfRule type="expression" dxfId="3837" priority="637">
      <formula>AND(MONTH(AB65)=$AD$55,AB66="pink")</formula>
    </cfRule>
    <cfRule type="expression" dxfId="3836" priority="638">
      <formula>AND(MONTH(AB65)=$AD$55,AB66="yellow")</formula>
    </cfRule>
    <cfRule type="expression" dxfId="3835" priority="639">
      <formula>AND(MONTH(AB65)=$AD$55,AB66="green")</formula>
    </cfRule>
    <cfRule type="expression" dxfId="3834" priority="640">
      <formula>AND(MONTH(AB65)=$AD$55,AB66="purple")</formula>
    </cfRule>
    <cfRule type="expression" dxfId="3833" priority="641">
      <formula>AND(MONTH(AB65)=$AD$55,AB66="sky")</formula>
    </cfRule>
    <cfRule type="expression" dxfId="3832" priority="642">
      <formula>AND(MONTH(AB65)=$AD$55,AB66="orange")</formula>
    </cfRule>
  </conditionalFormatting>
  <conditionalFormatting sqref="AB69:AF69">
    <cfRule type="expression" dxfId="3831" priority="636">
      <formula>MONTH(AB69)&lt;&gt;$AD$55</formula>
    </cfRule>
  </conditionalFormatting>
  <conditionalFormatting sqref="AB69:AF69">
    <cfRule type="expression" dxfId="3830" priority="630">
      <formula>AND(MONTH(AB65)=$AD$55,AB66="pink")</formula>
    </cfRule>
    <cfRule type="expression" dxfId="3829" priority="631">
      <formula>AND(MONTH(AB65)=$AD$55,AB66="yellow")</formula>
    </cfRule>
    <cfRule type="expression" dxfId="3828" priority="632">
      <formula>AND(MONTH(AB65)=$AD$55,AB66="green")</formula>
    </cfRule>
    <cfRule type="expression" dxfId="3827" priority="633">
      <formula>AND(MONTH(AB65)=$AD$55,AB66="purple")</formula>
    </cfRule>
    <cfRule type="expression" dxfId="3826" priority="634">
      <formula>AND(MONTH(AB65)=$AD$55,AB66="sky")</formula>
    </cfRule>
    <cfRule type="expression" dxfId="3825" priority="635">
      <formula>AND(MONTH(AB65)=$AD$55,AB66="orange")</formula>
    </cfRule>
  </conditionalFormatting>
  <conditionalFormatting sqref="AB70:AF70">
    <cfRule type="expression" dxfId="3824" priority="629">
      <formula>MONTH(AB70)&lt;&gt;$AD$55</formula>
    </cfRule>
  </conditionalFormatting>
  <conditionalFormatting sqref="AB70:AF70">
    <cfRule type="expression" dxfId="3823" priority="623">
      <formula>AND(MONTH(AB65)=$AD$55,AB66="pink")</formula>
    </cfRule>
    <cfRule type="expression" dxfId="3822" priority="624">
      <formula>AND(MONTH(AB65)=$AD$55,AB66="yellow")</formula>
    </cfRule>
    <cfRule type="expression" dxfId="3821" priority="625">
      <formula>AND(MONTH(AB65)=$AD$55,AB66="green")</formula>
    </cfRule>
    <cfRule type="expression" dxfId="3820" priority="626">
      <formula>AND(MONTH(AB65)=$AD$55,AB66="purple")</formula>
    </cfRule>
    <cfRule type="expression" dxfId="3819" priority="627">
      <formula>AND(MONTH(AB65)=$AD$55,AB66="sky")</formula>
    </cfRule>
    <cfRule type="expression" dxfId="3818" priority="628">
      <formula>AND(MONTH(AB65)=$AD$55,AB66="orange")</formula>
    </cfRule>
  </conditionalFormatting>
  <conditionalFormatting sqref="AB71:AF71">
    <cfRule type="expression" dxfId="3817" priority="616">
      <formula>AND(MONTH(AB65)=$AD$55,AB66="pink")</formula>
    </cfRule>
    <cfRule type="expression" dxfId="3816" priority="617">
      <formula>AND(MONTH(AB65)=$AD$55,AB66="yellow")</formula>
    </cfRule>
    <cfRule type="expression" dxfId="3815" priority="618">
      <formula>AND(MONTH(AB65)=$AD$55,AB66="green")</formula>
    </cfRule>
    <cfRule type="expression" dxfId="3814" priority="619">
      <formula>AND(MONTH(AB65)=$AD$55,AB66="purple")</formula>
    </cfRule>
    <cfRule type="expression" dxfId="3813" priority="620">
      <formula>AND(MONTH(AB65)=$AD$55,AB66="sky")</formula>
    </cfRule>
    <cfRule type="expression" dxfId="3812" priority="621">
      <formula>AND(MONTH(AB65)=$AD$55,AB66="orange")</formula>
    </cfRule>
    <cfRule type="expression" dxfId="3811" priority="622">
      <formula>MONTH(AB65)&lt;&gt;$AD$55</formula>
    </cfRule>
  </conditionalFormatting>
  <conditionalFormatting sqref="Z65">
    <cfRule type="expression" dxfId="3810" priority="609">
      <formula>MONTH(Z65)&lt;&gt;$N$4</formula>
    </cfRule>
  </conditionalFormatting>
  <conditionalFormatting sqref="Z65">
    <cfRule type="expression" dxfId="3809" priority="602">
      <formula>AND(MONTH(Z65)=$AD$55,Z66="pink")</formula>
    </cfRule>
    <cfRule type="expression" dxfId="3808" priority="603">
      <formula>AND(MONTH(Z65)=$AD$55,Z66="yellow")</formula>
    </cfRule>
    <cfRule type="expression" dxfId="3807" priority="604">
      <formula>AND(MONTH(Z65)=$AD$55,Z66="green")</formula>
    </cfRule>
    <cfRule type="expression" dxfId="3806" priority="605">
      <formula>AND(MONTH(Z65)=$AD$55,Z66="purple")</formula>
    </cfRule>
    <cfRule type="expression" dxfId="3805" priority="606">
      <formula>AND(MONTH(Z65)=$AD$55,Z66="sky")</formula>
    </cfRule>
    <cfRule type="expression" dxfId="3804" priority="607">
      <formula>AND(MONTH(Z65)=$AD$55,Z66="orange")</formula>
    </cfRule>
    <cfRule type="expression" dxfId="3803" priority="608">
      <formula>MONTH(Z65)&lt;&gt;$AD$55</formula>
    </cfRule>
  </conditionalFormatting>
  <conditionalFormatting sqref="Z65">
    <cfRule type="expression" dxfId="3802" priority="601">
      <formula>AND(MONTH(Z65)=$AD$55,Z66=FALSE)</formula>
    </cfRule>
  </conditionalFormatting>
  <conditionalFormatting sqref="Z67">
    <cfRule type="expression" dxfId="3801" priority="599">
      <formula>MONTH(Z67)&lt;&gt;$AD$55</formula>
    </cfRule>
  </conditionalFormatting>
  <conditionalFormatting sqref="Z67">
    <cfRule type="expression" dxfId="3800" priority="593">
      <formula>AND(MONTH(Z65)=$AD$55,Z66="pink")</formula>
    </cfRule>
    <cfRule type="expression" dxfId="3799" priority="594">
      <formula>AND(MONTH(Z65)=$AD$55,Z66="yellow")</formula>
    </cfRule>
    <cfRule type="expression" dxfId="3798" priority="595">
      <formula>AND(MONTH(Z65)=$AD$55,Z66="green")</formula>
    </cfRule>
    <cfRule type="expression" dxfId="3797" priority="596">
      <formula>AND(MONTH(Z65)=$AD$55,Z66="purple")</formula>
    </cfRule>
    <cfRule type="expression" dxfId="3796" priority="597">
      <formula>AND(MONTH(Z65)=$AD$55,Z66="sky")</formula>
    </cfRule>
    <cfRule type="expression" dxfId="3795" priority="598">
      <formula>AND(MONTH(Z65)=$AD$55,Z66="orange")</formula>
    </cfRule>
  </conditionalFormatting>
  <conditionalFormatting sqref="Z68">
    <cfRule type="expression" dxfId="3794" priority="592">
      <formula>MONTH(Z68)&lt;&gt;$AD$55</formula>
    </cfRule>
  </conditionalFormatting>
  <conditionalFormatting sqref="Z68">
    <cfRule type="expression" dxfId="3793" priority="586">
      <formula>AND(MONTH(Z65)=$AD$55,Z66="pink")</formula>
    </cfRule>
    <cfRule type="expression" dxfId="3792" priority="587">
      <formula>AND(MONTH(Z65)=$AD$55,Z66="yellow")</formula>
    </cfRule>
    <cfRule type="expression" dxfId="3791" priority="588">
      <formula>AND(MONTH(Z65)=$AD$55,Z66="green")</formula>
    </cfRule>
    <cfRule type="expression" dxfId="3790" priority="589">
      <formula>AND(MONTH(Z65)=$AD$55,Z66="purple")</formula>
    </cfRule>
    <cfRule type="expression" dxfId="3789" priority="590">
      <formula>AND(MONTH(Z65)=$AD$55,Z66="sky")</formula>
    </cfRule>
    <cfRule type="expression" dxfId="3788" priority="591">
      <formula>AND(MONTH(Z65)=$AD$55,Z66="orange")</formula>
    </cfRule>
  </conditionalFormatting>
  <conditionalFormatting sqref="Z69">
    <cfRule type="expression" dxfId="3787" priority="585">
      <formula>MONTH(Z69)&lt;&gt;$AD$55</formula>
    </cfRule>
  </conditionalFormatting>
  <conditionalFormatting sqref="Z69">
    <cfRule type="expression" dxfId="3786" priority="579">
      <formula>AND(MONTH(Z65)=$AD$55,Z66="pink")</formula>
    </cfRule>
    <cfRule type="expression" dxfId="3785" priority="580">
      <formula>AND(MONTH(Z65)=$AD$55,Z66="yellow")</formula>
    </cfRule>
    <cfRule type="expression" dxfId="3784" priority="581">
      <formula>AND(MONTH(Z65)=$AD$55,Z66="green")</formula>
    </cfRule>
    <cfRule type="expression" dxfId="3783" priority="582">
      <formula>AND(MONTH(Z65)=$AD$55,Z66="purple")</formula>
    </cfRule>
    <cfRule type="expression" dxfId="3782" priority="583">
      <formula>AND(MONTH(Z65)=$AD$55,Z66="sky")</formula>
    </cfRule>
    <cfRule type="expression" dxfId="3781" priority="584">
      <formula>AND(MONTH(Z65)=$AD$55,Z66="orange")</formula>
    </cfRule>
  </conditionalFormatting>
  <conditionalFormatting sqref="Z70">
    <cfRule type="expression" dxfId="3780" priority="578">
      <formula>MONTH(Z70)&lt;&gt;$AD$55</formula>
    </cfRule>
  </conditionalFormatting>
  <conditionalFormatting sqref="Z70">
    <cfRule type="expression" dxfId="3779" priority="572">
      <formula>AND(MONTH(Z65)=$AD$55,Z66="pink")</formula>
    </cfRule>
    <cfRule type="expression" dxfId="3778" priority="573">
      <formula>AND(MONTH(Z65)=$AD$55,Z66="yellow")</formula>
    </cfRule>
    <cfRule type="expression" dxfId="3777" priority="574">
      <formula>AND(MONTH(Z65)=$AD$55,Z66="green")</formula>
    </cfRule>
    <cfRule type="expression" dxfId="3776" priority="575">
      <formula>AND(MONTH(Z65)=$AD$55,Z66="purple")</formula>
    </cfRule>
    <cfRule type="expression" dxfId="3775" priority="576">
      <formula>AND(MONTH(Z65)=$AD$55,Z66="sky")</formula>
    </cfRule>
    <cfRule type="expression" dxfId="3774" priority="577">
      <formula>AND(MONTH(Z65)=$AD$55,Z66="orange")</formula>
    </cfRule>
  </conditionalFormatting>
  <conditionalFormatting sqref="Z71">
    <cfRule type="expression" dxfId="3773" priority="565">
      <formula>AND(MONTH(Z65)=$AD$55,Z66="pink")</formula>
    </cfRule>
    <cfRule type="expression" dxfId="3772" priority="566">
      <formula>AND(MONTH(Z65)=$AD$55,Z66="yellow")</formula>
    </cfRule>
    <cfRule type="expression" dxfId="3771" priority="567">
      <formula>AND(MONTH(Z65)=$AD$55,Z66="green")</formula>
    </cfRule>
    <cfRule type="expression" dxfId="3770" priority="568">
      <formula>AND(MONTH(Z65)=$AD$55,Z66="purple")</formula>
    </cfRule>
    <cfRule type="expression" dxfId="3769" priority="569">
      <formula>AND(MONTH(Z65)=$AD$55,Z66="sky")</formula>
    </cfRule>
    <cfRule type="expression" dxfId="3768" priority="570">
      <formula>AND(MONTH(Z65)=$AD$55,Z66="orange")</formula>
    </cfRule>
    <cfRule type="expression" dxfId="3767" priority="571">
      <formula>MONTH(Z65)&lt;&gt;$AD$55</formula>
    </cfRule>
  </conditionalFormatting>
  <conditionalFormatting sqref="AA57">
    <cfRule type="expression" dxfId="3766" priority="558">
      <formula>MONTH(AA57)&lt;&gt;$N$4</formula>
    </cfRule>
  </conditionalFormatting>
  <conditionalFormatting sqref="AA57">
    <cfRule type="expression" dxfId="3765" priority="551">
      <formula>AND(MONTH(AA57)=$AD$55,AA58="pink")</formula>
    </cfRule>
    <cfRule type="expression" dxfId="3764" priority="552">
      <formula>AND(MONTH(AA57)=$AD$55,AA58="yellow")</formula>
    </cfRule>
    <cfRule type="expression" dxfId="3763" priority="553">
      <formula>AND(MONTH(AA57)=$AD$55,AA58="green")</formula>
    </cfRule>
    <cfRule type="expression" dxfId="3762" priority="554">
      <formula>AND(MONTH(AA57)=$AD$55,AA58="purple")</formula>
    </cfRule>
    <cfRule type="expression" dxfId="3761" priority="555">
      <formula>AND(MONTH(AA57)=$AD$55,AA58="sky")</formula>
    </cfRule>
    <cfRule type="expression" dxfId="3760" priority="556">
      <formula>AND(MONTH(AA57)=$AD$55,AA58="orange")</formula>
    </cfRule>
    <cfRule type="expression" dxfId="3759" priority="557">
      <formula>MONTH(AA57)&lt;&gt;$AD$55</formula>
    </cfRule>
  </conditionalFormatting>
  <conditionalFormatting sqref="AA57">
    <cfRule type="expression" dxfId="3758" priority="550">
      <formula>AND(MONTH(AA57)=$AD$55,AA58=FALSE)</formula>
    </cfRule>
  </conditionalFormatting>
  <conditionalFormatting sqref="AA59">
    <cfRule type="expression" dxfId="3757" priority="548">
      <formula>MONTH(AA59)&lt;&gt;$AD$55</formula>
    </cfRule>
  </conditionalFormatting>
  <conditionalFormatting sqref="AA59">
    <cfRule type="expression" dxfId="3756" priority="542">
      <formula>AND(MONTH(AA57)=$AD$55,AA58="pink")</formula>
    </cfRule>
    <cfRule type="expression" dxfId="3755" priority="543">
      <formula>AND(MONTH(AA57)=$AD$55,AA58="yellow")</formula>
    </cfRule>
    <cfRule type="expression" dxfId="3754" priority="544">
      <formula>AND(MONTH(AA57)=$AD$55,AA58="green")</formula>
    </cfRule>
    <cfRule type="expression" dxfId="3753" priority="545">
      <formula>AND(MONTH(AA57)=$AD$55,AA58="purple")</formula>
    </cfRule>
    <cfRule type="expression" dxfId="3752" priority="546">
      <formula>AND(MONTH(AA57)=$AD$55,AA58="sky")</formula>
    </cfRule>
    <cfRule type="expression" dxfId="3751" priority="547">
      <formula>AND(MONTH(AA57)=$AD$55,AA58="orange")</formula>
    </cfRule>
  </conditionalFormatting>
  <conditionalFormatting sqref="AA60">
    <cfRule type="expression" dxfId="3750" priority="541">
      <formula>MONTH(AA60)&lt;&gt;$AD$55</formula>
    </cfRule>
  </conditionalFormatting>
  <conditionalFormatting sqref="AA60">
    <cfRule type="expression" dxfId="3749" priority="535">
      <formula>AND(MONTH(AA57)=$AD$55,AA58="pink")</formula>
    </cfRule>
    <cfRule type="expression" dxfId="3748" priority="536">
      <formula>AND(MONTH(AA57)=$AD$55,AA58="yellow")</formula>
    </cfRule>
    <cfRule type="expression" dxfId="3747" priority="537">
      <formula>AND(MONTH(AA57)=$AD$55,AA58="green")</formula>
    </cfRule>
    <cfRule type="expression" dxfId="3746" priority="538">
      <formula>AND(MONTH(AA57)=$AD$55,AA58="purple")</formula>
    </cfRule>
    <cfRule type="expression" dxfId="3745" priority="539">
      <formula>AND(MONTH(AA57)=$AD$55,AA58="sky")</formula>
    </cfRule>
    <cfRule type="expression" dxfId="3744" priority="540">
      <formula>AND(MONTH(AA57)=$AD$55,AA58="orange")</formula>
    </cfRule>
  </conditionalFormatting>
  <conditionalFormatting sqref="AA61">
    <cfRule type="expression" dxfId="3743" priority="534">
      <formula>MONTH(AA61)&lt;&gt;$AD$55</formula>
    </cfRule>
  </conditionalFormatting>
  <conditionalFormatting sqref="AA61">
    <cfRule type="expression" dxfId="3742" priority="528">
      <formula>AND(MONTH(AA57)=$AD$55,AA58="pink")</formula>
    </cfRule>
    <cfRule type="expression" dxfId="3741" priority="529">
      <formula>AND(MONTH(AA57)=$AD$55,AA58="yellow")</formula>
    </cfRule>
    <cfRule type="expression" dxfId="3740" priority="530">
      <formula>AND(MONTH(AA57)=$AD$55,AA58="green")</formula>
    </cfRule>
    <cfRule type="expression" dxfId="3739" priority="531">
      <formula>AND(MONTH(AA57)=$AD$55,AA58="purple")</formula>
    </cfRule>
    <cfRule type="expression" dxfId="3738" priority="532">
      <formula>AND(MONTH(AA57)=$AD$55,AA58="sky")</formula>
    </cfRule>
    <cfRule type="expression" dxfId="3737" priority="533">
      <formula>AND(MONTH(AA57)=$AD$55,AA58="orange")</formula>
    </cfRule>
  </conditionalFormatting>
  <conditionalFormatting sqref="AA62">
    <cfRule type="expression" dxfId="3736" priority="527">
      <formula>MONTH(AA62)&lt;&gt;$AD$55</formula>
    </cfRule>
  </conditionalFormatting>
  <conditionalFormatting sqref="AA62">
    <cfRule type="expression" dxfId="3735" priority="521">
      <formula>AND(MONTH(AA57)=$AD$55,AA58="pink")</formula>
    </cfRule>
    <cfRule type="expression" dxfId="3734" priority="522">
      <formula>AND(MONTH(AA57)=$AD$55,AA58="yellow")</formula>
    </cfRule>
    <cfRule type="expression" dxfId="3733" priority="523">
      <formula>AND(MONTH(AA57)=$AD$55,AA58="green")</formula>
    </cfRule>
    <cfRule type="expression" dxfId="3732" priority="524">
      <formula>AND(MONTH(AA57)=$AD$55,AA58="purple")</formula>
    </cfRule>
    <cfRule type="expression" dxfId="3731" priority="525">
      <formula>AND(MONTH(AA57)=$AD$55,AA58="sky")</formula>
    </cfRule>
    <cfRule type="expression" dxfId="3730" priority="526">
      <formula>AND(MONTH(AA57)=$AD$55,AA58="orange")</formula>
    </cfRule>
  </conditionalFormatting>
  <conditionalFormatting sqref="AA63">
    <cfRule type="expression" dxfId="3729" priority="514">
      <formula>AND(MONTH(AA57)=$AD$55,AA58="pink")</formula>
    </cfRule>
    <cfRule type="expression" dxfId="3728" priority="515">
      <formula>AND(MONTH(AA57)=$AD$55,AA58="yellow")</formula>
    </cfRule>
    <cfRule type="expression" dxfId="3727" priority="516">
      <formula>AND(MONTH(AA57)=$AD$55,AA58="green")</formula>
    </cfRule>
    <cfRule type="expression" dxfId="3726" priority="517">
      <formula>AND(MONTH(AA57)=$AD$55,AA58="purple")</formula>
    </cfRule>
    <cfRule type="expression" dxfId="3725" priority="518">
      <formula>AND(MONTH(AA57)=$AD$55,AA58="sky")</formula>
    </cfRule>
    <cfRule type="expression" dxfId="3724" priority="519">
      <formula>AND(MONTH(AA57)=$AD$55,AA58="orange")</formula>
    </cfRule>
    <cfRule type="expression" dxfId="3723" priority="520">
      <formula>MONTH(AA57)&lt;&gt;$AD$55</formula>
    </cfRule>
  </conditionalFormatting>
  <conditionalFormatting sqref="AB57:AF57">
    <cfRule type="expression" dxfId="3722" priority="507">
      <formula>MONTH(AB57)&lt;&gt;$N$4</formula>
    </cfRule>
  </conditionalFormatting>
  <conditionalFormatting sqref="AB57:AF57">
    <cfRule type="expression" dxfId="3721" priority="500">
      <formula>AND(MONTH(AB57)=$AD$55,AB58="pink")</formula>
    </cfRule>
    <cfRule type="expression" dxfId="3720" priority="501">
      <formula>AND(MONTH(AB57)=$AD$55,AB58="yellow")</formula>
    </cfRule>
    <cfRule type="expression" dxfId="3719" priority="502">
      <formula>AND(MONTH(AB57)=$AD$55,AB58="green")</formula>
    </cfRule>
    <cfRule type="expression" dxfId="3718" priority="503">
      <formula>AND(MONTH(AB57)=$AD$55,AB58="purple")</formula>
    </cfRule>
    <cfRule type="expression" dxfId="3717" priority="504">
      <formula>AND(MONTH(AB57)=$AD$55,AB58="sky")</formula>
    </cfRule>
    <cfRule type="expression" dxfId="3716" priority="505">
      <formula>AND(MONTH(AB57)=$AD$55,AB58="orange")</formula>
    </cfRule>
    <cfRule type="expression" dxfId="3715" priority="506">
      <formula>MONTH(AB57)&lt;&gt;$AD$55</formula>
    </cfRule>
  </conditionalFormatting>
  <conditionalFormatting sqref="AB57:AF57">
    <cfRule type="expression" dxfId="3714" priority="499">
      <formula>AND(MONTH(AB57)=$AD$55,AB58=FALSE)</formula>
    </cfRule>
  </conditionalFormatting>
  <conditionalFormatting sqref="AB59:AF59">
    <cfRule type="expression" dxfId="3713" priority="497">
      <formula>MONTH(AB59)&lt;&gt;$AD$55</formula>
    </cfRule>
  </conditionalFormatting>
  <conditionalFormatting sqref="AB59:AF59">
    <cfRule type="expression" dxfId="3712" priority="491">
      <formula>AND(MONTH(AB57)=$AD$55,AB58="pink")</formula>
    </cfRule>
    <cfRule type="expression" dxfId="3711" priority="492">
      <formula>AND(MONTH(AB57)=$AD$55,AB58="yellow")</formula>
    </cfRule>
    <cfRule type="expression" dxfId="3710" priority="493">
      <formula>AND(MONTH(AB57)=$AD$55,AB58="green")</formula>
    </cfRule>
    <cfRule type="expression" dxfId="3709" priority="494">
      <formula>AND(MONTH(AB57)=$AD$55,AB58="purple")</formula>
    </cfRule>
    <cfRule type="expression" dxfId="3708" priority="495">
      <formula>AND(MONTH(AB57)=$AD$55,AB58="sky")</formula>
    </cfRule>
    <cfRule type="expression" dxfId="3707" priority="496">
      <formula>AND(MONTH(AB57)=$AD$55,AB58="orange")</formula>
    </cfRule>
  </conditionalFormatting>
  <conditionalFormatting sqref="AB60:AF60">
    <cfRule type="expression" dxfId="3706" priority="490">
      <formula>MONTH(AB60)&lt;&gt;$AD$55</formula>
    </cfRule>
  </conditionalFormatting>
  <conditionalFormatting sqref="AB60:AF60">
    <cfRule type="expression" dxfId="3705" priority="484">
      <formula>AND(MONTH(AB57)=$AD$55,AB58="pink")</formula>
    </cfRule>
    <cfRule type="expression" dxfId="3704" priority="485">
      <formula>AND(MONTH(AB57)=$AD$55,AB58="yellow")</formula>
    </cfRule>
    <cfRule type="expression" dxfId="3703" priority="486">
      <formula>AND(MONTH(AB57)=$AD$55,AB58="green")</formula>
    </cfRule>
    <cfRule type="expression" dxfId="3702" priority="487">
      <formula>AND(MONTH(AB57)=$AD$55,AB58="purple")</formula>
    </cfRule>
    <cfRule type="expression" dxfId="3701" priority="488">
      <formula>AND(MONTH(AB57)=$AD$55,AB58="sky")</formula>
    </cfRule>
    <cfRule type="expression" dxfId="3700" priority="489">
      <formula>AND(MONTH(AB57)=$AD$55,AB58="orange")</formula>
    </cfRule>
  </conditionalFormatting>
  <conditionalFormatting sqref="AB61:AF61">
    <cfRule type="expression" dxfId="3699" priority="483">
      <formula>MONTH(AB61)&lt;&gt;$AD$55</formula>
    </cfRule>
  </conditionalFormatting>
  <conditionalFormatting sqref="AB61:AF61">
    <cfRule type="expression" dxfId="3698" priority="477">
      <formula>AND(MONTH(AB57)=$AD$55,AB58="pink")</formula>
    </cfRule>
    <cfRule type="expression" dxfId="3697" priority="478">
      <formula>AND(MONTH(AB57)=$AD$55,AB58="yellow")</formula>
    </cfRule>
    <cfRule type="expression" dxfId="3696" priority="479">
      <formula>AND(MONTH(AB57)=$AD$55,AB58="green")</formula>
    </cfRule>
    <cfRule type="expression" dxfId="3695" priority="480">
      <formula>AND(MONTH(AB57)=$AD$55,AB58="purple")</formula>
    </cfRule>
    <cfRule type="expression" dxfId="3694" priority="481">
      <formula>AND(MONTH(AB57)=$AD$55,AB58="sky")</formula>
    </cfRule>
    <cfRule type="expression" dxfId="3693" priority="482">
      <formula>AND(MONTH(AB57)=$AD$55,AB58="orange")</formula>
    </cfRule>
  </conditionalFormatting>
  <conditionalFormatting sqref="AB62:AF62">
    <cfRule type="expression" dxfId="3692" priority="476">
      <formula>MONTH(AB62)&lt;&gt;$AD$55</formula>
    </cfRule>
  </conditionalFormatting>
  <conditionalFormatting sqref="AB62:AF62">
    <cfRule type="expression" dxfId="3691" priority="470">
      <formula>AND(MONTH(AB57)=$AD$55,AB58="pink")</formula>
    </cfRule>
    <cfRule type="expression" dxfId="3690" priority="471">
      <formula>AND(MONTH(AB57)=$AD$55,AB58="yellow")</formula>
    </cfRule>
    <cfRule type="expression" dxfId="3689" priority="472">
      <formula>AND(MONTH(AB57)=$AD$55,AB58="green")</formula>
    </cfRule>
    <cfRule type="expression" dxfId="3688" priority="473">
      <formula>AND(MONTH(AB57)=$AD$55,AB58="purple")</formula>
    </cfRule>
    <cfRule type="expression" dxfId="3687" priority="474">
      <formula>AND(MONTH(AB57)=$AD$55,AB58="sky")</formula>
    </cfRule>
    <cfRule type="expression" dxfId="3686" priority="475">
      <formula>AND(MONTH(AB57)=$AD$55,AB58="orange")</formula>
    </cfRule>
  </conditionalFormatting>
  <conditionalFormatting sqref="AB63:AF63">
    <cfRule type="expression" dxfId="3685" priority="463">
      <formula>AND(MONTH(AB57)=$AD$55,AB58="pink")</formula>
    </cfRule>
    <cfRule type="expression" dxfId="3684" priority="464">
      <formula>AND(MONTH(AB57)=$AD$55,AB58="yellow")</formula>
    </cfRule>
    <cfRule type="expression" dxfId="3683" priority="465">
      <formula>AND(MONTH(AB57)=$AD$55,AB58="green")</formula>
    </cfRule>
    <cfRule type="expression" dxfId="3682" priority="466">
      <formula>AND(MONTH(AB57)=$AD$55,AB58="purple")</formula>
    </cfRule>
    <cfRule type="expression" dxfId="3681" priority="467">
      <formula>AND(MONTH(AB57)=$AD$55,AB58="sky")</formula>
    </cfRule>
    <cfRule type="expression" dxfId="3680" priority="468">
      <formula>AND(MONTH(AB57)=$AD$55,AB58="orange")</formula>
    </cfRule>
    <cfRule type="expression" dxfId="3679" priority="469">
      <formula>MONTH(AB57)&lt;&gt;$AD$55</formula>
    </cfRule>
  </conditionalFormatting>
  <conditionalFormatting sqref="Z57">
    <cfRule type="expression" dxfId="3678" priority="456">
      <formula>MONTH(Z57)&lt;&gt;$N$4</formula>
    </cfRule>
  </conditionalFormatting>
  <conditionalFormatting sqref="Z57">
    <cfRule type="expression" dxfId="3677" priority="449">
      <formula>AND(MONTH(Z57)=$AD$55,Z58="pink")</formula>
    </cfRule>
    <cfRule type="expression" dxfId="3676" priority="450">
      <formula>AND(MONTH(Z57)=$AD$55,Z58="yellow")</formula>
    </cfRule>
    <cfRule type="expression" dxfId="3675" priority="451">
      <formula>AND(MONTH(Z57)=$AD$55,Z58="green")</formula>
    </cfRule>
    <cfRule type="expression" dxfId="3674" priority="452">
      <formula>AND(MONTH(Z57)=$AD$55,Z58="purple")</formula>
    </cfRule>
    <cfRule type="expression" dxfId="3673" priority="453">
      <formula>AND(MONTH(Z57)=$AD$55,Z58="sky")</formula>
    </cfRule>
    <cfRule type="expression" dxfId="3672" priority="454">
      <formula>AND(MONTH(Z57)=$AD$55,Z58="orange")</formula>
    </cfRule>
    <cfRule type="expression" dxfId="3671" priority="455">
      <formula>MONTH(Z57)&lt;&gt;$AD$55</formula>
    </cfRule>
  </conditionalFormatting>
  <conditionalFormatting sqref="Z57">
    <cfRule type="expression" dxfId="3670" priority="448">
      <formula>AND(MONTH(Z57)=$AD$55,Z58=FALSE)</formula>
    </cfRule>
  </conditionalFormatting>
  <conditionalFormatting sqref="Z59">
    <cfRule type="expression" dxfId="3669" priority="446">
      <formula>MONTH(Z59)&lt;&gt;$AD$55</formula>
    </cfRule>
  </conditionalFormatting>
  <conditionalFormatting sqref="Z59">
    <cfRule type="expression" dxfId="3668" priority="440">
      <formula>AND(MONTH(Z57)=$AD$55,Z58="pink")</formula>
    </cfRule>
    <cfRule type="expression" dxfId="3667" priority="441">
      <formula>AND(MONTH(Z57)=$AD$55,Z58="yellow")</formula>
    </cfRule>
    <cfRule type="expression" dxfId="3666" priority="442">
      <formula>AND(MONTH(Z57)=$AD$55,Z58="green")</formula>
    </cfRule>
    <cfRule type="expression" dxfId="3665" priority="443">
      <formula>AND(MONTH(Z57)=$AD$55,Z58="purple")</formula>
    </cfRule>
    <cfRule type="expression" dxfId="3664" priority="444">
      <formula>AND(MONTH(Z57)=$AD$55,Z58="sky")</formula>
    </cfRule>
    <cfRule type="expression" dxfId="3663" priority="445">
      <formula>AND(MONTH(Z57)=$AD$55,Z58="orange")</formula>
    </cfRule>
  </conditionalFormatting>
  <conditionalFormatting sqref="Z60">
    <cfRule type="expression" dxfId="3662" priority="439">
      <formula>MONTH(Z60)&lt;&gt;$AD$55</formula>
    </cfRule>
  </conditionalFormatting>
  <conditionalFormatting sqref="Z60">
    <cfRule type="expression" dxfId="3661" priority="433">
      <formula>AND(MONTH(Z57)=$AD$55,Z58="pink")</formula>
    </cfRule>
    <cfRule type="expression" dxfId="3660" priority="434">
      <formula>AND(MONTH(Z57)=$AD$55,Z58="yellow")</formula>
    </cfRule>
    <cfRule type="expression" dxfId="3659" priority="435">
      <formula>AND(MONTH(Z57)=$AD$55,Z58="green")</formula>
    </cfRule>
    <cfRule type="expression" dxfId="3658" priority="436">
      <formula>AND(MONTH(Z57)=$AD$55,Z58="purple")</formula>
    </cfRule>
    <cfRule type="expression" dxfId="3657" priority="437">
      <formula>AND(MONTH(Z57)=$AD$55,Z58="sky")</formula>
    </cfRule>
    <cfRule type="expression" dxfId="3656" priority="438">
      <formula>AND(MONTH(Z57)=$AD$55,Z58="orange")</formula>
    </cfRule>
  </conditionalFormatting>
  <conditionalFormatting sqref="Z61">
    <cfRule type="expression" dxfId="3655" priority="432">
      <formula>MONTH(Z61)&lt;&gt;$AD$55</formula>
    </cfRule>
  </conditionalFormatting>
  <conditionalFormatting sqref="Z61">
    <cfRule type="expression" dxfId="3654" priority="426">
      <formula>AND(MONTH(Z57)=$AD$55,Z58="pink")</formula>
    </cfRule>
    <cfRule type="expression" dxfId="3653" priority="427">
      <formula>AND(MONTH(Z57)=$AD$55,Z58="yellow")</formula>
    </cfRule>
    <cfRule type="expression" dxfId="3652" priority="428">
      <formula>AND(MONTH(Z57)=$AD$55,Z58="green")</formula>
    </cfRule>
    <cfRule type="expression" dxfId="3651" priority="429">
      <formula>AND(MONTH(Z57)=$AD$55,Z58="purple")</formula>
    </cfRule>
    <cfRule type="expression" dxfId="3650" priority="430">
      <formula>AND(MONTH(Z57)=$AD$55,Z58="sky")</formula>
    </cfRule>
    <cfRule type="expression" dxfId="3649" priority="431">
      <formula>AND(MONTH(Z57)=$AD$55,Z58="orange")</formula>
    </cfRule>
  </conditionalFormatting>
  <conditionalFormatting sqref="Z62">
    <cfRule type="expression" dxfId="3648" priority="425">
      <formula>MONTH(Z62)&lt;&gt;$AD$55</formula>
    </cfRule>
  </conditionalFormatting>
  <conditionalFormatting sqref="Z62">
    <cfRule type="expression" dxfId="3647" priority="419">
      <formula>AND(MONTH(Z57)=$AD$55,Z58="pink")</formula>
    </cfRule>
    <cfRule type="expression" dxfId="3646" priority="420">
      <formula>AND(MONTH(Z57)=$AD$55,Z58="yellow")</formula>
    </cfRule>
    <cfRule type="expression" dxfId="3645" priority="421">
      <formula>AND(MONTH(Z57)=$AD$55,Z58="green")</formula>
    </cfRule>
    <cfRule type="expression" dxfId="3644" priority="422">
      <formula>AND(MONTH(Z57)=$AD$55,Z58="purple")</formula>
    </cfRule>
    <cfRule type="expression" dxfId="3643" priority="423">
      <formula>AND(MONTH(Z57)=$AD$55,Z58="sky")</formula>
    </cfRule>
    <cfRule type="expression" dxfId="3642" priority="424">
      <formula>AND(MONTH(Z57)=$AD$55,Z58="orange")</formula>
    </cfRule>
  </conditionalFormatting>
  <conditionalFormatting sqref="Z63">
    <cfRule type="expression" dxfId="3641" priority="412">
      <formula>AND(MONTH(Z57)=$AD$55,Z58="pink")</formula>
    </cfRule>
    <cfRule type="expression" dxfId="3640" priority="413">
      <formula>AND(MONTH(Z57)=$AD$55,Z58="yellow")</formula>
    </cfRule>
    <cfRule type="expression" dxfId="3639" priority="414">
      <formula>AND(MONTH(Z57)=$AD$55,Z58="green")</formula>
    </cfRule>
    <cfRule type="expression" dxfId="3638" priority="415">
      <formula>AND(MONTH(Z57)=$AD$55,Z58="purple")</formula>
    </cfRule>
    <cfRule type="expression" dxfId="3637" priority="416">
      <formula>AND(MONTH(Z57)=$AD$55,Z58="sky")</formula>
    </cfRule>
    <cfRule type="expression" dxfId="3636" priority="417">
      <formula>AND(MONTH(Z57)=$AD$55,Z58="orange")</formula>
    </cfRule>
    <cfRule type="expression" dxfId="3635" priority="418">
      <formula>MONTH(Z57)&lt;&gt;$AD$55</formula>
    </cfRule>
  </conditionalFormatting>
  <conditionalFormatting sqref="R72">
    <cfRule type="expression" dxfId="3634" priority="405">
      <formula>MONTH(R65)&lt;&gt;$V$55</formula>
    </cfRule>
  </conditionalFormatting>
  <conditionalFormatting sqref="S72:X72">
    <cfRule type="expression" dxfId="3633" priority="404">
      <formula>MONTH(S65)&lt;&gt;$V$55</formula>
    </cfRule>
  </conditionalFormatting>
  <conditionalFormatting sqref="S72:X72">
    <cfRule type="expression" dxfId="3632" priority="403">
      <formula>MONTH(S66)&lt;&gt;$N$4</formula>
    </cfRule>
  </conditionalFormatting>
  <conditionalFormatting sqref="R72:X72">
    <cfRule type="expression" dxfId="3631" priority="396">
      <formula>AND(MONTH(R65)=$V$55,R66="pink")</formula>
    </cfRule>
    <cfRule type="expression" dxfId="3630" priority="397">
      <formula>AND(MONTH(R65)=$V$55,R66="yellow")</formula>
    </cfRule>
    <cfRule type="expression" dxfId="3629" priority="398">
      <formula>AND(MONTH(R65)=$V$55,R66="green")</formula>
    </cfRule>
    <cfRule type="expression" dxfId="3628" priority="399">
      <formula>AND(MONTH(R65)=$V$55,R66="purple")</formula>
    </cfRule>
    <cfRule type="expression" dxfId="3627" priority="400">
      <formula>AND(MONTH(R65)=$V$55,R66="sky")</formula>
    </cfRule>
    <cfRule type="expression" dxfId="3626" priority="401">
      <formula>AND(MONTH(R65)=$V$55,R66="orange")</formula>
    </cfRule>
    <cfRule type="expression" dxfId="3625" priority="402">
      <formula>MONTH(R65)&lt;&gt;$V$55</formula>
    </cfRule>
  </conditionalFormatting>
  <conditionalFormatting sqref="R80">
    <cfRule type="expression" dxfId="3624" priority="395">
      <formula>MONTH(R73)&lt;&gt;$V$55</formula>
    </cfRule>
  </conditionalFormatting>
  <conditionalFormatting sqref="S80:X80">
    <cfRule type="expression" dxfId="3623" priority="394">
      <formula>MONTH(S73)&lt;&gt;$V$55</formula>
    </cfRule>
  </conditionalFormatting>
  <conditionalFormatting sqref="S80:X80">
    <cfRule type="expression" dxfId="3622" priority="393">
      <formula>MONTH(S74)&lt;&gt;$N$4</formula>
    </cfRule>
  </conditionalFormatting>
  <conditionalFormatting sqref="R80:X80">
    <cfRule type="expression" dxfId="3621" priority="386">
      <formula>AND(MONTH(R73)=$V$55,R74="pink")</formula>
    </cfRule>
    <cfRule type="expression" dxfId="3620" priority="387">
      <formula>AND(MONTH(R73)=$V$55,R74="yellow")</formula>
    </cfRule>
    <cfRule type="expression" dxfId="3619" priority="388">
      <formula>AND(MONTH(R73)=$V$55,R74="green")</formula>
    </cfRule>
    <cfRule type="expression" dxfId="3618" priority="389">
      <formula>AND(MONTH(R73)=$V$55,R74="purple")</formula>
    </cfRule>
    <cfRule type="expression" dxfId="3617" priority="390">
      <formula>AND(MONTH(R73)=$V$55,R74="sky")</formula>
    </cfRule>
    <cfRule type="expression" dxfId="3616" priority="391">
      <formula>AND(MONTH(R73)=$V$55,R74="orange")</formula>
    </cfRule>
    <cfRule type="expression" dxfId="3615" priority="392">
      <formula>MONTH(R73)&lt;&gt;$V$55</formula>
    </cfRule>
  </conditionalFormatting>
  <conditionalFormatting sqref="R88">
    <cfRule type="expression" dxfId="3614" priority="385">
      <formula>MONTH(R81)&lt;&gt;$V$55</formula>
    </cfRule>
  </conditionalFormatting>
  <conditionalFormatting sqref="S88:X88">
    <cfRule type="expression" dxfId="3613" priority="384">
      <formula>MONTH(S81)&lt;&gt;$V$55</formula>
    </cfRule>
  </conditionalFormatting>
  <conditionalFormatting sqref="S88:X88">
    <cfRule type="expression" dxfId="3612" priority="383">
      <formula>MONTH(S82)&lt;&gt;$N$4</formula>
    </cfRule>
  </conditionalFormatting>
  <conditionalFormatting sqref="R88:X88">
    <cfRule type="expression" dxfId="3611" priority="376">
      <formula>AND(MONTH(R81)=$V$55,R82="pink")</formula>
    </cfRule>
    <cfRule type="expression" dxfId="3610" priority="377">
      <formula>AND(MONTH(R81)=$V$55,R82="yellow")</formula>
    </cfRule>
    <cfRule type="expression" dxfId="3609" priority="378">
      <formula>AND(MONTH(R81)=$V$55,R82="green")</formula>
    </cfRule>
    <cfRule type="expression" dxfId="3608" priority="379">
      <formula>AND(MONTH(R81)=$V$55,R82="purple")</formula>
    </cfRule>
    <cfRule type="expression" dxfId="3607" priority="380">
      <formula>AND(MONTH(R81)=$V$55,R82="sky")</formula>
    </cfRule>
    <cfRule type="expression" dxfId="3606" priority="381">
      <formula>AND(MONTH(R81)=$V$55,R82="orange")</formula>
    </cfRule>
    <cfRule type="expression" dxfId="3605" priority="382">
      <formula>MONTH(R81)&lt;&gt;$V$55</formula>
    </cfRule>
  </conditionalFormatting>
  <conditionalFormatting sqref="R96">
    <cfRule type="expression" dxfId="3604" priority="375">
      <formula>MONTH(R89)&lt;&gt;$V$55</formula>
    </cfRule>
  </conditionalFormatting>
  <conditionalFormatting sqref="S96:X96">
    <cfRule type="expression" dxfId="3603" priority="374">
      <formula>MONTH(S89)&lt;&gt;$V$55</formula>
    </cfRule>
  </conditionalFormatting>
  <conditionalFormatting sqref="S96:X96">
    <cfRule type="expression" dxfId="3602" priority="373">
      <formula>MONTH(S90)&lt;&gt;$N$4</formula>
    </cfRule>
  </conditionalFormatting>
  <conditionalFormatting sqref="R96:X96">
    <cfRule type="expression" dxfId="3601" priority="366">
      <formula>AND(MONTH(R89)=$V$55,R90="pink")</formula>
    </cfRule>
    <cfRule type="expression" dxfId="3600" priority="367">
      <formula>AND(MONTH(R89)=$V$55,R90="yellow")</formula>
    </cfRule>
    <cfRule type="expression" dxfId="3599" priority="368">
      <formula>AND(MONTH(R89)=$V$55,R90="green")</formula>
    </cfRule>
    <cfRule type="expression" dxfId="3598" priority="369">
      <formula>AND(MONTH(R89)=$V$55,R90="purple")</formula>
    </cfRule>
    <cfRule type="expression" dxfId="3597" priority="370">
      <formula>AND(MONTH(R89)=$V$55,R90="sky")</formula>
    </cfRule>
    <cfRule type="expression" dxfId="3596" priority="371">
      <formula>AND(MONTH(R89)=$V$55,R90="orange")</formula>
    </cfRule>
    <cfRule type="expression" dxfId="3595" priority="372">
      <formula>MONTH(R89)&lt;&gt;$V$55</formula>
    </cfRule>
  </conditionalFormatting>
  <conditionalFormatting sqref="R103">
    <cfRule type="expression" dxfId="3594" priority="355">
      <formula>MONTH(R97)&lt;&gt;$V$55</formula>
    </cfRule>
  </conditionalFormatting>
  <conditionalFormatting sqref="S103:X103">
    <cfRule type="expression" dxfId="3593" priority="354">
      <formula>MONTH(S97)&lt;&gt;$V$55</formula>
    </cfRule>
  </conditionalFormatting>
  <conditionalFormatting sqref="R98:X98">
    <cfRule type="expression" dxfId="3592" priority="353">
      <formula>MONTH(R98)&lt;&gt;$F$4</formula>
    </cfRule>
  </conditionalFormatting>
  <conditionalFormatting sqref="R99:X99">
    <cfRule type="expression" dxfId="3591" priority="352">
      <formula>MONTH(R99)&lt;&gt;$V$55</formula>
    </cfRule>
  </conditionalFormatting>
  <conditionalFormatting sqref="R99:X99">
    <cfRule type="expression" dxfId="3590" priority="346">
      <formula>AND(MONTH(R97)=$V$55,R98="pink")</formula>
    </cfRule>
    <cfRule type="expression" dxfId="3589" priority="347">
      <formula>AND(MONTH(R97)=$V$55,R98="yellow")</formula>
    </cfRule>
    <cfRule type="expression" dxfId="3588" priority="348">
      <formula>AND(MONTH(R97)=$V$55,R98="green")</formula>
    </cfRule>
    <cfRule type="expression" dxfId="3587" priority="349">
      <formula>AND(MONTH(R97)=$V$55,R98="purple")</formula>
    </cfRule>
    <cfRule type="expression" dxfId="3586" priority="350">
      <formula>AND(MONTH(R97)=$V$55,R98="sky")</formula>
    </cfRule>
    <cfRule type="expression" dxfId="3585" priority="351">
      <formula>AND(MONTH(R97)=$V$55,R98="orange")</formula>
    </cfRule>
  </conditionalFormatting>
  <conditionalFormatting sqref="R100:X100">
    <cfRule type="expression" dxfId="3584" priority="345">
      <formula>MONTH(R100)&lt;&gt;$V$55</formula>
    </cfRule>
  </conditionalFormatting>
  <conditionalFormatting sqref="R100:X100">
    <cfRule type="expression" dxfId="3583" priority="339">
      <formula>AND(MONTH(R97)=$V$55,R98="pink")</formula>
    </cfRule>
    <cfRule type="expression" dxfId="3582" priority="340">
      <formula>AND(MONTH(R97)=$V$55,R98="yellow")</formula>
    </cfRule>
    <cfRule type="expression" dxfId="3581" priority="341">
      <formula>AND(MONTH(R97)=$V$55,R98="green")</formula>
    </cfRule>
    <cfRule type="expression" dxfId="3580" priority="342">
      <formula>AND(MONTH(R97)=$V$55,R98="purple")</formula>
    </cfRule>
    <cfRule type="expression" dxfId="3579" priority="343">
      <formula>AND(MONTH(R97)=$V$55,R98="sky")</formula>
    </cfRule>
    <cfRule type="expression" dxfId="3578" priority="344">
      <formula>AND(MONTH(R97)=$V$55,R98="orange")</formula>
    </cfRule>
  </conditionalFormatting>
  <conditionalFormatting sqref="R101:X101">
    <cfRule type="expression" dxfId="3577" priority="338">
      <formula>MONTH(R101)&lt;&gt;$V$55</formula>
    </cfRule>
  </conditionalFormatting>
  <conditionalFormatting sqref="R101:X101">
    <cfRule type="expression" dxfId="3576" priority="332">
      <formula>AND(MONTH(R97)=$V$55,R98="pink")</formula>
    </cfRule>
    <cfRule type="expression" dxfId="3575" priority="333">
      <formula>AND(MONTH(R97)=$V$55,R98="yellow")</formula>
    </cfRule>
    <cfRule type="expression" dxfId="3574" priority="334">
      <formula>AND(MONTH(R97)=$V$55,R98="green")</formula>
    </cfRule>
    <cfRule type="expression" dxfId="3573" priority="335">
      <formula>AND(MONTH(R97)=$V$55,R98="purple")</formula>
    </cfRule>
    <cfRule type="expression" dxfId="3572" priority="336">
      <formula>AND(MONTH(R97)=$V$55,R98="sky")</formula>
    </cfRule>
    <cfRule type="expression" dxfId="3571" priority="337">
      <formula>AND(MONTH(R97)=$V$55,R98="orange")</formula>
    </cfRule>
  </conditionalFormatting>
  <conditionalFormatting sqref="R102:X102">
    <cfRule type="expression" dxfId="3570" priority="331">
      <formula>MONTH(R102)&lt;&gt;$V$55</formula>
    </cfRule>
  </conditionalFormatting>
  <conditionalFormatting sqref="R102:X102">
    <cfRule type="expression" dxfId="3569" priority="325">
      <formula>AND(MONTH(R97)=$V$55,R98="pink")</formula>
    </cfRule>
    <cfRule type="expression" dxfId="3568" priority="326">
      <formula>AND(MONTH(R97)=$V$55,R98="yellow")</formula>
    </cfRule>
    <cfRule type="expression" dxfId="3567" priority="327">
      <formula>AND(MONTH(R97)=$V$55,R98="green")</formula>
    </cfRule>
    <cfRule type="expression" dxfId="3566" priority="328">
      <formula>AND(MONTH(R97)=$V$55,R98="purple")</formula>
    </cfRule>
    <cfRule type="expression" dxfId="3565" priority="329">
      <formula>AND(MONTH(R97)=$V$55,R98="sky")</formula>
    </cfRule>
    <cfRule type="expression" dxfId="3564" priority="330">
      <formula>AND(MONTH(R97)=$V$55,R98="orange")</formula>
    </cfRule>
  </conditionalFormatting>
  <conditionalFormatting sqref="S103:X103">
    <cfRule type="expression" dxfId="3563" priority="324">
      <formula>MONTH(S97)&lt;&gt;$N$4</formula>
    </cfRule>
  </conditionalFormatting>
  <conditionalFormatting sqref="R103:X103">
    <cfRule type="expression" dxfId="3562" priority="317">
      <formula>AND(MONTH(R97)=$V$55,R98="pink")</formula>
    </cfRule>
    <cfRule type="expression" dxfId="3561" priority="318">
      <formula>AND(MONTH(R97)=$V$55,R98="yellow")</formula>
    </cfRule>
    <cfRule type="expression" dxfId="3560" priority="319">
      <formula>AND(MONTH(R97)=$V$55,R98="green")</formula>
    </cfRule>
    <cfRule type="expression" dxfId="3559" priority="320">
      <formula>AND(MONTH(R97)=$V$55,R98="purple")</formula>
    </cfRule>
    <cfRule type="expression" dxfId="3558" priority="321">
      <formula>AND(MONTH(R97)=$V$55,R98="sky")</formula>
    </cfRule>
    <cfRule type="expression" dxfId="3557" priority="322">
      <formula>AND(MONTH(R97)=$V$55,R98="orange")</formula>
    </cfRule>
    <cfRule type="expression" dxfId="3556" priority="323">
      <formula>MONTH(R97)&lt;&gt;$V$55</formula>
    </cfRule>
  </conditionalFormatting>
  <conditionalFormatting sqref="R104">
    <cfRule type="expression" dxfId="3555" priority="308">
      <formula>MONTH(R97)&lt;&gt;$V$55</formula>
    </cfRule>
  </conditionalFormatting>
  <conditionalFormatting sqref="S104:X104">
    <cfRule type="expression" dxfId="3554" priority="307">
      <formula>MONTH(S97)&lt;&gt;$V$55</formula>
    </cfRule>
  </conditionalFormatting>
  <conditionalFormatting sqref="S104:X104">
    <cfRule type="expression" dxfId="3553" priority="306">
      <formula>MONTH(S98)&lt;&gt;$N$4</formula>
    </cfRule>
  </conditionalFormatting>
  <conditionalFormatting sqref="R104:X104">
    <cfRule type="expression" dxfId="3552" priority="299">
      <formula>AND(MONTH(R97)=$V$55,R98="pink")</formula>
    </cfRule>
    <cfRule type="expression" dxfId="3551" priority="300">
      <formula>AND(MONTH(R97)=$V$55,R98="yellow")</formula>
    </cfRule>
    <cfRule type="expression" dxfId="3550" priority="301">
      <formula>AND(MONTH(R97)=$V$55,R98="green")</formula>
    </cfRule>
    <cfRule type="expression" dxfId="3549" priority="302">
      <formula>AND(MONTH(R97)=$V$55,R98="purple")</formula>
    </cfRule>
    <cfRule type="expression" dxfId="3548" priority="303">
      <formula>AND(MONTH(R97)=$V$55,R98="sky")</formula>
    </cfRule>
    <cfRule type="expression" dxfId="3547" priority="304">
      <formula>AND(MONTH(R97)=$V$55,R98="orange")</formula>
    </cfRule>
    <cfRule type="expression" dxfId="3546" priority="305">
      <formula>MONTH(R97)&lt;&gt;$V$55</formula>
    </cfRule>
  </conditionalFormatting>
  <conditionalFormatting sqref="B49:H49">
    <cfRule type="expression" dxfId="3545" priority="246">
      <formula>MONTH(B49)&lt;&gt;$F$4</formula>
    </cfRule>
  </conditionalFormatting>
  <conditionalFormatting sqref="B49:H49">
    <cfRule type="expression" dxfId="3544" priority="240">
      <formula>AND(MONTH(B46)=$F$4,B47="pink")</formula>
    </cfRule>
    <cfRule type="expression" dxfId="3543" priority="241">
      <formula>AND(MONTH(B46)=$F$4,B47="yellow")</formula>
    </cfRule>
    <cfRule type="expression" dxfId="3542" priority="242">
      <formula>AND(MONTH(B46)=$F$4,B47="green")</formula>
    </cfRule>
    <cfRule type="expression" dxfId="3541" priority="243">
      <formula>AND(MONTH(B46)=$F$4,B47="purple")</formula>
    </cfRule>
    <cfRule type="expression" dxfId="3540" priority="244">
      <formula>AND(MONTH(B46)=$F$4,B47="sky")</formula>
    </cfRule>
    <cfRule type="expression" dxfId="3539" priority="245">
      <formula>AND(MONTH(B46)=$F$4,B47="orange")</formula>
    </cfRule>
  </conditionalFormatting>
  <conditionalFormatting sqref="B50:H50">
    <cfRule type="expression" dxfId="3538" priority="239">
      <formula>MONTH(B50)&lt;&gt;$F$4</formula>
    </cfRule>
  </conditionalFormatting>
  <conditionalFormatting sqref="B50:H50">
    <cfRule type="expression" dxfId="3537" priority="233">
      <formula>AND(MONTH(B46)=$F$4,B47="pink")</formula>
    </cfRule>
    <cfRule type="expression" dxfId="3536" priority="234">
      <formula>AND(MONTH(B46)=$F$4,B47="yellow")</formula>
    </cfRule>
    <cfRule type="expression" dxfId="3535" priority="235">
      <formula>AND(MONTH(B46)=$F$4,B47="green")</formula>
    </cfRule>
    <cfRule type="expression" dxfId="3534" priority="236">
      <formula>AND(MONTH(B46)=$F$4,B47="purple")</formula>
    </cfRule>
    <cfRule type="expression" dxfId="3533" priority="237">
      <formula>AND(MONTH(B46)=$F$4,B47="sky")</formula>
    </cfRule>
    <cfRule type="expression" dxfId="3532" priority="238">
      <formula>AND(MONTH(B46)=$F$4,B47="orange")</formula>
    </cfRule>
  </conditionalFormatting>
  <conditionalFormatting sqref="B51:H51">
    <cfRule type="expression" dxfId="3531" priority="232">
      <formula>MONTH(B51)&lt;&gt;$F$4</formula>
    </cfRule>
  </conditionalFormatting>
  <conditionalFormatting sqref="B51:H51">
    <cfRule type="expression" dxfId="3530" priority="226">
      <formula>AND(MONTH(B46)=$F$4,B47="pink")</formula>
    </cfRule>
    <cfRule type="expression" dxfId="3529" priority="227">
      <formula>AND(MONTH(B46)=$F$4,B47="yellow")</formula>
    </cfRule>
    <cfRule type="expression" dxfId="3528" priority="228">
      <formula>AND(MONTH(B46)=$F$4,B47="green")</formula>
    </cfRule>
    <cfRule type="expression" dxfId="3527" priority="229">
      <formula>AND(MONTH(B46)=$F$4,B47="purple")</formula>
    </cfRule>
    <cfRule type="expression" dxfId="3526" priority="230">
      <formula>AND(MONTH(B46)=$F$4,B47="sky")</formula>
    </cfRule>
    <cfRule type="expression" dxfId="3525" priority="231">
      <formula>AND(MONTH(B46)=$F$4,B47="orange")</formula>
    </cfRule>
  </conditionalFormatting>
  <conditionalFormatting sqref="C52:H52">
    <cfRule type="expression" dxfId="3524" priority="225">
      <formula>MONTH(C46)&lt;&gt;$N$4</formula>
    </cfRule>
  </conditionalFormatting>
  <conditionalFormatting sqref="B52:H52">
    <cfRule type="expression" dxfId="3523" priority="218">
      <formula>AND(MONTH(B46)=$F$4,B47="pink")</formula>
    </cfRule>
    <cfRule type="expression" dxfId="3522" priority="219">
      <formula>AND(MONTH(B46)=$F$4,B47="yellow")</formula>
    </cfRule>
    <cfRule type="expression" dxfId="3521" priority="220">
      <formula>AND(MONTH(B46)=$F$4,B47="green")</formula>
    </cfRule>
    <cfRule type="expression" dxfId="3520" priority="221">
      <formula>AND(MONTH(B46)=$F$4,B47="purple")</formula>
    </cfRule>
    <cfRule type="expression" dxfId="3519" priority="222">
      <formula>AND(MONTH(B46)=$F$4,B47="sky")</formula>
    </cfRule>
    <cfRule type="expression" dxfId="3518" priority="223">
      <formula>AND(MONTH(B46)=$F$4,B47="orange")</formula>
    </cfRule>
    <cfRule type="expression" dxfId="3517" priority="224">
      <formula>MONTH(B46)&lt;&gt;$F$4</formula>
    </cfRule>
  </conditionalFormatting>
  <conditionalFormatting sqref="C53:H53">
    <cfRule type="expression" dxfId="3516" priority="217">
      <formula>MONTH(C47)&lt;&gt;$N$4</formula>
    </cfRule>
  </conditionalFormatting>
  <conditionalFormatting sqref="B53:H53">
    <cfRule type="expression" dxfId="3515" priority="210">
      <formula>AND(MONTH(B46)=$F$4,B47="pink")</formula>
    </cfRule>
    <cfRule type="expression" dxfId="3514" priority="211">
      <formula>AND(MONTH(B46)=$F$4,B47="yellow")</formula>
    </cfRule>
    <cfRule type="expression" dxfId="3513" priority="212">
      <formula>AND(MONTH(B46)=$F$4,B48="green")</formula>
    </cfRule>
    <cfRule type="expression" dxfId="3512" priority="213">
      <formula>AND(MONTH(B46)=$F$4,B47="purple")</formula>
    </cfRule>
    <cfRule type="expression" dxfId="3511" priority="214">
      <formula>AND(MONTH(B46)=$F$4,B47="sky")</formula>
    </cfRule>
    <cfRule type="expression" dxfId="3510" priority="215">
      <formula>AND(MONTH(B46)=$F$4,B47="orange")</formula>
    </cfRule>
    <cfRule type="expression" dxfId="3509" priority="216">
      <formula>MONTH(B46)&lt;&gt;$F$4</formula>
    </cfRule>
  </conditionalFormatting>
  <conditionalFormatting sqref="B46:H46">
    <cfRule type="expression" dxfId="3508" priority="202">
      <formula>AND(MONTH(B46)=$F$4,B47="pink")</formula>
    </cfRule>
    <cfRule type="expression" dxfId="3507" priority="203">
      <formula>AND(MONTH(B46)=$F$4,B47="yellow")</formula>
    </cfRule>
    <cfRule type="expression" dxfId="3506" priority="204">
      <formula>AND(MONTH(B46)=$F$4,B47="green")</formula>
    </cfRule>
    <cfRule type="expression" dxfId="3505" priority="205">
      <formula>AND(MONTH(B46)=$F$4,B47="purple")</formula>
    </cfRule>
    <cfRule type="expression" dxfId="3504" priority="206">
      <formula>AND(MONTH(B46)=$F$4,B47="sky")</formula>
    </cfRule>
    <cfRule type="expression" dxfId="3503" priority="207">
      <formula>AND(MONTH(B46)=$F$4,B47="orange")</formula>
    </cfRule>
    <cfRule type="expression" dxfId="3502" priority="208">
      <formula>MONTH(B46)&lt;&gt;$F$4</formula>
    </cfRule>
  </conditionalFormatting>
  <conditionalFormatting sqref="B48:H48">
    <cfRule type="expression" dxfId="3501" priority="201">
      <formula>MONTH(B48)&lt;&gt;$F$4</formula>
    </cfRule>
  </conditionalFormatting>
  <conditionalFormatting sqref="B48:H48">
    <cfRule type="expression" dxfId="3500" priority="195">
      <formula>AND(MONTH(B46)=$F$4,B47="pink")</formula>
    </cfRule>
    <cfRule type="expression" dxfId="3499" priority="196">
      <formula>AND(MONTH(B46)=$N$4,B47="yellow")</formula>
    </cfRule>
    <cfRule type="expression" dxfId="3498" priority="197">
      <formula>AND(MONTH(B46)=$F$4,B47="green")</formula>
    </cfRule>
    <cfRule type="expression" dxfId="3497" priority="198">
      <formula>AND(MONTH(B46)=$F$4,B47="purple")</formula>
    </cfRule>
    <cfRule type="expression" dxfId="3496" priority="199">
      <formula>AND(MONTH(B46)=$F$4,B47="sky")</formula>
    </cfRule>
    <cfRule type="expression" dxfId="3495" priority="200">
      <formula>AND(MONTH(B46)=$F$4,B47="orange")</formula>
    </cfRule>
  </conditionalFormatting>
  <conditionalFormatting sqref="R81:X81">
    <cfRule type="expression" dxfId="3494" priority="187">
      <formula>AND(MONTH(R81)=$V$55,R82=FALSE)</formula>
    </cfRule>
    <cfRule type="expression" dxfId="3493" priority="188">
      <formula>AND(MONTH(R81)=$V$55,R82="pink")</formula>
    </cfRule>
    <cfRule type="expression" dxfId="3492" priority="189">
      <formula>AND(MONTH(R81)=$V$55,R82="yellow")</formula>
    </cfRule>
    <cfRule type="expression" dxfId="3491" priority="190">
      <formula>AND(MONTH(R81)=$V$55,R82="green")</formula>
    </cfRule>
    <cfRule type="expression" dxfId="3490" priority="191">
      <formula>AND(MONTH(R81)=$V$55,R82="purple")</formula>
    </cfRule>
    <cfRule type="expression" dxfId="3489" priority="192">
      <formula>AND(MONTH(R81)=$V$55,R82="sky")</formula>
    </cfRule>
    <cfRule type="expression" dxfId="3488" priority="193">
      <formula>AND(MONTH(R81)=$V$55,R82="orange")</formula>
    </cfRule>
    <cfRule type="expression" dxfId="3487" priority="194">
      <formula>MONTH(R81)&lt;&gt;$V$55</formula>
    </cfRule>
  </conditionalFormatting>
  <conditionalFormatting sqref="R73:X73">
    <cfRule type="expression" dxfId="3486" priority="179">
      <formula>AND(MONTH(R73)=$V$55,R74=FALSE)</formula>
    </cfRule>
    <cfRule type="expression" dxfId="3485" priority="180">
      <formula>AND(MONTH(R73)=$V$55,R74="pink")</formula>
    </cfRule>
    <cfRule type="expression" dxfId="3484" priority="181">
      <formula>AND(MONTH(R73)=$V$55,R74="yellow")</formula>
    </cfRule>
    <cfRule type="expression" dxfId="3483" priority="182">
      <formula>AND(MONTH(R73)=$V$55,R74="green")</formula>
    </cfRule>
    <cfRule type="expression" dxfId="3482" priority="183">
      <formula>AND(MONTH(R73)=$V$55,R74="purple")</formula>
    </cfRule>
    <cfRule type="expression" dxfId="3481" priority="184">
      <formula>AND(MONTH(R73)=$V$55,R74="sky")</formula>
    </cfRule>
    <cfRule type="expression" dxfId="3480" priority="185">
      <formula>AND(MONTH(R73)=$V$55,R74="orange")</formula>
    </cfRule>
    <cfRule type="expression" dxfId="3479" priority="186">
      <formula>MONTH(R73)&lt;&gt;$V$55</formula>
    </cfRule>
  </conditionalFormatting>
  <conditionalFormatting sqref="R65:X65">
    <cfRule type="expression" dxfId="3478" priority="171">
      <formula>AND(MONTH(R65)=$V$55,R66=FALSE)</formula>
    </cfRule>
    <cfRule type="expression" dxfId="3477" priority="172">
      <formula>AND(MONTH(R65)=$V$55,R66="pink")</formula>
    </cfRule>
    <cfRule type="expression" dxfId="3476" priority="173">
      <formula>AND(MONTH(R65)=$V$55,R66="yellow")</formula>
    </cfRule>
    <cfRule type="expression" dxfId="3475" priority="174">
      <formula>AND(MONTH(R65)=$V$55,R66="green")</formula>
    </cfRule>
    <cfRule type="expression" dxfId="3474" priority="175">
      <formula>AND(MONTH(R65)=$V$55,R66="purple")</formula>
    </cfRule>
    <cfRule type="expression" dxfId="3473" priority="176">
      <formula>AND(MONTH(R65)=$V$55,R66="sky")</formula>
    </cfRule>
    <cfRule type="expression" dxfId="3472" priority="177">
      <formula>AND(MONTH(R65)=$V$55,R66="orange")</formula>
    </cfRule>
    <cfRule type="expression" dxfId="3471" priority="178">
      <formula>MONTH(R65)&lt;&gt;$V$55</formula>
    </cfRule>
  </conditionalFormatting>
  <conditionalFormatting sqref="R57:X57">
    <cfRule type="expression" dxfId="3470" priority="163">
      <formula>AND(MONTH(R57)=$V$55,R58=FALSE)</formula>
    </cfRule>
    <cfRule type="expression" dxfId="3469" priority="164">
      <formula>AND(MONTH(R57)=$V$55,R58="pink")</formula>
    </cfRule>
    <cfRule type="expression" dxfId="3468" priority="165">
      <formula>AND(MONTH(R57)=$V$55,R58="yellow")</formula>
    </cfRule>
    <cfRule type="expression" dxfId="3467" priority="166">
      <formula>AND(MONTH(R57)=$V$55,R58="green")</formula>
    </cfRule>
    <cfRule type="expression" dxfId="3466" priority="167">
      <formula>AND(MONTH(R57)=$V$55,R58="purple")</formula>
    </cfRule>
    <cfRule type="expression" dxfId="3465" priority="168">
      <formula>AND(MONTH(R57)=$V$55,R58="sky")</formula>
    </cfRule>
    <cfRule type="expression" dxfId="3464" priority="169">
      <formula>AND(MONTH(R57)=$V$55,R58="orange")</formula>
    </cfRule>
    <cfRule type="expression" dxfId="3463" priority="170">
      <formula>MONTH(R57)&lt;&gt;$V$55</formula>
    </cfRule>
  </conditionalFormatting>
  <conditionalFormatting sqref="R97:X97">
    <cfRule type="expression" dxfId="3462" priority="155">
      <formula>AND(MONTH(R97)=$V$55,R98=FALSE)</formula>
    </cfRule>
    <cfRule type="expression" dxfId="3461" priority="156">
      <formula>AND(MONTH(R97)=$V$55,R98="pink")</formula>
    </cfRule>
    <cfRule type="expression" dxfId="3460" priority="157">
      <formula>AND(MONTH(R97)=$V$55,R98="yellow")</formula>
    </cfRule>
    <cfRule type="expression" dxfId="3459" priority="158">
      <formula>AND(MONTH(R97)=$V$55,R98="green")</formula>
    </cfRule>
    <cfRule type="expression" dxfId="3458" priority="159">
      <formula>AND(MONTH(R97)=$V$55,R98="purple")</formula>
    </cfRule>
    <cfRule type="expression" dxfId="3457" priority="160">
      <formula>AND(MONTH(R97)=$V$55,R98="sky")</formula>
    </cfRule>
    <cfRule type="expression" dxfId="3456" priority="161">
      <formula>AND(MONTH(R97)=$V$55,R98="orange")</formula>
    </cfRule>
    <cfRule type="expression" dxfId="3455" priority="162">
      <formula>MONTH(R97)&lt;&gt;$V$55</formula>
    </cfRule>
  </conditionalFormatting>
  <conditionalFormatting sqref="K80:P80">
    <cfRule type="expression" dxfId="3454" priority="154">
      <formula>MONTH(K74)&lt;&gt;$N$4</formula>
    </cfRule>
  </conditionalFormatting>
  <conditionalFormatting sqref="J80:P80">
    <cfRule type="expression" dxfId="3453" priority="147">
      <formula>AND(MONTH(J73)=$N$55,J74="pink")</formula>
    </cfRule>
    <cfRule type="expression" dxfId="3452" priority="148">
      <formula>AND(MONTH(J73)=$N$55,J74="yellow")</formula>
    </cfRule>
    <cfRule type="expression" dxfId="3451" priority="149">
      <formula>AND(MONTH(J73)=$N$55,J74="green")</formula>
    </cfRule>
    <cfRule type="expression" dxfId="3450" priority="150">
      <formula>AND(MONTH(J73)=$N$55,J74="purple")</formula>
    </cfRule>
    <cfRule type="expression" dxfId="3449" priority="151">
      <formula>AND(MONTH(J73)=$N$55,J74="sky")</formula>
    </cfRule>
    <cfRule type="expression" dxfId="3448" priority="152">
      <formula>AND(MONTH(J73)=$N$55,J74="orange")</formula>
    </cfRule>
    <cfRule type="expression" dxfId="3447" priority="153">
      <formula>MONTH(J73)&lt;&gt;$N$55</formula>
    </cfRule>
  </conditionalFormatting>
  <conditionalFormatting sqref="AB80">
    <cfRule type="expression" dxfId="3446" priority="120">
      <formula>AND(MONTH(AB73)=$AD$55,AB74="pink")</formula>
    </cfRule>
    <cfRule type="expression" dxfId="3445" priority="121">
      <formula>AND(MONTH(AB73)=$AD$55,AB74="yellow")</formula>
    </cfRule>
    <cfRule type="expression" dxfId="3444" priority="122">
      <formula>AND(MONTH(AB73)=$AD$55,AB74="green")</formula>
    </cfRule>
    <cfRule type="expression" dxfId="3443" priority="123">
      <formula>AND(MONTH(AB73)=$AD$55,AB74="purple")</formula>
    </cfRule>
    <cfRule type="expression" dxfId="3442" priority="124">
      <formula>AND(MONTH(AB73)=$AD$55,AB74="sky")</formula>
    </cfRule>
    <cfRule type="expression" dxfId="3441" priority="125">
      <formula>AND(MONTH(AB73)=$AD$55,AB74="orange")</formula>
    </cfRule>
    <cfRule type="expression" dxfId="3440" priority="126">
      <formula>MONTH(AB73)&lt;&gt;$AD$55</formula>
    </cfRule>
  </conditionalFormatting>
  <conditionalFormatting sqref="Z80:AA80">
    <cfRule type="expression" dxfId="3439" priority="113">
      <formula>AND(MONTH(Z73)=$AD$55,Z74="pink")</formula>
    </cfRule>
    <cfRule type="expression" dxfId="3438" priority="114">
      <formula>AND(MONTH(Z73)=$AD$55,Z74="yellow")</formula>
    </cfRule>
    <cfRule type="expression" dxfId="3437" priority="115">
      <formula>AND(MONTH(Z73)=$AD$55,Z74="green")</formula>
    </cfRule>
    <cfRule type="expression" dxfId="3436" priority="116">
      <formula>AND(MONTH(Z73)=$AD$55,Z74="purple")</formula>
    </cfRule>
    <cfRule type="expression" dxfId="3435" priority="117">
      <formula>AND(MONTH(Z73)=$AD$55,Z74="sky")</formula>
    </cfRule>
    <cfRule type="expression" dxfId="3434" priority="118">
      <formula>AND(MONTH(Z73)=$AD$55,Z74="orange")</formula>
    </cfRule>
    <cfRule type="expression" dxfId="3433" priority="119">
      <formula>MONTH(Z73)&lt;&gt;$AD$55</formula>
    </cfRule>
  </conditionalFormatting>
  <conditionalFormatting sqref="AC80:AF80">
    <cfRule type="expression" dxfId="3432" priority="106">
      <formula>AND(MONTH(AC73)=$AD$55,AC74="pink")</formula>
    </cfRule>
    <cfRule type="expression" dxfId="3431" priority="107">
      <formula>AND(MONTH(AC73)=$AD$55,AC74="yellow")</formula>
    </cfRule>
    <cfRule type="expression" dxfId="3430" priority="108">
      <formula>AND(MONTH(AC73)=$AD$55,AC74="green")</formula>
    </cfRule>
    <cfRule type="expression" dxfId="3429" priority="109">
      <formula>AND(MONTH(AC73)=$AD$55,AC74="purple")</formula>
    </cfRule>
    <cfRule type="expression" dxfId="3428" priority="110">
      <formula>AND(MONTH(AC73)=$AD$55,AC74="sky")</formula>
    </cfRule>
    <cfRule type="expression" dxfId="3427" priority="111">
      <formula>AND(MONTH(AC73)=$AD$55,AC74="orange")</formula>
    </cfRule>
    <cfRule type="expression" dxfId="3426" priority="112">
      <formula>MONTH(AC73)&lt;&gt;$AD$55</formula>
    </cfRule>
  </conditionalFormatting>
  <conditionalFormatting sqref="AB72">
    <cfRule type="expression" dxfId="3425" priority="99">
      <formula>AND(MONTH(AB65)=$AD$55,AB66="pink")</formula>
    </cfRule>
    <cfRule type="expression" dxfId="3424" priority="100">
      <formula>AND(MONTH(AB65)=$AD$55,AB66="yellow")</formula>
    </cfRule>
    <cfRule type="expression" dxfId="3423" priority="101">
      <formula>AND(MONTH(AB65)=$AD$55,AB66="green")</formula>
    </cfRule>
    <cfRule type="expression" dxfId="3422" priority="102">
      <formula>AND(MONTH(AB65)=$AD$55,AB66="purple")</formula>
    </cfRule>
    <cfRule type="expression" dxfId="3421" priority="103">
      <formula>AND(MONTH(AB65)=$AD$55,AB66="sky")</formula>
    </cfRule>
    <cfRule type="expression" dxfId="3420" priority="104">
      <formula>AND(MONTH(AB65)=$AD$55,AB66="orange")</formula>
    </cfRule>
    <cfRule type="expression" dxfId="3419" priority="105">
      <formula>MONTH(AB65)&lt;&gt;$AD$55</formula>
    </cfRule>
  </conditionalFormatting>
  <conditionalFormatting sqref="Z72:AA72">
    <cfRule type="expression" dxfId="3418" priority="92">
      <formula>AND(MONTH(Z65)=$AD$55,Z66="pink")</formula>
    </cfRule>
    <cfRule type="expression" dxfId="3417" priority="93">
      <formula>AND(MONTH(Z65)=$AD$55,Z66="yellow")</formula>
    </cfRule>
    <cfRule type="expression" dxfId="3416" priority="94">
      <formula>AND(MONTH(Z65)=$AD$55,Z66="green")</formula>
    </cfRule>
    <cfRule type="expression" dxfId="3415" priority="95">
      <formula>AND(MONTH(Z65)=$AD$55,Z66="purple")</formula>
    </cfRule>
    <cfRule type="expression" dxfId="3414" priority="96">
      <formula>AND(MONTH(Z65)=$AD$55,Z66="sky")</formula>
    </cfRule>
    <cfRule type="expression" dxfId="3413" priority="97">
      <formula>AND(MONTH(Z65)=$AD$55,Z66="orange")</formula>
    </cfRule>
    <cfRule type="expression" dxfId="3412" priority="98">
      <formula>MONTH(Z65)&lt;&gt;$AD$55</formula>
    </cfRule>
  </conditionalFormatting>
  <conditionalFormatting sqref="AC72:AF72">
    <cfRule type="expression" dxfId="3411" priority="85">
      <formula>AND(MONTH(AC65)=$AD$55,AC66="pink")</formula>
    </cfRule>
    <cfRule type="expression" dxfId="3410" priority="86">
      <formula>AND(MONTH(AC65)=$AD$55,AC66="yellow")</formula>
    </cfRule>
    <cfRule type="expression" dxfId="3409" priority="87">
      <formula>AND(MONTH(AC65)=$AD$55,AC66="green")</formula>
    </cfRule>
    <cfRule type="expression" dxfId="3408" priority="88">
      <formula>AND(MONTH(AC65)=$AD$55,AC66="purple")</formula>
    </cfRule>
    <cfRule type="expression" dxfId="3407" priority="89">
      <formula>AND(MONTH(AC65)=$AD$55,AC66="sky")</formula>
    </cfRule>
    <cfRule type="expression" dxfId="3406" priority="90">
      <formula>AND(MONTH(AC65)=$AD$55,AC66="orange")</formula>
    </cfRule>
    <cfRule type="expression" dxfId="3405" priority="91">
      <formula>MONTH(AC65)&lt;&gt;$AD$55</formula>
    </cfRule>
  </conditionalFormatting>
  <conditionalFormatting sqref="AB88">
    <cfRule type="expression" dxfId="3404" priority="78">
      <formula>AND(MONTH(AB81)=$AD$55,AB82="pink")</formula>
    </cfRule>
    <cfRule type="expression" dxfId="3403" priority="79">
      <formula>AND(MONTH(AB81)=$AD$55,AB82="yellow")</formula>
    </cfRule>
    <cfRule type="expression" dxfId="3402" priority="80">
      <formula>AND(MONTH(AB81)=$AD$55,AB82="green")</formula>
    </cfRule>
    <cfRule type="expression" dxfId="3401" priority="81">
      <formula>AND(MONTH(AB81)=$AD$55,AB82="purple")</formula>
    </cfRule>
    <cfRule type="expression" dxfId="3400" priority="82">
      <formula>AND(MONTH(AB81)=$AD$55,AB82="sky")</formula>
    </cfRule>
    <cfRule type="expression" dxfId="3399" priority="83">
      <formula>AND(MONTH(AB81)=$AD$55,AB82="orange")</formula>
    </cfRule>
    <cfRule type="expression" dxfId="3398" priority="84">
      <formula>MONTH(AB81)&lt;&gt;$AD$55</formula>
    </cfRule>
  </conditionalFormatting>
  <conditionalFormatting sqref="Z88:AA88">
    <cfRule type="expression" dxfId="3397" priority="71">
      <formula>AND(MONTH(Z81)=$AD$55,Z82="pink")</formula>
    </cfRule>
    <cfRule type="expression" dxfId="3396" priority="72">
      <formula>AND(MONTH(Z81)=$AD$55,Z82="yellow")</formula>
    </cfRule>
    <cfRule type="expression" dxfId="3395" priority="73">
      <formula>AND(MONTH(Z81)=$AD$55,Z82="green")</formula>
    </cfRule>
    <cfRule type="expression" dxfId="3394" priority="74">
      <formula>AND(MONTH(Z81)=$AD$55,Z82="purple")</formula>
    </cfRule>
    <cfRule type="expression" dxfId="3393" priority="75">
      <formula>AND(MONTH(Z81)=$AD$55,Z82="sky")</formula>
    </cfRule>
    <cfRule type="expression" dxfId="3392" priority="76">
      <formula>AND(MONTH(Z81)=$AD$55,Z82="orange")</formula>
    </cfRule>
    <cfRule type="expression" dxfId="3391" priority="77">
      <formula>MONTH(Z81)&lt;&gt;$AD$55</formula>
    </cfRule>
  </conditionalFormatting>
  <conditionalFormatting sqref="AC88:AF88">
    <cfRule type="expression" dxfId="3390" priority="64">
      <formula>AND(MONTH(AC81)=$AD$55,AC82="pink")</formula>
    </cfRule>
    <cfRule type="expression" dxfId="3389" priority="65">
      <formula>AND(MONTH(AC81)=$AD$55,AC82="yellow")</formula>
    </cfRule>
    <cfRule type="expression" dxfId="3388" priority="66">
      <formula>AND(MONTH(AC81)=$AD$55,AC82="green")</formula>
    </cfRule>
    <cfRule type="expression" dxfId="3387" priority="67">
      <formula>AND(MONTH(AC81)=$AD$55,AC82="purple")</formula>
    </cfRule>
    <cfRule type="expression" dxfId="3386" priority="68">
      <formula>AND(MONTH(AC81)=$AD$55,AC82="sky")</formula>
    </cfRule>
    <cfRule type="expression" dxfId="3385" priority="69">
      <formula>AND(MONTH(AC81)=$AD$55,AC82="orange")</formula>
    </cfRule>
    <cfRule type="expression" dxfId="3384" priority="70">
      <formula>MONTH(AC81)&lt;&gt;$AD$55</formula>
    </cfRule>
  </conditionalFormatting>
  <conditionalFormatting sqref="AB96">
    <cfRule type="expression" dxfId="3383" priority="57">
      <formula>AND(MONTH(AB89)=$AD$55,AB90="pink")</formula>
    </cfRule>
    <cfRule type="expression" dxfId="3382" priority="58">
      <formula>AND(MONTH(AB89)=$AD$55,AB90="yellow")</formula>
    </cfRule>
    <cfRule type="expression" dxfId="3381" priority="59">
      <formula>AND(MONTH(AB89)=$AD$55,AB90="green")</formula>
    </cfRule>
    <cfRule type="expression" dxfId="3380" priority="60">
      <formula>AND(MONTH(AB89)=$AD$55,AB90="purple")</formula>
    </cfRule>
    <cfRule type="expression" dxfId="3379" priority="61">
      <formula>AND(MONTH(AB89)=$AD$55,AB90="sky")</formula>
    </cfRule>
    <cfRule type="expression" dxfId="3378" priority="62">
      <formula>AND(MONTH(AB89)=$AD$55,AB90="orange")</formula>
    </cfRule>
    <cfRule type="expression" dxfId="3377" priority="63">
      <formula>MONTH(AB89)&lt;&gt;$AD$55</formula>
    </cfRule>
  </conditionalFormatting>
  <conditionalFormatting sqref="Z96:AA96">
    <cfRule type="expression" dxfId="3376" priority="50">
      <formula>AND(MONTH(Z89)=$AD$55,Z90="pink")</formula>
    </cfRule>
    <cfRule type="expression" dxfId="3375" priority="51">
      <formula>AND(MONTH(Z89)=$AD$55,Z90="yellow")</formula>
    </cfRule>
    <cfRule type="expression" dxfId="3374" priority="52">
      <formula>AND(MONTH(Z89)=$AD$55,Z90="green")</formula>
    </cfRule>
    <cfRule type="expression" dxfId="3373" priority="53">
      <formula>AND(MONTH(Z89)=$AD$55,Z90="purple")</formula>
    </cfRule>
    <cfRule type="expression" dxfId="3372" priority="54">
      <formula>AND(MONTH(Z89)=$AD$55,Z90="sky")</formula>
    </cfRule>
    <cfRule type="expression" dxfId="3371" priority="55">
      <formula>AND(MONTH(Z89)=$AD$55,Z90="orange")</formula>
    </cfRule>
    <cfRule type="expression" dxfId="3370" priority="56">
      <formula>MONTH(Z89)&lt;&gt;$AD$55</formula>
    </cfRule>
  </conditionalFormatting>
  <conditionalFormatting sqref="AC96:AF96">
    <cfRule type="expression" dxfId="3369" priority="43">
      <formula>AND(MONTH(AC89)=$AD$55,AC90="pink")</formula>
    </cfRule>
    <cfRule type="expression" dxfId="3368" priority="44">
      <formula>AND(MONTH(AC89)=$AD$55,AC90="yellow")</formula>
    </cfRule>
    <cfRule type="expression" dxfId="3367" priority="45">
      <formula>AND(MONTH(AC89)=$AD$55,AC90="green")</formula>
    </cfRule>
    <cfRule type="expression" dxfId="3366" priority="46">
      <formula>AND(MONTH(AC89)=$AD$55,AC90="purple")</formula>
    </cfRule>
    <cfRule type="expression" dxfId="3365" priority="47">
      <formula>AND(MONTH(AC89)=$AD$55,AC90="sky")</formula>
    </cfRule>
    <cfRule type="expression" dxfId="3364" priority="48">
      <formula>AND(MONTH(AC89)=$AD$55,AC90="orange")</formula>
    </cfRule>
    <cfRule type="expression" dxfId="3363" priority="49">
      <formula>MONTH(AC89)&lt;&gt;$AD$55</formula>
    </cfRule>
  </conditionalFormatting>
  <conditionalFormatting sqref="AB104">
    <cfRule type="expression" dxfId="3362" priority="36">
      <formula>AND(MONTH(AB97)=$AD$55,AB98="pink")</formula>
    </cfRule>
    <cfRule type="expression" dxfId="3361" priority="37">
      <formula>AND(MONTH(AB97)=$AD$55,AB98="yellow")</formula>
    </cfRule>
    <cfRule type="expression" dxfId="3360" priority="38">
      <formula>AND(MONTH(AB97)=$AD$55,AB98="green")</formula>
    </cfRule>
    <cfRule type="expression" dxfId="3359" priority="39">
      <formula>AND(MONTH(AB97)=$AD$55,AB98="purple")</formula>
    </cfRule>
    <cfRule type="expression" dxfId="3358" priority="40">
      <formula>AND(MONTH(AB97)=$AD$55,AB98="sky")</formula>
    </cfRule>
    <cfRule type="expression" dxfId="3357" priority="41">
      <formula>AND(MONTH(AB97)=$AD$55,AB98="orange")</formula>
    </cfRule>
    <cfRule type="expression" dxfId="3356" priority="42">
      <formula>MONTH(AB97)&lt;&gt;$AD$55</formula>
    </cfRule>
  </conditionalFormatting>
  <conditionalFormatting sqref="Z104:AA104">
    <cfRule type="expression" dxfId="3355" priority="29">
      <formula>AND(MONTH(Z97)=$AD$55,Z98="pink")</formula>
    </cfRule>
    <cfRule type="expression" dxfId="3354" priority="30">
      <formula>AND(MONTH(Z97)=$AD$55,Z98="yellow")</formula>
    </cfRule>
    <cfRule type="expression" dxfId="3353" priority="31">
      <formula>AND(MONTH(Z97)=$AD$55,Z98="green")</formula>
    </cfRule>
    <cfRule type="expression" dxfId="3352" priority="32">
      <formula>AND(MONTH(Z97)=$AD$55,Z98="purple")</formula>
    </cfRule>
    <cfRule type="expression" dxfId="3351" priority="33">
      <formula>AND(MONTH(Z97)=$AD$55,Z98="sky")</formula>
    </cfRule>
    <cfRule type="expression" dxfId="3350" priority="34">
      <formula>AND(MONTH(Z97)=$AD$55,Z98="orange")</formula>
    </cfRule>
    <cfRule type="expression" dxfId="3349" priority="35">
      <formula>MONTH(Z97)&lt;&gt;$AD$55</formula>
    </cfRule>
  </conditionalFormatting>
  <conditionalFormatting sqref="AC104:AF104">
    <cfRule type="expression" dxfId="3348" priority="22">
      <formula>AND(MONTH(AC97)=$AD$55,AC98="pink")</formula>
    </cfRule>
    <cfRule type="expression" dxfId="3347" priority="23">
      <formula>AND(MONTH(AC97)=$AD$55,AC98="yellow")</formula>
    </cfRule>
    <cfRule type="expression" dxfId="3346" priority="24">
      <formula>AND(MONTH(AC97)=$AD$55,AC98="green")</formula>
    </cfRule>
    <cfRule type="expression" dxfId="3345" priority="25">
      <formula>AND(MONTH(AC97)=$AD$55,AC98="purple")</formula>
    </cfRule>
    <cfRule type="expression" dxfId="3344" priority="26">
      <formula>AND(MONTH(AC97)=$AD$55,AC98="sky")</formula>
    </cfRule>
    <cfRule type="expression" dxfId="3343" priority="27">
      <formula>AND(MONTH(AC97)=$AD$55,AC98="orange")</formula>
    </cfRule>
    <cfRule type="expression" dxfId="3342" priority="28">
      <formula>MONTH(AC97)&lt;&gt;$AD$55</formula>
    </cfRule>
  </conditionalFormatting>
  <conditionalFormatting sqref="AB64">
    <cfRule type="expression" dxfId="3341" priority="15">
      <formula>AND(MONTH(AB57)=$AD$55,AB58="pink")</formula>
    </cfRule>
    <cfRule type="expression" dxfId="3340" priority="16">
      <formula>AND(MONTH(AB57)=$AD$55,AB58="yellow")</formula>
    </cfRule>
    <cfRule type="expression" dxfId="3339" priority="17">
      <formula>AND(MONTH(AB57)=$AD$55,AB58="green")</formula>
    </cfRule>
    <cfRule type="expression" dxfId="3338" priority="18">
      <formula>AND(MONTH(AB57)=$AD$55,AB58="purple")</formula>
    </cfRule>
    <cfRule type="expression" dxfId="3337" priority="19">
      <formula>AND(MONTH(AB57)=$AD$55,AB58="sky")</formula>
    </cfRule>
    <cfRule type="expression" dxfId="3336" priority="20">
      <formula>AND(MONTH(AB57)=$AD$55,AB58="orange")</formula>
    </cfRule>
    <cfRule type="expression" dxfId="3335" priority="21">
      <formula>MONTH(AB57)&lt;&gt;$AD$55</formula>
    </cfRule>
  </conditionalFormatting>
  <conditionalFormatting sqref="Z64:AA64">
    <cfRule type="expression" dxfId="3334" priority="8">
      <formula>AND(MONTH(Z57)=$AD$55,Z58="pink")</formula>
    </cfRule>
    <cfRule type="expression" dxfId="3333" priority="9">
      <formula>AND(MONTH(Z57)=$AD$55,Z58="yellow")</formula>
    </cfRule>
    <cfRule type="expression" dxfId="3332" priority="10">
      <formula>AND(MONTH(Z57)=$AD$55,Z58="green")</formula>
    </cfRule>
    <cfRule type="expression" dxfId="3331" priority="11">
      <formula>AND(MONTH(Z57)=$AD$55,Z58="purple")</formula>
    </cfRule>
    <cfRule type="expression" dxfId="3330" priority="12">
      <formula>AND(MONTH(Z57)=$AD$55,Z58="sky")</formula>
    </cfRule>
    <cfRule type="expression" dxfId="3329" priority="13">
      <formula>AND(MONTH(Z57)=$AD$55,Z58="orange")</formula>
    </cfRule>
    <cfRule type="expression" dxfId="3328" priority="14">
      <formula>MONTH(Z57)&lt;&gt;$AD$55</formula>
    </cfRule>
  </conditionalFormatting>
  <conditionalFormatting sqref="AC64:AF64">
    <cfRule type="expression" dxfId="3327" priority="1">
      <formula>AND(MONTH(AC57)=$AD$55,AC58="pink")</formula>
    </cfRule>
    <cfRule type="expression" dxfId="3326" priority="2">
      <formula>AND(MONTH(AC57)=$AD$55,AC58="yellow")</formula>
    </cfRule>
    <cfRule type="expression" dxfId="3325" priority="3">
      <formula>AND(MONTH(AC57)=$AD$55,AC58="green")</formula>
    </cfRule>
    <cfRule type="expression" dxfId="3324" priority="4">
      <formula>AND(MONTH(AC57)=$AD$55,AC58="purple")</formula>
    </cfRule>
    <cfRule type="expression" dxfId="3323" priority="5">
      <formula>AND(MONTH(AC57)=$AD$55,AC58="sky")</formula>
    </cfRule>
    <cfRule type="expression" dxfId="3322" priority="6">
      <formula>AND(MONTH(AC57)=$AD$55,AC58="orange")</formula>
    </cfRule>
    <cfRule type="expression" dxfId="3321" priority="7">
      <formula>MONTH(AC57)&lt;&gt;$AD$55</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J106"/>
  <sheetViews>
    <sheetView view="pageBreakPreview" zoomScaleNormal="132" workbookViewId="0">
      <selection activeCell="I9" sqref="I9"/>
    </sheetView>
  </sheetViews>
  <sheetFormatPr defaultColWidth="9" defaultRowHeight="13.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40.5" customHeight="1">
      <c r="A1" s="149" t="s">
        <v>111</v>
      </c>
      <c r="D1" s="376" t="s">
        <v>335</v>
      </c>
    </row>
    <row r="2" spans="1:36" ht="28.5">
      <c r="A2" s="351" t="s">
        <v>407</v>
      </c>
      <c r="B2" s="598" t="s">
        <v>92</v>
      </c>
      <c r="C2" s="598"/>
      <c r="D2" s="598"/>
      <c r="E2" s="598"/>
      <c r="F2" s="598"/>
      <c r="G2" s="598"/>
      <c r="H2" s="598"/>
      <c r="I2" s="598"/>
      <c r="J2" s="598"/>
      <c r="K2" s="598"/>
      <c r="L2" s="598"/>
      <c r="M2" s="598"/>
      <c r="N2" s="598"/>
      <c r="O2" s="598"/>
      <c r="P2" s="598"/>
      <c r="Q2" s="598"/>
      <c r="R2" s="598"/>
      <c r="S2" s="598"/>
      <c r="T2" s="598"/>
      <c r="U2" s="598"/>
      <c r="V2" s="598"/>
      <c r="W2" s="598"/>
      <c r="X2" s="598"/>
      <c r="Y2" s="598"/>
      <c r="Z2" s="598"/>
      <c r="AA2" s="598"/>
      <c r="AB2" s="598"/>
      <c r="AC2" s="598"/>
      <c r="AD2" s="598"/>
      <c r="AE2" s="598"/>
      <c r="AF2" s="598"/>
    </row>
    <row r="4" spans="1:36" s="130" customFormat="1" ht="24" customHeight="1">
      <c r="A4" s="31"/>
      <c r="B4" s="127">
        <v>43374</v>
      </c>
      <c r="C4" s="599">
        <v>2018</v>
      </c>
      <c r="D4" s="599"/>
      <c r="E4" s="128" t="s">
        <v>113</v>
      </c>
      <c r="F4" s="597">
        <v>10</v>
      </c>
      <c r="G4" s="597"/>
      <c r="H4" s="129">
        <v>2</v>
      </c>
      <c r="J4" s="131">
        <v>43405</v>
      </c>
      <c r="K4" s="596">
        <v>2018</v>
      </c>
      <c r="L4" s="596"/>
      <c r="M4" s="132" t="s">
        <v>113</v>
      </c>
      <c r="N4" s="597">
        <v>11</v>
      </c>
      <c r="O4" s="597"/>
      <c r="P4" s="129">
        <v>5</v>
      </c>
      <c r="Q4" s="133"/>
      <c r="R4" s="131">
        <v>43435</v>
      </c>
      <c r="S4" s="596">
        <v>2018</v>
      </c>
      <c r="T4" s="596"/>
      <c r="U4" s="132" t="s">
        <v>113</v>
      </c>
      <c r="V4" s="597">
        <v>12</v>
      </c>
      <c r="W4" s="597"/>
      <c r="X4" s="129">
        <v>7</v>
      </c>
      <c r="Z4" s="131">
        <v>43466</v>
      </c>
      <c r="AA4" s="596">
        <v>2019</v>
      </c>
      <c r="AB4" s="596"/>
      <c r="AC4" s="132" t="s">
        <v>113</v>
      </c>
      <c r="AD4" s="597">
        <v>1</v>
      </c>
      <c r="AE4" s="597"/>
      <c r="AF4" s="129">
        <v>3</v>
      </c>
      <c r="AG4" s="133"/>
    </row>
    <row r="5" spans="1:36" ht="20.100000000000001" customHeight="1">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140" customFormat="1" ht="19.5" customHeight="1">
      <c r="A6" s="138"/>
      <c r="B6" s="141">
        <v>43373</v>
      </c>
      <c r="C6" s="141">
        <v>43374</v>
      </c>
      <c r="D6" s="141">
        <v>43375</v>
      </c>
      <c r="E6" s="141">
        <v>43376</v>
      </c>
      <c r="F6" s="141">
        <v>43377</v>
      </c>
      <c r="G6" s="141">
        <v>43378</v>
      </c>
      <c r="H6" s="141">
        <v>43379</v>
      </c>
      <c r="I6" s="136"/>
      <c r="J6" s="280">
        <v>43401</v>
      </c>
      <c r="K6" s="280">
        <v>43402</v>
      </c>
      <c r="L6" s="280">
        <v>43403</v>
      </c>
      <c r="M6" s="280">
        <v>43404</v>
      </c>
      <c r="N6" s="280">
        <v>43405</v>
      </c>
      <c r="O6" s="280">
        <v>43406</v>
      </c>
      <c r="P6" s="280">
        <v>43407</v>
      </c>
      <c r="Q6" s="136"/>
      <c r="R6" s="280">
        <v>43429</v>
      </c>
      <c r="S6" s="280">
        <v>43430</v>
      </c>
      <c r="T6" s="280">
        <v>43431</v>
      </c>
      <c r="U6" s="280">
        <v>43432</v>
      </c>
      <c r="V6" s="280">
        <v>43433</v>
      </c>
      <c r="W6" s="280">
        <v>43434</v>
      </c>
      <c r="X6" s="280">
        <v>43435</v>
      </c>
      <c r="Y6" s="136"/>
      <c r="Z6" s="141">
        <v>43464</v>
      </c>
      <c r="AA6" s="279">
        <v>43465</v>
      </c>
      <c r="AB6" s="279">
        <v>43466</v>
      </c>
      <c r="AC6" s="279">
        <v>43467</v>
      </c>
      <c r="AD6" s="279">
        <v>43468</v>
      </c>
      <c r="AE6" s="279">
        <v>43469</v>
      </c>
      <c r="AF6" s="279">
        <v>43470</v>
      </c>
      <c r="AG6" s="139"/>
      <c r="AJ6" s="142"/>
    </row>
    <row r="7" spans="1:36" s="116" customFormat="1" ht="25.5" hidden="1" customHeight="1">
      <c r="A7" s="114"/>
      <c r="B7" s="118" t="e">
        <v>#N/A</v>
      </c>
      <c r="C7" s="118" t="s">
        <v>384</v>
      </c>
      <c r="D7" s="118" t="s">
        <v>384</v>
      </c>
      <c r="E7" s="118" t="s">
        <v>384</v>
      </c>
      <c r="F7" s="118" t="s">
        <v>384</v>
      </c>
      <c r="G7" s="118" t="s">
        <v>384</v>
      </c>
      <c r="H7" s="118" t="s">
        <v>384</v>
      </c>
      <c r="I7" s="85"/>
      <c r="J7" s="281" t="b">
        <v>0</v>
      </c>
      <c r="K7" s="281" t="s">
        <v>384</v>
      </c>
      <c r="L7" s="281" t="s">
        <v>384</v>
      </c>
      <c r="M7" s="281" t="s">
        <v>384</v>
      </c>
      <c r="N7" s="281" t="s">
        <v>384</v>
      </c>
      <c r="O7" s="281" t="s">
        <v>384</v>
      </c>
      <c r="P7" s="281" t="s">
        <v>384</v>
      </c>
      <c r="Q7" s="85"/>
      <c r="R7" s="281" t="b">
        <v>0</v>
      </c>
      <c r="S7" s="281" t="s">
        <v>384</v>
      </c>
      <c r="T7" s="281" t="s">
        <v>384</v>
      </c>
      <c r="U7" s="281" t="s">
        <v>384</v>
      </c>
      <c r="V7" s="281" t="s">
        <v>384</v>
      </c>
      <c r="W7" s="281" t="s">
        <v>384</v>
      </c>
      <c r="X7" s="281" t="s">
        <v>384</v>
      </c>
      <c r="Y7" s="85"/>
      <c r="Z7" s="118" t="b">
        <v>0</v>
      </c>
      <c r="AA7" s="118" t="b">
        <v>0</v>
      </c>
      <c r="AB7" s="118" t="b">
        <v>0</v>
      </c>
      <c r="AC7" s="118" t="b">
        <v>0</v>
      </c>
      <c r="AD7" s="118" t="b">
        <v>0</v>
      </c>
      <c r="AE7" s="118" t="s">
        <v>385</v>
      </c>
      <c r="AF7" s="118" t="s">
        <v>385</v>
      </c>
      <c r="AG7" s="115"/>
      <c r="AJ7" s="117"/>
    </row>
    <row r="8" spans="1:36" s="120" customFormat="1" ht="20.100000000000001" customHeight="1">
      <c r="A8" s="126" t="s">
        <v>362</v>
      </c>
      <c r="B8" s="119" t="s">
        <v>356</v>
      </c>
      <c r="C8" s="119" t="s">
        <v>95</v>
      </c>
      <c r="D8" s="119" t="s">
        <v>356</v>
      </c>
      <c r="E8" s="119" t="s">
        <v>356</v>
      </c>
      <c r="F8" s="119" t="s">
        <v>356</v>
      </c>
      <c r="G8" s="119" t="s">
        <v>356</v>
      </c>
      <c r="H8" s="119" t="s">
        <v>356</v>
      </c>
      <c r="I8" s="101"/>
      <c r="J8" s="282" t="s">
        <v>356</v>
      </c>
      <c r="K8" s="282" t="s">
        <v>356</v>
      </c>
      <c r="L8" s="282" t="s">
        <v>356</v>
      </c>
      <c r="M8" s="282" t="s">
        <v>356</v>
      </c>
      <c r="N8" s="282" t="s">
        <v>356</v>
      </c>
      <c r="O8" s="282" t="s">
        <v>356</v>
      </c>
      <c r="P8" s="282" t="s">
        <v>356</v>
      </c>
      <c r="Q8" s="101"/>
      <c r="R8" s="282" t="s">
        <v>356</v>
      </c>
      <c r="S8" s="282" t="s">
        <v>356</v>
      </c>
      <c r="T8" s="282" t="s">
        <v>356</v>
      </c>
      <c r="U8" s="282" t="s">
        <v>356</v>
      </c>
      <c r="V8" s="282" t="s">
        <v>356</v>
      </c>
      <c r="W8" s="282" t="s">
        <v>356</v>
      </c>
      <c r="X8" s="282" t="s">
        <v>356</v>
      </c>
      <c r="Y8" s="101"/>
      <c r="Z8" s="125" t="s">
        <v>356</v>
      </c>
      <c r="AA8" s="125" t="s">
        <v>356</v>
      </c>
      <c r="AB8" s="125" t="s">
        <v>356</v>
      </c>
      <c r="AC8" s="125" t="s">
        <v>356</v>
      </c>
      <c r="AD8" s="125" t="s">
        <v>356</v>
      </c>
      <c r="AE8" s="125" t="s">
        <v>356</v>
      </c>
      <c r="AF8" s="125" t="s">
        <v>356</v>
      </c>
      <c r="AG8" s="102">
        <v>1</v>
      </c>
      <c r="AJ8" s="121"/>
    </row>
    <row r="9" spans="1:36" s="88" customFormat="1" ht="20.100000000000001" customHeight="1">
      <c r="A9" s="88" t="s">
        <v>366</v>
      </c>
      <c r="B9" s="119" t="s">
        <v>356</v>
      </c>
      <c r="C9" s="119" t="s">
        <v>356</v>
      </c>
      <c r="D9" s="119" t="s">
        <v>356</v>
      </c>
      <c r="E9" s="119" t="s">
        <v>356</v>
      </c>
      <c r="F9" s="119" t="s">
        <v>356</v>
      </c>
      <c r="G9" s="119" t="s">
        <v>356</v>
      </c>
      <c r="H9" s="119" t="s">
        <v>356</v>
      </c>
      <c r="I9" s="103"/>
      <c r="J9" s="282" t="s">
        <v>356</v>
      </c>
      <c r="K9" s="282" t="s">
        <v>356</v>
      </c>
      <c r="L9" s="282" t="s">
        <v>356</v>
      </c>
      <c r="M9" s="282" t="s">
        <v>356</v>
      </c>
      <c r="N9" s="282" t="s">
        <v>356</v>
      </c>
      <c r="O9" s="282" t="s">
        <v>356</v>
      </c>
      <c r="P9" s="282" t="s">
        <v>356</v>
      </c>
      <c r="Q9" s="103"/>
      <c r="R9" s="282" t="s">
        <v>356</v>
      </c>
      <c r="S9" s="282" t="s">
        <v>356</v>
      </c>
      <c r="T9" s="282" t="s">
        <v>356</v>
      </c>
      <c r="U9" s="282" t="s">
        <v>356</v>
      </c>
      <c r="V9" s="282" t="s">
        <v>356</v>
      </c>
      <c r="W9" s="282" t="s">
        <v>356</v>
      </c>
      <c r="X9" s="282" t="s">
        <v>356</v>
      </c>
      <c r="Y9" s="103"/>
      <c r="Z9" s="125" t="s">
        <v>356</v>
      </c>
      <c r="AA9" s="125" t="s">
        <v>356</v>
      </c>
      <c r="AB9" s="125" t="s">
        <v>356</v>
      </c>
      <c r="AC9" s="125" t="s">
        <v>356</v>
      </c>
      <c r="AD9" s="125" t="s">
        <v>356</v>
      </c>
      <c r="AE9" s="125" t="s">
        <v>356</v>
      </c>
      <c r="AF9" s="125" t="s">
        <v>356</v>
      </c>
      <c r="AG9" s="102">
        <v>3</v>
      </c>
      <c r="AJ9" s="104"/>
    </row>
    <row r="10" spans="1:36" s="91" customFormat="1" ht="20.100000000000001" customHeight="1">
      <c r="A10" s="91" t="s">
        <v>368</v>
      </c>
      <c r="B10" s="119" t="s">
        <v>356</v>
      </c>
      <c r="C10" s="119" t="s">
        <v>356</v>
      </c>
      <c r="D10" s="119" t="s">
        <v>356</v>
      </c>
      <c r="E10" s="119" t="s">
        <v>356</v>
      </c>
      <c r="F10" s="119" t="s">
        <v>356</v>
      </c>
      <c r="G10" s="119" t="s">
        <v>356</v>
      </c>
      <c r="H10" s="119" t="s">
        <v>356</v>
      </c>
      <c r="I10" s="105"/>
      <c r="J10" s="282" t="s">
        <v>356</v>
      </c>
      <c r="K10" s="282" t="s">
        <v>356</v>
      </c>
      <c r="L10" s="282" t="s">
        <v>356</v>
      </c>
      <c r="M10" s="282" t="s">
        <v>356</v>
      </c>
      <c r="N10" s="282" t="s">
        <v>356</v>
      </c>
      <c r="O10" s="282" t="s">
        <v>356</v>
      </c>
      <c r="P10" s="282" t="s">
        <v>356</v>
      </c>
      <c r="Q10" s="105"/>
      <c r="R10" s="282" t="s">
        <v>356</v>
      </c>
      <c r="S10" s="282" t="s">
        <v>356</v>
      </c>
      <c r="T10" s="282" t="s">
        <v>356</v>
      </c>
      <c r="U10" s="282" t="s">
        <v>356</v>
      </c>
      <c r="V10" s="282" t="s">
        <v>356</v>
      </c>
      <c r="W10" s="282" t="s">
        <v>356</v>
      </c>
      <c r="X10" s="282" t="s">
        <v>356</v>
      </c>
      <c r="Y10" s="105"/>
      <c r="Z10" s="125" t="s">
        <v>356</v>
      </c>
      <c r="AA10" s="125" t="s">
        <v>356</v>
      </c>
      <c r="AB10" s="125" t="s">
        <v>356</v>
      </c>
      <c r="AC10" s="125" t="s">
        <v>356</v>
      </c>
      <c r="AD10" s="125" t="s">
        <v>356</v>
      </c>
      <c r="AE10" s="125" t="s">
        <v>356</v>
      </c>
      <c r="AF10" s="125" t="s">
        <v>356</v>
      </c>
      <c r="AG10" s="102">
        <v>4</v>
      </c>
      <c r="AJ10" s="106"/>
    </row>
    <row r="11" spans="1:36" s="92" customFormat="1" ht="20.100000000000001" customHeight="1">
      <c r="A11" s="92" t="s">
        <v>386</v>
      </c>
      <c r="B11" s="119" t="s">
        <v>356</v>
      </c>
      <c r="C11" s="119" t="s">
        <v>356</v>
      </c>
      <c r="D11" s="119" t="s">
        <v>356</v>
      </c>
      <c r="E11" s="119" t="s">
        <v>356</v>
      </c>
      <c r="F11" s="119" t="s">
        <v>356</v>
      </c>
      <c r="G11" s="119" t="s">
        <v>356</v>
      </c>
      <c r="H11" s="119" t="s">
        <v>356</v>
      </c>
      <c r="I11" s="107"/>
      <c r="J11" s="282" t="s">
        <v>356</v>
      </c>
      <c r="K11" s="282" t="s">
        <v>356</v>
      </c>
      <c r="L11" s="282" t="s">
        <v>95</v>
      </c>
      <c r="M11" s="282" t="s">
        <v>356</v>
      </c>
      <c r="N11" s="282" t="s">
        <v>356</v>
      </c>
      <c r="O11" s="282" t="s">
        <v>356</v>
      </c>
      <c r="P11" s="282" t="s">
        <v>356</v>
      </c>
      <c r="Q11" s="107"/>
      <c r="R11" s="282" t="s">
        <v>356</v>
      </c>
      <c r="S11" s="282" t="s">
        <v>356</v>
      </c>
      <c r="T11" s="282" t="s">
        <v>95</v>
      </c>
      <c r="U11" s="282" t="s">
        <v>356</v>
      </c>
      <c r="V11" s="282" t="s">
        <v>356</v>
      </c>
      <c r="W11" s="282" t="s">
        <v>356</v>
      </c>
      <c r="X11" s="282" t="s">
        <v>356</v>
      </c>
      <c r="Y11" s="107"/>
      <c r="Z11" s="125" t="s">
        <v>356</v>
      </c>
      <c r="AA11" s="125" t="s">
        <v>356</v>
      </c>
      <c r="AB11" s="125" t="s">
        <v>356</v>
      </c>
      <c r="AC11" s="125" t="s">
        <v>356</v>
      </c>
      <c r="AD11" s="125" t="s">
        <v>356</v>
      </c>
      <c r="AE11" s="125" t="s">
        <v>356</v>
      </c>
      <c r="AF11" s="125" t="s">
        <v>356</v>
      </c>
      <c r="AG11" s="102">
        <v>13</v>
      </c>
      <c r="AJ11" s="108"/>
    </row>
    <row r="12" spans="1:36" s="36" customFormat="1" ht="20.100000000000001" customHeight="1">
      <c r="A12" s="34" t="s">
        <v>89</v>
      </c>
      <c r="B12" s="122" t="s">
        <v>356</v>
      </c>
      <c r="C12" s="122">
        <v>43388</v>
      </c>
      <c r="D12" s="122">
        <v>43389</v>
      </c>
      <c r="E12" s="122">
        <v>43390</v>
      </c>
      <c r="F12" s="122">
        <v>43391</v>
      </c>
      <c r="G12" s="122">
        <v>43392</v>
      </c>
      <c r="H12" s="122">
        <v>43393</v>
      </c>
      <c r="I12" s="35"/>
      <c r="J12" s="283" t="s">
        <v>356</v>
      </c>
      <c r="K12" s="283">
        <v>43416</v>
      </c>
      <c r="L12" s="283">
        <v>43417</v>
      </c>
      <c r="M12" s="283">
        <v>43418</v>
      </c>
      <c r="N12" s="283">
        <v>43419</v>
      </c>
      <c r="O12" s="283">
        <v>43420</v>
      </c>
      <c r="P12" s="283">
        <v>43421</v>
      </c>
      <c r="Q12" s="35"/>
      <c r="R12" s="283" t="s">
        <v>356</v>
      </c>
      <c r="S12" s="283">
        <v>43444</v>
      </c>
      <c r="T12" s="283">
        <v>43445</v>
      </c>
      <c r="U12" s="283">
        <v>43446</v>
      </c>
      <c r="V12" s="283">
        <v>43447</v>
      </c>
      <c r="W12" s="283">
        <v>43448</v>
      </c>
      <c r="X12" s="283">
        <v>43449</v>
      </c>
      <c r="Y12" s="35"/>
      <c r="Z12" s="122" t="s">
        <v>356</v>
      </c>
      <c r="AA12" s="122" t="s">
        <v>356</v>
      </c>
      <c r="AB12" s="122" t="s">
        <v>356</v>
      </c>
      <c r="AC12" s="122" t="s">
        <v>356</v>
      </c>
      <c r="AD12" s="122" t="s">
        <v>356</v>
      </c>
      <c r="AE12" s="122">
        <v>43483</v>
      </c>
      <c r="AF12" s="122">
        <v>43484</v>
      </c>
      <c r="AG12" s="41"/>
      <c r="AJ12" s="37"/>
    </row>
    <row r="13" spans="1:36" s="36" customFormat="1" ht="20.100000000000001" customHeight="1">
      <c r="A13" s="38" t="s">
        <v>90</v>
      </c>
      <c r="B13" s="123" t="s">
        <v>356</v>
      </c>
      <c r="C13" s="123">
        <v>43390</v>
      </c>
      <c r="D13" s="123">
        <v>43391</v>
      </c>
      <c r="E13" s="123">
        <v>43392</v>
      </c>
      <c r="F13" s="123">
        <v>43393</v>
      </c>
      <c r="G13" s="123">
        <v>43394</v>
      </c>
      <c r="H13" s="123">
        <v>43395</v>
      </c>
      <c r="I13" s="35"/>
      <c r="J13" s="283" t="s">
        <v>356</v>
      </c>
      <c r="K13" s="283">
        <v>43418</v>
      </c>
      <c r="L13" s="283">
        <v>43419</v>
      </c>
      <c r="M13" s="283">
        <v>43420</v>
      </c>
      <c r="N13" s="283">
        <v>43421</v>
      </c>
      <c r="O13" s="283">
        <v>43422</v>
      </c>
      <c r="P13" s="283">
        <v>43423</v>
      </c>
      <c r="Q13" s="39"/>
      <c r="R13" s="283" t="s">
        <v>356</v>
      </c>
      <c r="S13" s="283">
        <v>43446</v>
      </c>
      <c r="T13" s="283">
        <v>43447</v>
      </c>
      <c r="U13" s="283">
        <v>43448</v>
      </c>
      <c r="V13" s="283">
        <v>43449</v>
      </c>
      <c r="W13" s="283">
        <v>43450</v>
      </c>
      <c r="X13" s="283">
        <v>43451</v>
      </c>
      <c r="Y13" s="39"/>
      <c r="Z13" s="123" t="s">
        <v>356</v>
      </c>
      <c r="AA13" s="123" t="s">
        <v>356</v>
      </c>
      <c r="AB13" s="123" t="s">
        <v>356</v>
      </c>
      <c r="AC13" s="123" t="s">
        <v>356</v>
      </c>
      <c r="AD13" s="123" t="s">
        <v>356</v>
      </c>
      <c r="AE13" s="123">
        <v>43485</v>
      </c>
      <c r="AF13" s="123">
        <v>43486</v>
      </c>
      <c r="AG13" s="41"/>
      <c r="AJ13" s="37"/>
    </row>
    <row r="14" spans="1:36" s="140" customFormat="1" ht="20.100000000000001" customHeight="1">
      <c r="A14" s="138"/>
      <c r="B14" s="141">
        <v>43380</v>
      </c>
      <c r="C14" s="141">
        <v>43381</v>
      </c>
      <c r="D14" s="141">
        <v>43382</v>
      </c>
      <c r="E14" s="141">
        <v>43383</v>
      </c>
      <c r="F14" s="141">
        <v>43384</v>
      </c>
      <c r="G14" s="141">
        <v>43385</v>
      </c>
      <c r="H14" s="141">
        <v>43386</v>
      </c>
      <c r="I14" s="136"/>
      <c r="J14" s="278">
        <v>43408</v>
      </c>
      <c r="K14" s="278">
        <v>43409</v>
      </c>
      <c r="L14" s="278">
        <v>43410</v>
      </c>
      <c r="M14" s="278">
        <v>43411</v>
      </c>
      <c r="N14" s="278">
        <v>43412</v>
      </c>
      <c r="O14" s="278">
        <v>43413</v>
      </c>
      <c r="P14" s="278">
        <v>43414</v>
      </c>
      <c r="Q14" s="136"/>
      <c r="R14" s="279">
        <v>43436</v>
      </c>
      <c r="S14" s="141">
        <v>43437</v>
      </c>
      <c r="T14" s="141">
        <v>43438</v>
      </c>
      <c r="U14" s="141">
        <v>43439</v>
      </c>
      <c r="V14" s="141">
        <v>43440</v>
      </c>
      <c r="W14" s="141">
        <v>43441</v>
      </c>
      <c r="X14" s="141">
        <v>43442</v>
      </c>
      <c r="Y14" s="136"/>
      <c r="Z14" s="279">
        <v>43471</v>
      </c>
      <c r="AA14" s="279">
        <v>43472</v>
      </c>
      <c r="AB14" s="279">
        <v>43473</v>
      </c>
      <c r="AC14" s="279">
        <v>43474</v>
      </c>
      <c r="AD14" s="279">
        <v>43475</v>
      </c>
      <c r="AE14" s="279">
        <v>43476</v>
      </c>
      <c r="AF14" s="279">
        <v>43477</v>
      </c>
      <c r="AG14" s="139"/>
    </row>
    <row r="15" spans="1:36" s="116" customFormat="1" ht="20.100000000000001" hidden="1" customHeight="1">
      <c r="A15" s="114"/>
      <c r="B15" s="118" t="b">
        <v>0</v>
      </c>
      <c r="C15" s="118" t="s">
        <v>384</v>
      </c>
      <c r="D15" s="118" t="s">
        <v>384</v>
      </c>
      <c r="E15" s="118" t="s">
        <v>384</v>
      </c>
      <c r="F15" s="118" t="s">
        <v>384</v>
      </c>
      <c r="G15" s="118" t="s">
        <v>384</v>
      </c>
      <c r="H15" s="118" t="s">
        <v>384</v>
      </c>
      <c r="I15" s="85"/>
      <c r="J15" s="284" t="b">
        <v>0</v>
      </c>
      <c r="K15" s="284" t="s">
        <v>384</v>
      </c>
      <c r="L15" s="284" t="s">
        <v>384</v>
      </c>
      <c r="M15" s="284" t="s">
        <v>384</v>
      </c>
      <c r="N15" s="284" t="s">
        <v>384</v>
      </c>
      <c r="O15" s="284" t="s">
        <v>384</v>
      </c>
      <c r="P15" s="284" t="s">
        <v>384</v>
      </c>
      <c r="Q15" s="85"/>
      <c r="R15" s="118" t="b">
        <v>0</v>
      </c>
      <c r="S15" s="118" t="s">
        <v>384</v>
      </c>
      <c r="T15" s="118" t="s">
        <v>384</v>
      </c>
      <c r="U15" s="118" t="s">
        <v>384</v>
      </c>
      <c r="V15" s="118" t="s">
        <v>384</v>
      </c>
      <c r="W15" s="118" t="s">
        <v>384</v>
      </c>
      <c r="X15" s="118" t="s">
        <v>384</v>
      </c>
      <c r="Y15" s="85"/>
      <c r="Z15" s="118" t="b">
        <v>0</v>
      </c>
      <c r="AA15" s="118" t="s">
        <v>385</v>
      </c>
      <c r="AB15" s="118" t="s">
        <v>385</v>
      </c>
      <c r="AC15" s="118" t="s">
        <v>385</v>
      </c>
      <c r="AD15" s="118" t="s">
        <v>385</v>
      </c>
      <c r="AE15" s="118" t="s">
        <v>385</v>
      </c>
      <c r="AF15" s="118" t="s">
        <v>385</v>
      </c>
      <c r="AG15" s="115"/>
      <c r="AJ15" s="117"/>
    </row>
    <row r="16" spans="1:36" s="93" customFormat="1" ht="20.100000000000001" customHeight="1">
      <c r="A16" s="126" t="s">
        <v>362</v>
      </c>
      <c r="B16" s="119" t="s">
        <v>356</v>
      </c>
      <c r="C16" s="119" t="s">
        <v>356</v>
      </c>
      <c r="D16" s="119" t="s">
        <v>356</v>
      </c>
      <c r="E16" s="119" t="s">
        <v>356</v>
      </c>
      <c r="F16" s="119" t="s">
        <v>356</v>
      </c>
      <c r="G16" s="119" t="s">
        <v>356</v>
      </c>
      <c r="H16" s="119" t="s">
        <v>356</v>
      </c>
      <c r="I16" s="87"/>
      <c r="J16" s="282" t="s">
        <v>356</v>
      </c>
      <c r="K16" s="282" t="s">
        <v>356</v>
      </c>
      <c r="L16" s="282" t="s">
        <v>356</v>
      </c>
      <c r="M16" s="282" t="s">
        <v>356</v>
      </c>
      <c r="N16" s="282" t="s">
        <v>356</v>
      </c>
      <c r="O16" s="282" t="s">
        <v>356</v>
      </c>
      <c r="P16" s="282" t="s">
        <v>356</v>
      </c>
      <c r="Q16" s="87"/>
      <c r="R16" s="125" t="s">
        <v>356</v>
      </c>
      <c r="S16" s="125" t="s">
        <v>356</v>
      </c>
      <c r="T16" s="125" t="s">
        <v>356</v>
      </c>
      <c r="U16" s="125" t="s">
        <v>356</v>
      </c>
      <c r="V16" s="125" t="s">
        <v>356</v>
      </c>
      <c r="W16" s="125" t="s">
        <v>356</v>
      </c>
      <c r="X16" s="125" t="s">
        <v>356</v>
      </c>
      <c r="Y16" s="87"/>
      <c r="Z16" s="125" t="s">
        <v>356</v>
      </c>
      <c r="AA16" s="125" t="s">
        <v>356</v>
      </c>
      <c r="AB16" s="125" t="s">
        <v>356</v>
      </c>
      <c r="AC16" s="125" t="s">
        <v>356</v>
      </c>
      <c r="AD16" s="125" t="s">
        <v>356</v>
      </c>
      <c r="AE16" s="125" t="s">
        <v>356</v>
      </c>
      <c r="AF16" s="125" t="s">
        <v>356</v>
      </c>
      <c r="AG16" s="40">
        <v>1</v>
      </c>
    </row>
    <row r="17" spans="1:36" s="90" customFormat="1" ht="20.100000000000001" customHeight="1">
      <c r="A17" s="88" t="s">
        <v>366</v>
      </c>
      <c r="B17" s="119" t="s">
        <v>356</v>
      </c>
      <c r="C17" s="119" t="s">
        <v>356</v>
      </c>
      <c r="D17" s="119" t="s">
        <v>356</v>
      </c>
      <c r="E17" s="119" t="s">
        <v>356</v>
      </c>
      <c r="F17" s="119" t="s">
        <v>356</v>
      </c>
      <c r="G17" s="119" t="s">
        <v>356</v>
      </c>
      <c r="H17" s="119" t="s">
        <v>356</v>
      </c>
      <c r="I17" s="89"/>
      <c r="J17" s="282" t="s">
        <v>356</v>
      </c>
      <c r="K17" s="282" t="s">
        <v>356</v>
      </c>
      <c r="L17" s="282" t="s">
        <v>356</v>
      </c>
      <c r="M17" s="282" t="s">
        <v>356</v>
      </c>
      <c r="N17" s="282" t="s">
        <v>356</v>
      </c>
      <c r="O17" s="282" t="s">
        <v>356</v>
      </c>
      <c r="P17" s="282" t="s">
        <v>356</v>
      </c>
      <c r="Q17" s="89"/>
      <c r="R17" s="125" t="s">
        <v>356</v>
      </c>
      <c r="S17" s="125" t="s">
        <v>356</v>
      </c>
      <c r="T17" s="125" t="s">
        <v>356</v>
      </c>
      <c r="U17" s="125" t="s">
        <v>356</v>
      </c>
      <c r="V17" s="125" t="s">
        <v>356</v>
      </c>
      <c r="W17" s="125" t="s">
        <v>356</v>
      </c>
      <c r="X17" s="125" t="s">
        <v>356</v>
      </c>
      <c r="Y17" s="89"/>
      <c r="Z17" s="125" t="s">
        <v>356</v>
      </c>
      <c r="AA17" s="125" t="s">
        <v>356</v>
      </c>
      <c r="AB17" s="125" t="s">
        <v>356</v>
      </c>
      <c r="AC17" s="125" t="s">
        <v>356</v>
      </c>
      <c r="AD17" s="125" t="s">
        <v>356</v>
      </c>
      <c r="AE17" s="125" t="s">
        <v>356</v>
      </c>
      <c r="AF17" s="125" t="s">
        <v>356</v>
      </c>
      <c r="AG17" s="40">
        <v>3</v>
      </c>
    </row>
    <row r="18" spans="1:36" s="96" customFormat="1" ht="20.100000000000001" customHeight="1">
      <c r="A18" s="94" t="s">
        <v>368</v>
      </c>
      <c r="B18" s="119" t="s">
        <v>356</v>
      </c>
      <c r="C18" s="119" t="s">
        <v>356</v>
      </c>
      <c r="D18" s="119" t="s">
        <v>356</v>
      </c>
      <c r="E18" s="119" t="s">
        <v>356</v>
      </c>
      <c r="F18" s="119" t="s">
        <v>356</v>
      </c>
      <c r="G18" s="119" t="s">
        <v>356</v>
      </c>
      <c r="H18" s="119" t="s">
        <v>356</v>
      </c>
      <c r="I18" s="95"/>
      <c r="J18" s="282" t="s">
        <v>356</v>
      </c>
      <c r="K18" s="282" t="s">
        <v>356</v>
      </c>
      <c r="L18" s="282" t="s">
        <v>356</v>
      </c>
      <c r="M18" s="282" t="s">
        <v>356</v>
      </c>
      <c r="N18" s="282" t="s">
        <v>356</v>
      </c>
      <c r="O18" s="282" t="s">
        <v>356</v>
      </c>
      <c r="P18" s="282" t="s">
        <v>356</v>
      </c>
      <c r="Q18" s="95"/>
      <c r="R18" s="125" t="s">
        <v>356</v>
      </c>
      <c r="S18" s="125" t="s">
        <v>356</v>
      </c>
      <c r="T18" s="125" t="s">
        <v>356</v>
      </c>
      <c r="U18" s="125" t="s">
        <v>356</v>
      </c>
      <c r="V18" s="125" t="s">
        <v>356</v>
      </c>
      <c r="W18" s="125" t="s">
        <v>356</v>
      </c>
      <c r="X18" s="125" t="s">
        <v>356</v>
      </c>
      <c r="Y18" s="95"/>
      <c r="Z18" s="125" t="s">
        <v>356</v>
      </c>
      <c r="AA18" s="125" t="s">
        <v>356</v>
      </c>
      <c r="AB18" s="125" t="s">
        <v>356</v>
      </c>
      <c r="AC18" s="125" t="s">
        <v>356</v>
      </c>
      <c r="AD18" s="125" t="s">
        <v>356</v>
      </c>
      <c r="AE18" s="125" t="s">
        <v>356</v>
      </c>
      <c r="AF18" s="125" t="s">
        <v>356</v>
      </c>
      <c r="AG18" s="40">
        <v>4</v>
      </c>
    </row>
    <row r="19" spans="1:36" s="99" customFormat="1" ht="20.100000000000001" customHeight="1">
      <c r="A19" s="97" t="s">
        <v>386</v>
      </c>
      <c r="B19" s="119" t="s">
        <v>356</v>
      </c>
      <c r="C19" s="119" t="s">
        <v>356</v>
      </c>
      <c r="D19" s="119" t="s">
        <v>356</v>
      </c>
      <c r="E19" s="119" t="s">
        <v>95</v>
      </c>
      <c r="F19" s="119" t="s">
        <v>356</v>
      </c>
      <c r="G19" s="119" t="s">
        <v>356</v>
      </c>
      <c r="H19" s="119" t="s">
        <v>356</v>
      </c>
      <c r="I19" s="98"/>
      <c r="J19" s="282" t="s">
        <v>356</v>
      </c>
      <c r="K19" s="282" t="s">
        <v>356</v>
      </c>
      <c r="L19" s="282" t="s">
        <v>95</v>
      </c>
      <c r="M19" s="282" t="s">
        <v>356</v>
      </c>
      <c r="N19" s="282" t="s">
        <v>356</v>
      </c>
      <c r="O19" s="282" t="s">
        <v>356</v>
      </c>
      <c r="P19" s="282" t="s">
        <v>356</v>
      </c>
      <c r="Q19" s="98"/>
      <c r="R19" s="125" t="s">
        <v>356</v>
      </c>
      <c r="S19" s="125" t="s">
        <v>356</v>
      </c>
      <c r="T19" s="125" t="s">
        <v>95</v>
      </c>
      <c r="U19" s="125" t="s">
        <v>356</v>
      </c>
      <c r="V19" s="125" t="s">
        <v>356</v>
      </c>
      <c r="W19" s="125" t="s">
        <v>356</v>
      </c>
      <c r="X19" s="125" t="s">
        <v>356</v>
      </c>
      <c r="Y19" s="98"/>
      <c r="Z19" s="125" t="s">
        <v>356</v>
      </c>
      <c r="AA19" s="125" t="s">
        <v>356</v>
      </c>
      <c r="AB19" s="125" t="s">
        <v>356</v>
      </c>
      <c r="AC19" s="125" t="s">
        <v>95</v>
      </c>
      <c r="AD19" s="125" t="s">
        <v>356</v>
      </c>
      <c r="AE19" s="125" t="s">
        <v>95</v>
      </c>
      <c r="AF19" s="125" t="s">
        <v>356</v>
      </c>
      <c r="AG19" s="40">
        <v>13</v>
      </c>
    </row>
    <row r="20" spans="1:36" ht="20.100000000000001" customHeight="1">
      <c r="A20" s="34" t="s">
        <v>89</v>
      </c>
      <c r="B20" s="122" t="s">
        <v>356</v>
      </c>
      <c r="C20" s="122">
        <v>43395</v>
      </c>
      <c r="D20" s="122">
        <v>43396</v>
      </c>
      <c r="E20" s="122">
        <v>43397</v>
      </c>
      <c r="F20" s="122">
        <v>43398</v>
      </c>
      <c r="G20" s="122">
        <v>43399</v>
      </c>
      <c r="H20" s="122">
        <v>43400</v>
      </c>
      <c r="I20" s="85"/>
      <c r="J20" s="285" t="s">
        <v>356</v>
      </c>
      <c r="K20" s="285">
        <v>43423</v>
      </c>
      <c r="L20" s="285">
        <v>43424</v>
      </c>
      <c r="M20" s="285">
        <v>43425</v>
      </c>
      <c r="N20" s="285">
        <v>43426</v>
      </c>
      <c r="O20" s="285">
        <v>43427</v>
      </c>
      <c r="P20" s="285">
        <v>43428</v>
      </c>
      <c r="Q20" s="85"/>
      <c r="R20" s="122" t="s">
        <v>356</v>
      </c>
      <c r="S20" s="122">
        <v>43451</v>
      </c>
      <c r="T20" s="122">
        <v>43452</v>
      </c>
      <c r="U20" s="122">
        <v>43453</v>
      </c>
      <c r="V20" s="122">
        <v>43454</v>
      </c>
      <c r="W20" s="122">
        <v>43455</v>
      </c>
      <c r="X20" s="122">
        <v>43456</v>
      </c>
      <c r="Y20" s="85"/>
      <c r="Z20" s="122" t="s">
        <v>356</v>
      </c>
      <c r="AA20" s="122">
        <v>43486</v>
      </c>
      <c r="AB20" s="122">
        <v>43487</v>
      </c>
      <c r="AC20" s="122">
        <v>43488</v>
      </c>
      <c r="AD20" s="122">
        <v>43489</v>
      </c>
      <c r="AE20" s="122">
        <v>43490</v>
      </c>
      <c r="AF20" s="122">
        <v>43491</v>
      </c>
    </row>
    <row r="21" spans="1:36" ht="20.100000000000001" customHeight="1">
      <c r="A21" s="38" t="s">
        <v>90</v>
      </c>
      <c r="B21" s="123" t="s">
        <v>356</v>
      </c>
      <c r="C21" s="123">
        <v>43397</v>
      </c>
      <c r="D21" s="123">
        <v>43398</v>
      </c>
      <c r="E21" s="123">
        <v>43399</v>
      </c>
      <c r="F21" s="123">
        <v>43400</v>
      </c>
      <c r="G21" s="123">
        <v>43401</v>
      </c>
      <c r="H21" s="123">
        <v>43402</v>
      </c>
      <c r="I21" s="85"/>
      <c r="J21" s="285" t="s">
        <v>356</v>
      </c>
      <c r="K21" s="285">
        <v>43425</v>
      </c>
      <c r="L21" s="285">
        <v>43426</v>
      </c>
      <c r="M21" s="285">
        <v>43427</v>
      </c>
      <c r="N21" s="285">
        <v>43428</v>
      </c>
      <c r="O21" s="285">
        <v>43429</v>
      </c>
      <c r="P21" s="285">
        <v>43430</v>
      </c>
      <c r="Q21" s="85"/>
      <c r="R21" s="123" t="s">
        <v>356</v>
      </c>
      <c r="S21" s="123">
        <v>43453</v>
      </c>
      <c r="T21" s="123">
        <v>43454</v>
      </c>
      <c r="U21" s="123">
        <v>43455</v>
      </c>
      <c r="V21" s="123">
        <v>43456</v>
      </c>
      <c r="W21" s="123">
        <v>43457</v>
      </c>
      <c r="X21" s="123">
        <v>43458</v>
      </c>
      <c r="Y21" s="85"/>
      <c r="Z21" s="123" t="s">
        <v>356</v>
      </c>
      <c r="AA21" s="123">
        <v>43488</v>
      </c>
      <c r="AB21" s="123">
        <v>43489</v>
      </c>
      <c r="AC21" s="123">
        <v>43490</v>
      </c>
      <c r="AD21" s="123">
        <v>43491</v>
      </c>
      <c r="AE21" s="123">
        <v>43492</v>
      </c>
      <c r="AF21" s="123">
        <v>43493</v>
      </c>
    </row>
    <row r="22" spans="1:36" s="140" customFormat="1" ht="20.100000000000001" customHeight="1">
      <c r="A22" s="138"/>
      <c r="B22" s="141">
        <v>43387</v>
      </c>
      <c r="C22" s="141">
        <v>43388</v>
      </c>
      <c r="D22" s="141">
        <v>43389</v>
      </c>
      <c r="E22" s="141">
        <v>43390</v>
      </c>
      <c r="F22" s="141">
        <v>43391</v>
      </c>
      <c r="G22" s="141">
        <v>43392</v>
      </c>
      <c r="H22" s="141">
        <v>43393</v>
      </c>
      <c r="I22" s="136"/>
      <c r="J22" s="141">
        <v>43415</v>
      </c>
      <c r="K22" s="141">
        <v>43416</v>
      </c>
      <c r="L22" s="141">
        <v>43417</v>
      </c>
      <c r="M22" s="141">
        <v>43418</v>
      </c>
      <c r="N22" s="141">
        <v>43419</v>
      </c>
      <c r="O22" s="141">
        <v>43420</v>
      </c>
      <c r="P22" s="141">
        <v>43421</v>
      </c>
      <c r="Q22" s="136"/>
      <c r="R22" s="279">
        <v>43443</v>
      </c>
      <c r="S22" s="279">
        <v>43444</v>
      </c>
      <c r="T22" s="279">
        <v>43445</v>
      </c>
      <c r="U22" s="279">
        <v>43446</v>
      </c>
      <c r="V22" s="279">
        <v>43447</v>
      </c>
      <c r="W22" s="279">
        <v>43448</v>
      </c>
      <c r="X22" s="279">
        <v>43449</v>
      </c>
      <c r="Y22" s="136"/>
      <c r="Z22" s="279">
        <v>43478</v>
      </c>
      <c r="AA22" s="279">
        <v>43479</v>
      </c>
      <c r="AB22" s="279">
        <v>43480</v>
      </c>
      <c r="AC22" s="279">
        <v>43481</v>
      </c>
      <c r="AD22" s="279">
        <v>43482</v>
      </c>
      <c r="AE22" s="279">
        <v>43483</v>
      </c>
      <c r="AF22" s="279">
        <v>43484</v>
      </c>
      <c r="AG22" s="139"/>
    </row>
    <row r="23" spans="1:36" s="116" customFormat="1" ht="20.100000000000001" hidden="1" customHeight="1">
      <c r="A23" s="114"/>
      <c r="B23" s="118" t="b">
        <v>0</v>
      </c>
      <c r="C23" s="118" t="s">
        <v>384</v>
      </c>
      <c r="D23" s="118" t="s">
        <v>384</v>
      </c>
      <c r="E23" s="118" t="s">
        <v>384</v>
      </c>
      <c r="F23" s="118" t="s">
        <v>384</v>
      </c>
      <c r="G23" s="118" t="s">
        <v>384</v>
      </c>
      <c r="H23" s="118" t="s">
        <v>384</v>
      </c>
      <c r="I23" s="85"/>
      <c r="J23" s="118" t="b">
        <v>0</v>
      </c>
      <c r="K23" s="118" t="s">
        <v>384</v>
      </c>
      <c r="L23" s="118" t="s">
        <v>384</v>
      </c>
      <c r="M23" s="118" t="s">
        <v>384</v>
      </c>
      <c r="N23" s="118" t="s">
        <v>384</v>
      </c>
      <c r="O23" s="118" t="s">
        <v>384</v>
      </c>
      <c r="P23" s="118" t="s">
        <v>384</v>
      </c>
      <c r="Q23" s="85"/>
      <c r="R23" s="118" t="b">
        <v>0</v>
      </c>
      <c r="S23" s="118" t="s">
        <v>384</v>
      </c>
      <c r="T23" s="118" t="s">
        <v>384</v>
      </c>
      <c r="U23" s="118" t="s">
        <v>384</v>
      </c>
      <c r="V23" s="118" t="s">
        <v>384</v>
      </c>
      <c r="W23" s="118" t="s">
        <v>384</v>
      </c>
      <c r="X23" s="118" t="s">
        <v>384</v>
      </c>
      <c r="Y23" s="85"/>
      <c r="Z23" s="118" t="b">
        <v>0</v>
      </c>
      <c r="AA23" s="118" t="s">
        <v>385</v>
      </c>
      <c r="AB23" s="118" t="s">
        <v>385</v>
      </c>
      <c r="AC23" s="118" t="s">
        <v>385</v>
      </c>
      <c r="AD23" s="118" t="s">
        <v>387</v>
      </c>
      <c r="AE23" s="118" t="s">
        <v>387</v>
      </c>
      <c r="AF23" s="118" t="s">
        <v>387</v>
      </c>
      <c r="AG23" s="115"/>
      <c r="AJ23" s="117"/>
    </row>
    <row r="24" spans="1:36" s="86" customFormat="1" ht="20.100000000000001" customHeight="1">
      <c r="A24" s="126" t="s">
        <v>362</v>
      </c>
      <c r="B24" s="119" t="s">
        <v>356</v>
      </c>
      <c r="C24" s="119" t="s">
        <v>356</v>
      </c>
      <c r="D24" s="119" t="s">
        <v>356</v>
      </c>
      <c r="E24" s="119" t="s">
        <v>356</v>
      </c>
      <c r="F24" s="119" t="s">
        <v>356</v>
      </c>
      <c r="G24" s="119" t="s">
        <v>356</v>
      </c>
      <c r="H24" s="119" t="s">
        <v>356</v>
      </c>
      <c r="I24" s="101"/>
      <c r="J24" s="125" t="s">
        <v>356</v>
      </c>
      <c r="K24" s="125" t="s">
        <v>95</v>
      </c>
      <c r="L24" s="125" t="s">
        <v>95</v>
      </c>
      <c r="M24" s="125" t="s">
        <v>95</v>
      </c>
      <c r="N24" s="125" t="s">
        <v>95</v>
      </c>
      <c r="O24" s="125" t="s">
        <v>95</v>
      </c>
      <c r="P24" s="125" t="s">
        <v>95</v>
      </c>
      <c r="Q24" s="101"/>
      <c r="R24" s="125" t="s">
        <v>356</v>
      </c>
      <c r="S24" s="125" t="s">
        <v>356</v>
      </c>
      <c r="T24" s="125" t="s">
        <v>356</v>
      </c>
      <c r="U24" s="125" t="s">
        <v>356</v>
      </c>
      <c r="V24" s="125" t="s">
        <v>356</v>
      </c>
      <c r="W24" s="125" t="s">
        <v>356</v>
      </c>
      <c r="X24" s="125" t="s">
        <v>356</v>
      </c>
      <c r="Y24" s="101"/>
      <c r="Z24" s="125" t="s">
        <v>356</v>
      </c>
      <c r="AA24" s="125" t="s">
        <v>356</v>
      </c>
      <c r="AB24" s="125" t="s">
        <v>356</v>
      </c>
      <c r="AC24" s="125" t="s">
        <v>356</v>
      </c>
      <c r="AD24" s="125" t="s">
        <v>356</v>
      </c>
      <c r="AE24" s="125" t="s">
        <v>356</v>
      </c>
      <c r="AF24" s="125" t="s">
        <v>356</v>
      </c>
      <c r="AG24" s="102">
        <v>1</v>
      </c>
    </row>
    <row r="25" spans="1:36" s="88" customFormat="1" ht="20.100000000000001" customHeight="1">
      <c r="A25" s="88" t="s">
        <v>366</v>
      </c>
      <c r="B25" s="119" t="s">
        <v>356</v>
      </c>
      <c r="C25" s="119" t="s">
        <v>356</v>
      </c>
      <c r="D25" s="119" t="s">
        <v>356</v>
      </c>
      <c r="E25" s="119" t="s">
        <v>356</v>
      </c>
      <c r="F25" s="119" t="s">
        <v>356</v>
      </c>
      <c r="G25" s="119" t="s">
        <v>356</v>
      </c>
      <c r="H25" s="119" t="s">
        <v>356</v>
      </c>
      <c r="I25" s="103"/>
      <c r="J25" s="125" t="s">
        <v>356</v>
      </c>
      <c r="K25" s="125" t="s">
        <v>356</v>
      </c>
      <c r="L25" s="125" t="s">
        <v>356</v>
      </c>
      <c r="M25" s="125" t="s">
        <v>356</v>
      </c>
      <c r="N25" s="125" t="s">
        <v>356</v>
      </c>
      <c r="O25" s="125" t="s">
        <v>356</v>
      </c>
      <c r="P25" s="125" t="s">
        <v>356</v>
      </c>
      <c r="Q25" s="103"/>
      <c r="R25" s="125" t="s">
        <v>356</v>
      </c>
      <c r="S25" s="125" t="s">
        <v>356</v>
      </c>
      <c r="T25" s="125" t="s">
        <v>356</v>
      </c>
      <c r="U25" s="125" t="s">
        <v>356</v>
      </c>
      <c r="V25" s="125" t="s">
        <v>356</v>
      </c>
      <c r="W25" s="125" t="s">
        <v>356</v>
      </c>
      <c r="X25" s="125" t="s">
        <v>356</v>
      </c>
      <c r="Y25" s="103"/>
      <c r="Z25" s="125" t="s">
        <v>356</v>
      </c>
      <c r="AA25" s="125" t="s">
        <v>356</v>
      </c>
      <c r="AB25" s="125" t="s">
        <v>356</v>
      </c>
      <c r="AC25" s="125" t="s">
        <v>356</v>
      </c>
      <c r="AD25" s="125" t="s">
        <v>356</v>
      </c>
      <c r="AE25" s="125" t="s">
        <v>356</v>
      </c>
      <c r="AF25" s="125" t="s">
        <v>95</v>
      </c>
      <c r="AG25" s="102">
        <v>3</v>
      </c>
    </row>
    <row r="26" spans="1:36" s="94" customFormat="1" ht="20.100000000000001" customHeight="1">
      <c r="A26" s="94" t="s">
        <v>368</v>
      </c>
      <c r="B26" s="119" t="s">
        <v>356</v>
      </c>
      <c r="C26" s="119" t="s">
        <v>356</v>
      </c>
      <c r="D26" s="119" t="s">
        <v>356</v>
      </c>
      <c r="E26" s="119" t="s">
        <v>356</v>
      </c>
      <c r="F26" s="119" t="s">
        <v>356</v>
      </c>
      <c r="G26" s="119" t="s">
        <v>356</v>
      </c>
      <c r="H26" s="119" t="s">
        <v>356</v>
      </c>
      <c r="I26" s="109"/>
      <c r="J26" s="125" t="s">
        <v>356</v>
      </c>
      <c r="K26" s="125" t="s">
        <v>356</v>
      </c>
      <c r="L26" s="125" t="s">
        <v>356</v>
      </c>
      <c r="M26" s="125" t="s">
        <v>356</v>
      </c>
      <c r="N26" s="125" t="s">
        <v>356</v>
      </c>
      <c r="O26" s="125" t="s">
        <v>356</v>
      </c>
      <c r="P26" s="125" t="s">
        <v>356</v>
      </c>
      <c r="Q26" s="109"/>
      <c r="R26" s="125" t="s">
        <v>356</v>
      </c>
      <c r="S26" s="125" t="s">
        <v>356</v>
      </c>
      <c r="T26" s="125" t="s">
        <v>356</v>
      </c>
      <c r="U26" s="125" t="s">
        <v>356</v>
      </c>
      <c r="V26" s="125" t="s">
        <v>356</v>
      </c>
      <c r="W26" s="125" t="s">
        <v>356</v>
      </c>
      <c r="X26" s="125" t="s">
        <v>356</v>
      </c>
      <c r="Y26" s="109"/>
      <c r="Z26" s="125" t="s">
        <v>356</v>
      </c>
      <c r="AA26" s="125" t="s">
        <v>356</v>
      </c>
      <c r="AB26" s="125" t="s">
        <v>356</v>
      </c>
      <c r="AC26" s="125" t="s">
        <v>356</v>
      </c>
      <c r="AD26" s="125" t="s">
        <v>356</v>
      </c>
      <c r="AE26" s="125" t="s">
        <v>356</v>
      </c>
      <c r="AF26" s="125" t="s">
        <v>356</v>
      </c>
      <c r="AG26" s="102">
        <v>4</v>
      </c>
    </row>
    <row r="27" spans="1:36" s="97" customFormat="1" ht="20.100000000000001" customHeight="1">
      <c r="A27" s="97" t="s">
        <v>386</v>
      </c>
      <c r="B27" s="119" t="s">
        <v>356</v>
      </c>
      <c r="C27" s="119" t="s">
        <v>356</v>
      </c>
      <c r="D27" s="119" t="s">
        <v>95</v>
      </c>
      <c r="E27" s="119" t="s">
        <v>356</v>
      </c>
      <c r="F27" s="119" t="s">
        <v>356</v>
      </c>
      <c r="G27" s="119" t="s">
        <v>356</v>
      </c>
      <c r="H27" s="119" t="s">
        <v>356</v>
      </c>
      <c r="I27" s="110"/>
      <c r="J27" s="125" t="s">
        <v>356</v>
      </c>
      <c r="K27" s="125" t="s">
        <v>356</v>
      </c>
      <c r="L27" s="125" t="s">
        <v>95</v>
      </c>
      <c r="M27" s="125" t="s">
        <v>356</v>
      </c>
      <c r="N27" s="125" t="s">
        <v>356</v>
      </c>
      <c r="O27" s="125" t="s">
        <v>356</v>
      </c>
      <c r="P27" s="125" t="s">
        <v>356</v>
      </c>
      <c r="Q27" s="110"/>
      <c r="R27" s="125" t="s">
        <v>356</v>
      </c>
      <c r="S27" s="125" t="s">
        <v>356</v>
      </c>
      <c r="T27" s="125" t="s">
        <v>95</v>
      </c>
      <c r="U27" s="125" t="s">
        <v>356</v>
      </c>
      <c r="V27" s="125" t="s">
        <v>356</v>
      </c>
      <c r="W27" s="125" t="s">
        <v>356</v>
      </c>
      <c r="X27" s="125" t="s">
        <v>356</v>
      </c>
      <c r="Y27" s="110"/>
      <c r="Z27" s="125" t="s">
        <v>356</v>
      </c>
      <c r="AA27" s="125" t="s">
        <v>356</v>
      </c>
      <c r="AB27" s="125" t="s">
        <v>356</v>
      </c>
      <c r="AC27" s="125" t="s">
        <v>356</v>
      </c>
      <c r="AD27" s="125" t="s">
        <v>356</v>
      </c>
      <c r="AE27" s="125" t="s">
        <v>356</v>
      </c>
      <c r="AF27" s="125" t="s">
        <v>356</v>
      </c>
      <c r="AG27" s="102">
        <v>13</v>
      </c>
    </row>
    <row r="28" spans="1:36" ht="20.100000000000001" customHeight="1">
      <c r="A28" s="34" t="s">
        <v>89</v>
      </c>
      <c r="B28" s="122" t="s">
        <v>356</v>
      </c>
      <c r="C28" s="122">
        <v>43402</v>
      </c>
      <c r="D28" s="122">
        <v>43403</v>
      </c>
      <c r="E28" s="122">
        <v>43404</v>
      </c>
      <c r="F28" s="122">
        <v>43405</v>
      </c>
      <c r="G28" s="122">
        <v>43406</v>
      </c>
      <c r="H28" s="122">
        <v>43407</v>
      </c>
      <c r="I28" s="85"/>
      <c r="J28" s="122" t="s">
        <v>356</v>
      </c>
      <c r="K28" s="122">
        <v>43430</v>
      </c>
      <c r="L28" s="122">
        <v>43431</v>
      </c>
      <c r="M28" s="122">
        <v>43432</v>
      </c>
      <c r="N28" s="122">
        <v>43433</v>
      </c>
      <c r="O28" s="122">
        <v>43434</v>
      </c>
      <c r="P28" s="122">
        <v>43435</v>
      </c>
      <c r="Q28" s="85"/>
      <c r="R28" s="122" t="s">
        <v>356</v>
      </c>
      <c r="S28" s="122">
        <v>43458</v>
      </c>
      <c r="T28" s="122">
        <v>43459</v>
      </c>
      <c r="U28" s="122">
        <v>43460</v>
      </c>
      <c r="V28" s="122">
        <v>43461</v>
      </c>
      <c r="W28" s="122">
        <v>43462</v>
      </c>
      <c r="X28" s="122">
        <v>43463</v>
      </c>
      <c r="Y28" s="85"/>
      <c r="Z28" s="122" t="s">
        <v>356</v>
      </c>
      <c r="AA28" s="122">
        <v>43493</v>
      </c>
      <c r="AB28" s="122">
        <v>43494</v>
      </c>
      <c r="AC28" s="122">
        <v>43495</v>
      </c>
      <c r="AD28" s="122">
        <v>43496</v>
      </c>
      <c r="AE28" s="122">
        <v>43497</v>
      </c>
      <c r="AF28" s="122">
        <v>43498</v>
      </c>
    </row>
    <row r="29" spans="1:36" ht="20.100000000000001" customHeight="1">
      <c r="A29" s="38" t="s">
        <v>90</v>
      </c>
      <c r="B29" s="123" t="s">
        <v>356</v>
      </c>
      <c r="C29" s="123">
        <v>43404</v>
      </c>
      <c r="D29" s="123">
        <v>43405</v>
      </c>
      <c r="E29" s="123">
        <v>43406</v>
      </c>
      <c r="F29" s="123">
        <v>43407</v>
      </c>
      <c r="G29" s="123">
        <v>43408</v>
      </c>
      <c r="H29" s="123">
        <v>43409</v>
      </c>
      <c r="I29" s="85"/>
      <c r="J29" s="123" t="s">
        <v>356</v>
      </c>
      <c r="K29" s="123">
        <v>43432</v>
      </c>
      <c r="L29" s="123">
        <v>43433</v>
      </c>
      <c r="M29" s="123">
        <v>43434</v>
      </c>
      <c r="N29" s="123">
        <v>43435</v>
      </c>
      <c r="O29" s="123">
        <v>43436</v>
      </c>
      <c r="P29" s="123">
        <v>43437</v>
      </c>
      <c r="Q29" s="85"/>
      <c r="R29" s="123" t="s">
        <v>356</v>
      </c>
      <c r="S29" s="123">
        <v>43460</v>
      </c>
      <c r="T29" s="123">
        <v>43461</v>
      </c>
      <c r="U29" s="123">
        <v>43462</v>
      </c>
      <c r="V29" s="123">
        <v>43463</v>
      </c>
      <c r="W29" s="123">
        <v>43464</v>
      </c>
      <c r="X29" s="123">
        <v>43465</v>
      </c>
      <c r="Y29" s="85"/>
      <c r="Z29" s="123" t="s">
        <v>356</v>
      </c>
      <c r="AA29" s="123">
        <v>43495</v>
      </c>
      <c r="AB29" s="123">
        <v>43496</v>
      </c>
      <c r="AC29" s="123">
        <v>43497</v>
      </c>
      <c r="AD29" s="123">
        <v>43498</v>
      </c>
      <c r="AE29" s="123">
        <v>43499</v>
      </c>
      <c r="AF29" s="123">
        <v>43500</v>
      </c>
    </row>
    <row r="30" spans="1:36" s="140" customFormat="1" ht="20.100000000000001" customHeight="1">
      <c r="A30" s="138"/>
      <c r="B30" s="141">
        <v>43394</v>
      </c>
      <c r="C30" s="141">
        <v>43395</v>
      </c>
      <c r="D30" s="141">
        <v>43396</v>
      </c>
      <c r="E30" s="141">
        <v>43397</v>
      </c>
      <c r="F30" s="141">
        <v>43398</v>
      </c>
      <c r="G30" s="141">
        <v>43399</v>
      </c>
      <c r="H30" s="141">
        <v>43400</v>
      </c>
      <c r="I30" s="136"/>
      <c r="J30" s="141">
        <v>43422</v>
      </c>
      <c r="K30" s="141">
        <v>43423</v>
      </c>
      <c r="L30" s="141">
        <v>43424</v>
      </c>
      <c r="M30" s="141">
        <v>43425</v>
      </c>
      <c r="N30" s="141">
        <v>43426</v>
      </c>
      <c r="O30" s="141">
        <v>43427</v>
      </c>
      <c r="P30" s="141">
        <v>43428</v>
      </c>
      <c r="Q30" s="136"/>
      <c r="R30" s="279">
        <v>43450</v>
      </c>
      <c r="S30" s="279">
        <v>43451</v>
      </c>
      <c r="T30" s="279">
        <v>43452</v>
      </c>
      <c r="U30" s="279">
        <v>43453</v>
      </c>
      <c r="V30" s="279">
        <v>43454</v>
      </c>
      <c r="W30" s="279">
        <v>43455</v>
      </c>
      <c r="X30" s="279">
        <v>43456</v>
      </c>
      <c r="Y30" s="136"/>
      <c r="Z30" s="279">
        <v>43485</v>
      </c>
      <c r="AA30" s="279">
        <v>43486</v>
      </c>
      <c r="AB30" s="279">
        <v>43487</v>
      </c>
      <c r="AC30" s="279">
        <v>43488</v>
      </c>
      <c r="AD30" s="279">
        <v>43489</v>
      </c>
      <c r="AE30" s="279">
        <v>43490</v>
      </c>
      <c r="AF30" s="279">
        <v>43491</v>
      </c>
      <c r="AG30" s="139"/>
    </row>
    <row r="31" spans="1:36" s="116" customFormat="1" ht="20.100000000000001" hidden="1" customHeight="1">
      <c r="A31" s="114"/>
      <c r="B31" s="118" t="b">
        <v>0</v>
      </c>
      <c r="C31" s="118" t="s">
        <v>384</v>
      </c>
      <c r="D31" s="118" t="s">
        <v>384</v>
      </c>
      <c r="E31" s="118" t="s">
        <v>384</v>
      </c>
      <c r="F31" s="118" t="s">
        <v>384</v>
      </c>
      <c r="G31" s="118" t="s">
        <v>384</v>
      </c>
      <c r="H31" s="118" t="s">
        <v>384</v>
      </c>
      <c r="I31" s="85"/>
      <c r="J31" s="118" t="b">
        <v>0</v>
      </c>
      <c r="K31" s="118" t="s">
        <v>384</v>
      </c>
      <c r="L31" s="118" t="s">
        <v>384</v>
      </c>
      <c r="M31" s="118" t="s">
        <v>384</v>
      </c>
      <c r="N31" s="118" t="s">
        <v>384</v>
      </c>
      <c r="O31" s="118" t="s">
        <v>384</v>
      </c>
      <c r="P31" s="118" t="s">
        <v>384</v>
      </c>
      <c r="Q31" s="85"/>
      <c r="R31" s="118" t="b">
        <v>0</v>
      </c>
      <c r="S31" s="118" t="s">
        <v>384</v>
      </c>
      <c r="T31" s="118" t="s">
        <v>384</v>
      </c>
      <c r="U31" s="118" t="s">
        <v>384</v>
      </c>
      <c r="V31" s="118" t="s">
        <v>384</v>
      </c>
      <c r="W31" s="118" t="s">
        <v>384</v>
      </c>
      <c r="X31" s="118" t="s">
        <v>384</v>
      </c>
      <c r="Y31" s="85"/>
      <c r="Z31" s="118" t="b">
        <v>0</v>
      </c>
      <c r="AA31" s="118" t="s">
        <v>387</v>
      </c>
      <c r="AB31" s="118" t="s">
        <v>387</v>
      </c>
      <c r="AC31" s="118" t="s">
        <v>387</v>
      </c>
      <c r="AD31" s="118" t="s">
        <v>387</v>
      </c>
      <c r="AE31" s="118" t="s">
        <v>387</v>
      </c>
      <c r="AF31" s="118" t="s">
        <v>387</v>
      </c>
      <c r="AG31" s="115"/>
      <c r="AJ31" s="117"/>
    </row>
    <row r="32" spans="1:36" s="86" customFormat="1" ht="20.100000000000001" customHeight="1">
      <c r="A32" s="126" t="s">
        <v>362</v>
      </c>
      <c r="B32" s="119" t="s">
        <v>356</v>
      </c>
      <c r="C32" s="119" t="s">
        <v>356</v>
      </c>
      <c r="D32" s="119" t="s">
        <v>356</v>
      </c>
      <c r="E32" s="119" t="s">
        <v>356</v>
      </c>
      <c r="F32" s="119" t="s">
        <v>356</v>
      </c>
      <c r="G32" s="119" t="s">
        <v>356</v>
      </c>
      <c r="H32" s="119" t="s">
        <v>356</v>
      </c>
      <c r="I32" s="101"/>
      <c r="J32" s="125" t="s">
        <v>356</v>
      </c>
      <c r="K32" s="125" t="s">
        <v>356</v>
      </c>
      <c r="L32" s="125" t="s">
        <v>356</v>
      </c>
      <c r="M32" s="125" t="s">
        <v>356</v>
      </c>
      <c r="N32" s="125" t="s">
        <v>356</v>
      </c>
      <c r="O32" s="125" t="s">
        <v>356</v>
      </c>
      <c r="P32" s="125" t="s">
        <v>356</v>
      </c>
      <c r="Q32" s="101"/>
      <c r="R32" s="125" t="s">
        <v>356</v>
      </c>
      <c r="S32" s="125" t="s">
        <v>356</v>
      </c>
      <c r="T32" s="125" t="s">
        <v>356</v>
      </c>
      <c r="U32" s="125" t="s">
        <v>356</v>
      </c>
      <c r="V32" s="125" t="s">
        <v>356</v>
      </c>
      <c r="W32" s="125" t="s">
        <v>356</v>
      </c>
      <c r="X32" s="125" t="s">
        <v>356</v>
      </c>
      <c r="Y32" s="101"/>
      <c r="Z32" s="125" t="s">
        <v>356</v>
      </c>
      <c r="AA32" s="125" t="s">
        <v>356</v>
      </c>
      <c r="AB32" s="125" t="s">
        <v>356</v>
      </c>
      <c r="AC32" s="125" t="s">
        <v>356</v>
      </c>
      <c r="AD32" s="125" t="s">
        <v>356</v>
      </c>
      <c r="AE32" s="125" t="s">
        <v>356</v>
      </c>
      <c r="AF32" s="125" t="s">
        <v>356</v>
      </c>
      <c r="AG32" s="102">
        <v>1</v>
      </c>
    </row>
    <row r="33" spans="1:36" s="88" customFormat="1" ht="20.100000000000001" customHeight="1">
      <c r="A33" s="88" t="s">
        <v>366</v>
      </c>
      <c r="B33" s="119" t="s">
        <v>356</v>
      </c>
      <c r="C33" s="119" t="s">
        <v>356</v>
      </c>
      <c r="D33" s="119" t="s">
        <v>356</v>
      </c>
      <c r="E33" s="119" t="s">
        <v>356</v>
      </c>
      <c r="F33" s="119" t="s">
        <v>356</v>
      </c>
      <c r="G33" s="119" t="s">
        <v>356</v>
      </c>
      <c r="H33" s="119" t="s">
        <v>356</v>
      </c>
      <c r="I33" s="103"/>
      <c r="J33" s="125" t="s">
        <v>356</v>
      </c>
      <c r="K33" s="125" t="s">
        <v>356</v>
      </c>
      <c r="L33" s="125" t="s">
        <v>356</v>
      </c>
      <c r="M33" s="125" t="s">
        <v>356</v>
      </c>
      <c r="N33" s="125" t="s">
        <v>356</v>
      </c>
      <c r="O33" s="125" t="s">
        <v>356</v>
      </c>
      <c r="P33" s="125" t="s">
        <v>356</v>
      </c>
      <c r="Q33" s="103"/>
      <c r="R33" s="125" t="s">
        <v>356</v>
      </c>
      <c r="S33" s="125" t="s">
        <v>356</v>
      </c>
      <c r="T33" s="125" t="s">
        <v>356</v>
      </c>
      <c r="U33" s="125" t="s">
        <v>356</v>
      </c>
      <c r="V33" s="125" t="s">
        <v>356</v>
      </c>
      <c r="W33" s="125" t="s">
        <v>356</v>
      </c>
      <c r="X33" s="125" t="s">
        <v>356</v>
      </c>
      <c r="Y33" s="103"/>
      <c r="Z33" s="125" t="s">
        <v>356</v>
      </c>
      <c r="AA33" s="125" t="s">
        <v>356</v>
      </c>
      <c r="AB33" s="125" t="s">
        <v>356</v>
      </c>
      <c r="AC33" s="125" t="s">
        <v>356</v>
      </c>
      <c r="AD33" s="125" t="s">
        <v>356</v>
      </c>
      <c r="AE33" s="125" t="s">
        <v>356</v>
      </c>
      <c r="AF33" s="125" t="s">
        <v>356</v>
      </c>
      <c r="AG33" s="102">
        <v>3</v>
      </c>
    </row>
    <row r="34" spans="1:36" s="94" customFormat="1" ht="20.100000000000001" customHeight="1">
      <c r="A34" s="94" t="s">
        <v>368</v>
      </c>
      <c r="B34" s="119" t="s">
        <v>356</v>
      </c>
      <c r="C34" s="119" t="s">
        <v>356</v>
      </c>
      <c r="D34" s="119" t="s">
        <v>356</v>
      </c>
      <c r="E34" s="119" t="s">
        <v>356</v>
      </c>
      <c r="F34" s="119" t="s">
        <v>356</v>
      </c>
      <c r="G34" s="119" t="s">
        <v>356</v>
      </c>
      <c r="H34" s="119" t="s">
        <v>356</v>
      </c>
      <c r="I34" s="109"/>
      <c r="J34" s="125" t="s">
        <v>356</v>
      </c>
      <c r="K34" s="125" t="s">
        <v>356</v>
      </c>
      <c r="L34" s="125" t="s">
        <v>356</v>
      </c>
      <c r="M34" s="125" t="s">
        <v>356</v>
      </c>
      <c r="N34" s="125" t="s">
        <v>356</v>
      </c>
      <c r="O34" s="125" t="s">
        <v>356</v>
      </c>
      <c r="P34" s="125" t="s">
        <v>356</v>
      </c>
      <c r="Q34" s="109"/>
      <c r="R34" s="125" t="s">
        <v>356</v>
      </c>
      <c r="S34" s="125" t="s">
        <v>356</v>
      </c>
      <c r="T34" s="125" t="s">
        <v>356</v>
      </c>
      <c r="U34" s="125" t="s">
        <v>356</v>
      </c>
      <c r="V34" s="125" t="s">
        <v>356</v>
      </c>
      <c r="W34" s="125" t="s">
        <v>356</v>
      </c>
      <c r="X34" s="125" t="s">
        <v>356</v>
      </c>
      <c r="Y34" s="109"/>
      <c r="Z34" s="125" t="s">
        <v>356</v>
      </c>
      <c r="AA34" s="125" t="s">
        <v>356</v>
      </c>
      <c r="AB34" s="125" t="s">
        <v>356</v>
      </c>
      <c r="AC34" s="125" t="s">
        <v>356</v>
      </c>
      <c r="AD34" s="125" t="s">
        <v>356</v>
      </c>
      <c r="AE34" s="125" t="s">
        <v>356</v>
      </c>
      <c r="AF34" s="125" t="s">
        <v>95</v>
      </c>
      <c r="AG34" s="102">
        <v>4</v>
      </c>
    </row>
    <row r="35" spans="1:36" s="97" customFormat="1" ht="20.100000000000001" customHeight="1">
      <c r="A35" s="97" t="s">
        <v>386</v>
      </c>
      <c r="B35" s="119" t="s">
        <v>356</v>
      </c>
      <c r="C35" s="119" t="s">
        <v>356</v>
      </c>
      <c r="D35" s="119" t="s">
        <v>95</v>
      </c>
      <c r="E35" s="119" t="s">
        <v>356</v>
      </c>
      <c r="F35" s="119" t="s">
        <v>356</v>
      </c>
      <c r="G35" s="119" t="s">
        <v>356</v>
      </c>
      <c r="H35" s="119" t="s">
        <v>356</v>
      </c>
      <c r="I35" s="110"/>
      <c r="J35" s="125" t="s">
        <v>356</v>
      </c>
      <c r="K35" s="125" t="s">
        <v>356</v>
      </c>
      <c r="L35" s="125" t="s">
        <v>95</v>
      </c>
      <c r="M35" s="125" t="s">
        <v>356</v>
      </c>
      <c r="N35" s="125" t="s">
        <v>356</v>
      </c>
      <c r="O35" s="125" t="s">
        <v>356</v>
      </c>
      <c r="P35" s="125" t="s">
        <v>356</v>
      </c>
      <c r="Q35" s="110"/>
      <c r="R35" s="125" t="s">
        <v>356</v>
      </c>
      <c r="S35" s="125" t="s">
        <v>356</v>
      </c>
      <c r="T35" s="125" t="s">
        <v>356</v>
      </c>
      <c r="U35" s="125" t="s">
        <v>356</v>
      </c>
      <c r="V35" s="125" t="s">
        <v>356</v>
      </c>
      <c r="W35" s="125" t="s">
        <v>356</v>
      </c>
      <c r="X35" s="125" t="s">
        <v>356</v>
      </c>
      <c r="Y35" s="110"/>
      <c r="Z35" s="125" t="s">
        <v>356</v>
      </c>
      <c r="AA35" s="125" t="s">
        <v>356</v>
      </c>
      <c r="AB35" s="125" t="s">
        <v>356</v>
      </c>
      <c r="AC35" s="125" t="s">
        <v>356</v>
      </c>
      <c r="AD35" s="125" t="s">
        <v>356</v>
      </c>
      <c r="AE35" s="125" t="s">
        <v>356</v>
      </c>
      <c r="AF35" s="125" t="s">
        <v>356</v>
      </c>
      <c r="AG35" s="102">
        <v>13</v>
      </c>
    </row>
    <row r="36" spans="1:36" ht="20.100000000000001" customHeight="1">
      <c r="A36" s="34" t="s">
        <v>89</v>
      </c>
      <c r="B36" s="122" t="s">
        <v>356</v>
      </c>
      <c r="C36" s="122">
        <v>43409</v>
      </c>
      <c r="D36" s="122">
        <v>43410</v>
      </c>
      <c r="E36" s="122">
        <v>43411</v>
      </c>
      <c r="F36" s="122">
        <v>43412</v>
      </c>
      <c r="G36" s="122">
        <v>43413</v>
      </c>
      <c r="H36" s="122">
        <v>43414</v>
      </c>
      <c r="I36" s="85"/>
      <c r="J36" s="122" t="s">
        <v>356</v>
      </c>
      <c r="K36" s="122">
        <v>43437</v>
      </c>
      <c r="L36" s="122">
        <v>43438</v>
      </c>
      <c r="M36" s="122">
        <v>43439</v>
      </c>
      <c r="N36" s="122">
        <v>43440</v>
      </c>
      <c r="O36" s="122">
        <v>43441</v>
      </c>
      <c r="P36" s="122">
        <v>43442</v>
      </c>
      <c r="Q36" s="85"/>
      <c r="R36" s="122" t="s">
        <v>356</v>
      </c>
      <c r="S36" s="122">
        <v>43465</v>
      </c>
      <c r="T36" s="122">
        <v>43466</v>
      </c>
      <c r="U36" s="122">
        <v>43467</v>
      </c>
      <c r="V36" s="122">
        <v>43468</v>
      </c>
      <c r="W36" s="122">
        <v>43469</v>
      </c>
      <c r="X36" s="122">
        <v>43470</v>
      </c>
      <c r="Y36" s="85"/>
      <c r="Z36" s="122" t="s">
        <v>356</v>
      </c>
      <c r="AA36" s="122">
        <v>43500</v>
      </c>
      <c r="AB36" s="122">
        <v>43501</v>
      </c>
      <c r="AC36" s="122">
        <v>43502</v>
      </c>
      <c r="AD36" s="122">
        <v>43503</v>
      </c>
      <c r="AE36" s="122">
        <v>43504</v>
      </c>
      <c r="AF36" s="122">
        <v>43505</v>
      </c>
    </row>
    <row r="37" spans="1:36" ht="20.100000000000001" customHeight="1">
      <c r="A37" s="38" t="s">
        <v>90</v>
      </c>
      <c r="B37" s="123" t="s">
        <v>356</v>
      </c>
      <c r="C37" s="123">
        <v>43411</v>
      </c>
      <c r="D37" s="123">
        <v>43412</v>
      </c>
      <c r="E37" s="123">
        <v>43413</v>
      </c>
      <c r="F37" s="123">
        <v>43414</v>
      </c>
      <c r="G37" s="123">
        <v>43415</v>
      </c>
      <c r="H37" s="123">
        <v>43416</v>
      </c>
      <c r="I37" s="85"/>
      <c r="J37" s="123" t="s">
        <v>356</v>
      </c>
      <c r="K37" s="123">
        <v>43439</v>
      </c>
      <c r="L37" s="123">
        <v>43440</v>
      </c>
      <c r="M37" s="123">
        <v>43441</v>
      </c>
      <c r="N37" s="123">
        <v>43442</v>
      </c>
      <c r="O37" s="123">
        <v>43443</v>
      </c>
      <c r="P37" s="123">
        <v>43444</v>
      </c>
      <c r="Q37" s="85"/>
      <c r="R37" s="123" t="s">
        <v>356</v>
      </c>
      <c r="S37" s="123">
        <v>43467</v>
      </c>
      <c r="T37" s="123">
        <v>43468</v>
      </c>
      <c r="U37" s="123">
        <v>43469</v>
      </c>
      <c r="V37" s="123">
        <v>43470</v>
      </c>
      <c r="W37" s="123">
        <v>43471</v>
      </c>
      <c r="X37" s="123">
        <v>43472</v>
      </c>
      <c r="Y37" s="85"/>
      <c r="Z37" s="123" t="s">
        <v>356</v>
      </c>
      <c r="AA37" s="123">
        <v>43502</v>
      </c>
      <c r="AB37" s="123">
        <v>43503</v>
      </c>
      <c r="AC37" s="123">
        <v>43504</v>
      </c>
      <c r="AD37" s="123">
        <v>43505</v>
      </c>
      <c r="AE37" s="123">
        <v>43506</v>
      </c>
      <c r="AF37" s="123">
        <v>43507</v>
      </c>
    </row>
    <row r="38" spans="1:36" s="140" customFormat="1" ht="20.100000000000001" customHeight="1">
      <c r="A38" s="138"/>
      <c r="B38" s="141">
        <v>43401</v>
      </c>
      <c r="C38" s="141">
        <v>43402</v>
      </c>
      <c r="D38" s="141">
        <v>43403</v>
      </c>
      <c r="E38" s="141">
        <v>43404</v>
      </c>
      <c r="F38" s="141">
        <v>43405</v>
      </c>
      <c r="G38" s="141">
        <v>43406</v>
      </c>
      <c r="H38" s="141">
        <v>43407</v>
      </c>
      <c r="I38" s="136"/>
      <c r="J38" s="141">
        <v>43429</v>
      </c>
      <c r="K38" s="141">
        <v>43430</v>
      </c>
      <c r="L38" s="141">
        <v>43431</v>
      </c>
      <c r="M38" s="141">
        <v>43432</v>
      </c>
      <c r="N38" s="141">
        <v>43433</v>
      </c>
      <c r="O38" s="141">
        <v>43434</v>
      </c>
      <c r="P38" s="141">
        <v>43435</v>
      </c>
      <c r="Q38" s="136"/>
      <c r="R38" s="279">
        <v>43457</v>
      </c>
      <c r="S38" s="279">
        <v>43458</v>
      </c>
      <c r="T38" s="279">
        <v>43459</v>
      </c>
      <c r="U38" s="279">
        <v>43460</v>
      </c>
      <c r="V38" s="279">
        <v>43461</v>
      </c>
      <c r="W38" s="279">
        <v>43462</v>
      </c>
      <c r="X38" s="279">
        <v>43463</v>
      </c>
      <c r="Y38" s="136"/>
      <c r="Z38" s="279">
        <v>43492</v>
      </c>
      <c r="AA38" s="279">
        <v>43493</v>
      </c>
      <c r="AB38" s="279">
        <v>43494</v>
      </c>
      <c r="AC38" s="279">
        <v>43495</v>
      </c>
      <c r="AD38" s="279">
        <v>43496</v>
      </c>
      <c r="AE38" s="279">
        <v>43497</v>
      </c>
      <c r="AF38" s="279">
        <v>43498</v>
      </c>
      <c r="AG38" s="139"/>
    </row>
    <row r="39" spans="1:36" s="116" customFormat="1" ht="20.100000000000001" hidden="1" customHeight="1">
      <c r="A39" s="114"/>
      <c r="B39" s="118" t="b">
        <v>0</v>
      </c>
      <c r="C39" s="118" t="s">
        <v>384</v>
      </c>
      <c r="D39" s="118" t="s">
        <v>384</v>
      </c>
      <c r="E39" s="118" t="s">
        <v>384</v>
      </c>
      <c r="F39" s="118" t="s">
        <v>384</v>
      </c>
      <c r="G39" s="118" t="s">
        <v>384</v>
      </c>
      <c r="H39" s="118" t="s">
        <v>384</v>
      </c>
      <c r="I39" s="85"/>
      <c r="J39" s="118" t="b">
        <v>0</v>
      </c>
      <c r="K39" s="118" t="s">
        <v>384</v>
      </c>
      <c r="L39" s="118" t="s">
        <v>384</v>
      </c>
      <c r="M39" s="118" t="s">
        <v>384</v>
      </c>
      <c r="N39" s="118" t="s">
        <v>384</v>
      </c>
      <c r="O39" s="118" t="s">
        <v>384</v>
      </c>
      <c r="P39" s="118" t="s">
        <v>384</v>
      </c>
      <c r="Q39" s="85"/>
      <c r="R39" s="118" t="s">
        <v>384</v>
      </c>
      <c r="S39" s="118" t="s">
        <v>384</v>
      </c>
      <c r="T39" s="118" t="b">
        <v>0</v>
      </c>
      <c r="U39" s="118" t="b">
        <v>0</v>
      </c>
      <c r="V39" s="118" t="b">
        <v>0</v>
      </c>
      <c r="W39" s="118" t="b">
        <v>0</v>
      </c>
      <c r="X39" s="118" t="b">
        <v>0</v>
      </c>
      <c r="Y39" s="85"/>
      <c r="Z39" s="118" t="b">
        <v>0</v>
      </c>
      <c r="AA39" s="118" t="s">
        <v>387</v>
      </c>
      <c r="AB39" s="118" t="s">
        <v>387</v>
      </c>
      <c r="AC39" s="118" t="s">
        <v>387</v>
      </c>
      <c r="AD39" s="118" t="s">
        <v>387</v>
      </c>
      <c r="AE39" s="118" t="s">
        <v>388</v>
      </c>
      <c r="AF39" s="118" t="s">
        <v>388</v>
      </c>
      <c r="AG39" s="115"/>
      <c r="AJ39" s="117"/>
    </row>
    <row r="40" spans="1:36" s="86" customFormat="1" ht="20.100000000000001" customHeight="1">
      <c r="A40" s="126" t="s">
        <v>362</v>
      </c>
      <c r="B40" s="286" t="s">
        <v>356</v>
      </c>
      <c r="C40" s="286" t="s">
        <v>356</v>
      </c>
      <c r="D40" s="286" t="s">
        <v>356</v>
      </c>
      <c r="E40" s="286" t="s">
        <v>356</v>
      </c>
      <c r="F40" s="286" t="s">
        <v>356</v>
      </c>
      <c r="G40" s="286" t="s">
        <v>356</v>
      </c>
      <c r="H40" s="286" t="s">
        <v>356</v>
      </c>
      <c r="I40" s="287"/>
      <c r="J40" s="282" t="s">
        <v>356</v>
      </c>
      <c r="K40" s="282" t="s">
        <v>356</v>
      </c>
      <c r="L40" s="282" t="s">
        <v>356</v>
      </c>
      <c r="M40" s="282" t="s">
        <v>356</v>
      </c>
      <c r="N40" s="282" t="s">
        <v>356</v>
      </c>
      <c r="O40" s="282" t="s">
        <v>356</v>
      </c>
      <c r="P40" s="282" t="s">
        <v>356</v>
      </c>
      <c r="Q40" s="287"/>
      <c r="R40" s="282" t="s">
        <v>356</v>
      </c>
      <c r="S40" s="282" t="s">
        <v>356</v>
      </c>
      <c r="T40" s="282" t="s">
        <v>356</v>
      </c>
      <c r="U40" s="282" t="s">
        <v>356</v>
      </c>
      <c r="V40" s="282" t="s">
        <v>356</v>
      </c>
      <c r="W40" s="282" t="s">
        <v>356</v>
      </c>
      <c r="X40" s="282" t="s">
        <v>356</v>
      </c>
      <c r="Y40" s="287"/>
      <c r="Z40" s="282" t="s">
        <v>356</v>
      </c>
      <c r="AA40" s="282" t="s">
        <v>356</v>
      </c>
      <c r="AB40" s="282" t="s">
        <v>356</v>
      </c>
      <c r="AC40" s="282" t="s">
        <v>356</v>
      </c>
      <c r="AD40" s="282" t="s">
        <v>356</v>
      </c>
      <c r="AE40" s="282" t="s">
        <v>356</v>
      </c>
      <c r="AF40" s="282" t="s">
        <v>356</v>
      </c>
      <c r="AG40" s="102">
        <v>1</v>
      </c>
    </row>
    <row r="41" spans="1:36" s="88" customFormat="1" ht="20.100000000000001" customHeight="1">
      <c r="A41" s="88" t="s">
        <v>366</v>
      </c>
      <c r="B41" s="286" t="s">
        <v>356</v>
      </c>
      <c r="C41" s="286" t="s">
        <v>356</v>
      </c>
      <c r="D41" s="286" t="s">
        <v>356</v>
      </c>
      <c r="E41" s="286" t="s">
        <v>356</v>
      </c>
      <c r="F41" s="286" t="s">
        <v>356</v>
      </c>
      <c r="G41" s="286" t="s">
        <v>356</v>
      </c>
      <c r="H41" s="286" t="s">
        <v>356</v>
      </c>
      <c r="I41" s="287"/>
      <c r="J41" s="282" t="s">
        <v>356</v>
      </c>
      <c r="K41" s="282" t="s">
        <v>356</v>
      </c>
      <c r="L41" s="282" t="s">
        <v>356</v>
      </c>
      <c r="M41" s="282" t="s">
        <v>356</v>
      </c>
      <c r="N41" s="282" t="s">
        <v>356</v>
      </c>
      <c r="O41" s="282" t="s">
        <v>356</v>
      </c>
      <c r="P41" s="282" t="s">
        <v>356</v>
      </c>
      <c r="Q41" s="287"/>
      <c r="R41" s="282" t="s">
        <v>356</v>
      </c>
      <c r="S41" s="282" t="s">
        <v>356</v>
      </c>
      <c r="T41" s="282" t="s">
        <v>356</v>
      </c>
      <c r="U41" s="282" t="s">
        <v>356</v>
      </c>
      <c r="V41" s="282" t="s">
        <v>356</v>
      </c>
      <c r="W41" s="282" t="s">
        <v>356</v>
      </c>
      <c r="X41" s="282" t="s">
        <v>356</v>
      </c>
      <c r="Y41" s="287"/>
      <c r="Z41" s="282" t="s">
        <v>356</v>
      </c>
      <c r="AA41" s="282" t="s">
        <v>356</v>
      </c>
      <c r="AB41" s="282" t="s">
        <v>356</v>
      </c>
      <c r="AC41" s="282" t="s">
        <v>356</v>
      </c>
      <c r="AD41" s="282" t="s">
        <v>356</v>
      </c>
      <c r="AE41" s="282" t="s">
        <v>356</v>
      </c>
      <c r="AF41" s="282" t="s">
        <v>356</v>
      </c>
      <c r="AG41" s="102">
        <v>3</v>
      </c>
    </row>
    <row r="42" spans="1:36" s="94" customFormat="1" ht="20.100000000000001" customHeight="1">
      <c r="A42" s="94" t="s">
        <v>368</v>
      </c>
      <c r="B42" s="286" t="s">
        <v>356</v>
      </c>
      <c r="C42" s="286" t="s">
        <v>356</v>
      </c>
      <c r="D42" s="286" t="s">
        <v>356</v>
      </c>
      <c r="E42" s="286" t="s">
        <v>356</v>
      </c>
      <c r="F42" s="286" t="s">
        <v>356</v>
      </c>
      <c r="G42" s="286" t="s">
        <v>356</v>
      </c>
      <c r="H42" s="286" t="s">
        <v>356</v>
      </c>
      <c r="I42" s="287"/>
      <c r="J42" s="282" t="s">
        <v>356</v>
      </c>
      <c r="K42" s="282" t="s">
        <v>356</v>
      </c>
      <c r="L42" s="282" t="s">
        <v>356</v>
      </c>
      <c r="M42" s="282" t="s">
        <v>356</v>
      </c>
      <c r="N42" s="282" t="s">
        <v>356</v>
      </c>
      <c r="O42" s="282" t="s">
        <v>356</v>
      </c>
      <c r="P42" s="282" t="s">
        <v>356</v>
      </c>
      <c r="Q42" s="287"/>
      <c r="R42" s="282" t="s">
        <v>356</v>
      </c>
      <c r="S42" s="282" t="s">
        <v>356</v>
      </c>
      <c r="T42" s="282" t="s">
        <v>356</v>
      </c>
      <c r="U42" s="282" t="s">
        <v>356</v>
      </c>
      <c r="V42" s="282" t="s">
        <v>356</v>
      </c>
      <c r="W42" s="282" t="s">
        <v>356</v>
      </c>
      <c r="X42" s="282" t="s">
        <v>356</v>
      </c>
      <c r="Y42" s="287"/>
      <c r="Z42" s="282" t="s">
        <v>356</v>
      </c>
      <c r="AA42" s="282" t="s">
        <v>356</v>
      </c>
      <c r="AB42" s="282" t="s">
        <v>356</v>
      </c>
      <c r="AC42" s="282" t="s">
        <v>356</v>
      </c>
      <c r="AD42" s="282" t="s">
        <v>356</v>
      </c>
      <c r="AE42" s="282" t="s">
        <v>356</v>
      </c>
      <c r="AF42" s="282" t="s">
        <v>356</v>
      </c>
      <c r="AG42" s="102">
        <v>4</v>
      </c>
    </row>
    <row r="43" spans="1:36" s="97" customFormat="1" ht="20.100000000000001" customHeight="1">
      <c r="A43" s="97" t="s">
        <v>386</v>
      </c>
      <c r="B43" s="286" t="s">
        <v>356</v>
      </c>
      <c r="C43" s="286" t="s">
        <v>356</v>
      </c>
      <c r="D43" s="286" t="s">
        <v>95</v>
      </c>
      <c r="E43" s="286" t="s">
        <v>356</v>
      </c>
      <c r="F43" s="286" t="s">
        <v>356</v>
      </c>
      <c r="G43" s="286" t="s">
        <v>356</v>
      </c>
      <c r="H43" s="286" t="s">
        <v>356</v>
      </c>
      <c r="I43" s="287"/>
      <c r="J43" s="282" t="s">
        <v>356</v>
      </c>
      <c r="K43" s="282" t="s">
        <v>356</v>
      </c>
      <c r="L43" s="282" t="s">
        <v>95</v>
      </c>
      <c r="M43" s="282" t="s">
        <v>356</v>
      </c>
      <c r="N43" s="282" t="s">
        <v>356</v>
      </c>
      <c r="O43" s="282" t="s">
        <v>356</v>
      </c>
      <c r="P43" s="282" t="s">
        <v>356</v>
      </c>
      <c r="Q43" s="287"/>
      <c r="R43" s="282" t="s">
        <v>356</v>
      </c>
      <c r="S43" s="282" t="s">
        <v>356</v>
      </c>
      <c r="T43" s="282" t="s">
        <v>356</v>
      </c>
      <c r="U43" s="282" t="s">
        <v>356</v>
      </c>
      <c r="V43" s="282" t="s">
        <v>356</v>
      </c>
      <c r="W43" s="282" t="s">
        <v>356</v>
      </c>
      <c r="X43" s="282" t="s">
        <v>356</v>
      </c>
      <c r="Y43" s="287"/>
      <c r="Z43" s="282" t="s">
        <v>356</v>
      </c>
      <c r="AA43" s="282" t="s">
        <v>356</v>
      </c>
      <c r="AB43" s="282" t="s">
        <v>356</v>
      </c>
      <c r="AC43" s="282" t="s">
        <v>356</v>
      </c>
      <c r="AD43" s="282" t="s">
        <v>356</v>
      </c>
      <c r="AE43" s="282" t="s">
        <v>356</v>
      </c>
      <c r="AF43" s="282" t="s">
        <v>356</v>
      </c>
      <c r="AG43" s="102">
        <v>13</v>
      </c>
    </row>
    <row r="44" spans="1:36" ht="20.100000000000001" customHeight="1">
      <c r="A44" s="34" t="s">
        <v>89</v>
      </c>
      <c r="B44" s="122" t="s">
        <v>356</v>
      </c>
      <c r="C44" s="122">
        <v>43416</v>
      </c>
      <c r="D44" s="122">
        <v>43417</v>
      </c>
      <c r="E44" s="122">
        <v>43418</v>
      </c>
      <c r="F44" s="122">
        <v>43419</v>
      </c>
      <c r="G44" s="122">
        <v>43420</v>
      </c>
      <c r="H44" s="122">
        <v>43421</v>
      </c>
      <c r="I44" s="85"/>
      <c r="J44" s="122" t="s">
        <v>356</v>
      </c>
      <c r="K44" s="122">
        <v>43444</v>
      </c>
      <c r="L44" s="122">
        <v>43445</v>
      </c>
      <c r="M44" s="122">
        <v>43446</v>
      </c>
      <c r="N44" s="122">
        <v>43447</v>
      </c>
      <c r="O44" s="122">
        <v>43448</v>
      </c>
      <c r="P44" s="122">
        <v>43449</v>
      </c>
      <c r="Q44" s="85"/>
      <c r="R44" s="122">
        <v>43471</v>
      </c>
      <c r="S44" s="122">
        <v>43472</v>
      </c>
      <c r="T44" s="122" t="s">
        <v>356</v>
      </c>
      <c r="U44" s="122" t="s">
        <v>356</v>
      </c>
      <c r="V44" s="122" t="s">
        <v>356</v>
      </c>
      <c r="W44" s="122" t="s">
        <v>356</v>
      </c>
      <c r="X44" s="122" t="s">
        <v>356</v>
      </c>
      <c r="Y44" s="85"/>
      <c r="Z44" s="122" t="s">
        <v>356</v>
      </c>
      <c r="AA44" s="122">
        <v>43507</v>
      </c>
      <c r="AB44" s="122">
        <v>43508</v>
      </c>
      <c r="AC44" s="122">
        <v>43509</v>
      </c>
      <c r="AD44" s="122">
        <v>43510</v>
      </c>
      <c r="AE44" s="122">
        <v>43511</v>
      </c>
      <c r="AF44" s="122">
        <v>43512</v>
      </c>
    </row>
    <row r="45" spans="1:36" ht="20.100000000000001" customHeight="1">
      <c r="A45" s="38" t="s">
        <v>90</v>
      </c>
      <c r="B45" s="123" t="s">
        <v>356</v>
      </c>
      <c r="C45" s="123">
        <v>43418</v>
      </c>
      <c r="D45" s="123">
        <v>43419</v>
      </c>
      <c r="E45" s="123">
        <v>43420</v>
      </c>
      <c r="F45" s="123">
        <v>43421</v>
      </c>
      <c r="G45" s="123">
        <v>43422</v>
      </c>
      <c r="H45" s="123">
        <v>43423</v>
      </c>
      <c r="I45" s="85"/>
      <c r="J45" s="123" t="s">
        <v>356</v>
      </c>
      <c r="K45" s="123">
        <v>43446</v>
      </c>
      <c r="L45" s="123">
        <v>43447</v>
      </c>
      <c r="M45" s="123">
        <v>43448</v>
      </c>
      <c r="N45" s="123">
        <v>43449</v>
      </c>
      <c r="O45" s="123">
        <v>43450</v>
      </c>
      <c r="P45" s="123">
        <v>43451</v>
      </c>
      <c r="Q45" s="85"/>
      <c r="R45" s="123">
        <v>43473</v>
      </c>
      <c r="S45" s="123">
        <v>43474</v>
      </c>
      <c r="T45" s="123" t="s">
        <v>356</v>
      </c>
      <c r="U45" s="123" t="s">
        <v>356</v>
      </c>
      <c r="V45" s="123" t="s">
        <v>356</v>
      </c>
      <c r="W45" s="123" t="s">
        <v>356</v>
      </c>
      <c r="X45" s="123" t="s">
        <v>356</v>
      </c>
      <c r="Y45" s="85"/>
      <c r="Z45" s="123" t="s">
        <v>356</v>
      </c>
      <c r="AA45" s="123">
        <v>43509</v>
      </c>
      <c r="AB45" s="123">
        <v>43510</v>
      </c>
      <c r="AC45" s="123">
        <v>43511</v>
      </c>
      <c r="AD45" s="123">
        <v>43512</v>
      </c>
      <c r="AE45" s="123">
        <v>43513</v>
      </c>
      <c r="AF45" s="123">
        <v>43514</v>
      </c>
    </row>
    <row r="46" spans="1:36" s="136" customFormat="1" ht="20.100000000000001" customHeight="1">
      <c r="A46" s="134"/>
      <c r="B46" s="141">
        <v>43408</v>
      </c>
      <c r="C46" s="141">
        <v>43409</v>
      </c>
      <c r="D46" s="141">
        <v>43410</v>
      </c>
      <c r="E46" s="141">
        <v>43411</v>
      </c>
      <c r="F46" s="141">
        <v>43412</v>
      </c>
      <c r="G46" s="141">
        <v>43413</v>
      </c>
      <c r="H46" s="141">
        <v>43414</v>
      </c>
      <c r="J46" s="141">
        <v>43436</v>
      </c>
      <c r="K46" s="141">
        <v>43437</v>
      </c>
      <c r="L46" s="141">
        <v>43438</v>
      </c>
      <c r="M46" s="141">
        <v>43439</v>
      </c>
      <c r="N46" s="141">
        <v>43440</v>
      </c>
      <c r="O46" s="141">
        <v>43441</v>
      </c>
      <c r="P46" s="141">
        <v>43442</v>
      </c>
      <c r="R46" s="279">
        <v>43464</v>
      </c>
      <c r="S46" s="279">
        <v>43465</v>
      </c>
      <c r="T46" s="279">
        <v>43466</v>
      </c>
      <c r="U46" s="279">
        <v>43467</v>
      </c>
      <c r="V46" s="279">
        <v>43468</v>
      </c>
      <c r="W46" s="279">
        <v>43469</v>
      </c>
      <c r="X46" s="279">
        <v>43470</v>
      </c>
      <c r="Z46" s="141">
        <v>43499</v>
      </c>
      <c r="AA46" s="141">
        <v>43500</v>
      </c>
      <c r="AB46" s="141">
        <v>43501</v>
      </c>
      <c r="AC46" s="141">
        <v>43502</v>
      </c>
      <c r="AD46" s="141">
        <v>43503</v>
      </c>
      <c r="AE46" s="141">
        <v>43504</v>
      </c>
      <c r="AF46" s="141">
        <v>43505</v>
      </c>
      <c r="AG46" s="137"/>
    </row>
    <row r="47" spans="1:36" s="116" customFormat="1" ht="20.100000000000001" hidden="1" customHeight="1">
      <c r="A47" s="114"/>
      <c r="B47" s="118" t="b">
        <v>0</v>
      </c>
      <c r="C47" s="118" t="s">
        <v>384</v>
      </c>
      <c r="D47" s="118" t="s">
        <v>384</v>
      </c>
      <c r="E47" s="118" t="s">
        <v>384</v>
      </c>
      <c r="F47" s="118" t="s">
        <v>384</v>
      </c>
      <c r="G47" s="118" t="s">
        <v>384</v>
      </c>
      <c r="H47" s="118" t="s">
        <v>384</v>
      </c>
      <c r="I47" s="85"/>
      <c r="J47" s="118" t="b">
        <v>0</v>
      </c>
      <c r="K47" s="118" t="s">
        <v>384</v>
      </c>
      <c r="L47" s="118" t="s">
        <v>384</v>
      </c>
      <c r="M47" s="118" t="s">
        <v>384</v>
      </c>
      <c r="N47" s="118" t="s">
        <v>384</v>
      </c>
      <c r="O47" s="118" t="s">
        <v>384</v>
      </c>
      <c r="P47" s="118" t="s">
        <v>384</v>
      </c>
      <c r="Q47" s="85"/>
      <c r="R47" s="118" t="b">
        <v>0</v>
      </c>
      <c r="S47" s="118" t="b">
        <v>0</v>
      </c>
      <c r="T47" s="118" t="b">
        <v>0</v>
      </c>
      <c r="U47" s="118" t="b">
        <v>0</v>
      </c>
      <c r="V47" s="118" t="b">
        <v>0</v>
      </c>
      <c r="W47" s="118" t="s">
        <v>385</v>
      </c>
      <c r="X47" s="118" t="s">
        <v>385</v>
      </c>
      <c r="Y47" s="85"/>
      <c r="Z47" s="118" t="b">
        <v>0</v>
      </c>
      <c r="AA47" s="118" t="s">
        <v>389</v>
      </c>
      <c r="AB47" s="118" t="s">
        <v>389</v>
      </c>
      <c r="AC47" s="118" t="s">
        <v>389</v>
      </c>
      <c r="AD47" s="118" t="s">
        <v>389</v>
      </c>
      <c r="AE47" s="118" t="s">
        <v>389</v>
      </c>
      <c r="AF47" s="118" t="s">
        <v>389</v>
      </c>
      <c r="AG47" s="115"/>
      <c r="AJ47" s="117"/>
    </row>
    <row r="48" spans="1:36" s="86" customFormat="1" ht="20.100000000000001" customHeight="1">
      <c r="A48" s="126" t="s">
        <v>362</v>
      </c>
      <c r="B48" s="286" t="s">
        <v>356</v>
      </c>
      <c r="C48" s="286" t="s">
        <v>356</v>
      </c>
      <c r="D48" s="286" t="s">
        <v>356</v>
      </c>
      <c r="E48" s="286" t="s">
        <v>356</v>
      </c>
      <c r="F48" s="286" t="s">
        <v>356</v>
      </c>
      <c r="G48" s="286" t="s">
        <v>356</v>
      </c>
      <c r="H48" s="286" t="s">
        <v>356</v>
      </c>
      <c r="I48" s="287"/>
      <c r="J48" s="282" t="s">
        <v>356</v>
      </c>
      <c r="K48" s="282" t="s">
        <v>356</v>
      </c>
      <c r="L48" s="282" t="s">
        <v>356</v>
      </c>
      <c r="M48" s="282" t="s">
        <v>356</v>
      </c>
      <c r="N48" s="282" t="s">
        <v>356</v>
      </c>
      <c r="O48" s="282" t="s">
        <v>356</v>
      </c>
      <c r="P48" s="282" t="s">
        <v>356</v>
      </c>
      <c r="Q48" s="287"/>
      <c r="R48" s="282" t="s">
        <v>356</v>
      </c>
      <c r="S48" s="282" t="s">
        <v>356</v>
      </c>
      <c r="T48" s="282" t="s">
        <v>356</v>
      </c>
      <c r="U48" s="282" t="s">
        <v>356</v>
      </c>
      <c r="V48" s="282" t="s">
        <v>356</v>
      </c>
      <c r="W48" s="282" t="s">
        <v>356</v>
      </c>
      <c r="X48" s="282" t="s">
        <v>356</v>
      </c>
      <c r="Y48" s="287"/>
      <c r="Z48" s="282" t="s">
        <v>356</v>
      </c>
      <c r="AA48" s="282" t="s">
        <v>356</v>
      </c>
      <c r="AB48" s="282" t="s">
        <v>356</v>
      </c>
      <c r="AC48" s="282" t="s">
        <v>356</v>
      </c>
      <c r="AD48" s="282" t="s">
        <v>356</v>
      </c>
      <c r="AE48" s="282" t="s">
        <v>356</v>
      </c>
      <c r="AF48" s="282" t="s">
        <v>356</v>
      </c>
      <c r="AG48" s="102">
        <v>1</v>
      </c>
    </row>
    <row r="49" spans="1:36" s="88" customFormat="1" ht="20.100000000000001" customHeight="1">
      <c r="A49" s="88" t="s">
        <v>366</v>
      </c>
      <c r="B49" s="286" t="s">
        <v>356</v>
      </c>
      <c r="C49" s="286" t="s">
        <v>356</v>
      </c>
      <c r="D49" s="286" t="s">
        <v>356</v>
      </c>
      <c r="E49" s="286" t="s">
        <v>356</v>
      </c>
      <c r="F49" s="286" t="s">
        <v>356</v>
      </c>
      <c r="G49" s="286" t="s">
        <v>356</v>
      </c>
      <c r="H49" s="286" t="s">
        <v>356</v>
      </c>
      <c r="I49" s="287"/>
      <c r="J49" s="282" t="s">
        <v>356</v>
      </c>
      <c r="K49" s="282" t="s">
        <v>356</v>
      </c>
      <c r="L49" s="282" t="s">
        <v>356</v>
      </c>
      <c r="M49" s="282" t="s">
        <v>356</v>
      </c>
      <c r="N49" s="282" t="s">
        <v>356</v>
      </c>
      <c r="O49" s="282" t="s">
        <v>356</v>
      </c>
      <c r="P49" s="282" t="s">
        <v>356</v>
      </c>
      <c r="Q49" s="287"/>
      <c r="R49" s="282" t="s">
        <v>356</v>
      </c>
      <c r="S49" s="282" t="s">
        <v>356</v>
      </c>
      <c r="T49" s="282" t="s">
        <v>356</v>
      </c>
      <c r="U49" s="282" t="s">
        <v>356</v>
      </c>
      <c r="V49" s="282" t="s">
        <v>356</v>
      </c>
      <c r="W49" s="282" t="s">
        <v>356</v>
      </c>
      <c r="X49" s="282" t="s">
        <v>356</v>
      </c>
      <c r="Y49" s="287"/>
      <c r="Z49" s="282" t="s">
        <v>356</v>
      </c>
      <c r="AA49" s="282" t="s">
        <v>356</v>
      </c>
      <c r="AB49" s="282" t="s">
        <v>356</v>
      </c>
      <c r="AC49" s="282" t="s">
        <v>356</v>
      </c>
      <c r="AD49" s="282" t="s">
        <v>356</v>
      </c>
      <c r="AE49" s="282" t="s">
        <v>356</v>
      </c>
      <c r="AF49" s="282" t="s">
        <v>356</v>
      </c>
      <c r="AG49" s="102">
        <v>3</v>
      </c>
    </row>
    <row r="50" spans="1:36" s="94" customFormat="1" ht="20.100000000000001" customHeight="1">
      <c r="A50" s="94" t="s">
        <v>368</v>
      </c>
      <c r="B50" s="286" t="s">
        <v>356</v>
      </c>
      <c r="C50" s="286" t="s">
        <v>356</v>
      </c>
      <c r="D50" s="286" t="s">
        <v>356</v>
      </c>
      <c r="E50" s="286" t="s">
        <v>356</v>
      </c>
      <c r="F50" s="286" t="s">
        <v>356</v>
      </c>
      <c r="G50" s="286" t="s">
        <v>356</v>
      </c>
      <c r="H50" s="286" t="s">
        <v>356</v>
      </c>
      <c r="I50" s="287"/>
      <c r="J50" s="282" t="s">
        <v>356</v>
      </c>
      <c r="K50" s="282" t="s">
        <v>356</v>
      </c>
      <c r="L50" s="282" t="s">
        <v>356</v>
      </c>
      <c r="M50" s="282" t="s">
        <v>356</v>
      </c>
      <c r="N50" s="282" t="s">
        <v>356</v>
      </c>
      <c r="O50" s="282" t="s">
        <v>356</v>
      </c>
      <c r="P50" s="282" t="s">
        <v>356</v>
      </c>
      <c r="Q50" s="287"/>
      <c r="R50" s="282" t="s">
        <v>356</v>
      </c>
      <c r="S50" s="282" t="s">
        <v>356</v>
      </c>
      <c r="T50" s="282" t="s">
        <v>356</v>
      </c>
      <c r="U50" s="282" t="s">
        <v>356</v>
      </c>
      <c r="V50" s="282" t="s">
        <v>356</v>
      </c>
      <c r="W50" s="282" t="s">
        <v>356</v>
      </c>
      <c r="X50" s="282" t="s">
        <v>356</v>
      </c>
      <c r="Y50" s="287"/>
      <c r="Z50" s="282" t="s">
        <v>356</v>
      </c>
      <c r="AA50" s="282" t="s">
        <v>356</v>
      </c>
      <c r="AB50" s="282" t="s">
        <v>356</v>
      </c>
      <c r="AC50" s="282" t="s">
        <v>356</v>
      </c>
      <c r="AD50" s="282" t="s">
        <v>356</v>
      </c>
      <c r="AE50" s="282" t="s">
        <v>356</v>
      </c>
      <c r="AF50" s="282" t="s">
        <v>356</v>
      </c>
      <c r="AG50" s="102">
        <v>4</v>
      </c>
    </row>
    <row r="51" spans="1:36" s="97" customFormat="1" ht="20.100000000000001" customHeight="1">
      <c r="A51" s="97" t="s">
        <v>386</v>
      </c>
      <c r="B51" s="286" t="s">
        <v>356</v>
      </c>
      <c r="C51" s="286" t="s">
        <v>356</v>
      </c>
      <c r="D51" s="286" t="s">
        <v>95</v>
      </c>
      <c r="E51" s="286" t="s">
        <v>356</v>
      </c>
      <c r="F51" s="286" t="s">
        <v>356</v>
      </c>
      <c r="G51" s="286" t="s">
        <v>356</v>
      </c>
      <c r="H51" s="286" t="s">
        <v>356</v>
      </c>
      <c r="I51" s="287"/>
      <c r="J51" s="282" t="s">
        <v>356</v>
      </c>
      <c r="K51" s="282" t="s">
        <v>356</v>
      </c>
      <c r="L51" s="282" t="s">
        <v>95</v>
      </c>
      <c r="M51" s="282" t="s">
        <v>356</v>
      </c>
      <c r="N51" s="282" t="s">
        <v>356</v>
      </c>
      <c r="O51" s="282" t="s">
        <v>356</v>
      </c>
      <c r="P51" s="282" t="s">
        <v>356</v>
      </c>
      <c r="Q51" s="287"/>
      <c r="R51" s="282" t="s">
        <v>356</v>
      </c>
      <c r="S51" s="282" t="s">
        <v>356</v>
      </c>
      <c r="T51" s="282" t="s">
        <v>356</v>
      </c>
      <c r="U51" s="282" t="s">
        <v>356</v>
      </c>
      <c r="V51" s="282" t="s">
        <v>356</v>
      </c>
      <c r="W51" s="282" t="s">
        <v>356</v>
      </c>
      <c r="X51" s="282" t="s">
        <v>356</v>
      </c>
      <c r="Y51" s="287"/>
      <c r="Z51" s="282" t="s">
        <v>356</v>
      </c>
      <c r="AA51" s="282" t="s">
        <v>356</v>
      </c>
      <c r="AB51" s="282" t="s">
        <v>356</v>
      </c>
      <c r="AC51" s="282" t="s">
        <v>356</v>
      </c>
      <c r="AD51" s="282" t="s">
        <v>356</v>
      </c>
      <c r="AE51" s="282" t="s">
        <v>356</v>
      </c>
      <c r="AF51" s="282" t="s">
        <v>356</v>
      </c>
      <c r="AG51" s="102">
        <v>13</v>
      </c>
    </row>
    <row r="52" spans="1:36" ht="20.100000000000001" customHeight="1">
      <c r="A52" s="34" t="s">
        <v>89</v>
      </c>
      <c r="B52" s="122" t="s">
        <v>356</v>
      </c>
      <c r="C52" s="122">
        <v>43423</v>
      </c>
      <c r="D52" s="122">
        <v>43424</v>
      </c>
      <c r="E52" s="122">
        <v>43425</v>
      </c>
      <c r="F52" s="122">
        <v>43426</v>
      </c>
      <c r="G52" s="122">
        <v>43427</v>
      </c>
      <c r="H52" s="122">
        <v>43428</v>
      </c>
      <c r="I52" s="85"/>
      <c r="J52" s="122" t="s">
        <v>356</v>
      </c>
      <c r="K52" s="122">
        <v>43451</v>
      </c>
      <c r="L52" s="122">
        <v>43452</v>
      </c>
      <c r="M52" s="122">
        <v>43453</v>
      </c>
      <c r="N52" s="122">
        <v>43454</v>
      </c>
      <c r="O52" s="122">
        <v>43455</v>
      </c>
      <c r="P52" s="122">
        <v>43456</v>
      </c>
      <c r="Q52" s="85"/>
      <c r="R52" s="122" t="s">
        <v>356</v>
      </c>
      <c r="S52" s="122" t="s">
        <v>356</v>
      </c>
      <c r="T52" s="122" t="s">
        <v>356</v>
      </c>
      <c r="U52" s="122" t="s">
        <v>356</v>
      </c>
      <c r="V52" s="122" t="s">
        <v>356</v>
      </c>
      <c r="W52" s="122">
        <v>43483</v>
      </c>
      <c r="X52" s="122">
        <v>43484</v>
      </c>
      <c r="Y52" s="85"/>
      <c r="Z52" s="122" t="s">
        <v>356</v>
      </c>
      <c r="AA52" s="122">
        <v>43514</v>
      </c>
      <c r="AB52" s="122">
        <v>43515</v>
      </c>
      <c r="AC52" s="122">
        <v>43516</v>
      </c>
      <c r="AD52" s="122">
        <v>43517</v>
      </c>
      <c r="AE52" s="122">
        <v>43518</v>
      </c>
      <c r="AF52" s="122">
        <v>43519</v>
      </c>
    </row>
    <row r="53" spans="1:36" ht="20.100000000000001" customHeight="1">
      <c r="A53" s="38" t="s">
        <v>90</v>
      </c>
      <c r="B53" s="124" t="s">
        <v>356</v>
      </c>
      <c r="C53" s="124">
        <v>43425</v>
      </c>
      <c r="D53" s="124">
        <v>43426</v>
      </c>
      <c r="E53" s="124">
        <v>43427</v>
      </c>
      <c r="F53" s="124">
        <v>43428</v>
      </c>
      <c r="G53" s="124">
        <v>43429</v>
      </c>
      <c r="H53" s="124">
        <v>43430</v>
      </c>
      <c r="I53" s="85"/>
      <c r="J53" s="124" t="s">
        <v>356</v>
      </c>
      <c r="K53" s="124">
        <v>43453</v>
      </c>
      <c r="L53" s="124">
        <v>43454</v>
      </c>
      <c r="M53" s="124">
        <v>43455</v>
      </c>
      <c r="N53" s="124">
        <v>43456</v>
      </c>
      <c r="O53" s="124">
        <v>43457</v>
      </c>
      <c r="P53" s="124">
        <v>43458</v>
      </c>
      <c r="Q53" s="85"/>
      <c r="R53" s="124" t="s">
        <v>356</v>
      </c>
      <c r="S53" s="124" t="s">
        <v>356</v>
      </c>
      <c r="T53" s="124" t="s">
        <v>356</v>
      </c>
      <c r="U53" s="124" t="s">
        <v>356</v>
      </c>
      <c r="V53" s="124" t="s">
        <v>356</v>
      </c>
      <c r="W53" s="124">
        <v>43485</v>
      </c>
      <c r="X53" s="124">
        <v>43486</v>
      </c>
      <c r="Y53" s="85"/>
      <c r="Z53" s="124" t="s">
        <v>356</v>
      </c>
      <c r="AA53" s="124">
        <v>43516</v>
      </c>
      <c r="AB53" s="124">
        <v>43517</v>
      </c>
      <c r="AC53" s="124">
        <v>43518</v>
      </c>
      <c r="AD53" s="124">
        <v>43519</v>
      </c>
      <c r="AE53" s="124">
        <v>43520</v>
      </c>
      <c r="AF53" s="124">
        <v>43521</v>
      </c>
    </row>
    <row r="54" spans="1:36" ht="20.100000000000001" customHeight="1">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c r="A55" s="31"/>
      <c r="B55" s="127">
        <v>43497</v>
      </c>
      <c r="C55" s="599">
        <v>2019</v>
      </c>
      <c r="D55" s="599"/>
      <c r="E55" s="128" t="s">
        <v>113</v>
      </c>
      <c r="F55" s="597">
        <v>2</v>
      </c>
      <c r="G55" s="597"/>
      <c r="H55" s="129">
        <v>6</v>
      </c>
      <c r="J55" s="131">
        <v>43525</v>
      </c>
      <c r="K55" s="596">
        <v>2019</v>
      </c>
      <c r="L55" s="596"/>
      <c r="M55" s="132" t="s">
        <v>113</v>
      </c>
      <c r="N55" s="597">
        <v>3</v>
      </c>
      <c r="O55" s="597"/>
      <c r="P55" s="129">
        <v>6</v>
      </c>
      <c r="R55" s="131">
        <v>43556</v>
      </c>
      <c r="S55" s="596">
        <v>2019</v>
      </c>
      <c r="T55" s="596"/>
      <c r="U55" s="132" t="s">
        <v>113</v>
      </c>
      <c r="V55" s="597">
        <v>4</v>
      </c>
      <c r="W55" s="597"/>
      <c r="X55" s="129">
        <v>2</v>
      </c>
      <c r="Z55" s="131">
        <v>43586</v>
      </c>
      <c r="AA55" s="596">
        <v>2019</v>
      </c>
      <c r="AB55" s="596"/>
      <c r="AC55" s="132" t="s">
        <v>113</v>
      </c>
      <c r="AD55" s="597">
        <v>5</v>
      </c>
      <c r="AE55" s="597"/>
      <c r="AF55" s="129">
        <v>4</v>
      </c>
      <c r="AG55" s="133"/>
    </row>
    <row r="56" spans="1:36" ht="20.100000000000001" customHeight="1">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136" customFormat="1" ht="20.100000000000001" customHeight="1">
      <c r="A57" s="134"/>
      <c r="B57" s="135">
        <v>43492</v>
      </c>
      <c r="C57" s="135">
        <v>43493</v>
      </c>
      <c r="D57" s="135">
        <v>43494</v>
      </c>
      <c r="E57" s="135">
        <v>43495</v>
      </c>
      <c r="F57" s="135">
        <v>43496</v>
      </c>
      <c r="G57" s="135">
        <v>43497</v>
      </c>
      <c r="H57" s="135">
        <v>43498</v>
      </c>
      <c r="J57" s="135">
        <v>43520</v>
      </c>
      <c r="K57" s="135">
        <v>43521</v>
      </c>
      <c r="L57" s="135">
        <v>43522</v>
      </c>
      <c r="M57" s="135">
        <v>43523</v>
      </c>
      <c r="N57" s="135">
        <v>43524</v>
      </c>
      <c r="O57" s="135">
        <v>43525</v>
      </c>
      <c r="P57" s="135">
        <v>43526</v>
      </c>
      <c r="R57" s="135">
        <v>43555</v>
      </c>
      <c r="S57" s="135">
        <v>43556</v>
      </c>
      <c r="T57" s="135">
        <v>43557</v>
      </c>
      <c r="U57" s="135">
        <v>43558</v>
      </c>
      <c r="V57" s="135">
        <v>43559</v>
      </c>
      <c r="W57" s="135">
        <v>43560</v>
      </c>
      <c r="X57" s="135">
        <v>43561</v>
      </c>
      <c r="Z57" s="135">
        <v>43583</v>
      </c>
      <c r="AA57" s="135">
        <v>43584</v>
      </c>
      <c r="AB57" s="135">
        <v>43585</v>
      </c>
      <c r="AC57" s="135">
        <v>43586</v>
      </c>
      <c r="AD57" s="135">
        <v>43587</v>
      </c>
      <c r="AE57" s="135">
        <v>43588</v>
      </c>
      <c r="AF57" s="135">
        <v>43589</v>
      </c>
      <c r="AG57" s="137"/>
    </row>
    <row r="58" spans="1:36" s="116" customFormat="1" ht="20.100000000000001" hidden="1" customHeight="1">
      <c r="A58" s="114"/>
      <c r="B58" s="118" t="b">
        <v>0</v>
      </c>
      <c r="C58" s="118" t="s">
        <v>387</v>
      </c>
      <c r="D58" s="118" t="s">
        <v>387</v>
      </c>
      <c r="E58" s="118" t="s">
        <v>387</v>
      </c>
      <c r="F58" s="118" t="s">
        <v>387</v>
      </c>
      <c r="G58" s="118" t="s">
        <v>388</v>
      </c>
      <c r="H58" s="118" t="s">
        <v>388</v>
      </c>
      <c r="I58" s="85"/>
      <c r="J58" s="118" t="b">
        <v>0</v>
      </c>
      <c r="K58" s="118" t="s">
        <v>390</v>
      </c>
      <c r="L58" s="118" t="s">
        <v>390</v>
      </c>
      <c r="M58" s="118" t="s">
        <v>390</v>
      </c>
      <c r="N58" s="118" t="s">
        <v>390</v>
      </c>
      <c r="O58" s="118" t="s">
        <v>389</v>
      </c>
      <c r="P58" s="118" t="s">
        <v>389</v>
      </c>
      <c r="Q58" s="85"/>
      <c r="R58" s="118" t="b">
        <v>0</v>
      </c>
      <c r="S58" s="118" t="s">
        <v>385</v>
      </c>
      <c r="T58" s="118" t="s">
        <v>385</v>
      </c>
      <c r="U58" s="118" t="s">
        <v>385</v>
      </c>
      <c r="V58" s="118" t="s">
        <v>385</v>
      </c>
      <c r="W58" s="118" t="s">
        <v>385</v>
      </c>
      <c r="X58" s="118" t="s">
        <v>385</v>
      </c>
      <c r="Y58" s="85"/>
      <c r="Z58" s="118" t="b">
        <v>0</v>
      </c>
      <c r="AA58" s="118" t="s">
        <v>385</v>
      </c>
      <c r="AB58" s="118" t="s">
        <v>385</v>
      </c>
      <c r="AC58" s="118" t="s">
        <v>385</v>
      </c>
      <c r="AD58" s="118" t="s">
        <v>385</v>
      </c>
      <c r="AE58" s="118" t="s">
        <v>385</v>
      </c>
      <c r="AF58" s="118" t="s">
        <v>385</v>
      </c>
      <c r="AG58" s="115"/>
      <c r="AJ58" s="117"/>
    </row>
    <row r="59" spans="1:36" s="86" customFormat="1" ht="20.100000000000001" customHeight="1">
      <c r="A59" s="126" t="s">
        <v>362</v>
      </c>
      <c r="B59" s="286" t="s">
        <v>356</v>
      </c>
      <c r="C59" s="286" t="s">
        <v>356</v>
      </c>
      <c r="D59" s="286" t="s">
        <v>356</v>
      </c>
      <c r="E59" s="286" t="s">
        <v>356</v>
      </c>
      <c r="F59" s="286" t="s">
        <v>356</v>
      </c>
      <c r="G59" s="286" t="s">
        <v>356</v>
      </c>
      <c r="H59" s="286" t="s">
        <v>356</v>
      </c>
      <c r="I59" s="287"/>
      <c r="J59" s="286" t="s">
        <v>356</v>
      </c>
      <c r="K59" s="286" t="s">
        <v>356</v>
      </c>
      <c r="L59" s="286" t="s">
        <v>356</v>
      </c>
      <c r="M59" s="286" t="s">
        <v>356</v>
      </c>
      <c r="N59" s="286" t="s">
        <v>356</v>
      </c>
      <c r="O59" s="286" t="s">
        <v>356</v>
      </c>
      <c r="P59" s="286" t="s">
        <v>356</v>
      </c>
      <c r="Q59" s="287"/>
      <c r="R59" s="286" t="s">
        <v>356</v>
      </c>
      <c r="S59" s="286" t="s">
        <v>356</v>
      </c>
      <c r="T59" s="286" t="s">
        <v>356</v>
      </c>
      <c r="U59" s="286" t="s">
        <v>356</v>
      </c>
      <c r="V59" s="286" t="s">
        <v>356</v>
      </c>
      <c r="W59" s="286" t="s">
        <v>356</v>
      </c>
      <c r="X59" s="286" t="s">
        <v>356</v>
      </c>
      <c r="Y59" s="287"/>
      <c r="Z59" s="286" t="s">
        <v>356</v>
      </c>
      <c r="AA59" s="286" t="s">
        <v>356</v>
      </c>
      <c r="AB59" s="286" t="s">
        <v>356</v>
      </c>
      <c r="AC59" s="286" t="s">
        <v>356</v>
      </c>
      <c r="AD59" s="286" t="s">
        <v>356</v>
      </c>
      <c r="AE59" s="286" t="s">
        <v>356</v>
      </c>
      <c r="AF59" s="286" t="s">
        <v>356</v>
      </c>
      <c r="AG59" s="102">
        <v>1</v>
      </c>
      <c r="AJ59" s="111"/>
    </row>
    <row r="60" spans="1:36" s="88" customFormat="1" ht="20.100000000000001" customHeight="1">
      <c r="A60" s="88" t="s">
        <v>366</v>
      </c>
      <c r="B60" s="286" t="s">
        <v>356</v>
      </c>
      <c r="C60" s="286" t="s">
        <v>356</v>
      </c>
      <c r="D60" s="286" t="s">
        <v>356</v>
      </c>
      <c r="E60" s="286" t="s">
        <v>356</v>
      </c>
      <c r="F60" s="286" t="s">
        <v>356</v>
      </c>
      <c r="G60" s="286" t="s">
        <v>356</v>
      </c>
      <c r="H60" s="286" t="s">
        <v>356</v>
      </c>
      <c r="I60" s="287"/>
      <c r="J60" s="286" t="s">
        <v>356</v>
      </c>
      <c r="K60" s="286" t="s">
        <v>356</v>
      </c>
      <c r="L60" s="286" t="s">
        <v>356</v>
      </c>
      <c r="M60" s="286" t="s">
        <v>356</v>
      </c>
      <c r="N60" s="286" t="s">
        <v>356</v>
      </c>
      <c r="O60" s="286" t="s">
        <v>356</v>
      </c>
      <c r="P60" s="286" t="s">
        <v>356</v>
      </c>
      <c r="Q60" s="287"/>
      <c r="R60" s="286" t="s">
        <v>356</v>
      </c>
      <c r="S60" s="286" t="s">
        <v>356</v>
      </c>
      <c r="T60" s="286" t="s">
        <v>356</v>
      </c>
      <c r="U60" s="286" t="s">
        <v>356</v>
      </c>
      <c r="V60" s="286" t="s">
        <v>356</v>
      </c>
      <c r="W60" s="286" t="s">
        <v>356</v>
      </c>
      <c r="X60" s="286" t="s">
        <v>356</v>
      </c>
      <c r="Y60" s="287"/>
      <c r="Z60" s="286" t="s">
        <v>356</v>
      </c>
      <c r="AA60" s="286" t="s">
        <v>356</v>
      </c>
      <c r="AB60" s="286" t="s">
        <v>356</v>
      </c>
      <c r="AC60" s="286" t="s">
        <v>356</v>
      </c>
      <c r="AD60" s="286" t="s">
        <v>356</v>
      </c>
      <c r="AE60" s="286" t="s">
        <v>356</v>
      </c>
      <c r="AF60" s="286" t="s">
        <v>356</v>
      </c>
      <c r="AG60" s="102">
        <v>3</v>
      </c>
      <c r="AJ60" s="104"/>
    </row>
    <row r="61" spans="1:36" s="94" customFormat="1" ht="20.100000000000001" customHeight="1">
      <c r="A61" s="94" t="s">
        <v>368</v>
      </c>
      <c r="B61" s="286" t="s">
        <v>356</v>
      </c>
      <c r="C61" s="286" t="s">
        <v>356</v>
      </c>
      <c r="D61" s="286" t="s">
        <v>356</v>
      </c>
      <c r="E61" s="286" t="s">
        <v>356</v>
      </c>
      <c r="F61" s="286" t="s">
        <v>356</v>
      </c>
      <c r="G61" s="286" t="s">
        <v>356</v>
      </c>
      <c r="H61" s="286" t="s">
        <v>356</v>
      </c>
      <c r="I61" s="287"/>
      <c r="J61" s="286" t="s">
        <v>356</v>
      </c>
      <c r="K61" s="286" t="s">
        <v>356</v>
      </c>
      <c r="L61" s="286" t="s">
        <v>356</v>
      </c>
      <c r="M61" s="286" t="s">
        <v>356</v>
      </c>
      <c r="N61" s="286" t="s">
        <v>356</v>
      </c>
      <c r="O61" s="286" t="s">
        <v>356</v>
      </c>
      <c r="P61" s="286" t="s">
        <v>356</v>
      </c>
      <c r="Q61" s="287"/>
      <c r="R61" s="286" t="s">
        <v>356</v>
      </c>
      <c r="S61" s="286" t="s">
        <v>356</v>
      </c>
      <c r="T61" s="286" t="s">
        <v>356</v>
      </c>
      <c r="U61" s="286" t="s">
        <v>356</v>
      </c>
      <c r="V61" s="286" t="s">
        <v>356</v>
      </c>
      <c r="W61" s="286" t="s">
        <v>356</v>
      </c>
      <c r="X61" s="286" t="s">
        <v>356</v>
      </c>
      <c r="Y61" s="287"/>
      <c r="Z61" s="286" t="s">
        <v>356</v>
      </c>
      <c r="AA61" s="286" t="s">
        <v>356</v>
      </c>
      <c r="AB61" s="286" t="s">
        <v>356</v>
      </c>
      <c r="AC61" s="286" t="s">
        <v>356</v>
      </c>
      <c r="AD61" s="286" t="s">
        <v>356</v>
      </c>
      <c r="AE61" s="286" t="s">
        <v>356</v>
      </c>
      <c r="AF61" s="286" t="s">
        <v>356</v>
      </c>
      <c r="AG61" s="102">
        <v>4</v>
      </c>
      <c r="AJ61" s="112"/>
    </row>
    <row r="62" spans="1:36" s="97" customFormat="1" ht="20.100000000000001" customHeight="1">
      <c r="A62" s="97" t="s">
        <v>386</v>
      </c>
      <c r="B62" s="286" t="s">
        <v>356</v>
      </c>
      <c r="C62" s="286" t="s">
        <v>356</v>
      </c>
      <c r="D62" s="286" t="s">
        <v>356</v>
      </c>
      <c r="E62" s="286" t="s">
        <v>356</v>
      </c>
      <c r="F62" s="286" t="s">
        <v>356</v>
      </c>
      <c r="G62" s="286" t="s">
        <v>356</v>
      </c>
      <c r="H62" s="286" t="s">
        <v>356</v>
      </c>
      <c r="I62" s="287"/>
      <c r="J62" s="286" t="s">
        <v>356</v>
      </c>
      <c r="K62" s="286" t="s">
        <v>356</v>
      </c>
      <c r="L62" s="286" t="s">
        <v>356</v>
      </c>
      <c r="M62" s="286" t="s">
        <v>356</v>
      </c>
      <c r="N62" s="286" t="s">
        <v>356</v>
      </c>
      <c r="O62" s="286" t="s">
        <v>356</v>
      </c>
      <c r="P62" s="286" t="s">
        <v>356</v>
      </c>
      <c r="Q62" s="287"/>
      <c r="R62" s="286" t="s">
        <v>356</v>
      </c>
      <c r="S62" s="286" t="s">
        <v>356</v>
      </c>
      <c r="T62" s="286" t="s">
        <v>356</v>
      </c>
      <c r="U62" s="286" t="s">
        <v>356</v>
      </c>
      <c r="V62" s="286" t="s">
        <v>356</v>
      </c>
      <c r="W62" s="286" t="s">
        <v>95</v>
      </c>
      <c r="X62" s="286" t="s">
        <v>356</v>
      </c>
      <c r="Y62" s="287"/>
      <c r="Z62" s="286" t="s">
        <v>356</v>
      </c>
      <c r="AA62" s="286" t="s">
        <v>356</v>
      </c>
      <c r="AB62" s="286" t="s">
        <v>356</v>
      </c>
      <c r="AC62" s="286" t="s">
        <v>356</v>
      </c>
      <c r="AD62" s="286" t="s">
        <v>356</v>
      </c>
      <c r="AE62" s="286" t="s">
        <v>356</v>
      </c>
      <c r="AF62" s="286" t="s">
        <v>356</v>
      </c>
      <c r="AG62" s="102">
        <v>13</v>
      </c>
      <c r="AJ62" s="113"/>
    </row>
    <row r="63" spans="1:36" s="36" customFormat="1" ht="20.100000000000001" customHeight="1">
      <c r="A63" s="34" t="s">
        <v>89</v>
      </c>
      <c r="B63" s="122" t="s">
        <v>356</v>
      </c>
      <c r="C63" s="122">
        <v>43507</v>
      </c>
      <c r="D63" s="122">
        <v>43508</v>
      </c>
      <c r="E63" s="122">
        <v>43509</v>
      </c>
      <c r="F63" s="122">
        <v>43510</v>
      </c>
      <c r="G63" s="122">
        <v>43511</v>
      </c>
      <c r="H63" s="122">
        <v>43512</v>
      </c>
      <c r="I63" s="35"/>
      <c r="J63" s="122" t="s">
        <v>356</v>
      </c>
      <c r="K63" s="122">
        <v>43535</v>
      </c>
      <c r="L63" s="122">
        <v>43536</v>
      </c>
      <c r="M63" s="122">
        <v>43537</v>
      </c>
      <c r="N63" s="122">
        <v>43538</v>
      </c>
      <c r="O63" s="122">
        <v>43539</v>
      </c>
      <c r="P63" s="122">
        <v>43540</v>
      </c>
      <c r="Q63" s="35"/>
      <c r="R63" s="122" t="s">
        <v>356</v>
      </c>
      <c r="S63" s="122">
        <v>43570</v>
      </c>
      <c r="T63" s="122">
        <v>43571</v>
      </c>
      <c r="U63" s="122">
        <v>43572</v>
      </c>
      <c r="V63" s="122">
        <v>43573</v>
      </c>
      <c r="W63" s="122">
        <v>43574</v>
      </c>
      <c r="X63" s="122">
        <v>43575</v>
      </c>
      <c r="Y63" s="35"/>
      <c r="Z63" s="122" t="s">
        <v>356</v>
      </c>
      <c r="AA63" s="122">
        <v>43598</v>
      </c>
      <c r="AB63" s="122">
        <v>43599</v>
      </c>
      <c r="AC63" s="122">
        <v>43600</v>
      </c>
      <c r="AD63" s="122">
        <v>43601</v>
      </c>
      <c r="AE63" s="122">
        <v>43602</v>
      </c>
      <c r="AF63" s="122">
        <v>43603</v>
      </c>
      <c r="AG63" s="41"/>
      <c r="AJ63" s="37"/>
    </row>
    <row r="64" spans="1:36" s="36" customFormat="1" ht="20.100000000000001" customHeight="1">
      <c r="A64" s="38" t="s">
        <v>90</v>
      </c>
      <c r="B64" s="123" t="s">
        <v>356</v>
      </c>
      <c r="C64" s="123">
        <v>43509</v>
      </c>
      <c r="D64" s="123">
        <v>43510</v>
      </c>
      <c r="E64" s="123">
        <v>43511</v>
      </c>
      <c r="F64" s="123">
        <v>43512</v>
      </c>
      <c r="G64" s="123">
        <v>43513</v>
      </c>
      <c r="H64" s="123">
        <v>43514</v>
      </c>
      <c r="I64" s="35"/>
      <c r="J64" s="123" t="s">
        <v>356</v>
      </c>
      <c r="K64" s="123">
        <v>43537</v>
      </c>
      <c r="L64" s="123">
        <v>43538</v>
      </c>
      <c r="M64" s="123">
        <v>43539</v>
      </c>
      <c r="N64" s="123">
        <v>43540</v>
      </c>
      <c r="O64" s="123">
        <v>43541</v>
      </c>
      <c r="P64" s="123">
        <v>43542</v>
      </c>
      <c r="Q64" s="39"/>
      <c r="R64" s="123" t="s">
        <v>356</v>
      </c>
      <c r="S64" s="123">
        <v>43572</v>
      </c>
      <c r="T64" s="123">
        <v>43573</v>
      </c>
      <c r="U64" s="123">
        <v>43574</v>
      </c>
      <c r="V64" s="123">
        <v>43575</v>
      </c>
      <c r="W64" s="123">
        <v>43576</v>
      </c>
      <c r="X64" s="123">
        <v>43577</v>
      </c>
      <c r="Y64" s="39"/>
      <c r="Z64" s="123" t="s">
        <v>356</v>
      </c>
      <c r="AA64" s="123">
        <v>43600</v>
      </c>
      <c r="AB64" s="123">
        <v>43601</v>
      </c>
      <c r="AC64" s="123">
        <v>43602</v>
      </c>
      <c r="AD64" s="123">
        <v>43603</v>
      </c>
      <c r="AE64" s="123">
        <v>43604</v>
      </c>
      <c r="AF64" s="123">
        <v>43605</v>
      </c>
      <c r="AG64" s="41"/>
      <c r="AJ64" s="37"/>
    </row>
    <row r="65" spans="1:36" s="140" customFormat="1" ht="20.100000000000001" customHeight="1">
      <c r="A65" s="138"/>
      <c r="B65" s="135">
        <v>43499</v>
      </c>
      <c r="C65" s="135">
        <v>43500</v>
      </c>
      <c r="D65" s="135">
        <v>43501</v>
      </c>
      <c r="E65" s="135">
        <v>43502</v>
      </c>
      <c r="F65" s="135">
        <v>43503</v>
      </c>
      <c r="G65" s="135">
        <v>43504</v>
      </c>
      <c r="H65" s="135">
        <v>43505</v>
      </c>
      <c r="I65" s="136"/>
      <c r="J65" s="135">
        <v>43527</v>
      </c>
      <c r="K65" s="135">
        <v>43528</v>
      </c>
      <c r="L65" s="135">
        <v>43529</v>
      </c>
      <c r="M65" s="135">
        <v>43530</v>
      </c>
      <c r="N65" s="135">
        <v>43531</v>
      </c>
      <c r="O65" s="135">
        <v>43532</v>
      </c>
      <c r="P65" s="135">
        <v>43533</v>
      </c>
      <c r="Q65" s="136"/>
      <c r="R65" s="135">
        <v>43562</v>
      </c>
      <c r="S65" s="135">
        <v>43563</v>
      </c>
      <c r="T65" s="135">
        <v>43564</v>
      </c>
      <c r="U65" s="135">
        <v>43565</v>
      </c>
      <c r="V65" s="135">
        <v>43566</v>
      </c>
      <c r="W65" s="135">
        <v>43567</v>
      </c>
      <c r="X65" s="135">
        <v>43568</v>
      </c>
      <c r="Y65" s="136"/>
      <c r="Z65" s="135">
        <v>43590</v>
      </c>
      <c r="AA65" s="135">
        <v>43591</v>
      </c>
      <c r="AB65" s="135">
        <v>43592</v>
      </c>
      <c r="AC65" s="135">
        <v>43593</v>
      </c>
      <c r="AD65" s="135">
        <v>43594</v>
      </c>
      <c r="AE65" s="135">
        <v>43595</v>
      </c>
      <c r="AF65" s="135">
        <v>43596</v>
      </c>
      <c r="AG65" s="139"/>
    </row>
    <row r="66" spans="1:36" s="116" customFormat="1" ht="20.100000000000001" hidden="1" customHeight="1">
      <c r="A66" s="114"/>
      <c r="B66" s="118" t="b">
        <v>0</v>
      </c>
      <c r="C66" s="118" t="s">
        <v>389</v>
      </c>
      <c r="D66" s="118" t="s">
        <v>389</v>
      </c>
      <c r="E66" s="118" t="s">
        <v>389</v>
      </c>
      <c r="F66" s="118" t="s">
        <v>389</v>
      </c>
      <c r="G66" s="118" t="s">
        <v>389</v>
      </c>
      <c r="H66" s="118" t="s">
        <v>389</v>
      </c>
      <c r="I66" s="85"/>
      <c r="J66" s="118" t="b">
        <v>0</v>
      </c>
      <c r="K66" s="118" t="s">
        <v>389</v>
      </c>
      <c r="L66" s="118" t="s">
        <v>389</v>
      </c>
      <c r="M66" s="118" t="s">
        <v>389</v>
      </c>
      <c r="N66" s="118" t="s">
        <v>389</v>
      </c>
      <c r="O66" s="118" t="s">
        <v>389</v>
      </c>
      <c r="P66" s="118" t="s">
        <v>389</v>
      </c>
      <c r="Q66" s="85"/>
      <c r="R66" s="118" t="b">
        <v>0</v>
      </c>
      <c r="S66" s="118" t="s">
        <v>385</v>
      </c>
      <c r="T66" s="118" t="s">
        <v>385</v>
      </c>
      <c r="U66" s="118" t="s">
        <v>385</v>
      </c>
      <c r="V66" s="118" t="s">
        <v>385</v>
      </c>
      <c r="W66" s="118" t="s">
        <v>385</v>
      </c>
      <c r="X66" s="118" t="s">
        <v>385</v>
      </c>
      <c r="Y66" s="85"/>
      <c r="Z66" s="118" t="b">
        <v>0</v>
      </c>
      <c r="AA66" s="118" t="s">
        <v>385</v>
      </c>
      <c r="AB66" s="118" t="s">
        <v>385</v>
      </c>
      <c r="AC66" s="118" t="s">
        <v>385</v>
      </c>
      <c r="AD66" s="118" t="s">
        <v>385</v>
      </c>
      <c r="AE66" s="118" t="s">
        <v>385</v>
      </c>
      <c r="AF66" s="118" t="s">
        <v>385</v>
      </c>
      <c r="AG66" s="115"/>
      <c r="AJ66" s="117"/>
    </row>
    <row r="67" spans="1:36" s="86" customFormat="1" ht="20.100000000000001" customHeight="1">
      <c r="A67" s="126" t="s">
        <v>362</v>
      </c>
      <c r="B67" s="119" t="s">
        <v>356</v>
      </c>
      <c r="C67" s="119" t="s">
        <v>356</v>
      </c>
      <c r="D67" s="119" t="s">
        <v>356</v>
      </c>
      <c r="E67" s="119" t="s">
        <v>356</v>
      </c>
      <c r="F67" s="119" t="s">
        <v>356</v>
      </c>
      <c r="G67" s="119" t="s">
        <v>356</v>
      </c>
      <c r="H67" s="119" t="s">
        <v>356</v>
      </c>
      <c r="I67" s="101"/>
      <c r="J67" s="119" t="s">
        <v>356</v>
      </c>
      <c r="K67" s="119" t="s">
        <v>356</v>
      </c>
      <c r="L67" s="119" t="s">
        <v>356</v>
      </c>
      <c r="M67" s="119" t="s">
        <v>356</v>
      </c>
      <c r="N67" s="119" t="s">
        <v>356</v>
      </c>
      <c r="O67" s="119" t="s">
        <v>356</v>
      </c>
      <c r="P67" s="119" t="s">
        <v>356</v>
      </c>
      <c r="Q67" s="101"/>
      <c r="R67" s="119" t="s">
        <v>356</v>
      </c>
      <c r="S67" s="119" t="s">
        <v>356</v>
      </c>
      <c r="T67" s="119" t="s">
        <v>356</v>
      </c>
      <c r="U67" s="119" t="s">
        <v>356</v>
      </c>
      <c r="V67" s="119" t="s">
        <v>356</v>
      </c>
      <c r="W67" s="119" t="s">
        <v>356</v>
      </c>
      <c r="X67" s="119" t="s">
        <v>356</v>
      </c>
      <c r="Y67" s="101"/>
      <c r="Z67" s="119" t="s">
        <v>356</v>
      </c>
      <c r="AA67" s="119" t="s">
        <v>356</v>
      </c>
      <c r="AB67" s="119" t="s">
        <v>356</v>
      </c>
      <c r="AC67" s="119" t="s">
        <v>356</v>
      </c>
      <c r="AD67" s="119" t="s">
        <v>356</v>
      </c>
      <c r="AE67" s="119" t="s">
        <v>356</v>
      </c>
      <c r="AF67" s="119" t="s">
        <v>356</v>
      </c>
      <c r="AG67" s="102">
        <v>1</v>
      </c>
    </row>
    <row r="68" spans="1:36" s="88" customFormat="1" ht="20.100000000000001" customHeight="1">
      <c r="A68" s="88" t="s">
        <v>366</v>
      </c>
      <c r="B68" s="119" t="s">
        <v>356</v>
      </c>
      <c r="C68" s="119" t="s">
        <v>356</v>
      </c>
      <c r="D68" s="119" t="s">
        <v>356</v>
      </c>
      <c r="E68" s="119" t="s">
        <v>356</v>
      </c>
      <c r="F68" s="119" t="s">
        <v>356</v>
      </c>
      <c r="G68" s="119" t="s">
        <v>356</v>
      </c>
      <c r="H68" s="119" t="s">
        <v>356</v>
      </c>
      <c r="I68" s="103"/>
      <c r="J68" s="119" t="s">
        <v>356</v>
      </c>
      <c r="K68" s="119" t="s">
        <v>356</v>
      </c>
      <c r="L68" s="119" t="s">
        <v>356</v>
      </c>
      <c r="M68" s="119" t="s">
        <v>356</v>
      </c>
      <c r="N68" s="119" t="s">
        <v>356</v>
      </c>
      <c r="O68" s="119" t="s">
        <v>356</v>
      </c>
      <c r="P68" s="119" t="s">
        <v>356</v>
      </c>
      <c r="Q68" s="103"/>
      <c r="R68" s="119" t="s">
        <v>356</v>
      </c>
      <c r="S68" s="119" t="s">
        <v>356</v>
      </c>
      <c r="T68" s="119" t="s">
        <v>356</v>
      </c>
      <c r="U68" s="119" t="s">
        <v>356</v>
      </c>
      <c r="V68" s="119" t="s">
        <v>356</v>
      </c>
      <c r="W68" s="119" t="s">
        <v>356</v>
      </c>
      <c r="X68" s="119" t="s">
        <v>356</v>
      </c>
      <c r="Y68" s="103"/>
      <c r="Z68" s="119" t="s">
        <v>356</v>
      </c>
      <c r="AA68" s="119" t="s">
        <v>356</v>
      </c>
      <c r="AB68" s="119" t="s">
        <v>356</v>
      </c>
      <c r="AC68" s="119" t="s">
        <v>356</v>
      </c>
      <c r="AD68" s="119" t="s">
        <v>356</v>
      </c>
      <c r="AE68" s="119" t="s">
        <v>356</v>
      </c>
      <c r="AF68" s="119" t="s">
        <v>356</v>
      </c>
      <c r="AG68" s="102">
        <v>3</v>
      </c>
    </row>
    <row r="69" spans="1:36" s="94" customFormat="1" ht="20.100000000000001" customHeight="1">
      <c r="A69" s="94" t="s">
        <v>368</v>
      </c>
      <c r="B69" s="119" t="s">
        <v>356</v>
      </c>
      <c r="C69" s="119" t="s">
        <v>356</v>
      </c>
      <c r="D69" s="119" t="s">
        <v>356</v>
      </c>
      <c r="E69" s="119" t="s">
        <v>356</v>
      </c>
      <c r="F69" s="119" t="s">
        <v>356</v>
      </c>
      <c r="G69" s="119" t="s">
        <v>356</v>
      </c>
      <c r="H69" s="119" t="s">
        <v>356</v>
      </c>
      <c r="I69" s="109"/>
      <c r="J69" s="119" t="s">
        <v>356</v>
      </c>
      <c r="K69" s="119" t="s">
        <v>356</v>
      </c>
      <c r="L69" s="119" t="s">
        <v>356</v>
      </c>
      <c r="M69" s="119" t="s">
        <v>356</v>
      </c>
      <c r="N69" s="119" t="s">
        <v>356</v>
      </c>
      <c r="O69" s="119" t="s">
        <v>356</v>
      </c>
      <c r="P69" s="119" t="s">
        <v>356</v>
      </c>
      <c r="Q69" s="109"/>
      <c r="R69" s="119" t="s">
        <v>356</v>
      </c>
      <c r="S69" s="119" t="s">
        <v>356</v>
      </c>
      <c r="T69" s="119" t="s">
        <v>356</v>
      </c>
      <c r="U69" s="119" t="s">
        <v>356</v>
      </c>
      <c r="V69" s="119" t="s">
        <v>356</v>
      </c>
      <c r="W69" s="119" t="s">
        <v>356</v>
      </c>
      <c r="X69" s="119" t="s">
        <v>356</v>
      </c>
      <c r="Y69" s="109"/>
      <c r="Z69" s="119" t="s">
        <v>356</v>
      </c>
      <c r="AA69" s="119" t="s">
        <v>356</v>
      </c>
      <c r="AB69" s="119" t="s">
        <v>356</v>
      </c>
      <c r="AC69" s="119" t="s">
        <v>356</v>
      </c>
      <c r="AD69" s="119" t="s">
        <v>356</v>
      </c>
      <c r="AE69" s="119" t="s">
        <v>356</v>
      </c>
      <c r="AF69" s="119" t="s">
        <v>356</v>
      </c>
      <c r="AG69" s="102">
        <v>4</v>
      </c>
    </row>
    <row r="70" spans="1:36" s="97" customFormat="1" ht="20.100000000000001" customHeight="1">
      <c r="A70" s="97" t="s">
        <v>386</v>
      </c>
      <c r="B70" s="119" t="s">
        <v>356</v>
      </c>
      <c r="C70" s="119" t="s">
        <v>356</v>
      </c>
      <c r="D70" s="119" t="s">
        <v>356</v>
      </c>
      <c r="E70" s="119" t="s">
        <v>356</v>
      </c>
      <c r="F70" s="119" t="s">
        <v>356</v>
      </c>
      <c r="G70" s="119" t="s">
        <v>356</v>
      </c>
      <c r="H70" s="119" t="s">
        <v>356</v>
      </c>
      <c r="I70" s="110"/>
      <c r="J70" s="119" t="s">
        <v>356</v>
      </c>
      <c r="K70" s="119" t="s">
        <v>356</v>
      </c>
      <c r="L70" s="119" t="s">
        <v>356</v>
      </c>
      <c r="M70" s="119" t="s">
        <v>356</v>
      </c>
      <c r="N70" s="119" t="s">
        <v>356</v>
      </c>
      <c r="O70" s="119" t="s">
        <v>356</v>
      </c>
      <c r="P70" s="119" t="s">
        <v>356</v>
      </c>
      <c r="Q70" s="110"/>
      <c r="R70" s="119" t="s">
        <v>356</v>
      </c>
      <c r="S70" s="119" t="s">
        <v>356</v>
      </c>
      <c r="T70" s="119" t="s">
        <v>95</v>
      </c>
      <c r="U70" s="119" t="s">
        <v>356</v>
      </c>
      <c r="V70" s="119" t="s">
        <v>356</v>
      </c>
      <c r="W70" s="119" t="s">
        <v>356</v>
      </c>
      <c r="X70" s="119" t="s">
        <v>356</v>
      </c>
      <c r="Y70" s="110"/>
      <c r="Z70" s="119" t="s">
        <v>356</v>
      </c>
      <c r="AA70" s="119" t="s">
        <v>356</v>
      </c>
      <c r="AB70" s="119" t="s">
        <v>95</v>
      </c>
      <c r="AC70" s="119" t="s">
        <v>356</v>
      </c>
      <c r="AD70" s="119" t="s">
        <v>356</v>
      </c>
      <c r="AE70" s="119" t="s">
        <v>356</v>
      </c>
      <c r="AF70" s="119" t="s">
        <v>356</v>
      </c>
      <c r="AG70" s="102">
        <v>13</v>
      </c>
    </row>
    <row r="71" spans="1:36" ht="20.100000000000001" customHeight="1">
      <c r="A71" s="34" t="s">
        <v>89</v>
      </c>
      <c r="B71" s="122" t="s">
        <v>356</v>
      </c>
      <c r="C71" s="122">
        <v>43514</v>
      </c>
      <c r="D71" s="122">
        <v>43515</v>
      </c>
      <c r="E71" s="122">
        <v>43516</v>
      </c>
      <c r="F71" s="122">
        <v>43517</v>
      </c>
      <c r="G71" s="122">
        <v>43518</v>
      </c>
      <c r="H71" s="122">
        <v>43519</v>
      </c>
      <c r="I71" s="85"/>
      <c r="J71" s="122" t="s">
        <v>356</v>
      </c>
      <c r="K71" s="122">
        <v>43542</v>
      </c>
      <c r="L71" s="122">
        <v>43543</v>
      </c>
      <c r="M71" s="122">
        <v>43544</v>
      </c>
      <c r="N71" s="122">
        <v>43545</v>
      </c>
      <c r="O71" s="122">
        <v>43546</v>
      </c>
      <c r="P71" s="122">
        <v>43547</v>
      </c>
      <c r="Q71" s="85"/>
      <c r="R71" s="122" t="s">
        <v>356</v>
      </c>
      <c r="S71" s="122">
        <v>43577</v>
      </c>
      <c r="T71" s="122">
        <v>43578</v>
      </c>
      <c r="U71" s="122">
        <v>43579</v>
      </c>
      <c r="V71" s="122">
        <v>43580</v>
      </c>
      <c r="W71" s="122">
        <v>43581</v>
      </c>
      <c r="X71" s="122">
        <v>43582</v>
      </c>
      <c r="Y71" s="85"/>
      <c r="Z71" s="122" t="s">
        <v>356</v>
      </c>
      <c r="AA71" s="122">
        <v>43605</v>
      </c>
      <c r="AB71" s="122">
        <v>43606</v>
      </c>
      <c r="AC71" s="122">
        <v>43607</v>
      </c>
      <c r="AD71" s="122">
        <v>43608</v>
      </c>
      <c r="AE71" s="122">
        <v>43609</v>
      </c>
      <c r="AF71" s="122">
        <v>43610</v>
      </c>
    </row>
    <row r="72" spans="1:36" ht="20.100000000000001" customHeight="1">
      <c r="A72" s="38" t="s">
        <v>90</v>
      </c>
      <c r="B72" s="123" t="s">
        <v>356</v>
      </c>
      <c r="C72" s="123">
        <v>43516</v>
      </c>
      <c r="D72" s="123">
        <v>43517</v>
      </c>
      <c r="E72" s="123">
        <v>43518</v>
      </c>
      <c r="F72" s="123">
        <v>43519</v>
      </c>
      <c r="G72" s="123">
        <v>43520</v>
      </c>
      <c r="H72" s="123">
        <v>43521</v>
      </c>
      <c r="I72" s="85"/>
      <c r="J72" s="123" t="s">
        <v>356</v>
      </c>
      <c r="K72" s="123">
        <v>43544</v>
      </c>
      <c r="L72" s="123">
        <v>43545</v>
      </c>
      <c r="M72" s="123">
        <v>43546</v>
      </c>
      <c r="N72" s="123">
        <v>43547</v>
      </c>
      <c r="O72" s="123">
        <v>43548</v>
      </c>
      <c r="P72" s="123">
        <v>43549</v>
      </c>
      <c r="Q72" s="85"/>
      <c r="R72" s="123" t="s">
        <v>356</v>
      </c>
      <c r="S72" s="123">
        <v>43579</v>
      </c>
      <c r="T72" s="123">
        <v>43580</v>
      </c>
      <c r="U72" s="123">
        <v>43581</v>
      </c>
      <c r="V72" s="123">
        <v>43582</v>
      </c>
      <c r="W72" s="123">
        <v>43583</v>
      </c>
      <c r="X72" s="123">
        <v>43584</v>
      </c>
      <c r="Y72" s="85"/>
      <c r="Z72" s="123" t="s">
        <v>356</v>
      </c>
      <c r="AA72" s="123">
        <v>43607</v>
      </c>
      <c r="AB72" s="123">
        <v>43608</v>
      </c>
      <c r="AC72" s="123">
        <v>43609</v>
      </c>
      <c r="AD72" s="123">
        <v>43610</v>
      </c>
      <c r="AE72" s="123">
        <v>43611</v>
      </c>
      <c r="AF72" s="123">
        <v>43612</v>
      </c>
    </row>
    <row r="73" spans="1:36" s="140" customFormat="1" ht="20.100000000000001" customHeight="1">
      <c r="A73" s="138"/>
      <c r="B73" s="135">
        <v>43506</v>
      </c>
      <c r="C73" s="135">
        <v>43507</v>
      </c>
      <c r="D73" s="135">
        <v>43508</v>
      </c>
      <c r="E73" s="135">
        <v>43509</v>
      </c>
      <c r="F73" s="135">
        <v>43510</v>
      </c>
      <c r="G73" s="135">
        <v>43511</v>
      </c>
      <c r="H73" s="135">
        <v>43512</v>
      </c>
      <c r="I73" s="136"/>
      <c r="J73" s="135">
        <v>43534</v>
      </c>
      <c r="K73" s="135">
        <v>43535</v>
      </c>
      <c r="L73" s="135">
        <v>43536</v>
      </c>
      <c r="M73" s="135">
        <v>43537</v>
      </c>
      <c r="N73" s="135">
        <v>43538</v>
      </c>
      <c r="O73" s="135">
        <v>43539</v>
      </c>
      <c r="P73" s="135">
        <v>43540</v>
      </c>
      <c r="Q73" s="136"/>
      <c r="R73" s="135">
        <v>43569</v>
      </c>
      <c r="S73" s="135">
        <v>43570</v>
      </c>
      <c r="T73" s="135">
        <v>43571</v>
      </c>
      <c r="U73" s="135">
        <v>43572</v>
      </c>
      <c r="V73" s="135">
        <v>43573</v>
      </c>
      <c r="W73" s="135">
        <v>43574</v>
      </c>
      <c r="X73" s="135">
        <v>43575</v>
      </c>
      <c r="Y73" s="136"/>
      <c r="Z73" s="135">
        <v>43597</v>
      </c>
      <c r="AA73" s="135">
        <v>43598</v>
      </c>
      <c r="AB73" s="135">
        <v>43599</v>
      </c>
      <c r="AC73" s="135">
        <v>43600</v>
      </c>
      <c r="AD73" s="135">
        <v>43601</v>
      </c>
      <c r="AE73" s="135">
        <v>43602</v>
      </c>
      <c r="AF73" s="135">
        <v>43603</v>
      </c>
      <c r="AG73" s="139"/>
    </row>
    <row r="74" spans="1:36" s="116" customFormat="1" ht="20.100000000000001" hidden="1" customHeight="1">
      <c r="A74" s="114"/>
      <c r="B74" s="118" t="b">
        <v>0</v>
      </c>
      <c r="C74" s="118" t="s">
        <v>389</v>
      </c>
      <c r="D74" s="118" t="s">
        <v>389</v>
      </c>
      <c r="E74" s="118" t="s">
        <v>389</v>
      </c>
      <c r="F74" s="118" t="s">
        <v>389</v>
      </c>
      <c r="G74" s="118" t="s">
        <v>389</v>
      </c>
      <c r="H74" s="118" t="s">
        <v>390</v>
      </c>
      <c r="I74" s="85"/>
      <c r="J74" s="118" t="b">
        <v>0</v>
      </c>
      <c r="K74" s="118" t="s">
        <v>389</v>
      </c>
      <c r="L74" s="118" t="s">
        <v>389</v>
      </c>
      <c r="M74" s="118" t="s">
        <v>389</v>
      </c>
      <c r="N74" s="118" t="s">
        <v>388</v>
      </c>
      <c r="O74" s="118" t="s">
        <v>388</v>
      </c>
      <c r="P74" s="118" t="s">
        <v>388</v>
      </c>
      <c r="Q74" s="85"/>
      <c r="R74" s="118" t="b">
        <v>0</v>
      </c>
      <c r="S74" s="118" t="s">
        <v>385</v>
      </c>
      <c r="T74" s="118" t="s">
        <v>385</v>
      </c>
      <c r="U74" s="118" t="s">
        <v>385</v>
      </c>
      <c r="V74" s="118" t="s">
        <v>385</v>
      </c>
      <c r="W74" s="118" t="s">
        <v>385</v>
      </c>
      <c r="X74" s="118" t="s">
        <v>385</v>
      </c>
      <c r="Y74" s="85"/>
      <c r="Z74" s="118" t="b">
        <v>0</v>
      </c>
      <c r="AA74" s="118" t="s">
        <v>385</v>
      </c>
      <c r="AB74" s="118" t="s">
        <v>385</v>
      </c>
      <c r="AC74" s="118" t="s">
        <v>385</v>
      </c>
      <c r="AD74" s="118" t="s">
        <v>385</v>
      </c>
      <c r="AE74" s="118" t="s">
        <v>385</v>
      </c>
      <c r="AF74" s="118" t="s">
        <v>385</v>
      </c>
      <c r="AG74" s="115"/>
      <c r="AJ74" s="117"/>
    </row>
    <row r="75" spans="1:36" s="86" customFormat="1" ht="20.100000000000001" customHeight="1">
      <c r="A75" s="126" t="s">
        <v>362</v>
      </c>
      <c r="B75" s="119" t="s">
        <v>356</v>
      </c>
      <c r="C75" s="119" t="s">
        <v>356</v>
      </c>
      <c r="D75" s="119" t="s">
        <v>356</v>
      </c>
      <c r="E75" s="119" t="s">
        <v>356</v>
      </c>
      <c r="F75" s="119" t="s">
        <v>356</v>
      </c>
      <c r="G75" s="119" t="s">
        <v>356</v>
      </c>
      <c r="H75" s="119" t="s">
        <v>356</v>
      </c>
      <c r="I75" s="101"/>
      <c r="J75" s="119" t="s">
        <v>356</v>
      </c>
      <c r="K75" s="119" t="s">
        <v>356</v>
      </c>
      <c r="L75" s="119" t="s">
        <v>356</v>
      </c>
      <c r="M75" s="119" t="s">
        <v>356</v>
      </c>
      <c r="N75" s="119" t="s">
        <v>356</v>
      </c>
      <c r="O75" s="119" t="s">
        <v>356</v>
      </c>
      <c r="P75" s="119" t="s">
        <v>356</v>
      </c>
      <c r="Q75" s="101"/>
      <c r="R75" s="119" t="s">
        <v>356</v>
      </c>
      <c r="S75" s="119" t="s">
        <v>356</v>
      </c>
      <c r="T75" s="119" t="s">
        <v>356</v>
      </c>
      <c r="U75" s="119" t="s">
        <v>356</v>
      </c>
      <c r="V75" s="119" t="s">
        <v>356</v>
      </c>
      <c r="W75" s="119" t="s">
        <v>356</v>
      </c>
      <c r="X75" s="119" t="s">
        <v>356</v>
      </c>
      <c r="Y75" s="101"/>
      <c r="Z75" s="119" t="s">
        <v>356</v>
      </c>
      <c r="AA75" s="119" t="s">
        <v>356</v>
      </c>
      <c r="AB75" s="119" t="s">
        <v>356</v>
      </c>
      <c r="AC75" s="119" t="s">
        <v>356</v>
      </c>
      <c r="AD75" s="119" t="s">
        <v>356</v>
      </c>
      <c r="AE75" s="119" t="s">
        <v>356</v>
      </c>
      <c r="AF75" s="119" t="s">
        <v>356</v>
      </c>
      <c r="AG75" s="102">
        <v>1</v>
      </c>
    </row>
    <row r="76" spans="1:36" s="88" customFormat="1" ht="20.100000000000001" customHeight="1">
      <c r="A76" s="88" t="s">
        <v>366</v>
      </c>
      <c r="B76" s="119" t="s">
        <v>356</v>
      </c>
      <c r="C76" s="119" t="s">
        <v>356</v>
      </c>
      <c r="D76" s="119" t="s">
        <v>356</v>
      </c>
      <c r="E76" s="119" t="s">
        <v>356</v>
      </c>
      <c r="F76" s="119" t="s">
        <v>356</v>
      </c>
      <c r="G76" s="119" t="s">
        <v>356</v>
      </c>
      <c r="H76" s="119" t="s">
        <v>356</v>
      </c>
      <c r="I76" s="103"/>
      <c r="J76" s="119" t="s">
        <v>356</v>
      </c>
      <c r="K76" s="119" t="s">
        <v>356</v>
      </c>
      <c r="L76" s="119" t="s">
        <v>356</v>
      </c>
      <c r="M76" s="119" t="s">
        <v>356</v>
      </c>
      <c r="N76" s="119" t="s">
        <v>356</v>
      </c>
      <c r="O76" s="119" t="s">
        <v>356</v>
      </c>
      <c r="P76" s="119" t="s">
        <v>356</v>
      </c>
      <c r="Q76" s="103"/>
      <c r="R76" s="119" t="s">
        <v>356</v>
      </c>
      <c r="S76" s="119" t="s">
        <v>356</v>
      </c>
      <c r="T76" s="119" t="s">
        <v>356</v>
      </c>
      <c r="U76" s="119" t="s">
        <v>356</v>
      </c>
      <c r="V76" s="119" t="s">
        <v>356</v>
      </c>
      <c r="W76" s="119" t="s">
        <v>356</v>
      </c>
      <c r="X76" s="119" t="s">
        <v>356</v>
      </c>
      <c r="Y76" s="103"/>
      <c r="Z76" s="119" t="s">
        <v>356</v>
      </c>
      <c r="AA76" s="119" t="s">
        <v>356</v>
      </c>
      <c r="AB76" s="119" t="s">
        <v>356</v>
      </c>
      <c r="AC76" s="119" t="s">
        <v>356</v>
      </c>
      <c r="AD76" s="119" t="s">
        <v>356</v>
      </c>
      <c r="AE76" s="119" t="s">
        <v>356</v>
      </c>
      <c r="AF76" s="119" t="s">
        <v>356</v>
      </c>
      <c r="AG76" s="102">
        <v>3</v>
      </c>
    </row>
    <row r="77" spans="1:36" s="94" customFormat="1" ht="20.100000000000001" customHeight="1">
      <c r="A77" s="94" t="s">
        <v>368</v>
      </c>
      <c r="B77" s="119" t="s">
        <v>356</v>
      </c>
      <c r="C77" s="119" t="s">
        <v>356</v>
      </c>
      <c r="D77" s="119" t="s">
        <v>356</v>
      </c>
      <c r="E77" s="119" t="s">
        <v>356</v>
      </c>
      <c r="F77" s="119" t="s">
        <v>356</v>
      </c>
      <c r="G77" s="119" t="s">
        <v>356</v>
      </c>
      <c r="H77" s="119" t="s">
        <v>356</v>
      </c>
      <c r="I77" s="109"/>
      <c r="J77" s="119" t="s">
        <v>356</v>
      </c>
      <c r="K77" s="119" t="s">
        <v>356</v>
      </c>
      <c r="L77" s="119" t="s">
        <v>356</v>
      </c>
      <c r="M77" s="119" t="s">
        <v>356</v>
      </c>
      <c r="N77" s="119" t="s">
        <v>356</v>
      </c>
      <c r="O77" s="119" t="s">
        <v>356</v>
      </c>
      <c r="P77" s="119" t="s">
        <v>356</v>
      </c>
      <c r="Q77" s="109"/>
      <c r="R77" s="119" t="s">
        <v>356</v>
      </c>
      <c r="S77" s="119" t="s">
        <v>356</v>
      </c>
      <c r="T77" s="119" t="s">
        <v>356</v>
      </c>
      <c r="U77" s="119" t="s">
        <v>356</v>
      </c>
      <c r="V77" s="119" t="s">
        <v>356</v>
      </c>
      <c r="W77" s="119" t="s">
        <v>356</v>
      </c>
      <c r="X77" s="119" t="s">
        <v>356</v>
      </c>
      <c r="Y77" s="109"/>
      <c r="Z77" s="119" t="s">
        <v>356</v>
      </c>
      <c r="AA77" s="119" t="s">
        <v>356</v>
      </c>
      <c r="AB77" s="119" t="s">
        <v>356</v>
      </c>
      <c r="AC77" s="119" t="s">
        <v>356</v>
      </c>
      <c r="AD77" s="119" t="s">
        <v>356</v>
      </c>
      <c r="AE77" s="119" t="s">
        <v>356</v>
      </c>
      <c r="AF77" s="119" t="s">
        <v>356</v>
      </c>
      <c r="AG77" s="102">
        <v>4</v>
      </c>
    </row>
    <row r="78" spans="1:36" s="97" customFormat="1" ht="20.100000000000001" customHeight="1">
      <c r="A78" s="97" t="s">
        <v>386</v>
      </c>
      <c r="B78" s="119" t="s">
        <v>356</v>
      </c>
      <c r="C78" s="119" t="s">
        <v>356</v>
      </c>
      <c r="D78" s="119" t="s">
        <v>356</v>
      </c>
      <c r="E78" s="119" t="s">
        <v>356</v>
      </c>
      <c r="F78" s="119" t="s">
        <v>356</v>
      </c>
      <c r="G78" s="119" t="s">
        <v>356</v>
      </c>
      <c r="H78" s="119" t="s">
        <v>356</v>
      </c>
      <c r="I78" s="110"/>
      <c r="J78" s="119" t="s">
        <v>356</v>
      </c>
      <c r="K78" s="119" t="s">
        <v>356</v>
      </c>
      <c r="L78" s="119" t="s">
        <v>356</v>
      </c>
      <c r="M78" s="119" t="s">
        <v>356</v>
      </c>
      <c r="N78" s="119" t="s">
        <v>356</v>
      </c>
      <c r="O78" s="119" t="s">
        <v>356</v>
      </c>
      <c r="P78" s="119" t="s">
        <v>356</v>
      </c>
      <c r="Q78" s="110"/>
      <c r="R78" s="119" t="s">
        <v>356</v>
      </c>
      <c r="S78" s="119" t="s">
        <v>356</v>
      </c>
      <c r="T78" s="119" t="s">
        <v>95</v>
      </c>
      <c r="U78" s="119" t="s">
        <v>356</v>
      </c>
      <c r="V78" s="119" t="s">
        <v>356</v>
      </c>
      <c r="W78" s="119" t="s">
        <v>356</v>
      </c>
      <c r="X78" s="119" t="s">
        <v>356</v>
      </c>
      <c r="Y78" s="110"/>
      <c r="Z78" s="119" t="s">
        <v>356</v>
      </c>
      <c r="AA78" s="119" t="s">
        <v>356</v>
      </c>
      <c r="AB78" s="119" t="s">
        <v>95</v>
      </c>
      <c r="AC78" s="119" t="s">
        <v>356</v>
      </c>
      <c r="AD78" s="119" t="s">
        <v>356</v>
      </c>
      <c r="AE78" s="119" t="s">
        <v>356</v>
      </c>
      <c r="AF78" s="119" t="s">
        <v>356</v>
      </c>
      <c r="AG78" s="102">
        <v>13</v>
      </c>
    </row>
    <row r="79" spans="1:36" ht="20.100000000000001" customHeight="1">
      <c r="A79" s="34" t="s">
        <v>89</v>
      </c>
      <c r="B79" s="122" t="s">
        <v>356</v>
      </c>
      <c r="C79" s="122">
        <v>43521</v>
      </c>
      <c r="D79" s="122">
        <v>43522</v>
      </c>
      <c r="E79" s="122">
        <v>43523</v>
      </c>
      <c r="F79" s="122">
        <v>43524</v>
      </c>
      <c r="G79" s="122">
        <v>43525</v>
      </c>
      <c r="H79" s="122">
        <v>43526</v>
      </c>
      <c r="I79" s="85"/>
      <c r="J79" s="122" t="s">
        <v>356</v>
      </c>
      <c r="K79" s="122">
        <v>43549</v>
      </c>
      <c r="L79" s="122">
        <v>43550</v>
      </c>
      <c r="M79" s="122">
        <v>43551</v>
      </c>
      <c r="N79" s="122">
        <v>43552</v>
      </c>
      <c r="O79" s="122">
        <v>43553</v>
      </c>
      <c r="P79" s="122">
        <v>43554</v>
      </c>
      <c r="Q79" s="85"/>
      <c r="R79" s="122" t="s">
        <v>356</v>
      </c>
      <c r="S79" s="122">
        <v>43584</v>
      </c>
      <c r="T79" s="122">
        <v>43585</v>
      </c>
      <c r="U79" s="122">
        <v>43586</v>
      </c>
      <c r="V79" s="122">
        <v>43587</v>
      </c>
      <c r="W79" s="122">
        <v>43588</v>
      </c>
      <c r="X79" s="122">
        <v>43589</v>
      </c>
      <c r="Y79" s="85"/>
      <c r="Z79" s="122" t="s">
        <v>356</v>
      </c>
      <c r="AA79" s="122">
        <v>43612</v>
      </c>
      <c r="AB79" s="122">
        <v>43613</v>
      </c>
      <c r="AC79" s="122">
        <v>43614</v>
      </c>
      <c r="AD79" s="122">
        <v>43615</v>
      </c>
      <c r="AE79" s="122">
        <v>43616</v>
      </c>
      <c r="AF79" s="122">
        <v>43617</v>
      </c>
    </row>
    <row r="80" spans="1:36" ht="20.100000000000001" customHeight="1">
      <c r="A80" s="38" t="s">
        <v>90</v>
      </c>
      <c r="B80" s="123" t="s">
        <v>356</v>
      </c>
      <c r="C80" s="123">
        <v>43523</v>
      </c>
      <c r="D80" s="123">
        <v>43524</v>
      </c>
      <c r="E80" s="123">
        <v>43525</v>
      </c>
      <c r="F80" s="123">
        <v>43526</v>
      </c>
      <c r="G80" s="123">
        <v>43527</v>
      </c>
      <c r="H80" s="123">
        <v>43528</v>
      </c>
      <c r="I80" s="85"/>
      <c r="J80" s="123" t="s">
        <v>356</v>
      </c>
      <c r="K80" s="123">
        <v>43551</v>
      </c>
      <c r="L80" s="123">
        <v>43552</v>
      </c>
      <c r="M80" s="123">
        <v>43553</v>
      </c>
      <c r="N80" s="123">
        <v>43554</v>
      </c>
      <c r="O80" s="123">
        <v>43555</v>
      </c>
      <c r="P80" s="123">
        <v>43556</v>
      </c>
      <c r="Q80" s="85"/>
      <c r="R80" s="123" t="s">
        <v>356</v>
      </c>
      <c r="S80" s="123">
        <v>43586</v>
      </c>
      <c r="T80" s="123">
        <v>43587</v>
      </c>
      <c r="U80" s="123">
        <v>43588</v>
      </c>
      <c r="V80" s="123">
        <v>43589</v>
      </c>
      <c r="W80" s="123">
        <v>43590</v>
      </c>
      <c r="X80" s="123">
        <v>43591</v>
      </c>
      <c r="Y80" s="85"/>
      <c r="Z80" s="123" t="s">
        <v>356</v>
      </c>
      <c r="AA80" s="123">
        <v>43614</v>
      </c>
      <c r="AB80" s="123">
        <v>43615</v>
      </c>
      <c r="AC80" s="123">
        <v>43616</v>
      </c>
      <c r="AD80" s="123">
        <v>43617</v>
      </c>
      <c r="AE80" s="123">
        <v>43618</v>
      </c>
      <c r="AF80" s="123">
        <v>43619</v>
      </c>
    </row>
    <row r="81" spans="1:36" s="140" customFormat="1" ht="20.100000000000001" customHeight="1">
      <c r="A81" s="138"/>
      <c r="B81" s="135">
        <v>43513</v>
      </c>
      <c r="C81" s="135">
        <v>43514</v>
      </c>
      <c r="D81" s="135">
        <v>43515</v>
      </c>
      <c r="E81" s="135">
        <v>43516</v>
      </c>
      <c r="F81" s="135">
        <v>43517</v>
      </c>
      <c r="G81" s="135">
        <v>43518</v>
      </c>
      <c r="H81" s="135">
        <v>43519</v>
      </c>
      <c r="I81" s="136"/>
      <c r="J81" s="135">
        <v>43541</v>
      </c>
      <c r="K81" s="135">
        <v>43542</v>
      </c>
      <c r="L81" s="135">
        <v>43543</v>
      </c>
      <c r="M81" s="135">
        <v>43544</v>
      </c>
      <c r="N81" s="135">
        <v>43545</v>
      </c>
      <c r="O81" s="135">
        <v>43546</v>
      </c>
      <c r="P81" s="135">
        <v>43547</v>
      </c>
      <c r="Q81" s="136"/>
      <c r="R81" s="135">
        <v>43576</v>
      </c>
      <c r="S81" s="135">
        <v>43577</v>
      </c>
      <c r="T81" s="135">
        <v>43578</v>
      </c>
      <c r="U81" s="135">
        <v>43579</v>
      </c>
      <c r="V81" s="135">
        <v>43580</v>
      </c>
      <c r="W81" s="135">
        <v>43581</v>
      </c>
      <c r="X81" s="135">
        <v>43582</v>
      </c>
      <c r="Y81" s="136"/>
      <c r="Z81" s="135">
        <v>43604</v>
      </c>
      <c r="AA81" s="135">
        <v>43605</v>
      </c>
      <c r="AB81" s="135">
        <v>43606</v>
      </c>
      <c r="AC81" s="135">
        <v>43607</v>
      </c>
      <c r="AD81" s="135">
        <v>43608</v>
      </c>
      <c r="AE81" s="135">
        <v>43609</v>
      </c>
      <c r="AF81" s="135">
        <v>43610</v>
      </c>
      <c r="AG81" s="139"/>
    </row>
    <row r="82" spans="1:36" s="116" customFormat="1" ht="20.100000000000001" hidden="1" customHeight="1">
      <c r="A82" s="114"/>
      <c r="B82" s="118" t="b">
        <v>0</v>
      </c>
      <c r="C82" s="118" t="s">
        <v>390</v>
      </c>
      <c r="D82" s="118" t="s">
        <v>390</v>
      </c>
      <c r="E82" s="118" t="s">
        <v>390</v>
      </c>
      <c r="F82" s="118" t="s">
        <v>390</v>
      </c>
      <c r="G82" s="118" t="s">
        <v>390</v>
      </c>
      <c r="H82" s="118" t="s">
        <v>390</v>
      </c>
      <c r="I82" s="85"/>
      <c r="J82" s="118" t="b">
        <v>0</v>
      </c>
      <c r="K82" s="118" t="s">
        <v>387</v>
      </c>
      <c r="L82" s="118" t="s">
        <v>387</v>
      </c>
      <c r="M82" s="118" t="s">
        <v>387</v>
      </c>
      <c r="N82" s="118" t="s">
        <v>387</v>
      </c>
      <c r="O82" s="118" t="s">
        <v>387</v>
      </c>
      <c r="P82" s="118" t="s">
        <v>387</v>
      </c>
      <c r="Q82" s="85"/>
      <c r="R82" s="118" t="s">
        <v>385</v>
      </c>
      <c r="S82" s="118" t="s">
        <v>385</v>
      </c>
      <c r="T82" s="118" t="s">
        <v>385</v>
      </c>
      <c r="U82" s="118" t="s">
        <v>385</v>
      </c>
      <c r="V82" s="118" t="s">
        <v>385</v>
      </c>
      <c r="W82" s="118" t="s">
        <v>385</v>
      </c>
      <c r="X82" s="118" t="s">
        <v>385</v>
      </c>
      <c r="Y82" s="85"/>
      <c r="Z82" s="118" t="b">
        <v>0</v>
      </c>
      <c r="AA82" s="118" t="s">
        <v>385</v>
      </c>
      <c r="AB82" s="118" t="s">
        <v>385</v>
      </c>
      <c r="AC82" s="118" t="s">
        <v>385</v>
      </c>
      <c r="AD82" s="118" t="s">
        <v>385</v>
      </c>
      <c r="AE82" s="118" t="s">
        <v>385</v>
      </c>
      <c r="AF82" s="118" t="s">
        <v>385</v>
      </c>
      <c r="AG82" s="115"/>
      <c r="AJ82" s="117"/>
    </row>
    <row r="83" spans="1:36" s="86" customFormat="1" ht="20.100000000000001" customHeight="1">
      <c r="A83" s="126" t="s">
        <v>362</v>
      </c>
      <c r="B83" s="119" t="s">
        <v>356</v>
      </c>
      <c r="C83" s="119" t="s">
        <v>356</v>
      </c>
      <c r="D83" s="119" t="s">
        <v>356</v>
      </c>
      <c r="E83" s="119" t="s">
        <v>356</v>
      </c>
      <c r="F83" s="119" t="s">
        <v>356</v>
      </c>
      <c r="G83" s="119" t="s">
        <v>356</v>
      </c>
      <c r="H83" s="119" t="s">
        <v>356</v>
      </c>
      <c r="I83" s="101"/>
      <c r="J83" s="119" t="s">
        <v>356</v>
      </c>
      <c r="K83" s="119" t="s">
        <v>356</v>
      </c>
      <c r="L83" s="119" t="s">
        <v>356</v>
      </c>
      <c r="M83" s="119" t="s">
        <v>356</v>
      </c>
      <c r="N83" s="119" t="s">
        <v>356</v>
      </c>
      <c r="O83" s="119" t="s">
        <v>356</v>
      </c>
      <c r="P83" s="119" t="s">
        <v>356</v>
      </c>
      <c r="Q83" s="101"/>
      <c r="R83" s="119" t="s">
        <v>356</v>
      </c>
      <c r="S83" s="119" t="s">
        <v>356</v>
      </c>
      <c r="T83" s="119" t="s">
        <v>356</v>
      </c>
      <c r="U83" s="119" t="s">
        <v>356</v>
      </c>
      <c r="V83" s="119" t="s">
        <v>356</v>
      </c>
      <c r="W83" s="119" t="s">
        <v>356</v>
      </c>
      <c r="X83" s="119" t="s">
        <v>356</v>
      </c>
      <c r="Y83" s="101"/>
      <c r="Z83" s="119" t="s">
        <v>356</v>
      </c>
      <c r="AA83" s="119" t="s">
        <v>356</v>
      </c>
      <c r="AB83" s="119" t="s">
        <v>356</v>
      </c>
      <c r="AC83" s="119" t="s">
        <v>356</v>
      </c>
      <c r="AD83" s="119" t="s">
        <v>356</v>
      </c>
      <c r="AE83" s="119" t="s">
        <v>356</v>
      </c>
      <c r="AF83" s="119" t="s">
        <v>356</v>
      </c>
      <c r="AG83" s="102">
        <v>1</v>
      </c>
    </row>
    <row r="84" spans="1:36" s="88" customFormat="1" ht="20.100000000000001" customHeight="1">
      <c r="A84" s="88" t="s">
        <v>366</v>
      </c>
      <c r="B84" s="119" t="s">
        <v>356</v>
      </c>
      <c r="C84" s="119" t="s">
        <v>356</v>
      </c>
      <c r="D84" s="119" t="s">
        <v>356</v>
      </c>
      <c r="E84" s="119" t="s">
        <v>356</v>
      </c>
      <c r="F84" s="119" t="s">
        <v>356</v>
      </c>
      <c r="G84" s="119" t="s">
        <v>356</v>
      </c>
      <c r="H84" s="119" t="s">
        <v>356</v>
      </c>
      <c r="I84" s="103"/>
      <c r="J84" s="119" t="s">
        <v>356</v>
      </c>
      <c r="K84" s="119" t="s">
        <v>356</v>
      </c>
      <c r="L84" s="119" t="s">
        <v>356</v>
      </c>
      <c r="M84" s="119" t="s">
        <v>356</v>
      </c>
      <c r="N84" s="119" t="s">
        <v>356</v>
      </c>
      <c r="O84" s="119" t="s">
        <v>356</v>
      </c>
      <c r="P84" s="119" t="s">
        <v>356</v>
      </c>
      <c r="Q84" s="103"/>
      <c r="R84" s="119" t="s">
        <v>356</v>
      </c>
      <c r="S84" s="119" t="s">
        <v>356</v>
      </c>
      <c r="T84" s="119" t="s">
        <v>356</v>
      </c>
      <c r="U84" s="119" t="s">
        <v>356</v>
      </c>
      <c r="V84" s="119" t="s">
        <v>356</v>
      </c>
      <c r="W84" s="119" t="s">
        <v>356</v>
      </c>
      <c r="X84" s="119" t="s">
        <v>356</v>
      </c>
      <c r="Y84" s="103"/>
      <c r="Z84" s="119" t="s">
        <v>356</v>
      </c>
      <c r="AA84" s="119" t="s">
        <v>356</v>
      </c>
      <c r="AB84" s="119" t="s">
        <v>356</v>
      </c>
      <c r="AC84" s="119" t="s">
        <v>356</v>
      </c>
      <c r="AD84" s="119" t="s">
        <v>356</v>
      </c>
      <c r="AE84" s="119" t="s">
        <v>356</v>
      </c>
      <c r="AF84" s="119" t="s">
        <v>356</v>
      </c>
      <c r="AG84" s="102">
        <v>3</v>
      </c>
    </row>
    <row r="85" spans="1:36" s="94" customFormat="1" ht="20.100000000000001" customHeight="1">
      <c r="A85" s="94" t="s">
        <v>368</v>
      </c>
      <c r="B85" s="119" t="s">
        <v>356</v>
      </c>
      <c r="C85" s="119" t="s">
        <v>356</v>
      </c>
      <c r="D85" s="119" t="s">
        <v>356</v>
      </c>
      <c r="E85" s="119" t="s">
        <v>356</v>
      </c>
      <c r="F85" s="119" t="s">
        <v>356</v>
      </c>
      <c r="G85" s="119" t="s">
        <v>356</v>
      </c>
      <c r="H85" s="119" t="s">
        <v>356</v>
      </c>
      <c r="I85" s="109"/>
      <c r="J85" s="119" t="s">
        <v>356</v>
      </c>
      <c r="K85" s="119" t="s">
        <v>356</v>
      </c>
      <c r="L85" s="119" t="s">
        <v>356</v>
      </c>
      <c r="M85" s="119" t="s">
        <v>356</v>
      </c>
      <c r="N85" s="119" t="s">
        <v>356</v>
      </c>
      <c r="O85" s="119" t="s">
        <v>95</v>
      </c>
      <c r="P85" s="119" t="s">
        <v>356</v>
      </c>
      <c r="Q85" s="109"/>
      <c r="R85" s="119" t="s">
        <v>356</v>
      </c>
      <c r="S85" s="119" t="s">
        <v>356</v>
      </c>
      <c r="T85" s="119" t="s">
        <v>356</v>
      </c>
      <c r="U85" s="119" t="s">
        <v>356</v>
      </c>
      <c r="V85" s="119" t="s">
        <v>356</v>
      </c>
      <c r="W85" s="119" t="s">
        <v>356</v>
      </c>
      <c r="X85" s="119" t="s">
        <v>356</v>
      </c>
      <c r="Y85" s="109"/>
      <c r="Z85" s="119" t="s">
        <v>356</v>
      </c>
      <c r="AA85" s="119" t="s">
        <v>356</v>
      </c>
      <c r="AB85" s="119" t="s">
        <v>356</v>
      </c>
      <c r="AC85" s="119" t="s">
        <v>356</v>
      </c>
      <c r="AD85" s="119" t="s">
        <v>356</v>
      </c>
      <c r="AE85" s="119" t="s">
        <v>356</v>
      </c>
      <c r="AF85" s="119" t="s">
        <v>356</v>
      </c>
      <c r="AG85" s="102">
        <v>4</v>
      </c>
    </row>
    <row r="86" spans="1:36" s="97" customFormat="1" ht="20.100000000000001" customHeight="1">
      <c r="A86" s="97" t="s">
        <v>386</v>
      </c>
      <c r="B86" s="119" t="s">
        <v>356</v>
      </c>
      <c r="C86" s="119" t="s">
        <v>356</v>
      </c>
      <c r="D86" s="119" t="s">
        <v>356</v>
      </c>
      <c r="E86" s="119" t="s">
        <v>356</v>
      </c>
      <c r="F86" s="119" t="s">
        <v>356</v>
      </c>
      <c r="G86" s="119" t="s">
        <v>356</v>
      </c>
      <c r="H86" s="119" t="s">
        <v>356</v>
      </c>
      <c r="I86" s="110"/>
      <c r="J86" s="119" t="s">
        <v>356</v>
      </c>
      <c r="K86" s="119" t="s">
        <v>356</v>
      </c>
      <c r="L86" s="119" t="s">
        <v>356</v>
      </c>
      <c r="M86" s="119" t="s">
        <v>356</v>
      </c>
      <c r="N86" s="119" t="s">
        <v>356</v>
      </c>
      <c r="O86" s="119" t="s">
        <v>356</v>
      </c>
      <c r="P86" s="119" t="s">
        <v>356</v>
      </c>
      <c r="Q86" s="110"/>
      <c r="R86" s="119" t="s">
        <v>356</v>
      </c>
      <c r="S86" s="119" t="s">
        <v>356</v>
      </c>
      <c r="T86" s="119" t="s">
        <v>356</v>
      </c>
      <c r="U86" s="119" t="s">
        <v>356</v>
      </c>
      <c r="V86" s="119" t="s">
        <v>356</v>
      </c>
      <c r="W86" s="119" t="s">
        <v>356</v>
      </c>
      <c r="X86" s="119" t="s">
        <v>356</v>
      </c>
      <c r="Y86" s="110"/>
      <c r="Z86" s="119" t="s">
        <v>356</v>
      </c>
      <c r="AA86" s="119" t="s">
        <v>356</v>
      </c>
      <c r="AB86" s="119" t="s">
        <v>95</v>
      </c>
      <c r="AC86" s="119" t="s">
        <v>356</v>
      </c>
      <c r="AD86" s="119" t="s">
        <v>356</v>
      </c>
      <c r="AE86" s="119" t="s">
        <v>356</v>
      </c>
      <c r="AF86" s="119" t="s">
        <v>356</v>
      </c>
      <c r="AG86" s="102">
        <v>13</v>
      </c>
    </row>
    <row r="87" spans="1:36" ht="20.100000000000001" customHeight="1">
      <c r="A87" s="34" t="s">
        <v>89</v>
      </c>
      <c r="B87" s="122" t="s">
        <v>356</v>
      </c>
      <c r="C87" s="122">
        <v>43528</v>
      </c>
      <c r="D87" s="122">
        <v>43529</v>
      </c>
      <c r="E87" s="122">
        <v>43530</v>
      </c>
      <c r="F87" s="122">
        <v>43531</v>
      </c>
      <c r="G87" s="122">
        <v>43532</v>
      </c>
      <c r="H87" s="122">
        <v>43533</v>
      </c>
      <c r="I87" s="85"/>
      <c r="J87" s="122" t="s">
        <v>356</v>
      </c>
      <c r="K87" s="122">
        <v>43556</v>
      </c>
      <c r="L87" s="122">
        <v>43557</v>
      </c>
      <c r="M87" s="122">
        <v>43558</v>
      </c>
      <c r="N87" s="122">
        <v>43559</v>
      </c>
      <c r="O87" s="122">
        <v>43560</v>
      </c>
      <c r="P87" s="122">
        <v>43561</v>
      </c>
      <c r="Q87" s="85"/>
      <c r="R87" s="122">
        <v>43590</v>
      </c>
      <c r="S87" s="122">
        <v>43591</v>
      </c>
      <c r="T87" s="122">
        <v>43592</v>
      </c>
      <c r="U87" s="122">
        <v>43593</v>
      </c>
      <c r="V87" s="122">
        <v>43594</v>
      </c>
      <c r="W87" s="122">
        <v>43595</v>
      </c>
      <c r="X87" s="122">
        <v>43596</v>
      </c>
      <c r="Y87" s="85"/>
      <c r="Z87" s="122" t="s">
        <v>356</v>
      </c>
      <c r="AA87" s="122">
        <v>43619</v>
      </c>
      <c r="AB87" s="122">
        <v>43620</v>
      </c>
      <c r="AC87" s="122">
        <v>43621</v>
      </c>
      <c r="AD87" s="122">
        <v>43622</v>
      </c>
      <c r="AE87" s="122">
        <v>43623</v>
      </c>
      <c r="AF87" s="122">
        <v>43624</v>
      </c>
    </row>
    <row r="88" spans="1:36" ht="20.100000000000001" customHeight="1">
      <c r="A88" s="38" t="s">
        <v>90</v>
      </c>
      <c r="B88" s="123" t="s">
        <v>356</v>
      </c>
      <c r="C88" s="123">
        <v>43530</v>
      </c>
      <c r="D88" s="123">
        <v>43531</v>
      </c>
      <c r="E88" s="123">
        <v>43532</v>
      </c>
      <c r="F88" s="123">
        <v>43533</v>
      </c>
      <c r="G88" s="123">
        <v>43534</v>
      </c>
      <c r="H88" s="123">
        <v>43535</v>
      </c>
      <c r="I88" s="85"/>
      <c r="J88" s="123" t="s">
        <v>356</v>
      </c>
      <c r="K88" s="123">
        <v>43558</v>
      </c>
      <c r="L88" s="123">
        <v>43559</v>
      </c>
      <c r="M88" s="123">
        <v>43560</v>
      </c>
      <c r="N88" s="123">
        <v>43561</v>
      </c>
      <c r="O88" s="123">
        <v>43562</v>
      </c>
      <c r="P88" s="123">
        <v>43563</v>
      </c>
      <c r="Q88" s="85"/>
      <c r="R88" s="123">
        <v>43592</v>
      </c>
      <c r="S88" s="123">
        <v>43593</v>
      </c>
      <c r="T88" s="123">
        <v>43594</v>
      </c>
      <c r="U88" s="123">
        <v>43595</v>
      </c>
      <c r="V88" s="123">
        <v>43596</v>
      </c>
      <c r="W88" s="123">
        <v>43597</v>
      </c>
      <c r="X88" s="123">
        <v>43598</v>
      </c>
      <c r="Y88" s="85"/>
      <c r="Z88" s="123" t="s">
        <v>356</v>
      </c>
      <c r="AA88" s="123">
        <v>43621</v>
      </c>
      <c r="AB88" s="123">
        <v>43622</v>
      </c>
      <c r="AC88" s="123">
        <v>43623</v>
      </c>
      <c r="AD88" s="123">
        <v>43624</v>
      </c>
      <c r="AE88" s="123">
        <v>43625</v>
      </c>
      <c r="AF88" s="123">
        <v>43626</v>
      </c>
    </row>
    <row r="89" spans="1:36" s="140" customFormat="1" ht="20.100000000000001" customHeight="1">
      <c r="A89" s="138"/>
      <c r="B89" s="135">
        <v>43520</v>
      </c>
      <c r="C89" s="135">
        <v>43521</v>
      </c>
      <c r="D89" s="135">
        <v>43522</v>
      </c>
      <c r="E89" s="135">
        <v>43523</v>
      </c>
      <c r="F89" s="135">
        <v>43524</v>
      </c>
      <c r="G89" s="135">
        <v>43525</v>
      </c>
      <c r="H89" s="135">
        <v>43526</v>
      </c>
      <c r="I89" s="136"/>
      <c r="J89" s="135">
        <v>43548</v>
      </c>
      <c r="K89" s="135">
        <v>43549</v>
      </c>
      <c r="L89" s="135">
        <v>43550</v>
      </c>
      <c r="M89" s="135">
        <v>43551</v>
      </c>
      <c r="N89" s="135">
        <v>43552</v>
      </c>
      <c r="O89" s="135">
        <v>43553</v>
      </c>
      <c r="P89" s="135">
        <v>43554</v>
      </c>
      <c r="Q89" s="136"/>
      <c r="R89" s="135">
        <v>43583</v>
      </c>
      <c r="S89" s="135">
        <v>43584</v>
      </c>
      <c r="T89" s="135">
        <v>43585</v>
      </c>
      <c r="U89" s="135">
        <v>43586</v>
      </c>
      <c r="V89" s="135">
        <v>43587</v>
      </c>
      <c r="W89" s="135">
        <v>43588</v>
      </c>
      <c r="X89" s="135">
        <v>43589</v>
      </c>
      <c r="Y89" s="136"/>
      <c r="Z89" s="135">
        <v>43611</v>
      </c>
      <c r="AA89" s="135">
        <v>43612</v>
      </c>
      <c r="AB89" s="135">
        <v>43613</v>
      </c>
      <c r="AC89" s="135">
        <v>43614</v>
      </c>
      <c r="AD89" s="135">
        <v>43615</v>
      </c>
      <c r="AE89" s="135">
        <v>43616</v>
      </c>
      <c r="AF89" s="135">
        <v>43617</v>
      </c>
      <c r="AG89" s="139"/>
    </row>
    <row r="90" spans="1:36" s="116" customFormat="1" ht="20.100000000000001" hidden="1" customHeight="1">
      <c r="A90" s="114"/>
      <c r="B90" s="118" t="b">
        <v>0</v>
      </c>
      <c r="C90" s="118" t="s">
        <v>390</v>
      </c>
      <c r="D90" s="118" t="s">
        <v>390</v>
      </c>
      <c r="E90" s="118" t="s">
        <v>390</v>
      </c>
      <c r="F90" s="118" t="s">
        <v>390</v>
      </c>
      <c r="G90" s="118" t="s">
        <v>389</v>
      </c>
      <c r="H90" s="118" t="s">
        <v>389</v>
      </c>
      <c r="I90" s="85"/>
      <c r="J90" s="118" t="b">
        <v>0</v>
      </c>
      <c r="K90" s="118" t="s">
        <v>387</v>
      </c>
      <c r="L90" s="118" t="s">
        <v>387</v>
      </c>
      <c r="M90" s="118" t="s">
        <v>385</v>
      </c>
      <c r="N90" s="118" t="s">
        <v>385</v>
      </c>
      <c r="O90" s="118" t="s">
        <v>385</v>
      </c>
      <c r="P90" s="118" t="s">
        <v>385</v>
      </c>
      <c r="Q90" s="85"/>
      <c r="R90" s="118" t="b">
        <v>0</v>
      </c>
      <c r="S90" s="118" t="s">
        <v>385</v>
      </c>
      <c r="T90" s="118" t="s">
        <v>385</v>
      </c>
      <c r="U90" s="118" t="s">
        <v>385</v>
      </c>
      <c r="V90" s="118" t="s">
        <v>385</v>
      </c>
      <c r="W90" s="118" t="s">
        <v>385</v>
      </c>
      <c r="X90" s="118" t="s">
        <v>385</v>
      </c>
      <c r="Y90" s="85"/>
      <c r="Z90" s="118" t="b">
        <v>0</v>
      </c>
      <c r="AA90" s="118" t="s">
        <v>385</v>
      </c>
      <c r="AB90" s="118" t="s">
        <v>385</v>
      </c>
      <c r="AC90" s="118" t="s">
        <v>385</v>
      </c>
      <c r="AD90" s="118" t="s">
        <v>385</v>
      </c>
      <c r="AE90" s="118" t="s">
        <v>385</v>
      </c>
      <c r="AF90" s="118" t="e">
        <v>#N/A</v>
      </c>
      <c r="AG90" s="115"/>
      <c r="AJ90" s="117"/>
    </row>
    <row r="91" spans="1:36" s="86" customFormat="1" ht="20.100000000000001" customHeight="1">
      <c r="A91" s="126" t="s">
        <v>362</v>
      </c>
      <c r="B91" s="286" t="s">
        <v>356</v>
      </c>
      <c r="C91" s="286" t="s">
        <v>356</v>
      </c>
      <c r="D91" s="286" t="s">
        <v>356</v>
      </c>
      <c r="E91" s="286" t="s">
        <v>356</v>
      </c>
      <c r="F91" s="286" t="s">
        <v>356</v>
      </c>
      <c r="G91" s="286" t="s">
        <v>356</v>
      </c>
      <c r="H91" s="286" t="s">
        <v>356</v>
      </c>
      <c r="I91" s="287"/>
      <c r="J91" s="286" t="s">
        <v>356</v>
      </c>
      <c r="K91" s="286" t="s">
        <v>356</v>
      </c>
      <c r="L91" s="286" t="s">
        <v>356</v>
      </c>
      <c r="M91" s="286" t="s">
        <v>356</v>
      </c>
      <c r="N91" s="286" t="s">
        <v>356</v>
      </c>
      <c r="O91" s="286" t="s">
        <v>356</v>
      </c>
      <c r="P91" s="286" t="s">
        <v>356</v>
      </c>
      <c r="Q91" s="287"/>
      <c r="R91" s="286" t="s">
        <v>356</v>
      </c>
      <c r="S91" s="286" t="s">
        <v>356</v>
      </c>
      <c r="T91" s="286" t="s">
        <v>356</v>
      </c>
      <c r="U91" s="286" t="s">
        <v>356</v>
      </c>
      <c r="V91" s="286" t="s">
        <v>356</v>
      </c>
      <c r="W91" s="286" t="s">
        <v>356</v>
      </c>
      <c r="X91" s="286" t="s">
        <v>356</v>
      </c>
      <c r="Y91" s="287"/>
      <c r="Z91" s="286" t="s">
        <v>356</v>
      </c>
      <c r="AA91" s="286" t="s">
        <v>356</v>
      </c>
      <c r="AB91" s="286" t="s">
        <v>356</v>
      </c>
      <c r="AC91" s="286" t="s">
        <v>356</v>
      </c>
      <c r="AD91" s="286" t="s">
        <v>356</v>
      </c>
      <c r="AE91" s="286" t="s">
        <v>356</v>
      </c>
      <c r="AF91" s="286" t="s">
        <v>356</v>
      </c>
      <c r="AG91" s="102">
        <v>1</v>
      </c>
    </row>
    <row r="92" spans="1:36" s="88" customFormat="1" ht="20.100000000000001" customHeight="1">
      <c r="A92" s="88" t="s">
        <v>366</v>
      </c>
      <c r="B92" s="286" t="s">
        <v>356</v>
      </c>
      <c r="C92" s="286" t="s">
        <v>356</v>
      </c>
      <c r="D92" s="286" t="s">
        <v>356</v>
      </c>
      <c r="E92" s="286" t="s">
        <v>356</v>
      </c>
      <c r="F92" s="286" t="s">
        <v>356</v>
      </c>
      <c r="G92" s="286" t="s">
        <v>356</v>
      </c>
      <c r="H92" s="286" t="s">
        <v>356</v>
      </c>
      <c r="I92" s="287"/>
      <c r="J92" s="286" t="s">
        <v>356</v>
      </c>
      <c r="K92" s="286" t="s">
        <v>356</v>
      </c>
      <c r="L92" s="286" t="s">
        <v>356</v>
      </c>
      <c r="M92" s="286" t="s">
        <v>356</v>
      </c>
      <c r="N92" s="286" t="s">
        <v>356</v>
      </c>
      <c r="O92" s="286" t="s">
        <v>356</v>
      </c>
      <c r="P92" s="286" t="s">
        <v>356</v>
      </c>
      <c r="Q92" s="287"/>
      <c r="R92" s="286" t="s">
        <v>356</v>
      </c>
      <c r="S92" s="286" t="s">
        <v>356</v>
      </c>
      <c r="T92" s="286" t="s">
        <v>356</v>
      </c>
      <c r="U92" s="286" t="s">
        <v>356</v>
      </c>
      <c r="V92" s="286" t="s">
        <v>356</v>
      </c>
      <c r="W92" s="286" t="s">
        <v>356</v>
      </c>
      <c r="X92" s="286" t="s">
        <v>356</v>
      </c>
      <c r="Y92" s="287"/>
      <c r="Z92" s="286" t="s">
        <v>356</v>
      </c>
      <c r="AA92" s="286" t="s">
        <v>356</v>
      </c>
      <c r="AB92" s="286" t="s">
        <v>356</v>
      </c>
      <c r="AC92" s="286" t="s">
        <v>356</v>
      </c>
      <c r="AD92" s="286" t="s">
        <v>356</v>
      </c>
      <c r="AE92" s="286" t="s">
        <v>356</v>
      </c>
      <c r="AF92" s="286" t="s">
        <v>356</v>
      </c>
      <c r="AG92" s="102">
        <v>3</v>
      </c>
    </row>
    <row r="93" spans="1:36" s="94" customFormat="1" ht="20.100000000000001" customHeight="1">
      <c r="A93" s="94" t="s">
        <v>368</v>
      </c>
      <c r="B93" s="286" t="s">
        <v>356</v>
      </c>
      <c r="C93" s="286" t="s">
        <v>356</v>
      </c>
      <c r="D93" s="286" t="s">
        <v>356</v>
      </c>
      <c r="E93" s="286" t="s">
        <v>356</v>
      </c>
      <c r="F93" s="286" t="s">
        <v>356</v>
      </c>
      <c r="G93" s="286" t="s">
        <v>356</v>
      </c>
      <c r="H93" s="286" t="s">
        <v>356</v>
      </c>
      <c r="I93" s="287"/>
      <c r="J93" s="286" t="s">
        <v>356</v>
      </c>
      <c r="K93" s="286" t="s">
        <v>356</v>
      </c>
      <c r="L93" s="286" t="s">
        <v>356</v>
      </c>
      <c r="M93" s="286" t="s">
        <v>356</v>
      </c>
      <c r="N93" s="286" t="s">
        <v>356</v>
      </c>
      <c r="O93" s="286" t="s">
        <v>356</v>
      </c>
      <c r="P93" s="286" t="s">
        <v>356</v>
      </c>
      <c r="Q93" s="287"/>
      <c r="R93" s="286" t="s">
        <v>356</v>
      </c>
      <c r="S93" s="286" t="s">
        <v>356</v>
      </c>
      <c r="T93" s="286" t="s">
        <v>356</v>
      </c>
      <c r="U93" s="286" t="s">
        <v>356</v>
      </c>
      <c r="V93" s="286" t="s">
        <v>356</v>
      </c>
      <c r="W93" s="286" t="s">
        <v>356</v>
      </c>
      <c r="X93" s="286" t="s">
        <v>356</v>
      </c>
      <c r="Y93" s="287"/>
      <c r="Z93" s="286" t="s">
        <v>356</v>
      </c>
      <c r="AA93" s="286" t="s">
        <v>356</v>
      </c>
      <c r="AB93" s="286" t="s">
        <v>356</v>
      </c>
      <c r="AC93" s="286" t="s">
        <v>356</v>
      </c>
      <c r="AD93" s="286" t="s">
        <v>356</v>
      </c>
      <c r="AE93" s="286" t="s">
        <v>356</v>
      </c>
      <c r="AF93" s="286" t="s">
        <v>356</v>
      </c>
      <c r="AG93" s="102">
        <v>4</v>
      </c>
    </row>
    <row r="94" spans="1:36" s="97" customFormat="1" ht="20.100000000000001" customHeight="1">
      <c r="A94" s="97" t="s">
        <v>386</v>
      </c>
      <c r="B94" s="286" t="s">
        <v>356</v>
      </c>
      <c r="C94" s="286" t="s">
        <v>356</v>
      </c>
      <c r="D94" s="286" t="s">
        <v>356</v>
      </c>
      <c r="E94" s="286" t="s">
        <v>356</v>
      </c>
      <c r="F94" s="286" t="s">
        <v>356</v>
      </c>
      <c r="G94" s="286" t="s">
        <v>356</v>
      </c>
      <c r="H94" s="286" t="s">
        <v>356</v>
      </c>
      <c r="I94" s="287"/>
      <c r="J94" s="286" t="s">
        <v>356</v>
      </c>
      <c r="K94" s="286" t="s">
        <v>356</v>
      </c>
      <c r="L94" s="286" t="s">
        <v>356</v>
      </c>
      <c r="M94" s="286" t="s">
        <v>356</v>
      </c>
      <c r="N94" s="286" t="s">
        <v>356</v>
      </c>
      <c r="O94" s="286" t="s">
        <v>356</v>
      </c>
      <c r="P94" s="286" t="s">
        <v>356</v>
      </c>
      <c r="Q94" s="287"/>
      <c r="R94" s="286" t="s">
        <v>356</v>
      </c>
      <c r="S94" s="286" t="s">
        <v>356</v>
      </c>
      <c r="T94" s="286" t="s">
        <v>356</v>
      </c>
      <c r="U94" s="286" t="s">
        <v>356</v>
      </c>
      <c r="V94" s="286" t="s">
        <v>356</v>
      </c>
      <c r="W94" s="286" t="s">
        <v>356</v>
      </c>
      <c r="X94" s="286" t="s">
        <v>356</v>
      </c>
      <c r="Y94" s="287"/>
      <c r="Z94" s="286" t="s">
        <v>356</v>
      </c>
      <c r="AA94" s="286" t="s">
        <v>356</v>
      </c>
      <c r="AB94" s="286" t="s">
        <v>95</v>
      </c>
      <c r="AC94" s="286" t="s">
        <v>356</v>
      </c>
      <c r="AD94" s="286" t="s">
        <v>356</v>
      </c>
      <c r="AE94" s="286" t="s">
        <v>356</v>
      </c>
      <c r="AF94" s="286" t="s">
        <v>356</v>
      </c>
      <c r="AG94" s="102">
        <v>13</v>
      </c>
    </row>
    <row r="95" spans="1:36" ht="20.100000000000001" customHeight="1">
      <c r="A95" s="34" t="s">
        <v>89</v>
      </c>
      <c r="B95" s="122" t="s">
        <v>356</v>
      </c>
      <c r="C95" s="122">
        <v>43535</v>
      </c>
      <c r="D95" s="122">
        <v>43536</v>
      </c>
      <c r="E95" s="122">
        <v>43537</v>
      </c>
      <c r="F95" s="122">
        <v>43538</v>
      </c>
      <c r="G95" s="122">
        <v>43539</v>
      </c>
      <c r="H95" s="122">
        <v>43540</v>
      </c>
      <c r="I95" s="85"/>
      <c r="J95" s="122" t="s">
        <v>356</v>
      </c>
      <c r="K95" s="122">
        <v>43563</v>
      </c>
      <c r="L95" s="122">
        <v>43564</v>
      </c>
      <c r="M95" s="122">
        <v>43565</v>
      </c>
      <c r="N95" s="122">
        <v>43566</v>
      </c>
      <c r="O95" s="122">
        <v>43567</v>
      </c>
      <c r="P95" s="122">
        <v>43568</v>
      </c>
      <c r="Q95" s="85"/>
      <c r="R95" s="122" t="s">
        <v>356</v>
      </c>
      <c r="S95" s="122">
        <v>43598</v>
      </c>
      <c r="T95" s="122">
        <v>43599</v>
      </c>
      <c r="U95" s="122">
        <v>43600</v>
      </c>
      <c r="V95" s="122">
        <v>43601</v>
      </c>
      <c r="W95" s="122">
        <v>43602</v>
      </c>
      <c r="X95" s="122">
        <v>43603</v>
      </c>
      <c r="Y95" s="85"/>
      <c r="Z95" s="122" t="s">
        <v>356</v>
      </c>
      <c r="AA95" s="122">
        <v>43626</v>
      </c>
      <c r="AB95" s="122">
        <v>43627</v>
      </c>
      <c r="AC95" s="122">
        <v>43628</v>
      </c>
      <c r="AD95" s="122">
        <v>43629</v>
      </c>
      <c r="AE95" s="122">
        <v>43630</v>
      </c>
      <c r="AF95" s="122">
        <v>43630</v>
      </c>
    </row>
    <row r="96" spans="1:36" ht="20.100000000000001" customHeight="1">
      <c r="A96" s="38" t="s">
        <v>90</v>
      </c>
      <c r="B96" s="123" t="s">
        <v>356</v>
      </c>
      <c r="C96" s="123">
        <v>43537</v>
      </c>
      <c r="D96" s="123">
        <v>43538</v>
      </c>
      <c r="E96" s="123">
        <v>43539</v>
      </c>
      <c r="F96" s="123">
        <v>43540</v>
      </c>
      <c r="G96" s="123">
        <v>43541</v>
      </c>
      <c r="H96" s="123">
        <v>43542</v>
      </c>
      <c r="I96" s="85"/>
      <c r="J96" s="123" t="s">
        <v>356</v>
      </c>
      <c r="K96" s="123">
        <v>43565</v>
      </c>
      <c r="L96" s="123">
        <v>43566</v>
      </c>
      <c r="M96" s="123">
        <v>43567</v>
      </c>
      <c r="N96" s="123">
        <v>43568</v>
      </c>
      <c r="O96" s="123">
        <v>43569</v>
      </c>
      <c r="P96" s="123">
        <v>43570</v>
      </c>
      <c r="Q96" s="85"/>
      <c r="R96" s="123" t="s">
        <v>356</v>
      </c>
      <c r="S96" s="123">
        <v>43600</v>
      </c>
      <c r="T96" s="123">
        <v>43601</v>
      </c>
      <c r="U96" s="123">
        <v>43602</v>
      </c>
      <c r="V96" s="123">
        <v>43603</v>
      </c>
      <c r="W96" s="123">
        <v>43604</v>
      </c>
      <c r="X96" s="123">
        <v>43605</v>
      </c>
      <c r="Y96" s="85"/>
      <c r="Z96" s="123" t="s">
        <v>356</v>
      </c>
      <c r="AA96" s="123">
        <v>43628</v>
      </c>
      <c r="AB96" s="123">
        <v>43629</v>
      </c>
      <c r="AC96" s="123">
        <v>43630</v>
      </c>
      <c r="AD96" s="123">
        <v>43631</v>
      </c>
      <c r="AE96" s="123">
        <v>43632</v>
      </c>
      <c r="AF96" s="123">
        <v>43632</v>
      </c>
    </row>
    <row r="97" spans="1:36" s="140" customFormat="1" ht="20.100000000000001" customHeight="1">
      <c r="A97" s="138"/>
      <c r="B97" s="135">
        <v>43527</v>
      </c>
      <c r="C97" s="135">
        <v>43528</v>
      </c>
      <c r="D97" s="135">
        <v>43529</v>
      </c>
      <c r="E97" s="135">
        <v>43530</v>
      </c>
      <c r="F97" s="135">
        <v>43531</v>
      </c>
      <c r="G97" s="135">
        <v>43532</v>
      </c>
      <c r="H97" s="135">
        <v>43533</v>
      </c>
      <c r="I97" s="136"/>
      <c r="J97" s="135">
        <v>43555</v>
      </c>
      <c r="K97" s="135">
        <v>43556</v>
      </c>
      <c r="L97" s="135">
        <v>43557</v>
      </c>
      <c r="M97" s="135">
        <v>43558</v>
      </c>
      <c r="N97" s="135">
        <v>43559</v>
      </c>
      <c r="O97" s="135">
        <v>43560</v>
      </c>
      <c r="P97" s="135">
        <v>43561</v>
      </c>
      <c r="Q97" s="136"/>
      <c r="R97" s="135">
        <v>43590</v>
      </c>
      <c r="S97" s="135">
        <v>43591</v>
      </c>
      <c r="T97" s="135">
        <v>43592</v>
      </c>
      <c r="U97" s="135">
        <v>43593</v>
      </c>
      <c r="V97" s="135">
        <v>43594</v>
      </c>
      <c r="W97" s="135">
        <v>43595</v>
      </c>
      <c r="X97" s="135">
        <v>43596</v>
      </c>
      <c r="Y97" s="136"/>
      <c r="Z97" s="135">
        <v>43618</v>
      </c>
      <c r="AA97" s="135">
        <v>43619</v>
      </c>
      <c r="AB97" s="135">
        <v>43620</v>
      </c>
      <c r="AC97" s="135">
        <v>43621</v>
      </c>
      <c r="AD97" s="135">
        <v>43622</v>
      </c>
      <c r="AE97" s="135">
        <v>43623</v>
      </c>
      <c r="AF97" s="135">
        <v>43624</v>
      </c>
      <c r="AG97" s="139"/>
    </row>
    <row r="98" spans="1:36" s="116" customFormat="1" ht="20.100000000000001" hidden="1" customHeight="1">
      <c r="A98" s="114"/>
      <c r="B98" s="118" t="b">
        <v>0</v>
      </c>
      <c r="C98" s="118" t="s">
        <v>389</v>
      </c>
      <c r="D98" s="118" t="s">
        <v>389</v>
      </c>
      <c r="E98" s="118" t="s">
        <v>389</v>
      </c>
      <c r="F98" s="118" t="s">
        <v>389</v>
      </c>
      <c r="G98" s="118" t="s">
        <v>389</v>
      </c>
      <c r="H98" s="118" t="s">
        <v>389</v>
      </c>
      <c r="I98" s="85"/>
      <c r="J98" s="118" t="b">
        <v>0</v>
      </c>
      <c r="K98" s="118" t="s">
        <v>385</v>
      </c>
      <c r="L98" s="118" t="s">
        <v>385</v>
      </c>
      <c r="M98" s="118" t="s">
        <v>385</v>
      </c>
      <c r="N98" s="118" t="s">
        <v>385</v>
      </c>
      <c r="O98" s="118" t="s">
        <v>385</v>
      </c>
      <c r="P98" s="118" t="s">
        <v>385</v>
      </c>
      <c r="Q98" s="85"/>
      <c r="R98" s="118" t="b">
        <v>0</v>
      </c>
      <c r="S98" s="118" t="s">
        <v>385</v>
      </c>
      <c r="T98" s="118" t="s">
        <v>385</v>
      </c>
      <c r="U98" s="118" t="s">
        <v>385</v>
      </c>
      <c r="V98" s="118" t="s">
        <v>385</v>
      </c>
      <c r="W98" s="118" t="s">
        <v>385</v>
      </c>
      <c r="X98" s="118" t="s">
        <v>385</v>
      </c>
      <c r="Y98" s="85"/>
      <c r="Z98" s="118" t="e">
        <v>#N/A</v>
      </c>
      <c r="AA98" s="118" t="e">
        <v>#N/A</v>
      </c>
      <c r="AB98" s="118" t="e">
        <v>#N/A</v>
      </c>
      <c r="AC98" s="118" t="e">
        <v>#N/A</v>
      </c>
      <c r="AD98" s="118" t="e">
        <v>#N/A</v>
      </c>
      <c r="AE98" s="118" t="e">
        <v>#N/A</v>
      </c>
      <c r="AF98" s="118" t="e">
        <v>#N/A</v>
      </c>
      <c r="AG98" s="115"/>
      <c r="AJ98" s="117"/>
    </row>
    <row r="99" spans="1:36" s="86" customFormat="1" ht="20.100000000000001" customHeight="1">
      <c r="A99" s="126" t="s">
        <v>362</v>
      </c>
      <c r="B99" s="286" t="s">
        <v>356</v>
      </c>
      <c r="C99" s="286" t="s">
        <v>356</v>
      </c>
      <c r="D99" s="286" t="s">
        <v>356</v>
      </c>
      <c r="E99" s="286" t="s">
        <v>356</v>
      </c>
      <c r="F99" s="286" t="s">
        <v>356</v>
      </c>
      <c r="G99" s="286" t="s">
        <v>356</v>
      </c>
      <c r="H99" s="286" t="s">
        <v>356</v>
      </c>
      <c r="I99" s="287"/>
      <c r="J99" s="286" t="s">
        <v>356</v>
      </c>
      <c r="K99" s="286" t="s">
        <v>356</v>
      </c>
      <c r="L99" s="286" t="s">
        <v>356</v>
      </c>
      <c r="M99" s="286" t="s">
        <v>356</v>
      </c>
      <c r="N99" s="286" t="s">
        <v>356</v>
      </c>
      <c r="O99" s="286" t="s">
        <v>356</v>
      </c>
      <c r="P99" s="286" t="s">
        <v>356</v>
      </c>
      <c r="Q99" s="287"/>
      <c r="R99" s="286" t="s">
        <v>356</v>
      </c>
      <c r="S99" s="286" t="s">
        <v>356</v>
      </c>
      <c r="T99" s="286" t="s">
        <v>356</v>
      </c>
      <c r="U99" s="286" t="s">
        <v>356</v>
      </c>
      <c r="V99" s="286" t="s">
        <v>356</v>
      </c>
      <c r="W99" s="286" t="s">
        <v>356</v>
      </c>
      <c r="X99" s="286" t="s">
        <v>356</v>
      </c>
      <c r="Y99" s="287"/>
      <c r="Z99" s="286" t="s">
        <v>356</v>
      </c>
      <c r="AA99" s="286" t="s">
        <v>356</v>
      </c>
      <c r="AB99" s="286" t="s">
        <v>356</v>
      </c>
      <c r="AC99" s="286" t="s">
        <v>356</v>
      </c>
      <c r="AD99" s="286" t="s">
        <v>356</v>
      </c>
      <c r="AE99" s="286" t="s">
        <v>356</v>
      </c>
      <c r="AF99" s="286" t="s">
        <v>356</v>
      </c>
      <c r="AG99" s="102">
        <v>1</v>
      </c>
    </row>
    <row r="100" spans="1:36" s="88" customFormat="1" ht="20.100000000000001" customHeight="1">
      <c r="A100" s="88" t="s">
        <v>366</v>
      </c>
      <c r="B100" s="286" t="s">
        <v>356</v>
      </c>
      <c r="C100" s="286" t="s">
        <v>356</v>
      </c>
      <c r="D100" s="286" t="s">
        <v>356</v>
      </c>
      <c r="E100" s="286" t="s">
        <v>356</v>
      </c>
      <c r="F100" s="286" t="s">
        <v>356</v>
      </c>
      <c r="G100" s="286" t="s">
        <v>356</v>
      </c>
      <c r="H100" s="286" t="s">
        <v>356</v>
      </c>
      <c r="I100" s="287"/>
      <c r="J100" s="286" t="s">
        <v>356</v>
      </c>
      <c r="K100" s="286" t="s">
        <v>356</v>
      </c>
      <c r="L100" s="286" t="s">
        <v>356</v>
      </c>
      <c r="M100" s="286" t="s">
        <v>356</v>
      </c>
      <c r="N100" s="286" t="s">
        <v>356</v>
      </c>
      <c r="O100" s="286" t="s">
        <v>356</v>
      </c>
      <c r="P100" s="286" t="s">
        <v>356</v>
      </c>
      <c r="Q100" s="287"/>
      <c r="R100" s="286" t="s">
        <v>356</v>
      </c>
      <c r="S100" s="286" t="s">
        <v>356</v>
      </c>
      <c r="T100" s="286" t="s">
        <v>356</v>
      </c>
      <c r="U100" s="286" t="s">
        <v>356</v>
      </c>
      <c r="V100" s="286" t="s">
        <v>356</v>
      </c>
      <c r="W100" s="286" t="s">
        <v>356</v>
      </c>
      <c r="X100" s="286" t="s">
        <v>356</v>
      </c>
      <c r="Y100" s="287"/>
      <c r="Z100" s="286" t="s">
        <v>356</v>
      </c>
      <c r="AA100" s="286" t="s">
        <v>356</v>
      </c>
      <c r="AB100" s="286" t="s">
        <v>356</v>
      </c>
      <c r="AC100" s="286" t="s">
        <v>356</v>
      </c>
      <c r="AD100" s="286" t="s">
        <v>356</v>
      </c>
      <c r="AE100" s="286" t="s">
        <v>356</v>
      </c>
      <c r="AF100" s="286" t="s">
        <v>356</v>
      </c>
      <c r="AG100" s="102">
        <v>3</v>
      </c>
    </row>
    <row r="101" spans="1:36" s="94" customFormat="1" ht="20.100000000000001" customHeight="1">
      <c r="A101" s="94" t="s">
        <v>368</v>
      </c>
      <c r="B101" s="286" t="s">
        <v>356</v>
      </c>
      <c r="C101" s="286" t="s">
        <v>356</v>
      </c>
      <c r="D101" s="286" t="s">
        <v>356</v>
      </c>
      <c r="E101" s="286" t="s">
        <v>356</v>
      </c>
      <c r="F101" s="286" t="s">
        <v>356</v>
      </c>
      <c r="G101" s="286" t="s">
        <v>356</v>
      </c>
      <c r="H101" s="286" t="s">
        <v>356</v>
      </c>
      <c r="I101" s="287"/>
      <c r="J101" s="286" t="s">
        <v>356</v>
      </c>
      <c r="K101" s="286" t="s">
        <v>356</v>
      </c>
      <c r="L101" s="286" t="s">
        <v>356</v>
      </c>
      <c r="M101" s="286" t="s">
        <v>356</v>
      </c>
      <c r="N101" s="286" t="s">
        <v>356</v>
      </c>
      <c r="O101" s="286" t="s">
        <v>356</v>
      </c>
      <c r="P101" s="286" t="s">
        <v>356</v>
      </c>
      <c r="Q101" s="287"/>
      <c r="R101" s="286" t="s">
        <v>356</v>
      </c>
      <c r="S101" s="286" t="s">
        <v>356</v>
      </c>
      <c r="T101" s="286" t="s">
        <v>356</v>
      </c>
      <c r="U101" s="286" t="s">
        <v>356</v>
      </c>
      <c r="V101" s="286" t="s">
        <v>356</v>
      </c>
      <c r="W101" s="286" t="s">
        <v>356</v>
      </c>
      <c r="X101" s="286" t="s">
        <v>356</v>
      </c>
      <c r="Y101" s="287"/>
      <c r="Z101" s="286" t="s">
        <v>356</v>
      </c>
      <c r="AA101" s="286" t="s">
        <v>356</v>
      </c>
      <c r="AB101" s="286" t="s">
        <v>356</v>
      </c>
      <c r="AC101" s="286" t="s">
        <v>356</v>
      </c>
      <c r="AD101" s="286" t="s">
        <v>356</v>
      </c>
      <c r="AE101" s="286" t="s">
        <v>356</v>
      </c>
      <c r="AF101" s="286" t="s">
        <v>356</v>
      </c>
      <c r="AG101" s="102">
        <v>4</v>
      </c>
    </row>
    <row r="102" spans="1:36" s="97" customFormat="1" ht="20.100000000000001" customHeight="1">
      <c r="A102" s="97" t="s">
        <v>386</v>
      </c>
      <c r="B102" s="286" t="s">
        <v>356</v>
      </c>
      <c r="C102" s="286" t="s">
        <v>356</v>
      </c>
      <c r="D102" s="286" t="s">
        <v>356</v>
      </c>
      <c r="E102" s="286" t="s">
        <v>356</v>
      </c>
      <c r="F102" s="286" t="s">
        <v>356</v>
      </c>
      <c r="G102" s="286" t="s">
        <v>356</v>
      </c>
      <c r="H102" s="286" t="s">
        <v>356</v>
      </c>
      <c r="I102" s="287"/>
      <c r="J102" s="286" t="s">
        <v>356</v>
      </c>
      <c r="K102" s="286" t="s">
        <v>356</v>
      </c>
      <c r="L102" s="286" t="s">
        <v>356</v>
      </c>
      <c r="M102" s="286" t="s">
        <v>356</v>
      </c>
      <c r="N102" s="286" t="s">
        <v>356</v>
      </c>
      <c r="O102" s="286" t="s">
        <v>95</v>
      </c>
      <c r="P102" s="286" t="s">
        <v>356</v>
      </c>
      <c r="Q102" s="287"/>
      <c r="R102" s="286" t="s">
        <v>356</v>
      </c>
      <c r="S102" s="286" t="s">
        <v>356</v>
      </c>
      <c r="T102" s="286" t="s">
        <v>95</v>
      </c>
      <c r="U102" s="286" t="s">
        <v>356</v>
      </c>
      <c r="V102" s="286" t="s">
        <v>356</v>
      </c>
      <c r="W102" s="286" t="s">
        <v>356</v>
      </c>
      <c r="X102" s="286" t="s">
        <v>356</v>
      </c>
      <c r="Y102" s="287"/>
      <c r="Z102" s="286" t="s">
        <v>356</v>
      </c>
      <c r="AA102" s="286" t="s">
        <v>356</v>
      </c>
      <c r="AB102" s="286" t="s">
        <v>356</v>
      </c>
      <c r="AC102" s="286" t="s">
        <v>356</v>
      </c>
      <c r="AD102" s="286" t="s">
        <v>356</v>
      </c>
      <c r="AE102" s="286" t="s">
        <v>356</v>
      </c>
      <c r="AF102" s="286" t="s">
        <v>356</v>
      </c>
      <c r="AG102" s="102">
        <v>13</v>
      </c>
    </row>
    <row r="103" spans="1:36" ht="20.100000000000001" customHeight="1">
      <c r="A103" s="34" t="s">
        <v>89</v>
      </c>
      <c r="B103" s="122" t="s">
        <v>356</v>
      </c>
      <c r="C103" s="122">
        <v>43542</v>
      </c>
      <c r="D103" s="122">
        <v>43543</v>
      </c>
      <c r="E103" s="122">
        <v>43544</v>
      </c>
      <c r="F103" s="122">
        <v>43545</v>
      </c>
      <c r="G103" s="122">
        <v>43546</v>
      </c>
      <c r="H103" s="122">
        <v>43547</v>
      </c>
      <c r="I103" s="85"/>
      <c r="J103" s="122" t="s">
        <v>356</v>
      </c>
      <c r="K103" s="122">
        <v>43570</v>
      </c>
      <c r="L103" s="122">
        <v>43571</v>
      </c>
      <c r="M103" s="122">
        <v>43572</v>
      </c>
      <c r="N103" s="122">
        <v>43573</v>
      </c>
      <c r="O103" s="122">
        <v>43574</v>
      </c>
      <c r="P103" s="122">
        <v>43575</v>
      </c>
      <c r="Q103" s="85"/>
      <c r="R103" s="122" t="s">
        <v>356</v>
      </c>
      <c r="S103" s="122">
        <v>43605</v>
      </c>
      <c r="T103" s="122">
        <v>43606</v>
      </c>
      <c r="U103" s="122">
        <v>43607</v>
      </c>
      <c r="V103" s="122">
        <v>43608</v>
      </c>
      <c r="W103" s="122">
        <v>43609</v>
      </c>
      <c r="X103" s="122">
        <v>43610</v>
      </c>
      <c r="Y103" s="85"/>
      <c r="Z103" s="122">
        <v>43630</v>
      </c>
      <c r="AA103" s="122">
        <v>43630</v>
      </c>
      <c r="AB103" s="122">
        <v>43630</v>
      </c>
      <c r="AC103" s="122">
        <v>43630</v>
      </c>
      <c r="AD103" s="122">
        <v>43630</v>
      </c>
      <c r="AE103" s="122">
        <v>43630</v>
      </c>
      <c r="AF103" s="122">
        <v>43630</v>
      </c>
    </row>
    <row r="104" spans="1:36" ht="20.100000000000001" customHeight="1">
      <c r="A104" s="38" t="s">
        <v>90</v>
      </c>
      <c r="B104" s="124" t="s">
        <v>356</v>
      </c>
      <c r="C104" s="124">
        <v>43544</v>
      </c>
      <c r="D104" s="124">
        <v>43545</v>
      </c>
      <c r="E104" s="124">
        <v>43546</v>
      </c>
      <c r="F104" s="124">
        <v>43547</v>
      </c>
      <c r="G104" s="124">
        <v>43548</v>
      </c>
      <c r="H104" s="124">
        <v>43549</v>
      </c>
      <c r="I104" s="85"/>
      <c r="J104" s="124" t="s">
        <v>356</v>
      </c>
      <c r="K104" s="124">
        <v>43572</v>
      </c>
      <c r="L104" s="124">
        <v>43573</v>
      </c>
      <c r="M104" s="124">
        <v>43574</v>
      </c>
      <c r="N104" s="124">
        <v>43575</v>
      </c>
      <c r="O104" s="124">
        <v>43576</v>
      </c>
      <c r="P104" s="124">
        <v>43577</v>
      </c>
      <c r="Q104" s="85"/>
      <c r="R104" s="124" t="s">
        <v>356</v>
      </c>
      <c r="S104" s="124">
        <v>43607</v>
      </c>
      <c r="T104" s="124">
        <v>43608</v>
      </c>
      <c r="U104" s="124">
        <v>43609</v>
      </c>
      <c r="V104" s="124">
        <v>43610</v>
      </c>
      <c r="W104" s="124">
        <v>43611</v>
      </c>
      <c r="X104" s="124">
        <v>43612</v>
      </c>
      <c r="Y104" s="85"/>
      <c r="Z104" s="124">
        <v>43632</v>
      </c>
      <c r="AA104" s="124">
        <v>43632</v>
      </c>
      <c r="AB104" s="124">
        <v>43632</v>
      </c>
      <c r="AC104" s="124">
        <v>43632</v>
      </c>
      <c r="AD104" s="124">
        <v>43632</v>
      </c>
      <c r="AE104" s="124">
        <v>43632</v>
      </c>
      <c r="AF104" s="124">
        <v>43632</v>
      </c>
    </row>
    <row r="105" spans="1:36" ht="20.100000000000001" customHeight="1"/>
    <row r="106" spans="1:36" ht="20.100000000000001" customHeight="1">
      <c r="D106" s="126" t="s">
        <v>391</v>
      </c>
      <c r="H106" s="88" t="s">
        <v>392</v>
      </c>
      <c r="L106" s="94" t="s">
        <v>393</v>
      </c>
      <c r="P106" s="97" t="s">
        <v>394</v>
      </c>
    </row>
  </sheetData>
  <sheetProtection sheet="1" objects="1" scenarios="1" selectLockedCells="1"/>
  <mergeCells count="17">
    <mergeCell ref="B2:AF2"/>
    <mergeCell ref="C4:D4"/>
    <mergeCell ref="F4:G4"/>
    <mergeCell ref="K4:L4"/>
    <mergeCell ref="N4:O4"/>
    <mergeCell ref="S4:T4"/>
    <mergeCell ref="V4:W4"/>
    <mergeCell ref="AA4:AB4"/>
    <mergeCell ref="AD4:AE4"/>
    <mergeCell ref="AA55:AB55"/>
    <mergeCell ref="AD55:AE55"/>
    <mergeCell ref="C55:D55"/>
    <mergeCell ref="F55:G55"/>
    <mergeCell ref="K55:L55"/>
    <mergeCell ref="N55:O55"/>
    <mergeCell ref="S55:T55"/>
    <mergeCell ref="V55:W55"/>
  </mergeCells>
  <phoneticPr fontId="104"/>
  <conditionalFormatting sqref="B9:H9">
    <cfRule type="expression" dxfId="3320" priority="3321">
      <formula>MONTH(B9)&lt;&gt;$F$4</formula>
    </cfRule>
  </conditionalFormatting>
  <conditionalFormatting sqref="B9:H9">
    <cfRule type="expression" dxfId="3319" priority="3315">
      <formula>AND(MONTH(B6)=$F$4,B7="pink")</formula>
    </cfRule>
    <cfRule type="expression" dxfId="3318" priority="3316">
      <formula>AND(MONTH(B6)=$F$4,B7="yellow")</formula>
    </cfRule>
    <cfRule type="expression" dxfId="3317" priority="3317">
      <formula>AND(MONTH(B6)=$F$4,B7="green")</formula>
    </cfRule>
    <cfRule type="expression" dxfId="3316" priority="3318">
      <formula>AND(MONTH(B6)=$F$4,B7="purple")</formula>
    </cfRule>
    <cfRule type="expression" dxfId="3315" priority="3319">
      <formula>AND(MONTH(B6)=$F$4,B7="sky")</formula>
    </cfRule>
    <cfRule type="expression" dxfId="3314" priority="3320">
      <formula>AND(MONTH(B6)=$F$4,B7="orange")</formula>
    </cfRule>
  </conditionalFormatting>
  <conditionalFormatting sqref="B10:H10">
    <cfRule type="expression" dxfId="3313" priority="3314">
      <formula>MONTH(B10)&lt;&gt;$F$4</formula>
    </cfRule>
  </conditionalFormatting>
  <conditionalFormatting sqref="B10:H10">
    <cfRule type="expression" dxfId="3312" priority="3308">
      <formula>AND(MONTH(B6)=$F$4,B7="pink")</formula>
    </cfRule>
    <cfRule type="expression" dxfId="3311" priority="3309">
      <formula>AND(MONTH(B6)=$F$4,B7="yellow")</formula>
    </cfRule>
    <cfRule type="expression" dxfId="3310" priority="3310">
      <formula>AND(MONTH(B6)=$F$4,B7="green")</formula>
    </cfRule>
    <cfRule type="expression" dxfId="3309" priority="3311">
      <formula>AND(MONTH(B6)=$F$4,B7="purple")</formula>
    </cfRule>
    <cfRule type="expression" dxfId="3308" priority="3312">
      <formula>AND(MONTH(B6)=$F$4,B7="sky")</formula>
    </cfRule>
    <cfRule type="expression" dxfId="3307" priority="3313">
      <formula>AND(MONTH(B6)=$F$4,B7="orange")</formula>
    </cfRule>
  </conditionalFormatting>
  <conditionalFormatting sqref="B11:H11">
    <cfRule type="expression" dxfId="3306" priority="3307">
      <formula>MONTH(B11)&lt;&gt;$F$4</formula>
    </cfRule>
  </conditionalFormatting>
  <conditionalFormatting sqref="B11:H11">
    <cfRule type="expression" dxfId="3305" priority="3301">
      <formula>AND(MONTH(B6)=$F$4,B7="pink")</formula>
    </cfRule>
    <cfRule type="expression" dxfId="3304" priority="3302">
      <formula>AND(MONTH(B6)=$F$4,B7="yellow")</formula>
    </cfRule>
    <cfRule type="expression" dxfId="3303" priority="3303">
      <formula>AND(MONTH(B6)=$F$4,B7="green")</formula>
    </cfRule>
    <cfRule type="expression" dxfId="3302" priority="3304">
      <formula>AND(MONTH(B6)=$F$4,B7="purple")</formula>
    </cfRule>
    <cfRule type="expression" dxfId="3301" priority="3305">
      <formula>AND(MONTH(B6)=$F$4,B7="sky")</formula>
    </cfRule>
    <cfRule type="expression" dxfId="3300" priority="3306">
      <formula>AND(MONTH(B6)=$F$4,B7="orange")</formula>
    </cfRule>
  </conditionalFormatting>
  <conditionalFormatting sqref="C12:H12">
    <cfRule type="expression" dxfId="3299" priority="3300">
      <formula>MONTH(C6)&lt;&gt;$N$4</formula>
    </cfRule>
  </conditionalFormatting>
  <conditionalFormatting sqref="B12:H12">
    <cfRule type="expression" dxfId="3298" priority="3293">
      <formula>AND(MONTH(B6)=$F$4,B7="pink")</formula>
    </cfRule>
    <cfRule type="expression" dxfId="3297" priority="3294">
      <formula>AND(MONTH(B6)=$F$4,B7="yellow")</formula>
    </cfRule>
    <cfRule type="expression" dxfId="3296" priority="3295">
      <formula>AND(MONTH(B6)=$F$4,B7="green")</formula>
    </cfRule>
    <cfRule type="expression" dxfId="3295" priority="3296">
      <formula>AND(MONTH(B6)=$F$4,B7="purple")</formula>
    </cfRule>
    <cfRule type="expression" dxfId="3294" priority="3297">
      <formula>AND(MONTH(B6)=$F$4,B7="sky")</formula>
    </cfRule>
    <cfRule type="expression" dxfId="3293" priority="3298">
      <formula>AND(MONTH(B6)=$F$4,B7="orange")</formula>
    </cfRule>
    <cfRule type="expression" dxfId="3292" priority="3299">
      <formula>MONTH(B6)&lt;&gt;$F$4</formula>
    </cfRule>
  </conditionalFormatting>
  <conditionalFormatting sqref="C13:H13">
    <cfRule type="expression" dxfId="3291" priority="3292">
      <formula>MONTH(C7)&lt;&gt;$N$4</formula>
    </cfRule>
  </conditionalFormatting>
  <conditionalFormatting sqref="B13:H13">
    <cfRule type="expression" dxfId="3290" priority="3285">
      <formula>AND(MONTH(B6)=$F$4,B7="pink")</formula>
    </cfRule>
    <cfRule type="expression" dxfId="3289" priority="3286">
      <formula>AND(MONTH(B6)=$F$4,B7="yellow")</formula>
    </cfRule>
    <cfRule type="expression" dxfId="3288" priority="3287">
      <formula>AND(MONTH(B6)=$F$4,B8="green")</formula>
    </cfRule>
    <cfRule type="expression" dxfId="3287" priority="3288">
      <formula>AND(MONTH(B6)=$F$4,B7="purple")</formula>
    </cfRule>
    <cfRule type="expression" dxfId="3286" priority="3289">
      <formula>AND(MONTH(B6)=$F$4,B7="sky")</formula>
    </cfRule>
    <cfRule type="expression" dxfId="3285" priority="3290">
      <formula>AND(MONTH(B6)=$F$4,B7="orange")</formula>
    </cfRule>
    <cfRule type="expression" dxfId="3284" priority="3291">
      <formula>MONTH(B6)&lt;&gt;$F$4</formula>
    </cfRule>
  </conditionalFormatting>
  <conditionalFormatting sqref="C6:H6">
    <cfRule type="expression" dxfId="3283" priority="3284">
      <formula>MONTH(C6)&lt;&gt;$N$4</formula>
    </cfRule>
  </conditionalFormatting>
  <conditionalFormatting sqref="B6:H6">
    <cfRule type="expression" dxfId="3282" priority="3277">
      <formula>AND(MONTH(B6)=$F$4,B7="pink")</formula>
    </cfRule>
    <cfRule type="expression" dxfId="3281" priority="3278">
      <formula>AND(MONTH(B6)=$F$4,B7="yellow")</formula>
    </cfRule>
    <cfRule type="expression" dxfId="3280" priority="3279">
      <formula>AND(MONTH(B6)=$F$4,B7="green")</formula>
    </cfRule>
    <cfRule type="expression" dxfId="3279" priority="3280">
      <formula>AND(MONTH(B6)=$F$4,B7="purple")</formula>
    </cfRule>
    <cfRule type="expression" dxfId="3278" priority="3281">
      <formula>AND(MONTH(B6)=$F$4,B7="sky")</formula>
    </cfRule>
    <cfRule type="expression" dxfId="3277" priority="3282">
      <formula>AND(MONTH(B6)=$F$4,B7="orange")</formula>
    </cfRule>
    <cfRule type="expression" dxfId="3276" priority="3283">
      <formula>MONTH(B6)&lt;&gt;$F$4</formula>
    </cfRule>
  </conditionalFormatting>
  <conditionalFormatting sqref="J8:P8">
    <cfRule type="expression" dxfId="3275" priority="3276">
      <formula>MONTH(J8)&lt;&gt;$N$4</formula>
    </cfRule>
  </conditionalFormatting>
  <conditionalFormatting sqref="J8:P8">
    <cfRule type="expression" dxfId="3274" priority="3270">
      <formula>AND(MONTH(J6)=$N$4,J7="pink")</formula>
    </cfRule>
    <cfRule type="expression" dxfId="3273" priority="3271">
      <formula>AND(MONTH(J6)=$N$4,J7="yellow")</formula>
    </cfRule>
    <cfRule type="expression" dxfId="3272" priority="3272">
      <formula>AND(MONTH(J6)=$N$4,J7="green")</formula>
    </cfRule>
    <cfRule type="expression" dxfId="3271" priority="3273">
      <formula>AND(MONTH(J6)=$F$4,J7="purple")</formula>
    </cfRule>
    <cfRule type="expression" dxfId="3270" priority="3274">
      <formula>AND(MONTH(J6)=$N$4,J7="sky")</formula>
    </cfRule>
    <cfRule type="expression" dxfId="3269" priority="3275">
      <formula>AND(MONTH(J6)=$N$4,J7="orange")</formula>
    </cfRule>
  </conditionalFormatting>
  <conditionalFormatting sqref="J9:P9">
    <cfRule type="expression" dxfId="3268" priority="3269">
      <formula>MONTH(J9)&lt;&gt;$N$4</formula>
    </cfRule>
  </conditionalFormatting>
  <conditionalFormatting sqref="J9:P9">
    <cfRule type="expression" dxfId="3267" priority="3263">
      <formula>AND(MONTH(J6)=$N$4,J7="pink")</formula>
    </cfRule>
    <cfRule type="expression" dxfId="3266" priority="3264">
      <formula>AND(MONTH(J6)=$N$4,J7="yellow")</formula>
    </cfRule>
    <cfRule type="expression" dxfId="3265" priority="3265">
      <formula>AND(MONTH(J6)=$N$4,J7="green")</formula>
    </cfRule>
    <cfRule type="expression" dxfId="3264" priority="3266">
      <formula>AND(MONTH(J6)=$N$4,J7="purple")</formula>
    </cfRule>
    <cfRule type="expression" dxfId="3263" priority="3267">
      <formula>AND(MONTH(J6)=$N$4,J7="sky")</formula>
    </cfRule>
    <cfRule type="expression" dxfId="3262" priority="3268">
      <formula>AND(MONTH(J6)=$N$4,J7="orange")</formula>
    </cfRule>
  </conditionalFormatting>
  <conditionalFormatting sqref="J10:P10">
    <cfRule type="expression" dxfId="3261" priority="3262">
      <formula>MONTH(J10)&lt;&gt;$N$4</formula>
    </cfRule>
  </conditionalFormatting>
  <conditionalFormatting sqref="J10:P10">
    <cfRule type="expression" dxfId="3260" priority="3256">
      <formula>AND(MONTH(J6)=$N$4,J7="pink")</formula>
    </cfRule>
    <cfRule type="expression" dxfId="3259" priority="3257">
      <formula>AND(MONTH(J6)=$N$4,J7="yellow")</formula>
    </cfRule>
    <cfRule type="expression" dxfId="3258" priority="3258">
      <formula>AND(MONTH(J6)=$N$4,J7="green")</formula>
    </cfRule>
    <cfRule type="expression" dxfId="3257" priority="3259">
      <formula>AND(MONTH(J6)=$N$4,J7="purple")</formula>
    </cfRule>
    <cfRule type="expression" dxfId="3256" priority="3260">
      <formula>AND(MONTH(J6)=$N$4,J7="sky")</formula>
    </cfRule>
    <cfRule type="expression" dxfId="3255" priority="3261">
      <formula>AND(MONTH(J6)=$N$4,J7="orange")</formula>
    </cfRule>
  </conditionalFormatting>
  <conditionalFormatting sqref="J11:P11">
    <cfRule type="expression" dxfId="3254" priority="3255">
      <formula>MONTH(J11)&lt;&gt;$N$4</formula>
    </cfRule>
  </conditionalFormatting>
  <conditionalFormatting sqref="J11:P11">
    <cfRule type="expression" dxfId="3253" priority="3249">
      <formula>AND(MONTH(J6)=$N$4,J7="pink")</formula>
    </cfRule>
    <cfRule type="expression" dxfId="3252" priority="3250">
      <formula>AND(MONTH(J6)=$N$4,J7="yellow")</formula>
    </cfRule>
    <cfRule type="expression" dxfId="3251" priority="3251">
      <formula>AND(MONTH(J6)=$N$4,J7="green")</formula>
    </cfRule>
    <cfRule type="expression" dxfId="3250" priority="3252">
      <formula>AND(MONTH(J6)=$N$4,J7="purple")</formula>
    </cfRule>
    <cfRule type="expression" dxfId="3249" priority="3253">
      <formula>AND(MONTH(J6)=$N$4,J7="sky")</formula>
    </cfRule>
    <cfRule type="expression" dxfId="3248" priority="3254">
      <formula>AND(MONTH(J6)=$N$4,J7="orange")</formula>
    </cfRule>
  </conditionalFormatting>
  <conditionalFormatting sqref="K12:P12">
    <cfRule type="expression" dxfId="3247" priority="3248">
      <formula>MONTH(K6)&lt;&gt;$N$4</formula>
    </cfRule>
  </conditionalFormatting>
  <conditionalFormatting sqref="J12:P12">
    <cfRule type="expression" dxfId="3246" priority="3241">
      <formula>AND(MONTH(J6)=$N$4,J7="pink")</formula>
    </cfRule>
    <cfRule type="expression" dxfId="3245" priority="3242">
      <formula>AND(MONTH(J6)=$N$4,J7="yellow")</formula>
    </cfRule>
    <cfRule type="expression" dxfId="3244" priority="3243">
      <formula>AND(MONTH(J6)=$N$4,J7="green")</formula>
    </cfRule>
    <cfRule type="expression" dxfId="3243" priority="3244">
      <formula>AND(MONTH(J6)=$N$4,J7="purple")</formula>
    </cfRule>
    <cfRule type="expression" dxfId="3242" priority="3245">
      <formula>AND(MONTH(J6)=$N$4,J7="sky")</formula>
    </cfRule>
    <cfRule type="expression" dxfId="3241" priority="3246">
      <formula>AND(MONTH(J6)=$N$4,J7="orange")</formula>
    </cfRule>
    <cfRule type="expression" dxfId="3240" priority="3247">
      <formula>MONTH(J6)&lt;&gt;$N$4</formula>
    </cfRule>
  </conditionalFormatting>
  <conditionalFormatting sqref="K13:P13">
    <cfRule type="expression" dxfId="3239" priority="3240">
      <formula>MONTH(K7)&lt;&gt;$N$4</formula>
    </cfRule>
  </conditionalFormatting>
  <conditionalFormatting sqref="J13:P13">
    <cfRule type="expression" dxfId="3238" priority="3233">
      <formula>AND(MONTH(J6)=$N$4,J7="pink")</formula>
    </cfRule>
    <cfRule type="expression" dxfId="3237" priority="3234">
      <formula>AND(MONTH(J6)=$N$4,J7="yellow")</formula>
    </cfRule>
    <cfRule type="expression" dxfId="3236" priority="3235">
      <formula>AND(MONTH(J6)=$N$4,J8="green")</formula>
    </cfRule>
    <cfRule type="expression" dxfId="3235" priority="3236">
      <formula>AND(MONTH(J6)=$N$4,J7="purple")</formula>
    </cfRule>
    <cfRule type="expression" dxfId="3234" priority="3237">
      <formula>AND(MONTH(J6)=$N$4,J7="sky")</formula>
    </cfRule>
    <cfRule type="expression" dxfId="3233" priority="3238">
      <formula>AND(MONTH(J6)=$N$4,J7="orange")</formula>
    </cfRule>
    <cfRule type="expression" dxfId="3232" priority="3239">
      <formula>MONTH(J6)&lt;&gt;$N$4</formula>
    </cfRule>
  </conditionalFormatting>
  <conditionalFormatting sqref="K6:P6">
    <cfRule type="expression" dxfId="3231" priority="3232">
      <formula>MONTH(K6)&lt;&gt;$N$4</formula>
    </cfRule>
  </conditionalFormatting>
  <conditionalFormatting sqref="J6:P6">
    <cfRule type="expression" dxfId="3230" priority="3225">
      <formula>AND(MONTH(J6)=$N$4,J7="pink")</formula>
    </cfRule>
    <cfRule type="expression" dxfId="3229" priority="3226">
      <formula>AND(MONTH(J6)=$N$4,J7="yellow")</formula>
    </cfRule>
    <cfRule type="expression" dxfId="3228" priority="3227">
      <formula>AND(MONTH(J6)=$N$4,J7="green")</formula>
    </cfRule>
    <cfRule type="expression" dxfId="3227" priority="3228">
      <formula>AND(MONTH(J6)=$N$4,J7="purple")</formula>
    </cfRule>
    <cfRule type="expression" dxfId="3226" priority="3229">
      <formula>AND(MONTH(J6)=$N$4,J7="sky")</formula>
    </cfRule>
    <cfRule type="expression" dxfId="3225" priority="3230">
      <formula>AND(MONTH(J6)=$N$4,J7="orange")</formula>
    </cfRule>
    <cfRule type="expression" dxfId="3224" priority="3231">
      <formula>MONTH(J6)&lt;&gt;$N$4</formula>
    </cfRule>
  </conditionalFormatting>
  <conditionalFormatting sqref="R8:X8">
    <cfRule type="expression" dxfId="3223" priority="3224">
      <formula>MONTH(R8)&lt;&gt;$V$4</formula>
    </cfRule>
  </conditionalFormatting>
  <conditionalFormatting sqref="R8:X8">
    <cfRule type="expression" dxfId="3222" priority="3218">
      <formula>AND(MONTH(R6)=$V$4,R7="pink")</formula>
    </cfRule>
    <cfRule type="expression" dxfId="3221" priority="3219">
      <formula>AND(MONTH(R6)=$V$4,R7="yellow")</formula>
    </cfRule>
    <cfRule type="expression" dxfId="3220" priority="3220">
      <formula>AND(MONTH(R6)=$V$4,R7="green")</formula>
    </cfRule>
    <cfRule type="expression" dxfId="3219" priority="3221">
      <formula>AND(MONTH(R6)=$V$4,R7="purple")</formula>
    </cfRule>
    <cfRule type="expression" dxfId="3218" priority="3222">
      <formula>AND(MONTH(R6)=$V$4,R7="sky")</formula>
    </cfRule>
    <cfRule type="expression" dxfId="3217" priority="3223">
      <formula>AND(MONTH(R6)=$V$4,R7="orange")</formula>
    </cfRule>
  </conditionalFormatting>
  <conditionalFormatting sqref="R9:X9">
    <cfRule type="expression" dxfId="3216" priority="3217">
      <formula>MONTH(R9)&lt;&gt;$V$4</formula>
    </cfRule>
  </conditionalFormatting>
  <conditionalFormatting sqref="R9:X9">
    <cfRule type="expression" dxfId="3215" priority="3211">
      <formula>AND(MONTH(R6)=$V$4,R7="pink")</formula>
    </cfRule>
    <cfRule type="expression" dxfId="3214" priority="3212">
      <formula>AND(MONTH(R6)=$V$4,R7="yellow")</formula>
    </cfRule>
    <cfRule type="expression" dxfId="3213" priority="3213">
      <formula>AND(MONTH(R6)=$V$4,R7="green")</formula>
    </cfRule>
    <cfRule type="expression" dxfId="3212" priority="3214">
      <formula>AND(MONTH(R6)=$V$4,R7="purple")</formula>
    </cfRule>
    <cfRule type="expression" dxfId="3211" priority="3215">
      <formula>AND(MONTH(R6)=$V$4,R7="sky")</formula>
    </cfRule>
    <cfRule type="expression" dxfId="3210" priority="3216">
      <formula>AND(MONTH(R6)=$V$4,R7="orange")</formula>
    </cfRule>
  </conditionalFormatting>
  <conditionalFormatting sqref="R10:X10">
    <cfRule type="expression" dxfId="3209" priority="3210">
      <formula>MONTH(R10)&lt;&gt;$V$4</formula>
    </cfRule>
  </conditionalFormatting>
  <conditionalFormatting sqref="R10:X10">
    <cfRule type="expression" dxfId="3208" priority="3204">
      <formula>AND(MONTH(R6)=$V$4,R7="pink")</formula>
    </cfRule>
    <cfRule type="expression" dxfId="3207" priority="3205">
      <formula>AND(MONTH(R6)=$V$4,R7="yellow")</formula>
    </cfRule>
    <cfRule type="expression" dxfId="3206" priority="3206">
      <formula>AND(MONTH(R6)=$V$4,R7="green")</formula>
    </cfRule>
    <cfRule type="expression" dxfId="3205" priority="3207">
      <formula>AND(MONTH(R6)=$V$4,R7="purple")</formula>
    </cfRule>
    <cfRule type="expression" dxfId="3204" priority="3208">
      <formula>AND(MONTH(R6)=$V$4,R7="sky")</formula>
    </cfRule>
    <cfRule type="expression" dxfId="3203" priority="3209">
      <formula>AND(MONTH(R6)=$V$4,R7="orange")</formula>
    </cfRule>
  </conditionalFormatting>
  <conditionalFormatting sqref="R11:X11">
    <cfRule type="expression" dxfId="3202" priority="3203">
      <formula>MONTH(R11)&lt;&gt;$V$4</formula>
    </cfRule>
  </conditionalFormatting>
  <conditionalFormatting sqref="R11:X11">
    <cfRule type="expression" dxfId="3201" priority="3197">
      <formula>AND(MONTH(R6)=$V$4,R7="pink")</formula>
    </cfRule>
    <cfRule type="expression" dxfId="3200" priority="3198">
      <formula>AND(MONTH(R6)=$V$4,R7="yellow")</formula>
    </cfRule>
    <cfRule type="expression" dxfId="3199" priority="3199">
      <formula>AND(MONTH(R6)=$V$4,R7="green")</formula>
    </cfRule>
    <cfRule type="expression" dxfId="3198" priority="3200">
      <formula>AND(MONTH(R6)=$V$4,R7="purple")</formula>
    </cfRule>
    <cfRule type="expression" dxfId="3197" priority="3201">
      <formula>AND(MONTH(R6)=$V$4,R7="sky")</formula>
    </cfRule>
    <cfRule type="expression" dxfId="3196" priority="3202">
      <formula>AND(MONTH(R6)=$V$4,R7="orange")</formula>
    </cfRule>
  </conditionalFormatting>
  <conditionalFormatting sqref="S12:X12">
    <cfRule type="expression" dxfId="3195" priority="3196">
      <formula>MONTH(S6)&lt;&gt;$V$4</formula>
    </cfRule>
  </conditionalFormatting>
  <conditionalFormatting sqref="R12:X12">
    <cfRule type="expression" dxfId="3194" priority="3189">
      <formula>AND(MONTH(R6)=$V$4,R7="pink")</formula>
    </cfRule>
    <cfRule type="expression" dxfId="3193" priority="3190">
      <formula>AND(MONTH(R6)=$V$4,R7="yellow")</formula>
    </cfRule>
    <cfRule type="expression" dxfId="3192" priority="3191">
      <formula>AND(MONTH(R6)=$V$4,R7="green")</formula>
    </cfRule>
    <cfRule type="expression" dxfId="3191" priority="3192">
      <formula>AND(MONTH(R6)=$V$4,R7="purple")</formula>
    </cfRule>
    <cfRule type="expression" dxfId="3190" priority="3193">
      <formula>AND(MONTH(R6)=$V$4,R7="sky")</formula>
    </cfRule>
    <cfRule type="expression" dxfId="3189" priority="3194">
      <formula>AND(MONTH(R6)=$V$4,R7="orange")</formula>
    </cfRule>
    <cfRule type="expression" dxfId="3188" priority="3195">
      <formula>MONTH(R6)&lt;&gt;$V$4</formula>
    </cfRule>
  </conditionalFormatting>
  <conditionalFormatting sqref="S13:X13">
    <cfRule type="expression" dxfId="3187" priority="3188">
      <formula>MONTH(S7)&lt;&gt;$V$4</formula>
    </cfRule>
  </conditionalFormatting>
  <conditionalFormatting sqref="R13:X13">
    <cfRule type="expression" dxfId="3186" priority="3181">
      <formula>AND(MONTH(R6)=$V$4,R7="pink")</formula>
    </cfRule>
    <cfRule type="expression" dxfId="3185" priority="3182">
      <formula>AND(MONTH(R6)=$V$4,R7="yellow")</formula>
    </cfRule>
    <cfRule type="expression" dxfId="3184" priority="3183">
      <formula>AND(MONTH(R6)=$V$4,R7="green")</formula>
    </cfRule>
    <cfRule type="expression" dxfId="3183" priority="3184">
      <formula>AND(MONTH(R6)=$V$4,R7="purple")</formula>
    </cfRule>
    <cfRule type="expression" dxfId="3182" priority="3185">
      <formula>AND(MONTH(R6)=$V$4,R7="sky")</formula>
    </cfRule>
    <cfRule type="expression" dxfId="3181" priority="3186">
      <formula>AND(MONTH(R6)=$V$4,R7="orange")</formula>
    </cfRule>
    <cfRule type="expression" dxfId="3180" priority="3187">
      <formula>MONTH(R6)&lt;&gt;$V$4</formula>
    </cfRule>
  </conditionalFormatting>
  <conditionalFormatting sqref="S6:X6">
    <cfRule type="expression" dxfId="3179" priority="3180">
      <formula>MONTH(S6)&lt;&gt;$V$4</formula>
    </cfRule>
  </conditionalFormatting>
  <conditionalFormatting sqref="R6:X6">
    <cfRule type="expression" dxfId="3178" priority="3173">
      <formula>AND(MONTH(R6)=$V$4,R7="pink")</formula>
    </cfRule>
    <cfRule type="expression" dxfId="3177" priority="3174">
      <formula>AND(MONTH(R6)=$V$4,R7="yellow")</formula>
    </cfRule>
    <cfRule type="expression" dxfId="3176" priority="3175">
      <formula>AND(MONTH(R6)=$V$4,R7="green")</formula>
    </cfRule>
    <cfRule type="expression" dxfId="3175" priority="3176">
      <formula>AND(MONTH(R6)=$V$4,R7="purple")</formula>
    </cfRule>
    <cfRule type="expression" dxfId="3174" priority="3177">
      <formula>AND(MONTH(R6)=$V$4,R7="sky")</formula>
    </cfRule>
    <cfRule type="expression" dxfId="3173" priority="3178">
      <formula>AND(MONTH(R6)=$V$4,R7="orange")</formula>
    </cfRule>
    <cfRule type="expression" dxfId="3172" priority="3179">
      <formula>MONTH(R6)&lt;&gt;$V$4</formula>
    </cfRule>
  </conditionalFormatting>
  <conditionalFormatting sqref="J17:P17">
    <cfRule type="expression" dxfId="3171" priority="3172">
      <formula>MONTH(J17)&lt;&gt;$N$4</formula>
    </cfRule>
  </conditionalFormatting>
  <conditionalFormatting sqref="J17:P17">
    <cfRule type="expression" dxfId="3170" priority="3166">
      <formula>AND(MONTH(J14)=$N$4,J15="pink")</formula>
    </cfRule>
    <cfRule type="expression" dxfId="3169" priority="3167">
      <formula>AND(MONTH(J14)=$N$4,J15="yellow")</formula>
    </cfRule>
    <cfRule type="expression" dxfId="3168" priority="3168">
      <formula>AND(MONTH(J14)=$N$4,J15="green")</formula>
    </cfRule>
    <cfRule type="expression" dxfId="3167" priority="3169">
      <formula>AND(MONTH(J14)=$N$4,J15="purple")</formula>
    </cfRule>
    <cfRule type="expression" dxfId="3166" priority="3170">
      <formula>AND(MONTH(J14)=$N$4,J15="sky")</formula>
    </cfRule>
    <cfRule type="expression" dxfId="3165" priority="3171">
      <formula>AND(MONTH(J14)=$N$4,J15="orange")</formula>
    </cfRule>
  </conditionalFormatting>
  <conditionalFormatting sqref="J18:P18">
    <cfRule type="expression" dxfId="3164" priority="3165">
      <formula>MONTH(J18)&lt;&gt;$N$4</formula>
    </cfRule>
  </conditionalFormatting>
  <conditionalFormatting sqref="J18:P18">
    <cfRule type="expression" dxfId="3163" priority="3159">
      <formula>AND(MONTH(J14)=$N$4,J15="pink")</formula>
    </cfRule>
    <cfRule type="expression" dxfId="3162" priority="3160">
      <formula>AND(MONTH(J14)=$N$4,J15="yellow")</formula>
    </cfRule>
    <cfRule type="expression" dxfId="3161" priority="3161">
      <formula>AND(MONTH(J14)=$N$4,J15="green")</formula>
    </cfRule>
    <cfRule type="expression" dxfId="3160" priority="3162">
      <formula>AND(MONTH(J14)=$N$4,J15="purple")</formula>
    </cfRule>
    <cfRule type="expression" dxfId="3159" priority="3163">
      <formula>AND(MONTH(J14)=$N$4,J15="sky")</formula>
    </cfRule>
    <cfRule type="expression" dxfId="3158" priority="3164">
      <formula>AND(MONTH(J14)=$N$4,J15="orange")</formula>
    </cfRule>
  </conditionalFormatting>
  <conditionalFormatting sqref="J19:P19">
    <cfRule type="expression" dxfId="3157" priority="3158">
      <formula>MONTH(J19)&lt;&gt;$N$4</formula>
    </cfRule>
  </conditionalFormatting>
  <conditionalFormatting sqref="J19:P19">
    <cfRule type="expression" dxfId="3156" priority="3152">
      <formula>AND(MONTH(J14)=$N$4,J15="pink")</formula>
    </cfRule>
    <cfRule type="expression" dxfId="3155" priority="3153">
      <formula>AND(MONTH(J14)=$N$4,J15="yellow")</formula>
    </cfRule>
    <cfRule type="expression" dxfId="3154" priority="3154">
      <formula>AND(MONTH(J14)=$N$4,J15="green")</formula>
    </cfRule>
    <cfRule type="expression" dxfId="3153" priority="3155">
      <formula>AND(MONTH(J14)=$N$4,J15="purple")</formula>
    </cfRule>
    <cfRule type="expression" dxfId="3152" priority="3156">
      <formula>AND(MONTH(J14)=$N$4,J15="sky")</formula>
    </cfRule>
    <cfRule type="expression" dxfId="3151" priority="3157">
      <formula>AND(MONTH(J14)=$N$4,J15="orange")</formula>
    </cfRule>
  </conditionalFormatting>
  <conditionalFormatting sqref="K20:P20">
    <cfRule type="expression" dxfId="3150" priority="3151">
      <formula>MONTH(K14)&lt;&gt;$N$4</formula>
    </cfRule>
  </conditionalFormatting>
  <conditionalFormatting sqref="J20:P20">
    <cfRule type="expression" dxfId="3149" priority="3144">
      <formula>AND(MONTH(J14)=$N$4,J15="pink")</formula>
    </cfRule>
    <cfRule type="expression" dxfId="3148" priority="3145">
      <formula>AND(MONTH(J14)=$N$4,J15="yellow")</formula>
    </cfRule>
    <cfRule type="expression" dxfId="3147" priority="3146">
      <formula>AND(MONTH(J14)=$N$4,J15="green")</formula>
    </cfRule>
    <cfRule type="expression" dxfId="3146" priority="3147">
      <formula>AND(MONTH(J14)=$N$4,J15="purple")</formula>
    </cfRule>
    <cfRule type="expression" dxfId="3145" priority="3148">
      <formula>AND(MONTH(J14)=$N$4,J15="sky")</formula>
    </cfRule>
    <cfRule type="expression" dxfId="3144" priority="3149">
      <formula>AND(MONTH(J14)=$N$4,J15="orange")</formula>
    </cfRule>
    <cfRule type="expression" dxfId="3143" priority="3150">
      <formula>MONTH(J14)&lt;&gt;$N$4</formula>
    </cfRule>
  </conditionalFormatting>
  <conditionalFormatting sqref="K21:P21">
    <cfRule type="expression" dxfId="3142" priority="3143">
      <formula>MONTH(K15)&lt;&gt;$N$4</formula>
    </cfRule>
  </conditionalFormatting>
  <conditionalFormatting sqref="J21:P21">
    <cfRule type="expression" dxfId="3141" priority="3136">
      <formula>AND(MONTH(J14)=$N$4,J15="pink")</formula>
    </cfRule>
    <cfRule type="expression" dxfId="3140" priority="3137">
      <formula>AND(MONTH(J14)=$N$4,J15="yellow")</formula>
    </cfRule>
    <cfRule type="expression" dxfId="3139" priority="3138">
      <formula>AND(MONTH(J14)=$N$4,J16="green")</formula>
    </cfRule>
    <cfRule type="expression" dxfId="3138" priority="3139">
      <formula>AND(MONTH(J14)=$N$4,J15="purple")</formula>
    </cfRule>
    <cfRule type="expression" dxfId="3137" priority="3140">
      <formula>AND(MONTH(J14)=$N$4,J15="sky")</formula>
    </cfRule>
    <cfRule type="expression" dxfId="3136" priority="3141">
      <formula>AND(MONTH(J14)=$N$4,J15="orange")</formula>
    </cfRule>
    <cfRule type="expression" dxfId="3135" priority="3142">
      <formula>MONTH(J14)&lt;&gt;$N$4</formula>
    </cfRule>
  </conditionalFormatting>
  <conditionalFormatting sqref="K14:P14">
    <cfRule type="expression" dxfId="3134" priority="3135">
      <formula>MONTH(K14)&lt;&gt;$N$4</formula>
    </cfRule>
  </conditionalFormatting>
  <conditionalFormatting sqref="J14:P14">
    <cfRule type="expression" dxfId="3133" priority="3128">
      <formula>AND(MONTH(J14)=$N$4,J15="pink")</formula>
    </cfRule>
    <cfRule type="expression" dxfId="3132" priority="3129">
      <formula>AND(MONTH(J14)=$N$4,J15="yellow")</formula>
    </cfRule>
    <cfRule type="expression" dxfId="3131" priority="3130">
      <formula>AND(MONTH(J14)=$N$4,J15="green")</formula>
    </cfRule>
    <cfRule type="expression" dxfId="3130" priority="3131">
      <formula>AND(MONTH(J14)=$N$4,J15="purple")</formula>
    </cfRule>
    <cfRule type="expression" dxfId="3129" priority="3132">
      <formula>AND(MONTH(J14)=$N$4,J15="sky")</formula>
    </cfRule>
    <cfRule type="expression" dxfId="3128" priority="3133">
      <formula>AND(MONTH(J14)=$N$4,J15="orange")</formula>
    </cfRule>
    <cfRule type="expression" dxfId="3127" priority="3134">
      <formula>MONTH(J14)&lt;&gt;$N$4</formula>
    </cfRule>
  </conditionalFormatting>
  <conditionalFormatting sqref="J25:P25">
    <cfRule type="expression" dxfId="3126" priority="3127">
      <formula>MONTH(J25)&lt;&gt;$N$4</formula>
    </cfRule>
  </conditionalFormatting>
  <conditionalFormatting sqref="J25:P25">
    <cfRule type="expression" dxfId="3125" priority="3121">
      <formula>AND(MONTH(J22)=$N$4,J23="pink")</formula>
    </cfRule>
    <cfRule type="expression" dxfId="3124" priority="3122">
      <formula>AND(MONTH(J22)=$N$4,J23="yellow")</formula>
    </cfRule>
    <cfRule type="expression" dxfId="3123" priority="3123">
      <formula>AND(MONTH(J22)=$N$4,J23="green")</formula>
    </cfRule>
    <cfRule type="expression" dxfId="3122" priority="3124">
      <formula>AND(MONTH(J22)=$N$4,J23="purple")</formula>
    </cfRule>
    <cfRule type="expression" dxfId="3121" priority="3125">
      <formula>AND(MONTH(J22)=$N$4,J23="sky")</formula>
    </cfRule>
    <cfRule type="expression" dxfId="3120" priority="3126">
      <formula>AND(MONTH(J22)=$N$4,J23="orange")</formula>
    </cfRule>
  </conditionalFormatting>
  <conditionalFormatting sqref="J26:P26">
    <cfRule type="expression" dxfId="3119" priority="3120">
      <formula>MONTH(J26)&lt;&gt;$N$4</formula>
    </cfRule>
  </conditionalFormatting>
  <conditionalFormatting sqref="J26:P26">
    <cfRule type="expression" dxfId="3118" priority="3114">
      <formula>AND(MONTH(J22)=$N$4,J23="pink")</formula>
    </cfRule>
    <cfRule type="expression" dxfId="3117" priority="3115">
      <formula>AND(MONTH(J22)=$N$4,J23="yellow")</formula>
    </cfRule>
    <cfRule type="expression" dxfId="3116" priority="3116">
      <formula>AND(MONTH(J22)=$N$4,J23="green")</formula>
    </cfRule>
    <cfRule type="expression" dxfId="3115" priority="3117">
      <formula>AND(MONTH(J22)=$N$4,J23="purple")</formula>
    </cfRule>
    <cfRule type="expression" dxfId="3114" priority="3118">
      <formula>AND(MONTH(J22)=$N$4,J23="sky")</formula>
    </cfRule>
    <cfRule type="expression" dxfId="3113" priority="3119">
      <formula>AND(MONTH(J22)=$N$4,J23="orange")</formula>
    </cfRule>
  </conditionalFormatting>
  <conditionalFormatting sqref="J27:P27">
    <cfRule type="expression" dxfId="3112" priority="3113">
      <formula>MONTH(J27)&lt;&gt;$N$4</formula>
    </cfRule>
  </conditionalFormatting>
  <conditionalFormatting sqref="J27:P27">
    <cfRule type="expression" dxfId="3111" priority="3107">
      <formula>AND(MONTH(J22)=$N$4,J23="pink")</formula>
    </cfRule>
    <cfRule type="expression" dxfId="3110" priority="3108">
      <formula>AND(MONTH(J22)=$N$4,J23="yellow")</formula>
    </cfRule>
    <cfRule type="expression" dxfId="3109" priority="3109">
      <formula>AND(MONTH(J22)=$N$4,J23="green")</formula>
    </cfRule>
    <cfRule type="expression" dxfId="3108" priority="3110">
      <formula>AND(MONTH(J22)=$N$4,J23="purple")</formula>
    </cfRule>
    <cfRule type="expression" dxfId="3107" priority="3111">
      <formula>AND(MONTH(J22)=$N$4,J23="sky")</formula>
    </cfRule>
    <cfRule type="expression" dxfId="3106" priority="3112">
      <formula>AND(MONTH(J22)=$N$4,J23="orange")</formula>
    </cfRule>
  </conditionalFormatting>
  <conditionalFormatting sqref="K28:P28">
    <cfRule type="expression" dxfId="3105" priority="3106">
      <formula>MONTH(K22)&lt;&gt;$N$4</formula>
    </cfRule>
  </conditionalFormatting>
  <conditionalFormatting sqref="J28:P28">
    <cfRule type="expression" dxfId="3104" priority="3099">
      <formula>AND(MONTH(J22)=$N$4,J23="pink")</formula>
    </cfRule>
    <cfRule type="expression" dxfId="3103" priority="3100">
      <formula>AND(MONTH(J22)=$N$4,J23="yellow")</formula>
    </cfRule>
    <cfRule type="expression" dxfId="3102" priority="3101">
      <formula>AND(MONTH(J22)=$N$4,J23="green")</formula>
    </cfRule>
    <cfRule type="expression" dxfId="3101" priority="3102">
      <formula>AND(MONTH(J22)=$N$4,J23="purple")</formula>
    </cfRule>
    <cfRule type="expression" dxfId="3100" priority="3103">
      <formula>AND(MONTH(J22)=$N$4,J23="sky")</formula>
    </cfRule>
    <cfRule type="expression" dxfId="3099" priority="3104">
      <formula>AND(MONTH(J22)=$N$4,J23="orange")</formula>
    </cfRule>
    <cfRule type="expression" dxfId="3098" priority="3105">
      <formula>MONTH(J22)&lt;&gt;$N$4</formula>
    </cfRule>
  </conditionalFormatting>
  <conditionalFormatting sqref="K29:P29">
    <cfRule type="expression" dxfId="3097" priority="3098">
      <formula>MONTH(K23)&lt;&gt;$N$4</formula>
    </cfRule>
  </conditionalFormatting>
  <conditionalFormatting sqref="J29:P29">
    <cfRule type="expression" dxfId="3096" priority="3091">
      <formula>AND(MONTH(J22)=$N$4,J23="pink")</formula>
    </cfRule>
    <cfRule type="expression" dxfId="3095" priority="3092">
      <formula>AND(MONTH(J22)=$N$4,J23="yellow")</formula>
    </cfRule>
    <cfRule type="expression" dxfId="3094" priority="3093">
      <formula>AND(MONTH(J22)=$N$4,J24="green")</formula>
    </cfRule>
    <cfRule type="expression" dxfId="3093" priority="3094">
      <formula>AND(MONTH(J22)=$N$4,J23="purple")</formula>
    </cfRule>
    <cfRule type="expression" dxfId="3092" priority="3095">
      <formula>AND(MONTH(J22)=$N$4,J23="sky")</formula>
    </cfRule>
    <cfRule type="expression" dxfId="3091" priority="3096">
      <formula>AND(MONTH(J22)=$N$4,J23="orange")</formula>
    </cfRule>
    <cfRule type="expression" dxfId="3090" priority="3097">
      <formula>MONTH(J22)&lt;&gt;$N$4</formula>
    </cfRule>
  </conditionalFormatting>
  <conditionalFormatting sqref="K22:P22">
    <cfRule type="expression" dxfId="3089" priority="3090">
      <formula>MONTH(K22)&lt;&gt;$N$4</formula>
    </cfRule>
  </conditionalFormatting>
  <conditionalFormatting sqref="J22:P22">
    <cfRule type="expression" dxfId="3088" priority="3083">
      <formula>AND(MONTH(J22)=$N$4,J23="pink")</formula>
    </cfRule>
    <cfRule type="expression" dxfId="3087" priority="3084">
      <formula>AND(MONTH(J22)=$N$4,J23="yellow")</formula>
    </cfRule>
    <cfRule type="expression" dxfId="3086" priority="3085">
      <formula>AND(MONTH(J22)=$N$4,J23="green")</formula>
    </cfRule>
    <cfRule type="expression" dxfId="3085" priority="3086">
      <formula>AND(MONTH(J22)=$N$4,J23="purple")</formula>
    </cfRule>
    <cfRule type="expression" dxfId="3084" priority="3087">
      <formula>AND(MONTH(J22)=$N$4,J23="sky")</formula>
    </cfRule>
    <cfRule type="expression" dxfId="3083" priority="3088">
      <formula>AND(MONTH(J22)=$N$4,J23="orange")</formula>
    </cfRule>
    <cfRule type="expression" dxfId="3082" priority="3089">
      <formula>MONTH(J22)&lt;&gt;$N$4</formula>
    </cfRule>
  </conditionalFormatting>
  <conditionalFormatting sqref="J33:P33">
    <cfRule type="expression" dxfId="3081" priority="3082">
      <formula>MONTH(J33)&lt;&gt;$N$4</formula>
    </cfRule>
  </conditionalFormatting>
  <conditionalFormatting sqref="J33:P33">
    <cfRule type="expression" dxfId="3080" priority="3076">
      <formula>AND(MONTH(J30)=$N$4,J31="pink")</formula>
    </cfRule>
    <cfRule type="expression" dxfId="3079" priority="3077">
      <formula>AND(MONTH(J30)=$N$4,J31="yellow")</formula>
    </cfRule>
    <cfRule type="expression" dxfId="3078" priority="3078">
      <formula>AND(MONTH(J30)=$N$4,J31="green")</formula>
    </cfRule>
    <cfRule type="expression" dxfId="3077" priority="3079">
      <formula>AND(MONTH(J30)=$N$4,J31="purple")</formula>
    </cfRule>
    <cfRule type="expression" dxfId="3076" priority="3080">
      <formula>AND(MONTH(J30)=$N$4,J31="sky")</formula>
    </cfRule>
    <cfRule type="expression" dxfId="3075" priority="3081">
      <formula>AND(MONTH(J30)=$N$4,J31="orange")</formula>
    </cfRule>
  </conditionalFormatting>
  <conditionalFormatting sqref="J34:P34">
    <cfRule type="expression" dxfId="3074" priority="3075">
      <formula>MONTH(J34)&lt;&gt;$N$4</formula>
    </cfRule>
  </conditionalFormatting>
  <conditionalFormatting sqref="J34:P34">
    <cfRule type="expression" dxfId="3073" priority="3069">
      <formula>AND(MONTH(J30)=$N$4,J31="pink")</formula>
    </cfRule>
    <cfRule type="expression" dxfId="3072" priority="3070">
      <formula>AND(MONTH(J30)=$N$4,J31="yellow")</formula>
    </cfRule>
    <cfRule type="expression" dxfId="3071" priority="3071">
      <formula>AND(MONTH(J30)=$N$4,J31="green")</formula>
    </cfRule>
    <cfRule type="expression" dxfId="3070" priority="3072">
      <formula>AND(MONTH(J30)=$N$4,J31="purple")</formula>
    </cfRule>
    <cfRule type="expression" dxfId="3069" priority="3073">
      <formula>AND(MONTH(J30)=$N$4,J31="sky")</formula>
    </cfRule>
    <cfRule type="expression" dxfId="3068" priority="3074">
      <formula>AND(MONTH(J30)=$N$4,J31="orange")</formula>
    </cfRule>
  </conditionalFormatting>
  <conditionalFormatting sqref="J35:P35">
    <cfRule type="expression" dxfId="3067" priority="3068">
      <formula>MONTH(J35)&lt;&gt;$N$4</formula>
    </cfRule>
  </conditionalFormatting>
  <conditionalFormatting sqref="J35:P35">
    <cfRule type="expression" dxfId="3066" priority="3062">
      <formula>AND(MONTH(J30)=$N$4,J31="pink")</formula>
    </cfRule>
    <cfRule type="expression" dxfId="3065" priority="3063">
      <formula>AND(MONTH(J30)=$N$4,J31="yellow")</formula>
    </cfRule>
    <cfRule type="expression" dxfId="3064" priority="3064">
      <formula>AND(MONTH(J30)=$N$4,J31="green")</formula>
    </cfRule>
    <cfRule type="expression" dxfId="3063" priority="3065">
      <formula>AND(MONTH(J30)=$N$4,J31="purple")</formula>
    </cfRule>
    <cfRule type="expression" dxfId="3062" priority="3066">
      <formula>AND(MONTH(J30)=$N$4,J31="sky")</formula>
    </cfRule>
    <cfRule type="expression" dxfId="3061" priority="3067">
      <formula>AND(MONTH(J30)=$N$4,J31="orange")</formula>
    </cfRule>
  </conditionalFormatting>
  <conditionalFormatting sqref="K36:P36">
    <cfRule type="expression" dxfId="3060" priority="3061">
      <formula>MONTH(K30)&lt;&gt;$N$4</formula>
    </cfRule>
  </conditionalFormatting>
  <conditionalFormatting sqref="J36:P36">
    <cfRule type="expression" dxfId="3059" priority="3054">
      <formula>AND(MONTH(J30)=$N$4,J31="pink")</formula>
    </cfRule>
    <cfRule type="expression" dxfId="3058" priority="3055">
      <formula>AND(MONTH(J30)=$N$4,J31="yellow")</formula>
    </cfRule>
    <cfRule type="expression" dxfId="3057" priority="3056">
      <formula>AND(MONTH(J30)=$N$4,J31="green")</formula>
    </cfRule>
    <cfRule type="expression" dxfId="3056" priority="3057">
      <formula>AND(MONTH(J30)=$N$4,J31="purple")</formula>
    </cfRule>
    <cfRule type="expression" dxfId="3055" priority="3058">
      <formula>AND(MONTH(J30)=$N$4,J31="sky")</formula>
    </cfRule>
    <cfRule type="expression" dxfId="3054" priority="3059">
      <formula>AND(MONTH(J30)=$N$4,J31="orange")</formula>
    </cfRule>
    <cfRule type="expression" dxfId="3053" priority="3060">
      <formula>MONTH(J30)&lt;&gt;$N$4</formula>
    </cfRule>
  </conditionalFormatting>
  <conditionalFormatting sqref="K37:P37">
    <cfRule type="expression" dxfId="3052" priority="3053">
      <formula>MONTH(K31)&lt;&gt;$N$4</formula>
    </cfRule>
  </conditionalFormatting>
  <conditionalFormatting sqref="J37:P37">
    <cfRule type="expression" dxfId="3051" priority="3046">
      <formula>AND(MONTH(J30)=$N$4,J31="pink")</formula>
    </cfRule>
    <cfRule type="expression" dxfId="3050" priority="3047">
      <formula>AND(MONTH(J30)=$N$4,J31="yellow")</formula>
    </cfRule>
    <cfRule type="expression" dxfId="3049" priority="3048">
      <formula>AND(MONTH(J30)=$N$4,J32="green")</formula>
    </cfRule>
    <cfRule type="expression" dxfId="3048" priority="3049">
      <formula>AND(MONTH(J30)=$N$4,J31="purple")</formula>
    </cfRule>
    <cfRule type="expression" dxfId="3047" priority="3050">
      <formula>AND(MONTH(J30)=$N$4,J31="sky")</formula>
    </cfRule>
    <cfRule type="expression" dxfId="3046" priority="3051">
      <formula>AND(MONTH(J30)=$N$4,J31="orange")</formula>
    </cfRule>
    <cfRule type="expression" dxfId="3045" priority="3052">
      <formula>MONTH(J30)&lt;&gt;$N$4</formula>
    </cfRule>
  </conditionalFormatting>
  <conditionalFormatting sqref="K30:P30">
    <cfRule type="expression" dxfId="3044" priority="3045">
      <formula>MONTH(K30)&lt;&gt;$N$4</formula>
    </cfRule>
  </conditionalFormatting>
  <conditionalFormatting sqref="J30:P30">
    <cfRule type="expression" dxfId="3043" priority="3038">
      <formula>AND(MONTH(J30)=$N$4,J31="pink")</formula>
    </cfRule>
    <cfRule type="expression" dxfId="3042" priority="3039">
      <formula>AND(MONTH(J30)=$N$4,J31="yellow")</formula>
    </cfRule>
    <cfRule type="expression" dxfId="3041" priority="3040">
      <formula>AND(MONTH(J30)=$N$4,J31="green")</formula>
    </cfRule>
    <cfRule type="expression" dxfId="3040" priority="3041">
      <formula>AND(MONTH(J30)=$N$4,J31="purple")</formula>
    </cfRule>
    <cfRule type="expression" dxfId="3039" priority="3042">
      <formula>AND(MONTH(J30)=$N$4,J31="sky")</formula>
    </cfRule>
    <cfRule type="expression" dxfId="3038" priority="3043">
      <formula>AND(MONTH(J30)=$N$4,J31="orange")</formula>
    </cfRule>
    <cfRule type="expression" dxfId="3037" priority="3044">
      <formula>MONTH(J30)&lt;&gt;$N$4</formula>
    </cfRule>
  </conditionalFormatting>
  <conditionalFormatting sqref="J49:P49">
    <cfRule type="expression" dxfId="3036" priority="3037">
      <formula>MONTH(J49)&lt;&gt;$N$4</formula>
    </cfRule>
  </conditionalFormatting>
  <conditionalFormatting sqref="J49:P49">
    <cfRule type="expression" dxfId="3035" priority="3031">
      <formula>AND(MONTH(J46)=$N$4,J47="pink")</formula>
    </cfRule>
    <cfRule type="expression" dxfId="3034" priority="3032">
      <formula>AND(MONTH(J46)=$N$4,J47="yellow")</formula>
    </cfRule>
    <cfRule type="expression" dxfId="3033" priority="3033">
      <formula>AND(MONTH(J46)=$N$4,J47="green")</formula>
    </cfRule>
    <cfRule type="expression" dxfId="3032" priority="3034">
      <formula>AND(MONTH(J46)=$N$4,J47="purple")</formula>
    </cfRule>
    <cfRule type="expression" dxfId="3031" priority="3035">
      <formula>AND(MONTH(J46)=$N$4,J47="sky")</formula>
    </cfRule>
    <cfRule type="expression" dxfId="3030" priority="3036">
      <formula>AND(MONTH(J46)=$N$4,J47="orange")</formula>
    </cfRule>
  </conditionalFormatting>
  <conditionalFormatting sqref="J50:P50">
    <cfRule type="expression" dxfId="3029" priority="3030">
      <formula>MONTH(J50)&lt;&gt;$N$4</formula>
    </cfRule>
  </conditionalFormatting>
  <conditionalFormatting sqref="J50:P50">
    <cfRule type="expression" dxfId="3028" priority="3024">
      <formula>AND(MONTH(J46)=$N$4,J47="pink")</formula>
    </cfRule>
    <cfRule type="expression" dxfId="3027" priority="3025">
      <formula>AND(MONTH(J46)=$N$4,J47="yellow")</formula>
    </cfRule>
    <cfRule type="expression" dxfId="3026" priority="3026">
      <formula>AND(MONTH(J46)=$N$4,J47="green")</formula>
    </cfRule>
    <cfRule type="expression" dxfId="3025" priority="3027">
      <formula>AND(MONTH(J46)=$N$4,J47="purple")</formula>
    </cfRule>
    <cfRule type="expression" dxfId="3024" priority="3028">
      <formula>AND(MONTH(J46)=$N$4,J47="sky")</formula>
    </cfRule>
    <cfRule type="expression" dxfId="3023" priority="3029">
      <formula>AND(MONTH(J46)=$N$4,J47="orange")</formula>
    </cfRule>
  </conditionalFormatting>
  <conditionalFormatting sqref="J51:P51">
    <cfRule type="expression" dxfId="3022" priority="3023">
      <formula>MONTH(J51)&lt;&gt;$N$4</formula>
    </cfRule>
  </conditionalFormatting>
  <conditionalFormatting sqref="J51:P51">
    <cfRule type="expression" dxfId="3021" priority="3017">
      <formula>AND(MONTH(J46)=$N$4,J47="pink")</formula>
    </cfRule>
    <cfRule type="expression" dxfId="3020" priority="3018">
      <formula>AND(MONTH(J46)=$N$4,J47="yellow")</formula>
    </cfRule>
    <cfRule type="expression" dxfId="3019" priority="3019">
      <formula>AND(MONTH(J46)=$N$4,J47="green")</formula>
    </cfRule>
    <cfRule type="expression" dxfId="3018" priority="3020">
      <formula>AND(MONTH(J46)=$N$4,J47="purple")</formula>
    </cfRule>
    <cfRule type="expression" dxfId="3017" priority="3021">
      <formula>AND(MONTH(J46)=$N$4,J47="sky")</formula>
    </cfRule>
    <cfRule type="expression" dxfId="3016" priority="3022">
      <formula>AND(MONTH(J46)=$N$4,J47="orange")</formula>
    </cfRule>
  </conditionalFormatting>
  <conditionalFormatting sqref="K52:P52">
    <cfRule type="expression" dxfId="3015" priority="3016">
      <formula>MONTH(K46)&lt;&gt;$N$4</formula>
    </cfRule>
  </conditionalFormatting>
  <conditionalFormatting sqref="J52:P52">
    <cfRule type="expression" dxfId="3014" priority="3009">
      <formula>AND(MONTH(J46)=$N$4,J47="pink")</formula>
    </cfRule>
    <cfRule type="expression" dxfId="3013" priority="3010">
      <formula>AND(MONTH(J46)=$N$4,J47="yellow")</formula>
    </cfRule>
    <cfRule type="expression" dxfId="3012" priority="3011">
      <formula>AND(MONTH(J46)=$N$4,J47="green")</formula>
    </cfRule>
    <cfRule type="expression" dxfId="3011" priority="3012">
      <formula>AND(MONTH(J46)=$N$4,J47="purple")</formula>
    </cfRule>
    <cfRule type="expression" dxfId="3010" priority="3013">
      <formula>AND(MONTH(J46)=$N$4,J47="sky")</formula>
    </cfRule>
    <cfRule type="expression" dxfId="3009" priority="3014">
      <formula>AND(MONTH(J46)=$N$4,J47="orange")</formula>
    </cfRule>
    <cfRule type="expression" dxfId="3008" priority="3015">
      <formula>MONTH(J46)&lt;&gt;$N$4</formula>
    </cfRule>
  </conditionalFormatting>
  <conditionalFormatting sqref="K53:P53">
    <cfRule type="expression" dxfId="3007" priority="3008">
      <formula>MONTH(K47)&lt;&gt;$N$4</formula>
    </cfRule>
  </conditionalFormatting>
  <conditionalFormatting sqref="J53:P53">
    <cfRule type="expression" dxfId="3006" priority="3001">
      <formula>AND(MONTH(J46)=$N$4,J47="pink")</formula>
    </cfRule>
    <cfRule type="expression" dxfId="3005" priority="3002">
      <formula>AND(MONTH(J46)=$N$4,J47="yellow")</formula>
    </cfRule>
    <cfRule type="expression" dxfId="3004" priority="3003">
      <formula>AND(MONTH(J46)=$N$4,J48="green")</formula>
    </cfRule>
    <cfRule type="expression" dxfId="3003" priority="3004">
      <formula>AND(MONTH(J46)=$N$4,J47="purple")</formula>
    </cfRule>
    <cfRule type="expression" dxfId="3002" priority="3005">
      <formula>AND(MONTH(J46)=$N$4,J47="sky")</formula>
    </cfRule>
    <cfRule type="expression" dxfId="3001" priority="3006">
      <formula>AND(MONTH(J46)=$N$4,J47="orange")</formula>
    </cfRule>
    <cfRule type="expression" dxfId="3000" priority="3007">
      <formula>MONTH(J46)&lt;&gt;$N$4</formula>
    </cfRule>
  </conditionalFormatting>
  <conditionalFormatting sqref="K46:P46">
    <cfRule type="expression" dxfId="2999" priority="3000">
      <formula>MONTH(K46)&lt;&gt;$N$4</formula>
    </cfRule>
  </conditionalFormatting>
  <conditionalFormatting sqref="J46:P46">
    <cfRule type="expression" dxfId="2998" priority="2993">
      <formula>AND(MONTH(J46)=$N$4,J47="pink")</formula>
    </cfRule>
    <cfRule type="expression" dxfId="2997" priority="2994">
      <formula>AND(MONTH(J46)=$N$4,J47="yellow")</formula>
    </cfRule>
    <cfRule type="expression" dxfId="2996" priority="2995">
      <formula>AND(MONTH(J46)=$N$4,J47="green")</formula>
    </cfRule>
    <cfRule type="expression" dxfId="2995" priority="2996">
      <formula>AND(MONTH(J46)=$N$4,J47="purple")</formula>
    </cfRule>
    <cfRule type="expression" dxfId="2994" priority="2997">
      <formula>AND(MONTH(J46)=$N$4,J47="sky")</formula>
    </cfRule>
    <cfRule type="expression" dxfId="2993" priority="2998">
      <formula>AND(MONTH(J46)=$N$4,J47="orange")</formula>
    </cfRule>
    <cfRule type="expression" dxfId="2992" priority="2999">
      <formula>MONTH(J46)&lt;&gt;$N$4</formula>
    </cfRule>
  </conditionalFormatting>
  <conditionalFormatting sqref="J41:P41">
    <cfRule type="expression" dxfId="2991" priority="2992">
      <formula>MONTH(J41)&lt;&gt;$N$4</formula>
    </cfRule>
  </conditionalFormatting>
  <conditionalFormatting sqref="J41:P41">
    <cfRule type="expression" dxfId="2990" priority="2986">
      <formula>AND(MONTH(J38)=$N$4,J39="pink")</formula>
    </cfRule>
    <cfRule type="expression" dxfId="2989" priority="2987">
      <formula>AND(MONTH(J38)=$N$4,J39="yellow")</formula>
    </cfRule>
    <cfRule type="expression" dxfId="2988" priority="2988">
      <formula>AND(MONTH(J38)=$N$4,J39="green")</formula>
    </cfRule>
    <cfRule type="expression" dxfId="2987" priority="2989">
      <formula>AND(MONTH(J38)=$N$4,J39="purple")</formula>
    </cfRule>
    <cfRule type="expression" dxfId="2986" priority="2990">
      <formula>AND(MONTH(J38)=$N$4,J39="sky")</formula>
    </cfRule>
    <cfRule type="expression" dxfId="2985" priority="2991">
      <formula>AND(MONTH(J38)=$N$4,J39="orange")</formula>
    </cfRule>
  </conditionalFormatting>
  <conditionalFormatting sqref="J42:P42">
    <cfRule type="expression" dxfId="2984" priority="2985">
      <formula>MONTH(J42)&lt;&gt;$N$4</formula>
    </cfRule>
  </conditionalFormatting>
  <conditionalFormatting sqref="J42:P42">
    <cfRule type="expression" dxfId="2983" priority="2979">
      <formula>AND(MONTH(J38)=$N$4,J39="pink")</formula>
    </cfRule>
    <cfRule type="expression" dxfId="2982" priority="2980">
      <formula>AND(MONTH(J38)=$N$4,J39="yellow")</formula>
    </cfRule>
    <cfRule type="expression" dxfId="2981" priority="2981">
      <formula>AND(MONTH(J38)=$N$4,J39="green")</formula>
    </cfRule>
    <cfRule type="expression" dxfId="2980" priority="2982">
      <formula>AND(MONTH(J38)=$N$4,J39="purple")</formula>
    </cfRule>
    <cfRule type="expression" dxfId="2979" priority="2983">
      <formula>AND(MONTH(J38)=$N$4,J39="sky")</formula>
    </cfRule>
    <cfRule type="expression" dxfId="2978" priority="2984">
      <formula>AND(MONTH(J38)=$N$4,J39="orange")</formula>
    </cfRule>
  </conditionalFormatting>
  <conditionalFormatting sqref="J43:P43">
    <cfRule type="expression" dxfId="2977" priority="2978">
      <formula>MONTH(J43)&lt;&gt;$N$4</formula>
    </cfRule>
  </conditionalFormatting>
  <conditionalFormatting sqref="J43:P43">
    <cfRule type="expression" dxfId="2976" priority="2972">
      <formula>AND(MONTH(J38)=$N$4,J39="pink")</formula>
    </cfRule>
    <cfRule type="expression" dxfId="2975" priority="2973">
      <formula>AND(MONTH(J38)=$N$4,J39="yellow")</formula>
    </cfRule>
    <cfRule type="expression" dxfId="2974" priority="2974">
      <formula>AND(MONTH(J38)=$N$4,J39="green")</formula>
    </cfRule>
    <cfRule type="expression" dxfId="2973" priority="2975">
      <formula>AND(MONTH(J38)=$N$4,J39="purple")</formula>
    </cfRule>
    <cfRule type="expression" dxfId="2972" priority="2976">
      <formula>AND(MONTH(J38)=$N$4,J39="sky")</formula>
    </cfRule>
    <cfRule type="expression" dxfId="2971" priority="2977">
      <formula>AND(MONTH(J38)=$N$4,J39="orange")</formula>
    </cfRule>
  </conditionalFormatting>
  <conditionalFormatting sqref="K44:P44">
    <cfRule type="expression" dxfId="2970" priority="2971">
      <formula>MONTH(K38)&lt;&gt;$N$4</formula>
    </cfRule>
  </conditionalFormatting>
  <conditionalFormatting sqref="J44:P44">
    <cfRule type="expression" dxfId="2969" priority="2964">
      <formula>AND(MONTH(J38)=$N$4,J39="pink")</formula>
    </cfRule>
    <cfRule type="expression" dxfId="2968" priority="2965">
      <formula>AND(MONTH(J38)=$N$4,J39="yellow")</formula>
    </cfRule>
    <cfRule type="expression" dxfId="2967" priority="2966">
      <formula>AND(MONTH(J38)=$N$4,J39="green")</formula>
    </cfRule>
    <cfRule type="expression" dxfId="2966" priority="2967">
      <formula>AND(MONTH(J38)=$N$4,J39="purple")</formula>
    </cfRule>
    <cfRule type="expression" dxfId="2965" priority="2968">
      <formula>AND(MONTH(J38)=$N$4,J39="sky")</formula>
    </cfRule>
    <cfRule type="expression" dxfId="2964" priority="2969">
      <formula>AND(MONTH(J38)=$N$4,J39="orange")</formula>
    </cfRule>
    <cfRule type="expression" dxfId="2963" priority="2970">
      <formula>MONTH(J38)&lt;&gt;$N$4</formula>
    </cfRule>
  </conditionalFormatting>
  <conditionalFormatting sqref="K45:P45">
    <cfRule type="expression" dxfId="2962" priority="2963">
      <formula>MONTH(K39)&lt;&gt;$N$4</formula>
    </cfRule>
  </conditionalFormatting>
  <conditionalFormatting sqref="J45:P45">
    <cfRule type="expression" dxfId="2961" priority="2956">
      <formula>AND(MONTH(J38)=$N$4,J39="pink")</formula>
    </cfRule>
    <cfRule type="expression" dxfId="2960" priority="2957">
      <formula>AND(MONTH(J38)=$N$4,J39="yellow")</formula>
    </cfRule>
    <cfRule type="expression" dxfId="2959" priority="2958">
      <formula>AND(MONTH(J38)=$N$4,J40="green")</formula>
    </cfRule>
    <cfRule type="expression" dxfId="2958" priority="2959">
      <formula>AND(MONTH(J38)=$N$4,J39="purple")</formula>
    </cfRule>
    <cfRule type="expression" dxfId="2957" priority="2960">
      <formula>AND(MONTH(J38)=$N$4,J39="sky")</formula>
    </cfRule>
    <cfRule type="expression" dxfId="2956" priority="2961">
      <formula>AND(MONTH(J38)=$N$4,J39="orange")</formula>
    </cfRule>
    <cfRule type="expression" dxfId="2955" priority="2962">
      <formula>MONTH(J38)&lt;&gt;$N$4</formula>
    </cfRule>
  </conditionalFormatting>
  <conditionalFormatting sqref="K38:P38">
    <cfRule type="expression" dxfId="2954" priority="2955">
      <formula>MONTH(K38)&lt;&gt;$N$4</formula>
    </cfRule>
  </conditionalFormatting>
  <conditionalFormatting sqref="J38:P38">
    <cfRule type="expression" dxfId="2953" priority="2948">
      <formula>AND(MONTH(J38)=$N$4,J39="pink")</formula>
    </cfRule>
    <cfRule type="expression" dxfId="2952" priority="2949">
      <formula>AND(MONTH(J38)=$N$4,J39="yellow")</formula>
    </cfRule>
    <cfRule type="expression" dxfId="2951" priority="2950">
      <formula>AND(MONTH(J38)=$N$4,J39="green")</formula>
    </cfRule>
    <cfRule type="expression" dxfId="2950" priority="2951">
      <formula>AND(MONTH(J38)=$N$4,J39="purple")</formula>
    </cfRule>
    <cfRule type="expression" dxfId="2949" priority="2952">
      <formula>AND(MONTH(J38)=$N$4,J39="sky")</formula>
    </cfRule>
    <cfRule type="expression" dxfId="2948" priority="2953">
      <formula>AND(MONTH(J38)=$N$4,J39="orange")</formula>
    </cfRule>
    <cfRule type="expression" dxfId="2947" priority="2954">
      <formula>MONTH(J38)&lt;&gt;$N$4</formula>
    </cfRule>
  </conditionalFormatting>
  <conditionalFormatting sqref="B17:H17">
    <cfRule type="expression" dxfId="2946" priority="2947">
      <formula>MONTH(B17)&lt;&gt;$F$4</formula>
    </cfRule>
  </conditionalFormatting>
  <conditionalFormatting sqref="B17:H17">
    <cfRule type="expression" dxfId="2945" priority="2941">
      <formula>AND(MONTH(B14)=$F$4,B15="pink")</formula>
    </cfRule>
    <cfRule type="expression" dxfId="2944" priority="2942">
      <formula>AND(MONTH(B14)=$F$4,B15="yellow")</formula>
    </cfRule>
    <cfRule type="expression" dxfId="2943" priority="2943">
      <formula>AND(MONTH(B14)=$F$4,B15="green")</formula>
    </cfRule>
    <cfRule type="expression" dxfId="2942" priority="2944">
      <formula>AND(MONTH(B14)=$F$4,B15="purple")</formula>
    </cfRule>
    <cfRule type="expression" dxfId="2941" priority="2945">
      <formula>AND(MONTH(B14)=$F$4,B15="sky")</formula>
    </cfRule>
    <cfRule type="expression" dxfId="2940" priority="2946">
      <formula>AND(MONTH(B14)=$F$4,B15="orange")</formula>
    </cfRule>
  </conditionalFormatting>
  <conditionalFormatting sqref="B18:H18">
    <cfRule type="expression" dxfId="2939" priority="2940">
      <formula>MONTH(B18)&lt;&gt;$F$4</formula>
    </cfRule>
  </conditionalFormatting>
  <conditionalFormatting sqref="B18:H18">
    <cfRule type="expression" dxfId="2938" priority="2934">
      <formula>AND(MONTH(B14)=$F$4,B15="pink")</formula>
    </cfRule>
    <cfRule type="expression" dxfId="2937" priority="2935">
      <formula>AND(MONTH(B14)=$F$4,B15="yellow")</formula>
    </cfRule>
    <cfRule type="expression" dxfId="2936" priority="2936">
      <formula>AND(MONTH(B14)=$F$4,B15="green")</formula>
    </cfRule>
    <cfRule type="expression" dxfId="2935" priority="2937">
      <formula>AND(MONTH(B14)=$F$4,B15="purple")</formula>
    </cfRule>
    <cfRule type="expression" dxfId="2934" priority="2938">
      <formula>AND(MONTH(B14)=$F$4,B15="sky")</formula>
    </cfRule>
    <cfRule type="expression" dxfId="2933" priority="2939">
      <formula>AND(MONTH(B14)=$F$4,B15="orange")</formula>
    </cfRule>
  </conditionalFormatting>
  <conditionalFormatting sqref="B19:H19">
    <cfRule type="expression" dxfId="2932" priority="2933">
      <formula>MONTH(B19)&lt;&gt;$F$4</formula>
    </cfRule>
  </conditionalFormatting>
  <conditionalFormatting sqref="B19:H19">
    <cfRule type="expression" dxfId="2931" priority="2927">
      <formula>AND(MONTH(B14)=$F$4,B15="pink")</formula>
    </cfRule>
    <cfRule type="expression" dxfId="2930" priority="2928">
      <formula>AND(MONTH(B14)=$F$4,B15="yellow")</formula>
    </cfRule>
    <cfRule type="expression" dxfId="2929" priority="2929">
      <formula>AND(MONTH(B14)=$F$4,B15="green")</formula>
    </cfRule>
    <cfRule type="expression" dxfId="2928" priority="2930">
      <formula>AND(MONTH(B14)=$F$4,B15="purple")</formula>
    </cfRule>
    <cfRule type="expression" dxfId="2927" priority="2931">
      <formula>AND(MONTH(B14)=$F$4,B15="sky")</formula>
    </cfRule>
    <cfRule type="expression" dxfId="2926" priority="2932">
      <formula>AND(MONTH(B14)=$F$4,B15="orange")</formula>
    </cfRule>
  </conditionalFormatting>
  <conditionalFormatting sqref="C20:H20">
    <cfRule type="expression" dxfId="2925" priority="2926">
      <formula>MONTH(C14)&lt;&gt;$N$4</formula>
    </cfRule>
  </conditionalFormatting>
  <conditionalFormatting sqref="B20:H20">
    <cfRule type="expression" dxfId="2924" priority="2919">
      <formula>AND(MONTH(B14)=$F$4,B15="pink")</formula>
    </cfRule>
    <cfRule type="expression" dxfId="2923" priority="2920">
      <formula>AND(MONTH(B14)=$F$4,B15="yellow")</formula>
    </cfRule>
    <cfRule type="expression" dxfId="2922" priority="2921">
      <formula>AND(MONTH(B14)=$F$4,B15="green")</formula>
    </cfRule>
    <cfRule type="expression" dxfId="2921" priority="2922">
      <formula>AND(MONTH(B14)=$F$4,B15="purple")</formula>
    </cfRule>
    <cfRule type="expression" dxfId="2920" priority="2923">
      <formula>AND(MONTH(B14)=$F$4,B15="sky")</formula>
    </cfRule>
    <cfRule type="expression" dxfId="2919" priority="2924">
      <formula>AND(MONTH(B14)=$F$4,B15="orange")</formula>
    </cfRule>
    <cfRule type="expression" dxfId="2918" priority="2925">
      <formula>MONTH(B14)&lt;&gt;$F$4</formula>
    </cfRule>
  </conditionalFormatting>
  <conditionalFormatting sqref="C21:H21">
    <cfRule type="expression" dxfId="2917" priority="2918">
      <formula>MONTH(C15)&lt;&gt;$N$4</formula>
    </cfRule>
  </conditionalFormatting>
  <conditionalFormatting sqref="B21:H21">
    <cfRule type="expression" dxfId="2916" priority="2911">
      <formula>AND(MONTH(B14)=$F$4,B15="pink")</formula>
    </cfRule>
    <cfRule type="expression" dxfId="2915" priority="2912">
      <formula>AND(MONTH(B14)=$F$4,B15="yellow")</formula>
    </cfRule>
    <cfRule type="expression" dxfId="2914" priority="2913">
      <formula>AND(MONTH(B14)=$F$4,B16="green")</formula>
    </cfRule>
    <cfRule type="expression" dxfId="2913" priority="2914">
      <formula>AND(MONTH(B14)=$F$4,B15="purple")</formula>
    </cfRule>
    <cfRule type="expression" dxfId="2912" priority="2915">
      <formula>AND(MONTH(B14)=$F$4,B15="sky")</formula>
    </cfRule>
    <cfRule type="expression" dxfId="2911" priority="2916">
      <formula>AND(MONTH(B14)=$F$4,B15="orange")</formula>
    </cfRule>
    <cfRule type="expression" dxfId="2910" priority="2917">
      <formula>MONTH(B14)&lt;&gt;$F$4</formula>
    </cfRule>
  </conditionalFormatting>
  <conditionalFormatting sqref="C14:H14">
    <cfRule type="expression" dxfId="2909" priority="2910">
      <formula>MONTH(C14)&lt;&gt;$N$4</formula>
    </cfRule>
  </conditionalFormatting>
  <conditionalFormatting sqref="B14:H14">
    <cfRule type="expression" dxfId="2908" priority="2903">
      <formula>AND(MONTH(B14)=$F$4,B15="pink")</formula>
    </cfRule>
    <cfRule type="expression" dxfId="2907" priority="2904">
      <formula>AND(MONTH(B14)=$F$4,B15="yellow")</formula>
    </cfRule>
    <cfRule type="expression" dxfId="2906" priority="2905">
      <formula>AND(MONTH(B14)=$F$4,B15="green")</formula>
    </cfRule>
    <cfRule type="expression" dxfId="2905" priority="2906">
      <formula>AND(MONTH(B14)=$F$4,B15="purple")</formula>
    </cfRule>
    <cfRule type="expression" dxfId="2904" priority="2907">
      <formula>AND(MONTH(B14)=$F$4,B15="sky")</formula>
    </cfRule>
    <cfRule type="expression" dxfId="2903" priority="2908">
      <formula>AND(MONTH(B14)=$F$4,B15="orange")</formula>
    </cfRule>
    <cfRule type="expression" dxfId="2902" priority="2909">
      <formula>MONTH(B14)&lt;&gt;$F$4</formula>
    </cfRule>
  </conditionalFormatting>
  <conditionalFormatting sqref="B25:H25">
    <cfRule type="expression" dxfId="2901" priority="2902">
      <formula>MONTH(B25)&lt;&gt;$F$4</formula>
    </cfRule>
  </conditionalFormatting>
  <conditionalFormatting sqref="B25:H25">
    <cfRule type="expression" dxfId="2900" priority="2896">
      <formula>AND(MONTH(B22)=$F$4,B23="pink")</formula>
    </cfRule>
    <cfRule type="expression" dxfId="2899" priority="2897">
      <formula>AND(MONTH(B22)=$F$4,B23="yellow")</formula>
    </cfRule>
    <cfRule type="expression" dxfId="2898" priority="2898">
      <formula>AND(MONTH(B22)=$F$4,B23="green")</formula>
    </cfRule>
    <cfRule type="expression" dxfId="2897" priority="2899">
      <formula>AND(MONTH(B22)=$F$4,B23="purple")</formula>
    </cfRule>
    <cfRule type="expression" dxfId="2896" priority="2900">
      <formula>AND(MONTH(B22)=$F$4,B23="sky")</formula>
    </cfRule>
    <cfRule type="expression" dxfId="2895" priority="2901">
      <formula>AND(MONTH(B22)=$F$4,B23="orange")</formula>
    </cfRule>
  </conditionalFormatting>
  <conditionalFormatting sqref="B26:H26">
    <cfRule type="expression" dxfId="2894" priority="2895">
      <formula>MONTH(B26)&lt;&gt;$F$4</formula>
    </cfRule>
  </conditionalFormatting>
  <conditionalFormatting sqref="B26:H26">
    <cfRule type="expression" dxfId="2893" priority="2889">
      <formula>AND(MONTH(B22)=$F$4,B23="pink")</formula>
    </cfRule>
    <cfRule type="expression" dxfId="2892" priority="2890">
      <formula>AND(MONTH(B22)=$F$4,B23="yellow")</formula>
    </cfRule>
    <cfRule type="expression" dxfId="2891" priority="2891">
      <formula>AND(MONTH(B22)=$F$4,B23="green")</formula>
    </cfRule>
    <cfRule type="expression" dxfId="2890" priority="2892">
      <formula>AND(MONTH(B22)=$F$4,B23="purple")</formula>
    </cfRule>
    <cfRule type="expression" dxfId="2889" priority="2893">
      <formula>AND(MONTH(B22)=$F$4,B23="sky")</formula>
    </cfRule>
    <cfRule type="expression" dxfId="2888" priority="2894">
      <formula>AND(MONTH(B22)=$F$4,B23="orange")</formula>
    </cfRule>
  </conditionalFormatting>
  <conditionalFormatting sqref="B27:H27">
    <cfRule type="expression" dxfId="2887" priority="2888">
      <formula>MONTH(B27)&lt;&gt;$F$4</formula>
    </cfRule>
  </conditionalFormatting>
  <conditionalFormatting sqref="B27:H27">
    <cfRule type="expression" dxfId="2886" priority="2882">
      <formula>AND(MONTH(B22)=$F$4,B23="pink")</formula>
    </cfRule>
    <cfRule type="expression" dxfId="2885" priority="2883">
      <formula>AND(MONTH(B22)=$F$4,B23="yellow")</formula>
    </cfRule>
    <cfRule type="expression" dxfId="2884" priority="2884">
      <formula>AND(MONTH(B22)=$F$4,B23="green")</formula>
    </cfRule>
    <cfRule type="expression" dxfId="2883" priority="2885">
      <formula>AND(MONTH(B22)=$F$4,B23="purple")</formula>
    </cfRule>
    <cfRule type="expression" dxfId="2882" priority="2886">
      <formula>AND(MONTH(B22)=$F$4,B23="sky")</formula>
    </cfRule>
    <cfRule type="expression" dxfId="2881" priority="2887">
      <formula>AND(MONTH(B22)=$F$4,B23="orange")</formula>
    </cfRule>
  </conditionalFormatting>
  <conditionalFormatting sqref="C28:H28">
    <cfRule type="expression" dxfId="2880" priority="2881">
      <formula>MONTH(C22)&lt;&gt;$N$4</formula>
    </cfRule>
  </conditionalFormatting>
  <conditionalFormatting sqref="B28:H28">
    <cfRule type="expression" dxfId="2879" priority="2874">
      <formula>AND(MONTH(B22)=$F$4,B23="pink")</formula>
    </cfRule>
    <cfRule type="expression" dxfId="2878" priority="2875">
      <formula>AND(MONTH(B22)=$F$4,B23="yellow")</formula>
    </cfRule>
    <cfRule type="expression" dxfId="2877" priority="2876">
      <formula>AND(MONTH(B22)=$F$4,B23="green")</formula>
    </cfRule>
    <cfRule type="expression" dxfId="2876" priority="2877">
      <formula>AND(MONTH(B22)=$F$4,B23="purple")</formula>
    </cfRule>
    <cfRule type="expression" dxfId="2875" priority="2878">
      <formula>AND(MONTH(B22)=$F$4,B23="sky")</formula>
    </cfRule>
    <cfRule type="expression" dxfId="2874" priority="2879">
      <formula>AND(MONTH(B22)=$F$4,B23="orange")</formula>
    </cfRule>
    <cfRule type="expression" dxfId="2873" priority="2880">
      <formula>MONTH(B22)&lt;&gt;$F$4</formula>
    </cfRule>
  </conditionalFormatting>
  <conditionalFormatting sqref="C29:H29">
    <cfRule type="expression" dxfId="2872" priority="2873">
      <formula>MONTH(C23)&lt;&gt;$N$4</formula>
    </cfRule>
  </conditionalFormatting>
  <conditionalFormatting sqref="B29:H29">
    <cfRule type="expression" dxfId="2871" priority="2866">
      <formula>AND(MONTH(B22)=$F$4,B23="pink")</formula>
    </cfRule>
    <cfRule type="expression" dxfId="2870" priority="2867">
      <formula>AND(MONTH(B22)=$F$4,B23="yellow")</formula>
    </cfRule>
    <cfRule type="expression" dxfId="2869" priority="2868">
      <formula>AND(MONTH(B22)=$F$4,B24="green")</formula>
    </cfRule>
    <cfRule type="expression" dxfId="2868" priority="2869">
      <formula>AND(MONTH(B22)=$F$4,B23="purple")</formula>
    </cfRule>
    <cfRule type="expression" dxfId="2867" priority="2870">
      <formula>AND(MONTH(B22)=$F$4,B23="sky")</formula>
    </cfRule>
    <cfRule type="expression" dxfId="2866" priority="2871">
      <formula>AND(MONTH(B22)=$F$4,B23="orange")</formula>
    </cfRule>
    <cfRule type="expression" dxfId="2865" priority="2872">
      <formula>MONTH(B22)&lt;&gt;$F$4</formula>
    </cfRule>
  </conditionalFormatting>
  <conditionalFormatting sqref="C22:H22">
    <cfRule type="expression" dxfId="2864" priority="2865">
      <formula>MONTH(C22)&lt;&gt;$N$4</formula>
    </cfRule>
  </conditionalFormatting>
  <conditionalFormatting sqref="B22:H22">
    <cfRule type="expression" dxfId="2863" priority="2858">
      <formula>AND(MONTH(B22)=$F$4,B23="pink")</formula>
    </cfRule>
    <cfRule type="expression" dxfId="2862" priority="2859">
      <formula>AND(MONTH(B22)=$F$4,B23="yellow")</formula>
    </cfRule>
    <cfRule type="expression" dxfId="2861" priority="2860">
      <formula>AND(MONTH(B22)=$F$4,B23="green")</formula>
    </cfRule>
    <cfRule type="expression" dxfId="2860" priority="2861">
      <formula>AND(MONTH(B22)=$F$4,B23="purple")</formula>
    </cfRule>
    <cfRule type="expression" dxfId="2859" priority="2862">
      <formula>AND(MONTH(B22)=$F$4,B23="sky")</formula>
    </cfRule>
    <cfRule type="expression" dxfId="2858" priority="2863">
      <formula>AND(MONTH(B22)=$F$4,B23="orange")</formula>
    </cfRule>
    <cfRule type="expression" dxfId="2857" priority="2864">
      <formula>MONTH(B22)&lt;&gt;$F$4</formula>
    </cfRule>
  </conditionalFormatting>
  <conditionalFormatting sqref="B33:H33">
    <cfRule type="expression" dxfId="2856" priority="2857">
      <formula>MONTH(B33)&lt;&gt;$F$4</formula>
    </cfRule>
  </conditionalFormatting>
  <conditionalFormatting sqref="B33:H33">
    <cfRule type="expression" dxfId="2855" priority="2851">
      <formula>AND(MONTH(B30)=$F$4,B31="pink")</formula>
    </cfRule>
    <cfRule type="expression" dxfId="2854" priority="2852">
      <formula>AND(MONTH(B30)=$F$4,B31="yellow")</formula>
    </cfRule>
    <cfRule type="expression" dxfId="2853" priority="2853">
      <formula>AND(MONTH(B30)=$F$4,B31="green")</formula>
    </cfRule>
    <cfRule type="expression" dxfId="2852" priority="2854">
      <formula>AND(MONTH(B30)=$F$4,B31="purple")</formula>
    </cfRule>
    <cfRule type="expression" dxfId="2851" priority="2855">
      <formula>AND(MONTH(B30)=$F$4,B31="sky")</formula>
    </cfRule>
    <cfRule type="expression" dxfId="2850" priority="2856">
      <formula>AND(MONTH(B30)=$F$4,B31="orange")</formula>
    </cfRule>
  </conditionalFormatting>
  <conditionalFormatting sqref="B34:H34">
    <cfRule type="expression" dxfId="2849" priority="2850">
      <formula>MONTH(B34)&lt;&gt;$F$4</formula>
    </cfRule>
  </conditionalFormatting>
  <conditionalFormatting sqref="B34:H34">
    <cfRule type="expression" dxfId="2848" priority="2844">
      <formula>AND(MONTH(B30)=$F$4,B31="pink")</formula>
    </cfRule>
    <cfRule type="expression" dxfId="2847" priority="2845">
      <formula>AND(MONTH(B30)=$F$4,B31="yellow")</formula>
    </cfRule>
    <cfRule type="expression" dxfId="2846" priority="2846">
      <formula>AND(MONTH(B30)=$F$4,B31="green")</formula>
    </cfRule>
    <cfRule type="expression" dxfId="2845" priority="2847">
      <formula>AND(MONTH(B30)=$F$4,B31="purple")</formula>
    </cfRule>
    <cfRule type="expression" dxfId="2844" priority="2848">
      <formula>AND(MONTH(B30)=$F$4,B31="sky")</formula>
    </cfRule>
    <cfRule type="expression" dxfId="2843" priority="2849">
      <formula>AND(MONTH(B30)=$F$4,B31="orange")</formula>
    </cfRule>
  </conditionalFormatting>
  <conditionalFormatting sqref="B35:H35">
    <cfRule type="expression" dxfId="2842" priority="2843">
      <formula>MONTH(B35)&lt;&gt;$F$4</formula>
    </cfRule>
  </conditionalFormatting>
  <conditionalFormatting sqref="B35:H35">
    <cfRule type="expression" dxfId="2841" priority="2837">
      <formula>AND(MONTH(B30)=$F$4,B31="pink")</formula>
    </cfRule>
    <cfRule type="expression" dxfId="2840" priority="2838">
      <formula>AND(MONTH(B30)=$F$4,B31="yellow")</formula>
    </cfRule>
    <cfRule type="expression" dxfId="2839" priority="2839">
      <formula>AND(MONTH(B30)=$F$4,B31="green")</formula>
    </cfRule>
    <cfRule type="expression" dxfId="2838" priority="2840">
      <formula>AND(MONTH(B30)=$F$4,B31="purple")</formula>
    </cfRule>
    <cfRule type="expression" dxfId="2837" priority="2841">
      <formula>AND(MONTH(B30)=$F$4,B31="sky")</formula>
    </cfRule>
    <cfRule type="expression" dxfId="2836" priority="2842">
      <formula>AND(MONTH(B30)=$F$4,B31="orange")</formula>
    </cfRule>
  </conditionalFormatting>
  <conditionalFormatting sqref="C36:H36">
    <cfRule type="expression" dxfId="2835" priority="2836">
      <formula>MONTH(C30)&lt;&gt;$N$4</formula>
    </cfRule>
  </conditionalFormatting>
  <conditionalFormatting sqref="B36:H36">
    <cfRule type="expression" dxfId="2834" priority="2829">
      <formula>AND(MONTH(B30)=$F$4,B31="pink")</formula>
    </cfRule>
    <cfRule type="expression" dxfId="2833" priority="2830">
      <formula>AND(MONTH(B30)=$F$4,B31="yellow")</formula>
    </cfRule>
    <cfRule type="expression" dxfId="2832" priority="2831">
      <formula>AND(MONTH(B30)=$F$4,B31="green")</formula>
    </cfRule>
    <cfRule type="expression" dxfId="2831" priority="2832">
      <formula>AND(MONTH(B30)=$F$4,B31="purple")</formula>
    </cfRule>
    <cfRule type="expression" dxfId="2830" priority="2833">
      <formula>AND(MONTH(B30)=$F$4,B31="sky")</formula>
    </cfRule>
    <cfRule type="expression" dxfId="2829" priority="2834">
      <formula>AND(MONTH(B30)=$F$4,B31="orange")</formula>
    </cfRule>
    <cfRule type="expression" dxfId="2828" priority="2835">
      <formula>MONTH(B30)&lt;&gt;$F$4</formula>
    </cfRule>
  </conditionalFormatting>
  <conditionalFormatting sqref="C37:H37">
    <cfRule type="expression" dxfId="2827" priority="2828">
      <formula>MONTH(C31)&lt;&gt;$N$4</formula>
    </cfRule>
  </conditionalFormatting>
  <conditionalFormatting sqref="B37:H37">
    <cfRule type="expression" dxfId="2826" priority="2821">
      <formula>AND(MONTH(B30)=$F$4,B31="pink")</formula>
    </cfRule>
    <cfRule type="expression" dxfId="2825" priority="2822">
      <formula>AND(MONTH(B30)=$F$4,B31="yellow")</formula>
    </cfRule>
    <cfRule type="expression" dxfId="2824" priority="2823">
      <formula>AND(MONTH(B30)=$F$4,B32="green")</formula>
    </cfRule>
    <cfRule type="expression" dxfId="2823" priority="2824">
      <formula>AND(MONTH(B30)=$F$4,B31="purple")</formula>
    </cfRule>
    <cfRule type="expression" dxfId="2822" priority="2825">
      <formula>AND(MONTH(B30)=$F$4,B31="sky")</formula>
    </cfRule>
    <cfRule type="expression" dxfId="2821" priority="2826">
      <formula>AND(MONTH(B30)=$F$4,B31="orange")</formula>
    </cfRule>
    <cfRule type="expression" dxfId="2820" priority="2827">
      <formula>MONTH(B30)&lt;&gt;$F$4</formula>
    </cfRule>
  </conditionalFormatting>
  <conditionalFormatting sqref="C30:H30">
    <cfRule type="expression" dxfId="2819" priority="2820">
      <formula>MONTH(C30)&lt;&gt;$N$4</formula>
    </cfRule>
  </conditionalFormatting>
  <conditionalFormatting sqref="B30:H30">
    <cfRule type="expression" dxfId="2818" priority="2813">
      <formula>AND(MONTH(B30)=$F$4,B31="pink")</formula>
    </cfRule>
    <cfRule type="expression" dxfId="2817" priority="2814">
      <formula>AND(MONTH(B30)=$F$4,B31="yellow")</formula>
    </cfRule>
    <cfRule type="expression" dxfId="2816" priority="2815">
      <formula>AND(MONTH(B30)=$F$4,B31="green")</formula>
    </cfRule>
    <cfRule type="expression" dxfId="2815" priority="2816">
      <formula>AND(MONTH(B30)=$F$4,B31="purple")</formula>
    </cfRule>
    <cfRule type="expression" dxfId="2814" priority="2817">
      <formula>AND(MONTH(B30)=$F$4,B31="sky")</formula>
    </cfRule>
    <cfRule type="expression" dxfId="2813" priority="2818">
      <formula>AND(MONTH(B30)=$F$4,B31="orange")</formula>
    </cfRule>
    <cfRule type="expression" dxfId="2812" priority="2819">
      <formula>MONTH(B30)&lt;&gt;$F$4</formula>
    </cfRule>
  </conditionalFormatting>
  <conditionalFormatting sqref="B41:H41">
    <cfRule type="expression" dxfId="2811" priority="2812">
      <formula>MONTH(B41)&lt;&gt;$F$4</formula>
    </cfRule>
  </conditionalFormatting>
  <conditionalFormatting sqref="B41:H41">
    <cfRule type="expression" dxfId="2810" priority="2806">
      <formula>AND(MONTH(B38)=$F$4,B39="pink")</formula>
    </cfRule>
    <cfRule type="expression" dxfId="2809" priority="2807">
      <formula>AND(MONTH(B38)=$F$4,B39="yellow")</formula>
    </cfRule>
    <cfRule type="expression" dxfId="2808" priority="2808">
      <formula>AND(MONTH(B38)=$F$4,B39="green")</formula>
    </cfRule>
    <cfRule type="expression" dxfId="2807" priority="2809">
      <formula>AND(MONTH(B38)=$F$4,B39="purple")</formula>
    </cfRule>
    <cfRule type="expression" dxfId="2806" priority="2810">
      <formula>AND(MONTH(B38)=$F$4,B39="sky")</formula>
    </cfRule>
    <cfRule type="expression" dxfId="2805" priority="2811">
      <formula>AND(MONTH(B38)=$F$4,B39="orange")</formula>
    </cfRule>
  </conditionalFormatting>
  <conditionalFormatting sqref="B42:H42">
    <cfRule type="expression" dxfId="2804" priority="2805">
      <formula>MONTH(B42)&lt;&gt;$F$4</formula>
    </cfRule>
  </conditionalFormatting>
  <conditionalFormatting sqref="B42:H42">
    <cfRule type="expression" dxfId="2803" priority="2799">
      <formula>AND(MONTH(B38)=$F$4,B39="pink")</formula>
    </cfRule>
    <cfRule type="expression" dxfId="2802" priority="2800">
      <formula>AND(MONTH(B38)=$F$4,B39="yellow")</formula>
    </cfRule>
    <cfRule type="expression" dxfId="2801" priority="2801">
      <formula>AND(MONTH(B38)=$F$4,B39="green")</formula>
    </cfRule>
    <cfRule type="expression" dxfId="2800" priority="2802">
      <formula>AND(MONTH(B38)=$F$4,B39="purple")</formula>
    </cfRule>
    <cfRule type="expression" dxfId="2799" priority="2803">
      <formula>AND(MONTH(B38)=$F$4,B39="sky")</formula>
    </cfRule>
    <cfRule type="expression" dxfId="2798" priority="2804">
      <formula>AND(MONTH(B38)=$F$4,B39="orange")</formula>
    </cfRule>
  </conditionalFormatting>
  <conditionalFormatting sqref="B43:H43">
    <cfRule type="expression" dxfId="2797" priority="2798">
      <formula>MONTH(B43)&lt;&gt;$F$4</formula>
    </cfRule>
  </conditionalFormatting>
  <conditionalFormatting sqref="B43:H43">
    <cfRule type="expression" dxfId="2796" priority="2792">
      <formula>AND(MONTH(B38)=$F$4,B39="pink")</formula>
    </cfRule>
    <cfRule type="expression" dxfId="2795" priority="2793">
      <formula>AND(MONTH(B38)=$F$4,B39="yellow")</formula>
    </cfRule>
    <cfRule type="expression" dxfId="2794" priority="2794">
      <formula>AND(MONTH(B38)=$F$4,B39="green")</formula>
    </cfRule>
    <cfRule type="expression" dxfId="2793" priority="2795">
      <formula>AND(MONTH(B38)=$F$4,B39="purple")</formula>
    </cfRule>
    <cfRule type="expression" dxfId="2792" priority="2796">
      <formula>AND(MONTH(B38)=$F$4,B39="sky")</formula>
    </cfRule>
    <cfRule type="expression" dxfId="2791" priority="2797">
      <formula>AND(MONTH(B38)=$F$4,B39="orange")</formula>
    </cfRule>
  </conditionalFormatting>
  <conditionalFormatting sqref="C44:H44">
    <cfRule type="expression" dxfId="2790" priority="2791">
      <formula>MONTH(C38)&lt;&gt;$N$4</formula>
    </cfRule>
  </conditionalFormatting>
  <conditionalFormatting sqref="B44:H44">
    <cfRule type="expression" dxfId="2789" priority="2784">
      <formula>AND(MONTH(B38)=$F$4,B39="pink")</formula>
    </cfRule>
    <cfRule type="expression" dxfId="2788" priority="2785">
      <formula>AND(MONTH(B38)=$F$4,B39="yellow")</formula>
    </cfRule>
    <cfRule type="expression" dxfId="2787" priority="2786">
      <formula>AND(MONTH(B38)=$F$4,B39="green")</formula>
    </cfRule>
    <cfRule type="expression" dxfId="2786" priority="2787">
      <formula>AND(MONTH(B38)=$F$4,B39="purple")</formula>
    </cfRule>
    <cfRule type="expression" dxfId="2785" priority="2788">
      <formula>AND(MONTH(B38)=$F$4,B39="sky")</formula>
    </cfRule>
    <cfRule type="expression" dxfId="2784" priority="2789">
      <formula>AND(MONTH(B38)=$F$4,B39="orange")</formula>
    </cfRule>
    <cfRule type="expression" dxfId="2783" priority="2790">
      <formula>MONTH(B38)&lt;&gt;$F$4</formula>
    </cfRule>
  </conditionalFormatting>
  <conditionalFormatting sqref="C45:H45">
    <cfRule type="expression" dxfId="2782" priority="2783">
      <formula>MONTH(C39)&lt;&gt;$N$4</formula>
    </cfRule>
  </conditionalFormatting>
  <conditionalFormatting sqref="B45:H45">
    <cfRule type="expression" dxfId="2781" priority="2776">
      <formula>AND(MONTH(B38)=$F$4,B39="pink")</formula>
    </cfRule>
    <cfRule type="expression" dxfId="2780" priority="2777">
      <formula>AND(MONTH(B38)=$F$4,B39="yellow")</formula>
    </cfRule>
    <cfRule type="expression" dxfId="2779" priority="2778">
      <formula>AND(MONTH(B38)=$F$4,B40="green")</formula>
    </cfRule>
    <cfRule type="expression" dxfId="2778" priority="2779">
      <formula>AND(MONTH(B38)=$F$4,B39="purple")</formula>
    </cfRule>
    <cfRule type="expression" dxfId="2777" priority="2780">
      <formula>AND(MONTH(B38)=$F$4,B39="sky")</formula>
    </cfRule>
    <cfRule type="expression" dxfId="2776" priority="2781">
      <formula>AND(MONTH(B38)=$F$4,B39="orange")</formula>
    </cfRule>
    <cfRule type="expression" dxfId="2775" priority="2782">
      <formula>MONTH(B38)&lt;&gt;$F$4</formula>
    </cfRule>
  </conditionalFormatting>
  <conditionalFormatting sqref="C38:H38">
    <cfRule type="expression" dxfId="2774" priority="2775">
      <formula>MONTH(C38)&lt;&gt;$N$4</formula>
    </cfRule>
  </conditionalFormatting>
  <conditionalFormatting sqref="B38:H38">
    <cfRule type="expression" dxfId="2773" priority="2768">
      <formula>AND(MONTH(B38)=$F$4,B39="pink")</formula>
    </cfRule>
    <cfRule type="expression" dxfId="2772" priority="2769">
      <formula>AND(MONTH(B38)=$F$4,B39="yellow")</formula>
    </cfRule>
    <cfRule type="expression" dxfId="2771" priority="2770">
      <formula>AND(MONTH(B38)=$F$4,B39="green")</formula>
    </cfRule>
    <cfRule type="expression" dxfId="2770" priority="2771">
      <formula>AND(MONTH(B38)=$F$4,B39="purple")</formula>
    </cfRule>
    <cfRule type="expression" dxfId="2769" priority="2772">
      <formula>AND(MONTH(B38)=$F$4,B39="sky")</formula>
    </cfRule>
    <cfRule type="expression" dxfId="2768" priority="2773">
      <formula>AND(MONTH(B38)=$F$4,B39="orange")</formula>
    </cfRule>
    <cfRule type="expression" dxfId="2767" priority="2774">
      <formula>MONTH(B38)&lt;&gt;$F$4</formula>
    </cfRule>
  </conditionalFormatting>
  <conditionalFormatting sqref="R17:X17">
    <cfRule type="expression" dxfId="2766" priority="2767">
      <formula>MONTH(R17)&lt;&gt;$V$4</formula>
    </cfRule>
  </conditionalFormatting>
  <conditionalFormatting sqref="R17:X17">
    <cfRule type="expression" dxfId="2765" priority="2761">
      <formula>AND(MONTH(R14)=$V$4,R15="pink")</formula>
    </cfRule>
    <cfRule type="expression" dxfId="2764" priority="2762">
      <formula>AND(MONTH(R14)=$V$4,R15="yellow")</formula>
    </cfRule>
    <cfRule type="expression" dxfId="2763" priority="2763">
      <formula>AND(MONTH(R14)=$V$4,R15="green")</formula>
    </cfRule>
    <cfRule type="expression" dxfId="2762" priority="2764">
      <formula>AND(MONTH(R14)=$V$4,R15="purple")</formula>
    </cfRule>
    <cfRule type="expression" dxfId="2761" priority="2765">
      <formula>AND(MONTH(R14)=$V$4,R15="sky")</formula>
    </cfRule>
    <cfRule type="expression" dxfId="2760" priority="2766">
      <formula>AND(MONTH(R14)=$V$4,R15="orange")</formula>
    </cfRule>
  </conditionalFormatting>
  <conditionalFormatting sqref="R18:X18">
    <cfRule type="expression" dxfId="2759" priority="2760">
      <formula>MONTH(R18)&lt;&gt;$V$4</formula>
    </cfRule>
  </conditionalFormatting>
  <conditionalFormatting sqref="R18:X18">
    <cfRule type="expression" dxfId="2758" priority="2754">
      <formula>AND(MONTH(R14)=$V$4,R15="pink")</formula>
    </cfRule>
    <cfRule type="expression" dxfId="2757" priority="2755">
      <formula>AND(MONTH(R14)=$V$4,R15="yellow")</formula>
    </cfRule>
    <cfRule type="expression" dxfId="2756" priority="2756">
      <formula>AND(MONTH(R14)=$V$4,R15="green")</formula>
    </cfRule>
    <cfRule type="expression" dxfId="2755" priority="2757">
      <formula>AND(MONTH(R14)=$V$4,R15="purple")</formula>
    </cfRule>
    <cfRule type="expression" dxfId="2754" priority="2758">
      <formula>AND(MONTH(R14)=$V$4,R15="sky")</formula>
    </cfRule>
    <cfRule type="expression" dxfId="2753" priority="2759">
      <formula>AND(MONTH(R14)=$V$4,R15="orange")</formula>
    </cfRule>
  </conditionalFormatting>
  <conditionalFormatting sqref="R19:X19">
    <cfRule type="expression" dxfId="2752" priority="2753">
      <formula>MONTH(R19)&lt;&gt;$V$4</formula>
    </cfRule>
  </conditionalFormatting>
  <conditionalFormatting sqref="R19:X19">
    <cfRule type="expression" dxfId="2751" priority="2747">
      <formula>AND(MONTH(R14)=$V$4,R15="pink")</formula>
    </cfRule>
    <cfRule type="expression" dxfId="2750" priority="2748">
      <formula>AND(MONTH(R14)=$V$4,R15="yellow")</formula>
    </cfRule>
    <cfRule type="expression" dxfId="2749" priority="2749">
      <formula>AND(MONTH(R14)=$V$4,R15="green")</formula>
    </cfRule>
    <cfRule type="expression" dxfId="2748" priority="2750">
      <formula>AND(MONTH(R14)=$V$4,R15="purple")</formula>
    </cfRule>
    <cfRule type="expression" dxfId="2747" priority="2751">
      <formula>AND(MONTH(R14)=$V$4,R15="sky")</formula>
    </cfRule>
    <cfRule type="expression" dxfId="2746" priority="2752">
      <formula>AND(MONTH(R14)=$V$4,R15="orange")</formula>
    </cfRule>
  </conditionalFormatting>
  <conditionalFormatting sqref="S20:X20">
    <cfRule type="expression" dxfId="2745" priority="2746">
      <formula>MONTH(S14)&lt;&gt;$V$4</formula>
    </cfRule>
  </conditionalFormatting>
  <conditionalFormatting sqref="R20:X20">
    <cfRule type="expression" dxfId="2744" priority="2739">
      <formula>AND(MONTH(R14)=$V$4,R15="pink")</formula>
    </cfRule>
    <cfRule type="expression" dxfId="2743" priority="2740">
      <formula>AND(MONTH(R14)=$V$4,R15="yellow")</formula>
    </cfRule>
    <cfRule type="expression" dxfId="2742" priority="2741">
      <formula>AND(MONTH(R14)=$V$4,R15="green")</formula>
    </cfRule>
    <cfRule type="expression" dxfId="2741" priority="2742">
      <formula>AND(MONTH(R14)=$V$4,R15="purple")</formula>
    </cfRule>
    <cfRule type="expression" dxfId="2740" priority="2743">
      <formula>AND(MONTH(R14)=$V$4,R15="sky")</formula>
    </cfRule>
    <cfRule type="expression" dxfId="2739" priority="2744">
      <formula>AND(MONTH(R14)=$V$4,R15="orange")</formula>
    </cfRule>
    <cfRule type="expression" dxfId="2738" priority="2745">
      <formula>MONTH(R14)&lt;&gt;$V$4</formula>
    </cfRule>
  </conditionalFormatting>
  <conditionalFormatting sqref="S21:X21">
    <cfRule type="expression" dxfId="2737" priority="2738">
      <formula>MONTH(S15)&lt;&gt;$V$4</formula>
    </cfRule>
  </conditionalFormatting>
  <conditionalFormatting sqref="R21:X21">
    <cfRule type="expression" dxfId="2736" priority="2731">
      <formula>AND(MONTH(R14)=$V$4,R15="pink")</formula>
    </cfRule>
    <cfRule type="expression" dxfId="2735" priority="2732">
      <formula>AND(MONTH(R14)=$V$4,R15="yellow")</formula>
    </cfRule>
    <cfRule type="expression" dxfId="2734" priority="2733">
      <formula>AND(MONTH(R14)=$V$4,R15="green")</formula>
    </cfRule>
    <cfRule type="expression" dxfId="2733" priority="2734">
      <formula>AND(MONTH(R14)=$V$4,R15="purple")</formula>
    </cfRule>
    <cfRule type="expression" dxfId="2732" priority="2735">
      <formula>AND(MONTH(R14)=$V$4,R15="sky")</formula>
    </cfRule>
    <cfRule type="expression" dxfId="2731" priority="2736">
      <formula>AND(MONTH(R14)=$V$4,R15="orange")</formula>
    </cfRule>
    <cfRule type="expression" dxfId="2730" priority="2737">
      <formula>MONTH(R14)&lt;&gt;$V$4</formula>
    </cfRule>
  </conditionalFormatting>
  <conditionalFormatting sqref="S14:X14">
    <cfRule type="expression" dxfId="2729" priority="2730">
      <formula>MONTH(S14)&lt;&gt;$V$4</formula>
    </cfRule>
  </conditionalFormatting>
  <conditionalFormatting sqref="R14:X14">
    <cfRule type="expression" dxfId="2728" priority="2723">
      <formula>AND(MONTH(R14)=$V$4,R15="pink")</formula>
    </cfRule>
    <cfRule type="expression" dxfId="2727" priority="2724">
      <formula>AND(MONTH(R14)=$V$4,R15="yellow")</formula>
    </cfRule>
    <cfRule type="expression" dxfId="2726" priority="2725">
      <formula>AND(MONTH(R14)=$V$4,R15="green")</formula>
    </cfRule>
    <cfRule type="expression" dxfId="2725" priority="2726">
      <formula>AND(MONTH(R14)=$V$4,R15="purple")</formula>
    </cfRule>
    <cfRule type="expression" dxfId="2724" priority="2727">
      <formula>AND(MONTH(R14)=$V$4,R15="sky")</formula>
    </cfRule>
    <cfRule type="expression" dxfId="2723" priority="2728">
      <formula>AND(MONTH(R14)=$V$4,R15="orange")</formula>
    </cfRule>
    <cfRule type="expression" dxfId="2722" priority="2729">
      <formula>MONTH(R14)&lt;&gt;$V$4</formula>
    </cfRule>
  </conditionalFormatting>
  <conditionalFormatting sqref="R25:X25">
    <cfRule type="expression" dxfId="2721" priority="2722">
      <formula>MONTH(R25)&lt;&gt;$V$4</formula>
    </cfRule>
  </conditionalFormatting>
  <conditionalFormatting sqref="R25:X25">
    <cfRule type="expression" dxfId="2720" priority="2716">
      <formula>AND(MONTH(R22)=$V$4,R23="pink")</formula>
    </cfRule>
    <cfRule type="expression" dxfId="2719" priority="2717">
      <formula>AND(MONTH(R22)=$V$4,R23="yellow")</formula>
    </cfRule>
    <cfRule type="expression" dxfId="2718" priority="2718">
      <formula>AND(MONTH(R22)=$V$4,R23="green")</formula>
    </cfRule>
    <cfRule type="expression" dxfId="2717" priority="2719">
      <formula>AND(MONTH(R22)=$V$4,R23="purple")</formula>
    </cfRule>
    <cfRule type="expression" dxfId="2716" priority="2720">
      <formula>AND(MONTH(R22)=$V$4,R23="sky")</formula>
    </cfRule>
    <cfRule type="expression" dxfId="2715" priority="2721">
      <formula>AND(MONTH(R22)=$V$4,R23="orange")</formula>
    </cfRule>
  </conditionalFormatting>
  <conditionalFormatting sqref="R26:X26">
    <cfRule type="expression" dxfId="2714" priority="2715">
      <formula>MONTH(R26)&lt;&gt;$V$4</formula>
    </cfRule>
  </conditionalFormatting>
  <conditionalFormatting sqref="R26:X26">
    <cfRule type="expression" dxfId="2713" priority="2709">
      <formula>AND(MONTH(R22)=$V$4,R23="pink")</formula>
    </cfRule>
    <cfRule type="expression" dxfId="2712" priority="2710">
      <formula>AND(MONTH(R22)=$V$4,R23="yellow")</formula>
    </cfRule>
    <cfRule type="expression" dxfId="2711" priority="2711">
      <formula>AND(MONTH(R22)=$V$4,R23="green")</formula>
    </cfRule>
    <cfRule type="expression" dxfId="2710" priority="2712">
      <formula>AND(MONTH(R22)=$V$4,R23="purple")</formula>
    </cfRule>
    <cfRule type="expression" dxfId="2709" priority="2713">
      <formula>AND(MONTH(R22)=$V$4,R23="sky")</formula>
    </cfRule>
    <cfRule type="expression" dxfId="2708" priority="2714">
      <formula>AND(MONTH(R22)=$V$4,R23="orange")</formula>
    </cfRule>
  </conditionalFormatting>
  <conditionalFormatting sqref="R27:X27">
    <cfRule type="expression" dxfId="2707" priority="2708">
      <formula>MONTH(R27)&lt;&gt;$V$4</formula>
    </cfRule>
  </conditionalFormatting>
  <conditionalFormatting sqref="R27:X27">
    <cfRule type="expression" dxfId="2706" priority="2702">
      <formula>AND(MONTH(R22)=$V$4,R23="pink")</formula>
    </cfRule>
    <cfRule type="expression" dxfId="2705" priority="2703">
      <formula>AND(MONTH(R22)=$V$4,R23="yellow")</formula>
    </cfRule>
    <cfRule type="expression" dxfId="2704" priority="2704">
      <formula>AND(MONTH(R22)=$V$4,R23="green")</formula>
    </cfRule>
    <cfRule type="expression" dxfId="2703" priority="2705">
      <formula>AND(MONTH(R22)=$V$4,R23="purple")</formula>
    </cfRule>
    <cfRule type="expression" dxfId="2702" priority="2706">
      <formula>AND(MONTH(R22)=$V$4,R23="sky")</formula>
    </cfRule>
    <cfRule type="expression" dxfId="2701" priority="2707">
      <formula>AND(MONTH(R22)=$V$4,R23="orange")</formula>
    </cfRule>
  </conditionalFormatting>
  <conditionalFormatting sqref="S28:X28">
    <cfRule type="expression" dxfId="2700" priority="2701">
      <formula>MONTH(S22)&lt;&gt;$V$4</formula>
    </cfRule>
  </conditionalFormatting>
  <conditionalFormatting sqref="R28:X28">
    <cfRule type="expression" dxfId="2699" priority="2694">
      <formula>AND(MONTH(R22)=$V$4,R23="pink")</formula>
    </cfRule>
    <cfRule type="expression" dxfId="2698" priority="2695">
      <formula>AND(MONTH(R22)=$V$4,R23="yellow")</formula>
    </cfRule>
    <cfRule type="expression" dxfId="2697" priority="2696">
      <formula>AND(MONTH(R22)=$V$4,R23="green")</formula>
    </cfRule>
    <cfRule type="expression" dxfId="2696" priority="2697">
      <formula>AND(MONTH(R22)=$V$4,R23="purple")</formula>
    </cfRule>
    <cfRule type="expression" dxfId="2695" priority="2698">
      <formula>AND(MONTH(R22)=$V$4,R23="sky")</formula>
    </cfRule>
    <cfRule type="expression" dxfId="2694" priority="2699">
      <formula>AND(MONTH(R22)=$V$4,R23="orange")</formula>
    </cfRule>
    <cfRule type="expression" dxfId="2693" priority="2700">
      <formula>MONTH(R22)&lt;&gt;$V$4</formula>
    </cfRule>
  </conditionalFormatting>
  <conditionalFormatting sqref="S29:X29">
    <cfRule type="expression" dxfId="2692" priority="2693">
      <formula>MONTH(S23)&lt;&gt;$V$4</formula>
    </cfRule>
  </conditionalFormatting>
  <conditionalFormatting sqref="R29:X29">
    <cfRule type="expression" dxfId="2691" priority="2686">
      <formula>AND(MONTH(R22)=$V$4,R23="pink")</formula>
    </cfRule>
    <cfRule type="expression" dxfId="2690" priority="2687">
      <formula>AND(MONTH(R22)=$V$4,R23="yellow")</formula>
    </cfRule>
    <cfRule type="expression" dxfId="2689" priority="2688">
      <formula>AND(MONTH(R22)=$V$4,R23="green")</formula>
    </cfRule>
    <cfRule type="expression" dxfId="2688" priority="2689">
      <formula>AND(MONTH(R22)=$V$4,R23="purple")</formula>
    </cfRule>
    <cfRule type="expression" dxfId="2687" priority="2690">
      <formula>AND(MONTH(R22)=$V$4,R23="sky")</formula>
    </cfRule>
    <cfRule type="expression" dxfId="2686" priority="2691">
      <formula>AND(MONTH(R22)=$V$4,R23="orange")</formula>
    </cfRule>
    <cfRule type="expression" dxfId="2685" priority="2692">
      <formula>MONTH(R22)&lt;&gt;$V$4</formula>
    </cfRule>
  </conditionalFormatting>
  <conditionalFormatting sqref="S22:X22">
    <cfRule type="expression" dxfId="2684" priority="2685">
      <formula>MONTH(S22)&lt;&gt;$V$4</formula>
    </cfRule>
  </conditionalFormatting>
  <conditionalFormatting sqref="R22:X22">
    <cfRule type="expression" dxfId="2683" priority="2678">
      <formula>AND(MONTH(R22)=$V$4,R23="pink")</formula>
    </cfRule>
    <cfRule type="expression" dxfId="2682" priority="2679">
      <formula>AND(MONTH(R22)=$V$4,R23="yellow")</formula>
    </cfRule>
    <cfRule type="expression" dxfId="2681" priority="2680">
      <formula>AND(MONTH(R22)=$V$4,R23="green")</formula>
    </cfRule>
    <cfRule type="expression" dxfId="2680" priority="2681">
      <formula>AND(MONTH(R22)=$V$4,R23="purple")</formula>
    </cfRule>
    <cfRule type="expression" dxfId="2679" priority="2682">
      <formula>AND(MONTH(R22)=$V$4,R23="sky")</formula>
    </cfRule>
    <cfRule type="expression" dxfId="2678" priority="2683">
      <formula>AND(MONTH(R22)=$V$4,R23="orange")</formula>
    </cfRule>
    <cfRule type="expression" dxfId="2677" priority="2684">
      <formula>MONTH(R22)&lt;&gt;$V$4</formula>
    </cfRule>
  </conditionalFormatting>
  <conditionalFormatting sqref="R33:X33">
    <cfRule type="expression" dxfId="2676" priority="2677">
      <formula>MONTH(R33)&lt;&gt;$V$4</formula>
    </cfRule>
  </conditionalFormatting>
  <conditionalFormatting sqref="R33:X33">
    <cfRule type="expression" dxfId="2675" priority="2671">
      <formula>AND(MONTH(R30)=$V$4,R31="pink")</formula>
    </cfRule>
    <cfRule type="expression" dxfId="2674" priority="2672">
      <formula>AND(MONTH(R30)=$V$4,R31="yellow")</formula>
    </cfRule>
    <cfRule type="expression" dxfId="2673" priority="2673">
      <formula>AND(MONTH(R30)=$V$4,R31="green")</formula>
    </cfRule>
    <cfRule type="expression" dxfId="2672" priority="2674">
      <formula>AND(MONTH(R30)=$V$4,R31="purple")</formula>
    </cfRule>
    <cfRule type="expression" dxfId="2671" priority="2675">
      <formula>AND(MONTH(R30)=$V$4,R31="sky")</formula>
    </cfRule>
    <cfRule type="expression" dxfId="2670" priority="2676">
      <formula>AND(MONTH(R30)=$V$4,R31="orange")</formula>
    </cfRule>
  </conditionalFormatting>
  <conditionalFormatting sqref="R34:X34">
    <cfRule type="expression" dxfId="2669" priority="2670">
      <formula>MONTH(R34)&lt;&gt;$V$4</formula>
    </cfRule>
  </conditionalFormatting>
  <conditionalFormatting sqref="R34:X34">
    <cfRule type="expression" dxfId="2668" priority="2664">
      <formula>AND(MONTH(R30)=$V$4,R31="pink")</formula>
    </cfRule>
    <cfRule type="expression" dxfId="2667" priority="2665">
      <formula>AND(MONTH(R30)=$V$4,R31="yellow")</formula>
    </cfRule>
    <cfRule type="expression" dxfId="2666" priority="2666">
      <formula>AND(MONTH(R30)=$V$4,R31="green")</formula>
    </cfRule>
    <cfRule type="expression" dxfId="2665" priority="2667">
      <formula>AND(MONTH(R30)=$V$4,R31="purple")</formula>
    </cfRule>
    <cfRule type="expression" dxfId="2664" priority="2668">
      <formula>AND(MONTH(R30)=$V$4,R31="sky")</formula>
    </cfRule>
    <cfRule type="expression" dxfId="2663" priority="2669">
      <formula>AND(MONTH(R30)=$V$4,R31="orange")</formula>
    </cfRule>
  </conditionalFormatting>
  <conditionalFormatting sqref="R35:X35">
    <cfRule type="expression" dxfId="2662" priority="2663">
      <formula>MONTH(R35)&lt;&gt;$V$4</formula>
    </cfRule>
  </conditionalFormatting>
  <conditionalFormatting sqref="R35:X35">
    <cfRule type="expression" dxfId="2661" priority="2657">
      <formula>AND(MONTH(R30)=$V$4,R31="pink")</formula>
    </cfRule>
    <cfRule type="expression" dxfId="2660" priority="2658">
      <formula>AND(MONTH(R30)=$V$4,R31="yellow")</formula>
    </cfRule>
    <cfRule type="expression" dxfId="2659" priority="2659">
      <formula>AND(MONTH(R30)=$V$4,R31="green")</formula>
    </cfRule>
    <cfRule type="expression" dxfId="2658" priority="2660">
      <formula>AND(MONTH(R30)=$V$4,R31="purple")</formula>
    </cfRule>
    <cfRule type="expression" dxfId="2657" priority="2661">
      <formula>AND(MONTH(R30)=$V$4,R31="sky")</formula>
    </cfRule>
    <cfRule type="expression" dxfId="2656" priority="2662">
      <formula>AND(MONTH(R30)=$V$4,R31="orange")</formula>
    </cfRule>
  </conditionalFormatting>
  <conditionalFormatting sqref="S36:X36">
    <cfRule type="expression" dxfId="2655" priority="2656">
      <formula>MONTH(S30)&lt;&gt;$V$4</formula>
    </cfRule>
  </conditionalFormatting>
  <conditionalFormatting sqref="R36:X36">
    <cfRule type="expression" dxfId="2654" priority="2649">
      <formula>AND(MONTH(R30)=$V$4,R31="pink")</formula>
    </cfRule>
    <cfRule type="expression" dxfId="2653" priority="2650">
      <formula>AND(MONTH(R30)=$V$4,R31="yellow")</formula>
    </cfRule>
    <cfRule type="expression" dxfId="2652" priority="2651">
      <formula>AND(MONTH(R30)=$V$4,R31="green")</formula>
    </cfRule>
    <cfRule type="expression" dxfId="2651" priority="2652">
      <formula>AND(MONTH(R30)=$V$4,R31="purple")</formula>
    </cfRule>
    <cfRule type="expression" dxfId="2650" priority="2653">
      <formula>AND(MONTH(R30)=$V$4,R31="sky")</formula>
    </cfRule>
    <cfRule type="expression" dxfId="2649" priority="2654">
      <formula>AND(MONTH(R30)=$V$4,R31="orange")</formula>
    </cfRule>
    <cfRule type="expression" dxfId="2648" priority="2655">
      <formula>MONTH(R30)&lt;&gt;$V$4</formula>
    </cfRule>
  </conditionalFormatting>
  <conditionalFormatting sqref="S37:X37">
    <cfRule type="expression" dxfId="2647" priority="2648">
      <formula>MONTH(S31)&lt;&gt;$V$4</formula>
    </cfRule>
  </conditionalFormatting>
  <conditionalFormatting sqref="R37:X37">
    <cfRule type="expression" dxfId="2646" priority="2641">
      <formula>AND(MONTH(R30)=$V$4,R31="pink")</formula>
    </cfRule>
    <cfRule type="expression" dxfId="2645" priority="2642">
      <formula>AND(MONTH(R30)=$V$4,R31="yellow")</formula>
    </cfRule>
    <cfRule type="expression" dxfId="2644" priority="2643">
      <formula>AND(MONTH(R30)=$V$4,R31="green")</formula>
    </cfRule>
    <cfRule type="expression" dxfId="2643" priority="2644">
      <formula>AND(MONTH(R30)=$V$4,R31="purple")</formula>
    </cfRule>
    <cfRule type="expression" dxfId="2642" priority="2645">
      <formula>AND(MONTH(R30)=$V$4,R31="sky")</formula>
    </cfRule>
    <cfRule type="expression" dxfId="2641" priority="2646">
      <formula>AND(MONTH(R30)=$V$4,R31="orange")</formula>
    </cfRule>
    <cfRule type="expression" dxfId="2640" priority="2647">
      <formula>MONTH(R30)&lt;&gt;$V$4</formula>
    </cfRule>
  </conditionalFormatting>
  <conditionalFormatting sqref="S30:X30">
    <cfRule type="expression" dxfId="2639" priority="2640">
      <formula>MONTH(S30)&lt;&gt;$V$4</formula>
    </cfRule>
  </conditionalFormatting>
  <conditionalFormatting sqref="R30:X30">
    <cfRule type="expression" dxfId="2638" priority="2633">
      <formula>AND(MONTH(R30)=$V$4,R31="pink")</formula>
    </cfRule>
    <cfRule type="expression" dxfId="2637" priority="2634">
      <formula>AND(MONTH(R30)=$V$4,R31="yellow")</formula>
    </cfRule>
    <cfRule type="expression" dxfId="2636" priority="2635">
      <formula>AND(MONTH(R30)=$V$4,R31="green")</formula>
    </cfRule>
    <cfRule type="expression" dxfId="2635" priority="2636">
      <formula>AND(MONTH(R30)=$V$4,R31="purple")</formula>
    </cfRule>
    <cfRule type="expression" dxfId="2634" priority="2637">
      <formula>AND(MONTH(R30)=$V$4,R31="sky")</formula>
    </cfRule>
    <cfRule type="expression" dxfId="2633" priority="2638">
      <formula>AND(MONTH(R30)=$V$4,R31="orange")</formula>
    </cfRule>
    <cfRule type="expression" dxfId="2632" priority="2639">
      <formula>MONTH(R30)&lt;&gt;$V$4</formula>
    </cfRule>
  </conditionalFormatting>
  <conditionalFormatting sqref="R41:X41">
    <cfRule type="expression" dxfId="2631" priority="2632">
      <formula>MONTH(R41)&lt;&gt;$V$4</formula>
    </cfRule>
  </conditionalFormatting>
  <conditionalFormatting sqref="R41:X41">
    <cfRule type="expression" dxfId="2630" priority="2626">
      <formula>AND(MONTH(R38)=$V$4,R39="pink")</formula>
    </cfRule>
    <cfRule type="expression" dxfId="2629" priority="2627">
      <formula>AND(MONTH(R38)=$V$4,R39="yellow")</formula>
    </cfRule>
    <cfRule type="expression" dxfId="2628" priority="2628">
      <formula>AND(MONTH(R38)=$V$4,R39="green")</formula>
    </cfRule>
    <cfRule type="expression" dxfId="2627" priority="2629">
      <formula>AND(MONTH(R38)=$V$4,R39="purple")</formula>
    </cfRule>
    <cfRule type="expression" dxfId="2626" priority="2630">
      <formula>AND(MONTH(R38)=$V$4,R39="sky")</formula>
    </cfRule>
    <cfRule type="expression" dxfId="2625" priority="2631">
      <formula>AND(MONTH(R38)=$V$4,R39="orange")</formula>
    </cfRule>
  </conditionalFormatting>
  <conditionalFormatting sqref="R42:X42">
    <cfRule type="expression" dxfId="2624" priority="2625">
      <formula>MONTH(R42)&lt;&gt;$V$4</formula>
    </cfRule>
  </conditionalFormatting>
  <conditionalFormatting sqref="R42:X42">
    <cfRule type="expression" dxfId="2623" priority="2619">
      <formula>AND(MONTH(R38)=$V$4,R39="pink")</formula>
    </cfRule>
    <cfRule type="expression" dxfId="2622" priority="2620">
      <formula>AND(MONTH(R38)=$V$4,R39="yellow")</formula>
    </cfRule>
    <cfRule type="expression" dxfId="2621" priority="2621">
      <formula>AND(MONTH(R38)=$V$4,R39="green")</formula>
    </cfRule>
    <cfRule type="expression" dxfId="2620" priority="2622">
      <formula>AND(MONTH(R38)=$V$4,R39="purple")</formula>
    </cfRule>
    <cfRule type="expression" dxfId="2619" priority="2623">
      <formula>AND(MONTH(R38)=$V$4,R39="sky")</formula>
    </cfRule>
    <cfRule type="expression" dxfId="2618" priority="2624">
      <formula>AND(MONTH(R38)=$V$4,R39="orange")</formula>
    </cfRule>
  </conditionalFormatting>
  <conditionalFormatting sqref="R43:X43">
    <cfRule type="expression" dxfId="2617" priority="2618">
      <formula>MONTH(R43)&lt;&gt;$V$4</formula>
    </cfRule>
  </conditionalFormatting>
  <conditionalFormatting sqref="R43:X43">
    <cfRule type="expression" dxfId="2616" priority="2612">
      <formula>AND(MONTH(R38)=$V$4,R39="pink")</formula>
    </cfRule>
    <cfRule type="expression" dxfId="2615" priority="2613">
      <formula>AND(MONTH(R38)=$V$4,R39="yellow")</formula>
    </cfRule>
    <cfRule type="expression" dxfId="2614" priority="2614">
      <formula>AND(MONTH(R38)=$V$4,R39="green")</formula>
    </cfRule>
    <cfRule type="expression" dxfId="2613" priority="2615">
      <formula>AND(MONTH(R38)=$V$4,R39="purple")</formula>
    </cfRule>
    <cfRule type="expression" dxfId="2612" priority="2616">
      <formula>AND(MONTH(R38)=$V$4,R39="sky")</formula>
    </cfRule>
    <cfRule type="expression" dxfId="2611" priority="2617">
      <formula>AND(MONTH(R38)=$V$4,R39="orange")</formula>
    </cfRule>
  </conditionalFormatting>
  <conditionalFormatting sqref="S44:X44">
    <cfRule type="expression" dxfId="2610" priority="2611">
      <formula>MONTH(S38)&lt;&gt;$V$4</formula>
    </cfRule>
  </conditionalFormatting>
  <conditionalFormatting sqref="R44:X44">
    <cfRule type="expression" dxfId="2609" priority="2604">
      <formula>AND(MONTH(R38)=$V$4,R39="pink")</formula>
    </cfRule>
    <cfRule type="expression" dxfId="2608" priority="2605">
      <formula>AND(MONTH(R38)=$V$4,R39="yellow")</formula>
    </cfRule>
    <cfRule type="expression" dxfId="2607" priority="2606">
      <formula>AND(MONTH(R38)=$V$4,R39="green")</formula>
    </cfRule>
    <cfRule type="expression" dxfId="2606" priority="2607">
      <formula>AND(MONTH(R38)=$V$4,R39="purple")</formula>
    </cfRule>
    <cfRule type="expression" dxfId="2605" priority="2608">
      <formula>AND(MONTH(R38)=$V$4,R39="sky")</formula>
    </cfRule>
    <cfRule type="expression" dxfId="2604" priority="2609">
      <formula>AND(MONTH(R38)=$V$4,R39="orange")</formula>
    </cfRule>
    <cfRule type="expression" dxfId="2603" priority="2610">
      <formula>MONTH(R38)&lt;&gt;$V$4</formula>
    </cfRule>
  </conditionalFormatting>
  <conditionalFormatting sqref="S45:X45">
    <cfRule type="expression" dxfId="2602" priority="2603">
      <formula>MONTH(S39)&lt;&gt;$V$4</formula>
    </cfRule>
  </conditionalFormatting>
  <conditionalFormatting sqref="R45:X45">
    <cfRule type="expression" dxfId="2601" priority="2596">
      <formula>AND(MONTH(R38)=$V$4,R39="pink")</formula>
    </cfRule>
    <cfRule type="expression" dxfId="2600" priority="2597">
      <formula>AND(MONTH(R38)=$V$4,R39="yellow")</formula>
    </cfRule>
    <cfRule type="expression" dxfId="2599" priority="2598">
      <formula>AND(MONTH(R38)=$V$4,R39="green")</formula>
    </cfRule>
    <cfRule type="expression" dxfId="2598" priority="2599">
      <formula>AND(MONTH(R38)=$V$4,R39="purple")</formula>
    </cfRule>
    <cfRule type="expression" dxfId="2597" priority="2600">
      <formula>AND(MONTH(R38)=$V$4,R39="sky")</formula>
    </cfRule>
    <cfRule type="expression" dxfId="2596" priority="2601">
      <formula>AND(MONTH(R38)=$V$4,R39="orange")</formula>
    </cfRule>
    <cfRule type="expression" dxfId="2595" priority="2602">
      <formula>MONTH(R38)&lt;&gt;$V$4</formula>
    </cfRule>
  </conditionalFormatting>
  <conditionalFormatting sqref="S38:X38">
    <cfRule type="expression" dxfId="2594" priority="2595">
      <formula>MONTH(S38)&lt;&gt;$V$4</formula>
    </cfRule>
  </conditionalFormatting>
  <conditionalFormatting sqref="R38:X38">
    <cfRule type="expression" dxfId="2593" priority="2588">
      <formula>AND(MONTH(R38)=$V$4,R39="pink")</formula>
    </cfRule>
    <cfRule type="expression" dxfId="2592" priority="2589">
      <formula>AND(MONTH(R38)=$V$4,R39="yellow")</formula>
    </cfRule>
    <cfRule type="expression" dxfId="2591" priority="2590">
      <formula>AND(MONTH(R38)=$V$4,R39="green")</formula>
    </cfRule>
    <cfRule type="expression" dxfId="2590" priority="2591">
      <formula>AND(MONTH(R38)=$V$4,R39="purple")</formula>
    </cfRule>
    <cfRule type="expression" dxfId="2589" priority="2592">
      <formula>AND(MONTH(R38)=$V$4,R39="sky")</formula>
    </cfRule>
    <cfRule type="expression" dxfId="2588" priority="2593">
      <formula>AND(MONTH(R38)=$V$4,R39="orange")</formula>
    </cfRule>
    <cfRule type="expression" dxfId="2587" priority="2594">
      <formula>MONTH(R38)&lt;&gt;$V$4</formula>
    </cfRule>
  </conditionalFormatting>
  <conditionalFormatting sqref="R49:X49">
    <cfRule type="expression" dxfId="2586" priority="2587">
      <formula>MONTH(R49)&lt;&gt;$V$4</formula>
    </cfRule>
  </conditionalFormatting>
  <conditionalFormatting sqref="R49:X49">
    <cfRule type="expression" dxfId="2585" priority="2581">
      <formula>AND(MONTH(R46)=$V$4,R47="pink")</formula>
    </cfRule>
    <cfRule type="expression" dxfId="2584" priority="2582">
      <formula>AND(MONTH(R46)=$V$4,R47="yellow")</formula>
    </cfRule>
    <cfRule type="expression" dxfId="2583" priority="2583">
      <formula>AND(MONTH(R46)=$V$4,R47="green")</formula>
    </cfRule>
    <cfRule type="expression" dxfId="2582" priority="2584">
      <formula>AND(MONTH(R46)=$V$4,R47="purple")</formula>
    </cfRule>
    <cfRule type="expression" dxfId="2581" priority="2585">
      <formula>AND(MONTH(R46)=$V$4,R47="sky")</formula>
    </cfRule>
    <cfRule type="expression" dxfId="2580" priority="2586">
      <formula>AND(MONTH(R46)=$V$4,R47="orange")</formula>
    </cfRule>
  </conditionalFormatting>
  <conditionalFormatting sqref="R50:X50">
    <cfRule type="expression" dxfId="2579" priority="2580">
      <formula>MONTH(R50)&lt;&gt;$V$4</formula>
    </cfRule>
  </conditionalFormatting>
  <conditionalFormatting sqref="R50:X50">
    <cfRule type="expression" dxfId="2578" priority="2574">
      <formula>AND(MONTH(R46)=$V$4,R47="pink")</formula>
    </cfRule>
    <cfRule type="expression" dxfId="2577" priority="2575">
      <formula>AND(MONTH(R46)=$V$4,R47="yellow")</formula>
    </cfRule>
    <cfRule type="expression" dxfId="2576" priority="2576">
      <formula>AND(MONTH(R46)=$V$4,R47="green")</formula>
    </cfRule>
    <cfRule type="expression" dxfId="2575" priority="2577">
      <formula>AND(MONTH(R46)=$V$4,R47="purple")</formula>
    </cfRule>
    <cfRule type="expression" dxfId="2574" priority="2578">
      <formula>AND(MONTH(R46)=$V$4,R47="sky")</formula>
    </cfRule>
    <cfRule type="expression" dxfId="2573" priority="2579">
      <formula>AND(MONTH(R46)=$V$4,R47="orange")</formula>
    </cfRule>
  </conditionalFormatting>
  <conditionalFormatting sqref="R51:X51">
    <cfRule type="expression" dxfId="2572" priority="2573">
      <formula>MONTH(R51)&lt;&gt;$V$4</formula>
    </cfRule>
  </conditionalFormatting>
  <conditionalFormatting sqref="R51:X51">
    <cfRule type="expression" dxfId="2571" priority="2567">
      <formula>AND(MONTH(R46)=$V$4,R47="pink")</formula>
    </cfRule>
    <cfRule type="expression" dxfId="2570" priority="2568">
      <formula>AND(MONTH(R46)=$V$4,R47="yellow")</formula>
    </cfRule>
    <cfRule type="expression" dxfId="2569" priority="2569">
      <formula>AND(MONTH(R46)=$V$4,R47="green")</formula>
    </cfRule>
    <cfRule type="expression" dxfId="2568" priority="2570">
      <formula>AND(MONTH(R46)=$V$4,R47="purple")</formula>
    </cfRule>
    <cfRule type="expression" dxfId="2567" priority="2571">
      <formula>AND(MONTH(R46)=$V$4,R47="sky")</formula>
    </cfRule>
    <cfRule type="expression" dxfId="2566" priority="2572">
      <formula>AND(MONTH(R46)=$V$4,R47="orange")</formula>
    </cfRule>
  </conditionalFormatting>
  <conditionalFormatting sqref="S52:X52">
    <cfRule type="expression" dxfId="2565" priority="2566">
      <formula>MONTH(S46)&lt;&gt;$V$4</formula>
    </cfRule>
  </conditionalFormatting>
  <conditionalFormatting sqref="R52:X52">
    <cfRule type="expression" dxfId="2564" priority="2559">
      <formula>AND(MONTH(R46)=$V$4,R47="pink")</formula>
    </cfRule>
    <cfRule type="expression" dxfId="2563" priority="2560">
      <formula>AND(MONTH(R46)=$V$4,R47="yellow")</formula>
    </cfRule>
    <cfRule type="expression" dxfId="2562" priority="2561">
      <formula>AND(MONTH(R46)=$V$4,R47="green")</formula>
    </cfRule>
    <cfRule type="expression" dxfId="2561" priority="2562">
      <formula>AND(MONTH(R46)=$V$4,R47="purple")</formula>
    </cfRule>
    <cfRule type="expression" dxfId="2560" priority="2563">
      <formula>AND(MONTH(R46)=$V$4,R47="sky")</formula>
    </cfRule>
    <cfRule type="expression" dxfId="2559" priority="2564">
      <formula>AND(MONTH(R46)=$V$4,R47="orange")</formula>
    </cfRule>
    <cfRule type="expression" dxfId="2558" priority="2565">
      <formula>MONTH(R46)&lt;&gt;$V$4</formula>
    </cfRule>
  </conditionalFormatting>
  <conditionalFormatting sqref="S53:X53">
    <cfRule type="expression" dxfId="2557" priority="2558">
      <formula>MONTH(S47)&lt;&gt;$V$4</formula>
    </cfRule>
  </conditionalFormatting>
  <conditionalFormatting sqref="R53:X53">
    <cfRule type="expression" dxfId="2556" priority="2551">
      <formula>AND(MONTH(R46)=$V$4,R47="pink")</formula>
    </cfRule>
    <cfRule type="expression" dxfId="2555" priority="2552">
      <formula>AND(MONTH(R46)=$V$4,R47="yellow")</formula>
    </cfRule>
    <cfRule type="expression" dxfId="2554" priority="2553">
      <formula>AND(MONTH(R46)=$V$4,R47="green")</formula>
    </cfRule>
    <cfRule type="expression" dxfId="2553" priority="2554">
      <formula>AND(MONTH(R46)=$V$4,R47="purple")</formula>
    </cfRule>
    <cfRule type="expression" dxfId="2552" priority="2555">
      <formula>AND(MONTH(R46)=$V$4,R47="sky")</formula>
    </cfRule>
    <cfRule type="expression" dxfId="2551" priority="2556">
      <formula>AND(MONTH(R46)=$V$4,R47="orange")</formula>
    </cfRule>
    <cfRule type="expression" dxfId="2550" priority="2557">
      <formula>MONTH(R46)&lt;&gt;$V$4</formula>
    </cfRule>
  </conditionalFormatting>
  <conditionalFormatting sqref="S46:X46">
    <cfRule type="expression" dxfId="2549" priority="2550">
      <formula>MONTH(S46)&lt;&gt;$V$4</formula>
    </cfRule>
  </conditionalFormatting>
  <conditionalFormatting sqref="R46:X46">
    <cfRule type="expression" dxfId="2548" priority="2543">
      <formula>AND(MONTH(R46)=$V$4,R47="pink")</formula>
    </cfRule>
    <cfRule type="expression" dxfId="2547" priority="2544">
      <formula>AND(MONTH(R46)=$V$4,R47="yellow")</formula>
    </cfRule>
    <cfRule type="expression" dxfId="2546" priority="2545">
      <formula>AND(MONTH(R46)=$V$4,R47="green")</formula>
    </cfRule>
    <cfRule type="expression" dxfId="2545" priority="2546">
      <formula>AND(MONTH(R46)=$V$4,R47="purple")</formula>
    </cfRule>
    <cfRule type="expression" dxfId="2544" priority="2547">
      <formula>AND(MONTH(R46)=$V$4,R47="sky")</formula>
    </cfRule>
    <cfRule type="expression" dxfId="2543" priority="2548">
      <formula>AND(MONTH(R46)=$V$4,R47="orange")</formula>
    </cfRule>
    <cfRule type="expression" dxfId="2542" priority="2549">
      <formula>MONTH(R46)&lt;&gt;$V$4</formula>
    </cfRule>
  </conditionalFormatting>
  <conditionalFormatting sqref="Z8:AF8">
    <cfRule type="expression" dxfId="2541" priority="2542">
      <formula>MONTH(Z8)&lt;&gt;$AD$4</formula>
    </cfRule>
  </conditionalFormatting>
  <conditionalFormatting sqref="Z8:AF8">
    <cfRule type="expression" dxfId="2540" priority="2536">
      <formula>AND(MONTH(Z6)=$AD$4,Z7="pink")</formula>
    </cfRule>
    <cfRule type="expression" dxfId="2539" priority="2537">
      <formula>AND(MONTH(Z6)=$AD$4,Z7="yellow")</formula>
    </cfRule>
    <cfRule type="expression" dxfId="2538" priority="2538">
      <formula>AND(MONTH(Z6)=$AD$4,Z7="green")</formula>
    </cfRule>
    <cfRule type="expression" dxfId="2537" priority="2539">
      <formula>AND(MONTH(Z6)=$AD$4,Z7="purple")</formula>
    </cfRule>
    <cfRule type="expression" dxfId="2536" priority="2540">
      <formula>AND(MONTH(Z6)=$AD$4,Z7="sky")</formula>
    </cfRule>
    <cfRule type="expression" dxfId="2535" priority="2541">
      <formula>AND(MONTH(Z6)=$AD$4,Z7="orange")</formula>
    </cfRule>
  </conditionalFormatting>
  <conditionalFormatting sqref="Z9:AF9">
    <cfRule type="expression" dxfId="2534" priority="2535">
      <formula>MONTH(Z9)&lt;&gt;$AD$4</formula>
    </cfRule>
  </conditionalFormatting>
  <conditionalFormatting sqref="Z9:AF9">
    <cfRule type="expression" dxfId="2533" priority="2529">
      <formula>AND(MONTH(Z6)=$AD$4,Z7="pink")</formula>
    </cfRule>
    <cfRule type="expression" dxfId="2532" priority="2530">
      <formula>AND(MONTH(Z6)=$AD$4,Z7="yellow")</formula>
    </cfRule>
    <cfRule type="expression" dxfId="2531" priority="2531">
      <formula>AND(MONTH(Z6)=$AD$4,Z7="green")</formula>
    </cfRule>
    <cfRule type="expression" dxfId="2530" priority="2532">
      <formula>AND(MONTH(Z6)=$AD$4,Z7="purple")</formula>
    </cfRule>
    <cfRule type="expression" dxfId="2529" priority="2533">
      <formula>AND(MONTH(Z6)=$AD$4,Z7="sky")</formula>
    </cfRule>
    <cfRule type="expression" dxfId="2528" priority="2534">
      <formula>AND(MONTH(Z6)=$AD$4,Z7="orange")</formula>
    </cfRule>
  </conditionalFormatting>
  <conditionalFormatting sqref="Z10:AF10">
    <cfRule type="expression" dxfId="2527" priority="2528">
      <formula>MONTH(Z10)&lt;&gt;$AD$4</formula>
    </cfRule>
  </conditionalFormatting>
  <conditionalFormatting sqref="Z10:AF10">
    <cfRule type="expression" dxfId="2526" priority="2522">
      <formula>AND(MONTH(Z6)=$AD$4,Z7="pink")</formula>
    </cfRule>
    <cfRule type="expression" dxfId="2525" priority="2523">
      <formula>AND(MONTH(Z6)=$AD$4,Z7="yellow")</formula>
    </cfRule>
    <cfRule type="expression" dxfId="2524" priority="2524">
      <formula>AND(MONTH(Z6)=$AD$4,Z7="green")</formula>
    </cfRule>
    <cfRule type="expression" dxfId="2523" priority="2525">
      <formula>AND(MONTH(Z6)=$AD$4,Z7="purple")</formula>
    </cfRule>
    <cfRule type="expression" dxfId="2522" priority="2526">
      <formula>AND(MONTH(Z6)=$AD$4,Z7="sky")</formula>
    </cfRule>
    <cfRule type="expression" dxfId="2521" priority="2527">
      <formula>AND(MONTH(Z6)=$AD$4,Z7="orange")</formula>
    </cfRule>
  </conditionalFormatting>
  <conditionalFormatting sqref="Z11:AF11">
    <cfRule type="expression" dxfId="2520" priority="2521">
      <formula>MONTH(Z11)&lt;&gt;$AD$4</formula>
    </cfRule>
  </conditionalFormatting>
  <conditionalFormatting sqref="Z11:AF11">
    <cfRule type="expression" dxfId="2519" priority="2515">
      <formula>AND(MONTH(Z6)=$AD$4,Z7="pink")</formula>
    </cfRule>
    <cfRule type="expression" dxfId="2518" priority="2516">
      <formula>AND(MONTH(Z6)=$AD$4,Z7="yellow")</formula>
    </cfRule>
    <cfRule type="expression" dxfId="2517" priority="2517">
      <formula>AND(MONTH(Z6)=$AD$4,Z7="green")</formula>
    </cfRule>
    <cfRule type="expression" dxfId="2516" priority="2518">
      <formula>AND(MONTH(Z6)=$AD$4,Z7="purple")</formula>
    </cfRule>
    <cfRule type="expression" dxfId="2515" priority="2519">
      <formula>AND(MONTH(Z6)=$AD$4,Z7="sky")</formula>
    </cfRule>
    <cfRule type="expression" dxfId="2514" priority="2520">
      <formula>AND(MONTH(Z6)=$AD$4,Z7="orange")</formula>
    </cfRule>
  </conditionalFormatting>
  <conditionalFormatting sqref="AA12:AF12">
    <cfRule type="expression" dxfId="2513" priority="2514">
      <formula>MONTH(AA6)&lt;&gt;$V$4</formula>
    </cfRule>
  </conditionalFormatting>
  <conditionalFormatting sqref="Z12:AF12">
    <cfRule type="expression" dxfId="2512" priority="2507">
      <formula>AND(MONTH(Z6)=$AD$4,Z7="pink")</formula>
    </cfRule>
    <cfRule type="expression" dxfId="2511" priority="2508">
      <formula>AND(MONTH(Z6)=$AD$4,Z7="yellow")</formula>
    </cfRule>
    <cfRule type="expression" dxfId="2510" priority="2509">
      <formula>AND(MONTH(Z6)=$AD$4,Z7="green")</formula>
    </cfRule>
    <cfRule type="expression" dxfId="2509" priority="2510">
      <formula>AND(MONTH(Z6)=$AD$4,Z7="purple")</formula>
    </cfRule>
    <cfRule type="expression" dxfId="2508" priority="2511">
      <formula>AND(MONTH(Z6)=$AD$4,Z7="sky")</formula>
    </cfRule>
    <cfRule type="expression" dxfId="2507" priority="2512">
      <formula>AND(MONTH(Z6)=$AD$4,Z7="orange")</formula>
    </cfRule>
    <cfRule type="expression" dxfId="2506" priority="2513">
      <formula>MONTH(Z6)&lt;&gt;$AD$4</formula>
    </cfRule>
  </conditionalFormatting>
  <conditionalFormatting sqref="AA13:AF13">
    <cfRule type="expression" dxfId="2505" priority="2506">
      <formula>MONTH(AA7)&lt;&gt;$V$4</formula>
    </cfRule>
  </conditionalFormatting>
  <conditionalFormatting sqref="Z13:AF13">
    <cfRule type="expression" dxfId="2504" priority="2499">
      <formula>AND(MONTH(Z6)=$AD$4,Z7="pink")</formula>
    </cfRule>
    <cfRule type="expression" dxfId="2503" priority="2500">
      <formula>AND(MONTH(Z6)=$AD$4,Z7="yellow")</formula>
    </cfRule>
    <cfRule type="expression" dxfId="2502" priority="2501">
      <formula>AND(MONTH(Z6)=$AD$4,Z7="green")</formula>
    </cfRule>
    <cfRule type="expression" dxfId="2501" priority="2502">
      <formula>AND(MONTH(Z6)=$AD$4,Z7="purple")</formula>
    </cfRule>
    <cfRule type="expression" dxfId="2500" priority="2503">
      <formula>AND(MONTH(Z6)=$AD$4,Z7="sky")</formula>
    </cfRule>
    <cfRule type="expression" dxfId="2499" priority="2504">
      <formula>AND(MONTH(Z6)=$AD$4,Z7="orange")</formula>
    </cfRule>
    <cfRule type="expression" dxfId="2498" priority="2505">
      <formula>MONTH(Z6)&lt;&gt;$AD$4</formula>
    </cfRule>
  </conditionalFormatting>
  <conditionalFormatting sqref="Z6:AF6">
    <cfRule type="expression" dxfId="2497" priority="2492">
      <formula>AND(MONTH(Z6)=$AD$4,Z7="pink")</formula>
    </cfRule>
    <cfRule type="expression" dxfId="2496" priority="2493">
      <formula>AND(MONTH(Z6)=$AD$4,Z7="yellow")</formula>
    </cfRule>
    <cfRule type="expression" dxfId="2495" priority="2494">
      <formula>AND(MONTH(Z6)=$AD$4,Z7="green")</formula>
    </cfRule>
    <cfRule type="expression" dxfId="2494" priority="2495">
      <formula>AND(MONTH(Z6)=$AD$4,Z7="purple")</formula>
    </cfRule>
    <cfRule type="expression" dxfId="2493" priority="2496">
      <formula>AND(MONTH(Z6)=$AD$4,Z7="sky")</formula>
    </cfRule>
    <cfRule type="expression" dxfId="2492" priority="2497">
      <formula>AND(MONTH(Z6)=$AD$4,Z7="orange")</formula>
    </cfRule>
    <cfRule type="expression" dxfId="2491" priority="2498">
      <formula>MONTH(Z6)&lt;&gt;$AD$4</formula>
    </cfRule>
  </conditionalFormatting>
  <conditionalFormatting sqref="Z17:AF17">
    <cfRule type="expression" dxfId="2490" priority="2491">
      <formula>MONTH(Z17)&lt;&gt;$AD$4</formula>
    </cfRule>
  </conditionalFormatting>
  <conditionalFormatting sqref="Z17:AF17">
    <cfRule type="expression" dxfId="2489" priority="2485">
      <formula>AND(MONTH(Z14)=$AD$4,Z15="pink")</formula>
    </cfRule>
    <cfRule type="expression" dxfId="2488" priority="2486">
      <formula>AND(MONTH(Z14)=$AD$4,Z15="yellow")</formula>
    </cfRule>
    <cfRule type="expression" dxfId="2487" priority="2487">
      <formula>AND(MONTH(Z14)=$AD$4,Z15="green")</formula>
    </cfRule>
    <cfRule type="expression" dxfId="2486" priority="2488">
      <formula>AND(MONTH(Z14)=$AD$4,Z15="purple")</formula>
    </cfRule>
    <cfRule type="expression" dxfId="2485" priority="2489">
      <formula>AND(MONTH(Z14)=$AD$4,Z15="sky")</formula>
    </cfRule>
    <cfRule type="expression" dxfId="2484" priority="2490">
      <formula>AND(MONTH(Z14)=$AD$4,Z15="orange")</formula>
    </cfRule>
  </conditionalFormatting>
  <conditionalFormatting sqref="Z18:AF18">
    <cfRule type="expression" dxfId="2483" priority="2484">
      <formula>MONTH(Z18)&lt;&gt;$AD$4</formula>
    </cfRule>
  </conditionalFormatting>
  <conditionalFormatting sqref="Z18:AF18">
    <cfRule type="expression" dxfId="2482" priority="2478">
      <formula>AND(MONTH(Z14)=$AD$4,Z15="pink")</formula>
    </cfRule>
    <cfRule type="expression" dxfId="2481" priority="2479">
      <formula>AND(MONTH(Z14)=$AD$4,Z15="yellow")</formula>
    </cfRule>
    <cfRule type="expression" dxfId="2480" priority="2480">
      <formula>AND(MONTH(Z14)=$AD$4,Z15="green")</formula>
    </cfRule>
    <cfRule type="expression" dxfId="2479" priority="2481">
      <formula>AND(MONTH(Z14)=$AD$4,Z15="purple")</formula>
    </cfRule>
    <cfRule type="expression" dxfId="2478" priority="2482">
      <formula>AND(MONTH(Z14)=$AD$4,Z15="sky")</formula>
    </cfRule>
    <cfRule type="expression" dxfId="2477" priority="2483">
      <formula>AND(MONTH(Z14)=$AD$4,Z15="orange")</formula>
    </cfRule>
  </conditionalFormatting>
  <conditionalFormatting sqref="Z19:AF19">
    <cfRule type="expression" dxfId="2476" priority="2477">
      <formula>MONTH(Z19)&lt;&gt;$AD$4</formula>
    </cfRule>
  </conditionalFormatting>
  <conditionalFormatting sqref="Z19:AF19">
    <cfRule type="expression" dxfId="2475" priority="2471">
      <formula>AND(MONTH(Z14)=$AD$4,Z15="pink")</formula>
    </cfRule>
    <cfRule type="expression" dxfId="2474" priority="2472">
      <formula>AND(MONTH(Z14)=$AD$4,Z15="yellow")</formula>
    </cfRule>
    <cfRule type="expression" dxfId="2473" priority="2473">
      <formula>AND(MONTH(Z14)=$AD$4,Z15="green")</formula>
    </cfRule>
    <cfRule type="expression" dxfId="2472" priority="2474">
      <formula>AND(MONTH(Z14)=$AD$4,Z15="purple")</formula>
    </cfRule>
    <cfRule type="expression" dxfId="2471" priority="2475">
      <formula>AND(MONTH(Z14)=$AD$4,Z15="sky")</formula>
    </cfRule>
    <cfRule type="expression" dxfId="2470" priority="2476">
      <formula>AND(MONTH(Z14)=$AD$4,Z15="orange")</formula>
    </cfRule>
  </conditionalFormatting>
  <conditionalFormatting sqref="AA20:AF20">
    <cfRule type="expression" dxfId="2469" priority="2470">
      <formula>MONTH(AA14)&lt;&gt;$V$4</formula>
    </cfRule>
  </conditionalFormatting>
  <conditionalFormatting sqref="Z20:AF20">
    <cfRule type="expression" dxfId="2468" priority="2463">
      <formula>AND(MONTH(Z14)=$AD$4,Z15="pink")</formula>
    </cfRule>
    <cfRule type="expression" dxfId="2467" priority="2464">
      <formula>AND(MONTH(Z14)=$AD$4,Z15="yellow")</formula>
    </cfRule>
    <cfRule type="expression" dxfId="2466" priority="2465">
      <formula>AND(MONTH(Z14)=$AD$4,Z15="green")</formula>
    </cfRule>
    <cfRule type="expression" dxfId="2465" priority="2466">
      <formula>AND(MONTH(Z14)=$AD$4,Z15="purple")</formula>
    </cfRule>
    <cfRule type="expression" dxfId="2464" priority="2467">
      <formula>AND(MONTH(Z14)=$AD$4,Z15="sky")</formula>
    </cfRule>
    <cfRule type="expression" dxfId="2463" priority="2468">
      <formula>AND(MONTH(Z14)=$AD$4,Z15="orange")</formula>
    </cfRule>
    <cfRule type="expression" dxfId="2462" priority="2469">
      <formula>MONTH(Z14)&lt;&gt;$AD$4</formula>
    </cfRule>
  </conditionalFormatting>
  <conditionalFormatting sqref="AA21:AF21">
    <cfRule type="expression" dxfId="2461" priority="2462">
      <formula>MONTH(AA15)&lt;&gt;$V$4</formula>
    </cfRule>
  </conditionalFormatting>
  <conditionalFormatting sqref="Z21:AF21">
    <cfRule type="expression" dxfId="2460" priority="2455">
      <formula>AND(MONTH(Z14)=$AD$4,Z15="pink")</formula>
    </cfRule>
    <cfRule type="expression" dxfId="2459" priority="2456">
      <formula>AND(MONTH(Z14)=$AD$4,Z15="yellow")</formula>
    </cfRule>
    <cfRule type="expression" dxfId="2458" priority="2457">
      <formula>AND(MONTH(Z14)=$AD$4,Z15="green")</formula>
    </cfRule>
    <cfRule type="expression" dxfId="2457" priority="2458">
      <formula>AND(MONTH(Z14)=$AD$4,Z15="purple")</formula>
    </cfRule>
    <cfRule type="expression" dxfId="2456" priority="2459">
      <formula>AND(MONTH(Z14)=$AD$4,Z15="sky")</formula>
    </cfRule>
    <cfRule type="expression" dxfId="2455" priority="2460">
      <formula>AND(MONTH(Z14)=$AD$4,Z15="orange")</formula>
    </cfRule>
    <cfRule type="expression" dxfId="2454" priority="2461">
      <formula>MONTH(Z14)&lt;&gt;$AD$4</formula>
    </cfRule>
  </conditionalFormatting>
  <conditionalFormatting sqref="Z14:AF14">
    <cfRule type="expression" dxfId="2453" priority="2448">
      <formula>AND(MONTH(Z14)=$AD$4,Z15="pink")</formula>
    </cfRule>
    <cfRule type="expression" dxfId="2452" priority="2449">
      <formula>AND(MONTH(Z14)=$AD$4,Z15="yellow")</formula>
    </cfRule>
    <cfRule type="expression" dxfId="2451" priority="2450">
      <formula>AND(MONTH(Z14)=$AD$4,Z15="green")</formula>
    </cfRule>
    <cfRule type="expression" dxfId="2450" priority="2451">
      <formula>AND(MONTH(Z14)=$AD$4,Z15="purple")</formula>
    </cfRule>
    <cfRule type="expression" dxfId="2449" priority="2452">
      <formula>AND(MONTH(Z14)=$AD$4,Z15="sky")</formula>
    </cfRule>
    <cfRule type="expression" dxfId="2448" priority="2453">
      <formula>AND(MONTH(Z14)=$AD$4,Z15="orange")</formula>
    </cfRule>
    <cfRule type="expression" dxfId="2447" priority="2454">
      <formula>MONTH(Z14)&lt;&gt;$AD$4</formula>
    </cfRule>
  </conditionalFormatting>
  <conditionalFormatting sqref="Z25:AF25">
    <cfRule type="expression" dxfId="2446" priority="2447">
      <formula>MONTH(Z25)&lt;&gt;$AD$4</formula>
    </cfRule>
  </conditionalFormatting>
  <conditionalFormatting sqref="Z25:AF25">
    <cfRule type="expression" dxfId="2445" priority="2441">
      <formula>AND(MONTH(Z22)=$AD$4,Z23="pink")</formula>
    </cfRule>
    <cfRule type="expression" dxfId="2444" priority="2442">
      <formula>AND(MONTH(Z22)=$AD$4,Z23="yellow")</formula>
    </cfRule>
    <cfRule type="expression" dxfId="2443" priority="2443">
      <formula>AND(MONTH(Z22)=$AD$4,Z23="green")</formula>
    </cfRule>
    <cfRule type="expression" dxfId="2442" priority="2444">
      <formula>AND(MONTH(Z22)=$AD$4,Z23="purple")</formula>
    </cfRule>
    <cfRule type="expression" dxfId="2441" priority="2445">
      <formula>AND(MONTH(Z22)=$AD$4,Z23="sky")</formula>
    </cfRule>
    <cfRule type="expression" dxfId="2440" priority="2446">
      <formula>AND(MONTH(Z22)=$AD$4,Z23="orange")</formula>
    </cfRule>
  </conditionalFormatting>
  <conditionalFormatting sqref="Z26:AF26">
    <cfRule type="expression" dxfId="2439" priority="2440">
      <formula>MONTH(Z26)&lt;&gt;$AD$4</formula>
    </cfRule>
  </conditionalFormatting>
  <conditionalFormatting sqref="Z26:AF26">
    <cfRule type="expression" dxfId="2438" priority="2434">
      <formula>AND(MONTH(Z22)=$AD$4,Z23="pink")</formula>
    </cfRule>
    <cfRule type="expression" dxfId="2437" priority="2435">
      <formula>AND(MONTH(Z22)=$AD$4,Z23="yellow")</formula>
    </cfRule>
    <cfRule type="expression" dxfId="2436" priority="2436">
      <formula>AND(MONTH(Z22)=$AD$4,Z23="green")</formula>
    </cfRule>
    <cfRule type="expression" dxfId="2435" priority="2437">
      <formula>AND(MONTH(Z22)=$AD$4,Z23="purple")</formula>
    </cfRule>
    <cfRule type="expression" dxfId="2434" priority="2438">
      <formula>AND(MONTH(Z22)=$AD$4,Z23="sky")</formula>
    </cfRule>
    <cfRule type="expression" dxfId="2433" priority="2439">
      <formula>AND(MONTH(Z22)=$AD$4,Z23="orange")</formula>
    </cfRule>
  </conditionalFormatting>
  <conditionalFormatting sqref="Z27:AF27">
    <cfRule type="expression" dxfId="2432" priority="2433">
      <formula>MONTH(Z27)&lt;&gt;$AD$4</formula>
    </cfRule>
  </conditionalFormatting>
  <conditionalFormatting sqref="Z27:AF27">
    <cfRule type="expression" dxfId="2431" priority="2427">
      <formula>AND(MONTH(Z22)=$AD$4,Z23="pink")</formula>
    </cfRule>
    <cfRule type="expression" dxfId="2430" priority="2428">
      <formula>AND(MONTH(Z22)=$AD$4,Z23="yellow")</formula>
    </cfRule>
    <cfRule type="expression" dxfId="2429" priority="2429">
      <formula>AND(MONTH(Z22)=$AD$4,Z23="green")</formula>
    </cfRule>
    <cfRule type="expression" dxfId="2428" priority="2430">
      <formula>AND(MONTH(Z22)=$AD$4,Z23="purple")</formula>
    </cfRule>
    <cfRule type="expression" dxfId="2427" priority="2431">
      <formula>AND(MONTH(Z22)=$AD$4,Z23="sky")</formula>
    </cfRule>
    <cfRule type="expression" dxfId="2426" priority="2432">
      <formula>AND(MONTH(Z22)=$AD$4,Z23="orange")</formula>
    </cfRule>
  </conditionalFormatting>
  <conditionalFormatting sqref="AA28:AF28">
    <cfRule type="expression" dxfId="2425" priority="2426">
      <formula>MONTH(AA22)&lt;&gt;$V$4</formula>
    </cfRule>
  </conditionalFormatting>
  <conditionalFormatting sqref="Z28:AF28">
    <cfRule type="expression" dxfId="2424" priority="2419">
      <formula>AND(MONTH(Z22)=$AD$4,Z23="pink")</formula>
    </cfRule>
    <cfRule type="expression" dxfId="2423" priority="2420">
      <formula>AND(MONTH(Z22)=$AD$4,Z23="yellow")</formula>
    </cfRule>
    <cfRule type="expression" dxfId="2422" priority="2421">
      <formula>AND(MONTH(Z22)=$AD$4,Z23="green")</formula>
    </cfRule>
    <cfRule type="expression" dxfId="2421" priority="2422">
      <formula>AND(MONTH(Z22)=$AD$4,Z23="purple")</formula>
    </cfRule>
    <cfRule type="expression" dxfId="2420" priority="2423">
      <formula>AND(MONTH(Z22)=$AD$4,Z23="sky")</formula>
    </cfRule>
    <cfRule type="expression" dxfId="2419" priority="2424">
      <formula>AND(MONTH(Z22)=$AD$4,Z23="orange")</formula>
    </cfRule>
    <cfRule type="expression" dxfId="2418" priority="2425">
      <formula>MONTH(Z22)&lt;&gt;$AD$4</formula>
    </cfRule>
  </conditionalFormatting>
  <conditionalFormatting sqref="AA29:AF29">
    <cfRule type="expression" dxfId="2417" priority="2418">
      <formula>MONTH(AA23)&lt;&gt;$V$4</formula>
    </cfRule>
  </conditionalFormatting>
  <conditionalFormatting sqref="Z29:AF29">
    <cfRule type="expression" dxfId="2416" priority="2411">
      <formula>AND(MONTH(Z22)=$AD$4,Z23="pink")</formula>
    </cfRule>
    <cfRule type="expression" dxfId="2415" priority="2412">
      <formula>AND(MONTH(Z22)=$AD$4,Z23="yellow")</formula>
    </cfRule>
    <cfRule type="expression" dxfId="2414" priority="2413">
      <formula>AND(MONTH(Z22)=$AD$4,Z23="green")</formula>
    </cfRule>
    <cfRule type="expression" dxfId="2413" priority="2414">
      <formula>AND(MONTH(Z22)=$AD$4,Z23="purple")</formula>
    </cfRule>
    <cfRule type="expression" dxfId="2412" priority="2415">
      <formula>AND(MONTH(Z22)=$AD$4,Z23="sky")</formula>
    </cfRule>
    <cfRule type="expression" dxfId="2411" priority="2416">
      <formula>AND(MONTH(Z22)=$AD$4,Z23="orange")</formula>
    </cfRule>
    <cfRule type="expression" dxfId="2410" priority="2417">
      <formula>MONTH(Z22)&lt;&gt;$AD$4</formula>
    </cfRule>
  </conditionalFormatting>
  <conditionalFormatting sqref="Z22:AF22">
    <cfRule type="expression" dxfId="2409" priority="2404">
      <formula>AND(MONTH(Z22)=$AD$4,Z23="pink")</formula>
    </cfRule>
    <cfRule type="expression" dxfId="2408" priority="2405">
      <formula>AND(MONTH(Z22)=$AD$4,Z23="yellow")</formula>
    </cfRule>
    <cfRule type="expression" dxfId="2407" priority="2406">
      <formula>AND(MONTH(Z22)=$AD$4,Z23="green")</formula>
    </cfRule>
    <cfRule type="expression" dxfId="2406" priority="2407">
      <formula>AND(MONTH(Z22)=$AD$4,Z23="purple")</formula>
    </cfRule>
    <cfRule type="expression" dxfId="2405" priority="2408">
      <formula>AND(MONTH(Z22)=$AD$4,Z23="sky")</formula>
    </cfRule>
    <cfRule type="expression" dxfId="2404" priority="2409">
      <formula>AND(MONTH(Z22)=$AD$4,Z23="orange")</formula>
    </cfRule>
    <cfRule type="expression" dxfId="2403" priority="2410">
      <formula>MONTH(Z22)&lt;&gt;$AD$4</formula>
    </cfRule>
  </conditionalFormatting>
  <conditionalFormatting sqref="Z33:AF33">
    <cfRule type="expression" dxfId="2402" priority="2403">
      <formula>MONTH(Z33)&lt;&gt;$AD$4</formula>
    </cfRule>
  </conditionalFormatting>
  <conditionalFormatting sqref="Z33:AF33">
    <cfRule type="expression" dxfId="2401" priority="2397">
      <formula>AND(MONTH(Z30)=$AD$4,Z31="pink")</formula>
    </cfRule>
    <cfRule type="expression" dxfId="2400" priority="2398">
      <formula>AND(MONTH(Z30)=$AD$4,Z31="yellow")</formula>
    </cfRule>
    <cfRule type="expression" dxfId="2399" priority="2399">
      <formula>AND(MONTH(Z30)=$AD$4,Z31="green")</formula>
    </cfRule>
    <cfRule type="expression" dxfId="2398" priority="2400">
      <formula>AND(MONTH(Z30)=$AD$4,Z31="purple")</formula>
    </cfRule>
    <cfRule type="expression" dxfId="2397" priority="2401">
      <formula>AND(MONTH(Z30)=$AD$4,Z31="sky")</formula>
    </cfRule>
    <cfRule type="expression" dxfId="2396" priority="2402">
      <formula>AND(MONTH(Z30)=$AD$4,Z31="orange")</formula>
    </cfRule>
  </conditionalFormatting>
  <conditionalFormatting sqref="Z34:AF34">
    <cfRule type="expression" dxfId="2395" priority="2396">
      <formula>MONTH(Z34)&lt;&gt;$AD$4</formula>
    </cfRule>
  </conditionalFormatting>
  <conditionalFormatting sqref="Z34:AF34">
    <cfRule type="expression" dxfId="2394" priority="2390">
      <formula>AND(MONTH(Z30)=$AD$4,Z31="pink")</formula>
    </cfRule>
    <cfRule type="expression" dxfId="2393" priority="2391">
      <formula>AND(MONTH(Z30)=$AD$4,Z31="yellow")</formula>
    </cfRule>
    <cfRule type="expression" dxfId="2392" priority="2392">
      <formula>AND(MONTH(Z30)=$AD$4,Z31="green")</formula>
    </cfRule>
    <cfRule type="expression" dxfId="2391" priority="2393">
      <formula>AND(MONTH(Z30)=$AD$4,Z31="purple")</formula>
    </cfRule>
    <cfRule type="expression" dxfId="2390" priority="2394">
      <formula>AND(MONTH(Z30)=$AD$4,Z31="sky")</formula>
    </cfRule>
    <cfRule type="expression" dxfId="2389" priority="2395">
      <formula>AND(MONTH(Z30)=$AD$4,Z31="orange")</formula>
    </cfRule>
  </conditionalFormatting>
  <conditionalFormatting sqref="Z35:AF35">
    <cfRule type="expression" dxfId="2388" priority="2389">
      <formula>MONTH(Z35)&lt;&gt;$AD$4</formula>
    </cfRule>
  </conditionalFormatting>
  <conditionalFormatting sqref="Z35:AF35">
    <cfRule type="expression" dxfId="2387" priority="2383">
      <formula>AND(MONTH(Z30)=$AD$4,Z31="pink")</formula>
    </cfRule>
    <cfRule type="expression" dxfId="2386" priority="2384">
      <formula>AND(MONTH(Z30)=$AD$4,Z31="yellow")</formula>
    </cfRule>
    <cfRule type="expression" dxfId="2385" priority="2385">
      <formula>AND(MONTH(Z30)=$AD$4,Z31="green")</formula>
    </cfRule>
    <cfRule type="expression" dxfId="2384" priority="2386">
      <formula>AND(MONTH(Z30)=$AD$4,Z31="purple")</formula>
    </cfRule>
    <cfRule type="expression" dxfId="2383" priority="2387">
      <formula>AND(MONTH(Z30)=$AD$4,Z31="sky")</formula>
    </cfRule>
    <cfRule type="expression" dxfId="2382" priority="2388">
      <formula>AND(MONTH(Z30)=$AD$4,Z31="orange")</formula>
    </cfRule>
  </conditionalFormatting>
  <conditionalFormatting sqref="AA36:AF36">
    <cfRule type="expression" dxfId="2381" priority="2382">
      <formula>MONTH(AA30)&lt;&gt;$V$4</formula>
    </cfRule>
  </conditionalFormatting>
  <conditionalFormatting sqref="Z36:AF36">
    <cfRule type="expression" dxfId="2380" priority="2375">
      <formula>AND(MONTH(Z30)=$AD$4,Z31="pink")</formula>
    </cfRule>
    <cfRule type="expression" dxfId="2379" priority="2376">
      <formula>AND(MONTH(Z30)=$AD$4,Z31="yellow")</formula>
    </cfRule>
    <cfRule type="expression" dxfId="2378" priority="2377">
      <formula>AND(MONTH(Z30)=$AD$4,Z31="green")</formula>
    </cfRule>
    <cfRule type="expression" dxfId="2377" priority="2378">
      <formula>AND(MONTH(Z30)=$AD$4,Z31="purple")</formula>
    </cfRule>
    <cfRule type="expression" dxfId="2376" priority="2379">
      <formula>AND(MONTH(Z30)=$AD$4,Z31="sky")</formula>
    </cfRule>
    <cfRule type="expression" dxfId="2375" priority="2380">
      <formula>AND(MONTH(Z30)=$AD$4,Z31="orange")</formula>
    </cfRule>
    <cfRule type="expression" dxfId="2374" priority="2381">
      <formula>MONTH(Z30)&lt;&gt;$AD$4</formula>
    </cfRule>
  </conditionalFormatting>
  <conditionalFormatting sqref="AA37:AF37">
    <cfRule type="expression" dxfId="2373" priority="2374">
      <formula>MONTH(AA31)&lt;&gt;$V$4</formula>
    </cfRule>
  </conditionalFormatting>
  <conditionalFormatting sqref="Z37:AF37">
    <cfRule type="expression" dxfId="2372" priority="2367">
      <formula>AND(MONTH(Z30)=$AD$4,Z31="pink")</formula>
    </cfRule>
    <cfRule type="expression" dxfId="2371" priority="2368">
      <formula>AND(MONTH(Z30)=$AD$4,Z31="yellow")</formula>
    </cfRule>
    <cfRule type="expression" dxfId="2370" priority="2369">
      <formula>AND(MONTH(Z30)=$AD$4,Z31="green")</formula>
    </cfRule>
    <cfRule type="expression" dxfId="2369" priority="2370">
      <formula>AND(MONTH(Z30)=$AD$4,Z31="purple")</formula>
    </cfRule>
    <cfRule type="expression" dxfId="2368" priority="2371">
      <formula>AND(MONTH(Z30)=$AD$4,Z31="sky")</formula>
    </cfRule>
    <cfRule type="expression" dxfId="2367" priority="2372">
      <formula>AND(MONTH(Z30)=$AD$4,Z31="orange")</formula>
    </cfRule>
    <cfRule type="expression" dxfId="2366" priority="2373">
      <formula>MONTH(Z30)&lt;&gt;$AD$4</formula>
    </cfRule>
  </conditionalFormatting>
  <conditionalFormatting sqref="Z30:AF30">
    <cfRule type="expression" dxfId="2365" priority="2360">
      <formula>AND(MONTH(Z30)=$AD$4,Z31="pink")</formula>
    </cfRule>
    <cfRule type="expression" dxfId="2364" priority="2361">
      <formula>AND(MONTH(Z30)=$AD$4,Z31="yellow")</formula>
    </cfRule>
    <cfRule type="expression" dxfId="2363" priority="2362">
      <formula>AND(MONTH(Z30)=$AD$4,Z31="green")</formula>
    </cfRule>
    <cfRule type="expression" dxfId="2362" priority="2363">
      <formula>AND(MONTH(Z30)=$AD$4,Z31="purple")</formula>
    </cfRule>
    <cfRule type="expression" dxfId="2361" priority="2364">
      <formula>AND(MONTH(Z30)=$AD$4,Z31="sky")</formula>
    </cfRule>
    <cfRule type="expression" dxfId="2360" priority="2365">
      <formula>AND(MONTH(Z30)=$AD$4,Z31="orange")</formula>
    </cfRule>
    <cfRule type="expression" dxfId="2359" priority="2366">
      <formula>MONTH(Z30)&lt;&gt;$AD$4</formula>
    </cfRule>
  </conditionalFormatting>
  <conditionalFormatting sqref="Z41:AF41">
    <cfRule type="expression" dxfId="2358" priority="2359">
      <formula>MONTH(Z41)&lt;&gt;$AD$4</formula>
    </cfRule>
  </conditionalFormatting>
  <conditionalFormatting sqref="Z41:AF41">
    <cfRule type="expression" dxfId="2357" priority="2353">
      <formula>AND(MONTH(Z38)=$AD$4,Z39="pink")</formula>
    </cfRule>
    <cfRule type="expression" dxfId="2356" priority="2354">
      <formula>AND(MONTH(Z38)=$AD$4,Z39="yellow")</formula>
    </cfRule>
    <cfRule type="expression" dxfId="2355" priority="2355">
      <formula>AND(MONTH(Z38)=$AD$4,Z39="green")</formula>
    </cfRule>
    <cfRule type="expression" dxfId="2354" priority="2356">
      <formula>AND(MONTH(Z38)=$AD$4,Z39="purple")</formula>
    </cfRule>
    <cfRule type="expression" dxfId="2353" priority="2357">
      <formula>AND(MONTH(Z38)=$AD$4,Z39="sky")</formula>
    </cfRule>
    <cfRule type="expression" dxfId="2352" priority="2358">
      <formula>AND(MONTH(Z38)=$AD$4,Z39="orange")</formula>
    </cfRule>
  </conditionalFormatting>
  <conditionalFormatting sqref="Z42:AF42">
    <cfRule type="expression" dxfId="2351" priority="2352">
      <formula>MONTH(Z42)&lt;&gt;$AD$4</formula>
    </cfRule>
  </conditionalFormatting>
  <conditionalFormatting sqref="Z42:AF42">
    <cfRule type="expression" dxfId="2350" priority="2346">
      <formula>AND(MONTH(Z38)=$AD$4,Z39="pink")</formula>
    </cfRule>
    <cfRule type="expression" dxfId="2349" priority="2347">
      <formula>AND(MONTH(Z38)=$AD$4,Z39="yellow")</formula>
    </cfRule>
    <cfRule type="expression" dxfId="2348" priority="2348">
      <formula>AND(MONTH(Z38)=$AD$4,Z39="green")</formula>
    </cfRule>
    <cfRule type="expression" dxfId="2347" priority="2349">
      <formula>AND(MONTH(Z38)=$AD$4,Z39="purple")</formula>
    </cfRule>
    <cfRule type="expression" dxfId="2346" priority="2350">
      <formula>AND(MONTH(Z38)=$AD$4,Z39="sky")</formula>
    </cfRule>
    <cfRule type="expression" dxfId="2345" priority="2351">
      <formula>AND(MONTH(Z38)=$AD$4,Z39="orange")</formula>
    </cfRule>
  </conditionalFormatting>
  <conditionalFormatting sqref="Z43:AF43">
    <cfRule type="expression" dxfId="2344" priority="2345">
      <formula>MONTH(Z43)&lt;&gt;$AD$4</formula>
    </cfRule>
  </conditionalFormatting>
  <conditionalFormatting sqref="Z43:AF43">
    <cfRule type="expression" dxfId="2343" priority="2339">
      <formula>AND(MONTH(Z38)=$AD$4,Z39="pink")</formula>
    </cfRule>
    <cfRule type="expression" dxfId="2342" priority="2340">
      <formula>AND(MONTH(Z38)=$AD$4,Z39="yellow")</formula>
    </cfRule>
    <cfRule type="expression" dxfId="2341" priority="2341">
      <formula>AND(MONTH(Z38)=$AD$4,Z39="green")</formula>
    </cfRule>
    <cfRule type="expression" dxfId="2340" priority="2342">
      <formula>AND(MONTH(Z38)=$AD$4,Z39="purple")</formula>
    </cfRule>
    <cfRule type="expression" dxfId="2339" priority="2343">
      <formula>AND(MONTH(Z38)=$AD$4,Z39="sky")</formula>
    </cfRule>
    <cfRule type="expression" dxfId="2338" priority="2344">
      <formula>AND(MONTH(Z38)=$AD$4,Z39="orange")</formula>
    </cfRule>
  </conditionalFormatting>
  <conditionalFormatting sqref="AA44:AF44">
    <cfRule type="expression" dxfId="2337" priority="2338">
      <formula>MONTH(AA38)&lt;&gt;$V$4</formula>
    </cfRule>
  </conditionalFormatting>
  <conditionalFormatting sqref="Z44:AF44">
    <cfRule type="expression" dxfId="2336" priority="2331">
      <formula>AND(MONTH(Z38)=$AD$4,Z39="pink")</formula>
    </cfRule>
    <cfRule type="expression" dxfId="2335" priority="2332">
      <formula>AND(MONTH(Z38)=$AD$4,Z39="yellow")</formula>
    </cfRule>
    <cfRule type="expression" dxfId="2334" priority="2333">
      <formula>AND(MONTH(Z38)=$AD$4,Z39="green")</formula>
    </cfRule>
    <cfRule type="expression" dxfId="2333" priority="2334">
      <formula>AND(MONTH(Z38)=$AD$4,Z39="purple")</formula>
    </cfRule>
    <cfRule type="expression" dxfId="2332" priority="2335">
      <formula>AND(MONTH(Z38)=$AD$4,Z39="sky")</formula>
    </cfRule>
    <cfRule type="expression" dxfId="2331" priority="2336">
      <formula>AND(MONTH(Z38)=$AD$4,Z39="orange")</formula>
    </cfRule>
    <cfRule type="expression" dxfId="2330" priority="2337">
      <formula>MONTH(Z38)&lt;&gt;$AD$4</formula>
    </cfRule>
  </conditionalFormatting>
  <conditionalFormatting sqref="AA45:AF45">
    <cfRule type="expression" dxfId="2329" priority="2330">
      <formula>MONTH(AA39)&lt;&gt;$V$4</formula>
    </cfRule>
  </conditionalFormatting>
  <conditionalFormatting sqref="Z45:AF45">
    <cfRule type="expression" dxfId="2328" priority="2323">
      <formula>AND(MONTH(Z38)=$AD$4,Z39="pink")</formula>
    </cfRule>
    <cfRule type="expression" dxfId="2327" priority="2324">
      <formula>AND(MONTH(Z38)=$AD$4,Z39="yellow")</formula>
    </cfRule>
    <cfRule type="expression" dxfId="2326" priority="2325">
      <formula>AND(MONTH(Z38)=$AD$4,Z39="green")</formula>
    </cfRule>
    <cfRule type="expression" dxfId="2325" priority="2326">
      <formula>AND(MONTH(Z38)=$AD$4,Z39="purple")</formula>
    </cfRule>
    <cfRule type="expression" dxfId="2324" priority="2327">
      <formula>AND(MONTH(Z38)=$AD$4,Z39="sky")</formula>
    </cfRule>
    <cfRule type="expression" dxfId="2323" priority="2328">
      <formula>AND(MONTH(Z38)=$AD$4,Z39="orange")</formula>
    </cfRule>
    <cfRule type="expression" dxfId="2322" priority="2329">
      <formula>MONTH(Z38)&lt;&gt;$AD$4</formula>
    </cfRule>
  </conditionalFormatting>
  <conditionalFormatting sqref="Z38:AF38">
    <cfRule type="expression" dxfId="2321" priority="2316">
      <formula>AND(MONTH(Z38)=$AD$4,Z39="pink")</formula>
    </cfRule>
    <cfRule type="expression" dxfId="2320" priority="2317">
      <formula>AND(MONTH(Z38)=$AD$4,Z39="yellow")</formula>
    </cfRule>
    <cfRule type="expression" dxfId="2319" priority="2318">
      <formula>AND(MONTH(Z38)=$AD$4,Z39="green")</formula>
    </cfRule>
    <cfRule type="expression" dxfId="2318" priority="2319">
      <formula>AND(MONTH(Z38)=$AD$4,Z39="purple")</formula>
    </cfRule>
    <cfRule type="expression" dxfId="2317" priority="2320">
      <formula>AND(MONTH(Z38)=$AD$4,Z39="sky")</formula>
    </cfRule>
    <cfRule type="expression" dxfId="2316" priority="2321">
      <formula>AND(MONTH(Z38)=$AD$4,Z39="orange")</formula>
    </cfRule>
    <cfRule type="expression" dxfId="2315" priority="2322">
      <formula>MONTH(Z38)&lt;&gt;$AD$4</formula>
    </cfRule>
  </conditionalFormatting>
  <conditionalFormatting sqref="Z47:AF47">
    <cfRule type="expression" dxfId="2314" priority="2315">
      <formula>MONTH(Z47)&lt;&gt;$AD$4</formula>
    </cfRule>
  </conditionalFormatting>
  <conditionalFormatting sqref="Z47:AF47">
    <cfRule type="expression" dxfId="2313" priority="2309">
      <formula>AND(MONTH(Z46)=$AD$4,Z47="pink")</formula>
    </cfRule>
    <cfRule type="expression" dxfId="2312" priority="2310">
      <formula>AND(MONTH(Z46)=$AD$4,Z47="yellow")</formula>
    </cfRule>
    <cfRule type="expression" dxfId="2311" priority="2311">
      <formula>AND(MONTH(Z46)=$AD$4,Z47="green")</formula>
    </cfRule>
    <cfRule type="expression" dxfId="2310" priority="2312">
      <formula>AND(MONTH(Z46)=$AD$4,Z47="purple")</formula>
    </cfRule>
    <cfRule type="expression" dxfId="2309" priority="2313">
      <formula>AND(MONTH(Z46)=$AD$4,Z47="sky")</formula>
    </cfRule>
    <cfRule type="expression" dxfId="2308" priority="2314">
      <formula>AND(MONTH(Z46)=$AD$4,Z47="orange")</formula>
    </cfRule>
  </conditionalFormatting>
  <conditionalFormatting sqref="Z48:AF48">
    <cfRule type="expression" dxfId="2307" priority="2308">
      <formula>MONTH(Z48)&lt;&gt;$AD$4</formula>
    </cfRule>
  </conditionalFormatting>
  <conditionalFormatting sqref="Z48:AF48">
    <cfRule type="expression" dxfId="2306" priority="2302">
      <formula>AND(MONTH(Z46)=$AD$4,Z47="pink")</formula>
    </cfRule>
    <cfRule type="expression" dxfId="2305" priority="2303">
      <formula>AND(MONTH(Z46)=$AD$4,Z47="yellow")</formula>
    </cfRule>
    <cfRule type="expression" dxfId="2304" priority="2304">
      <formula>AND(MONTH(Z46)=$AD$4,Z47="green")</formula>
    </cfRule>
    <cfRule type="expression" dxfId="2303" priority="2305">
      <formula>AND(MONTH(Z46)=$AD$4,Z47="purple")</formula>
    </cfRule>
    <cfRule type="expression" dxfId="2302" priority="2306">
      <formula>AND(MONTH(Z46)=$AD$4,Z47="sky")</formula>
    </cfRule>
    <cfRule type="expression" dxfId="2301" priority="2307">
      <formula>AND(MONTH(Z46)=$AD$4,Z47="orange")</formula>
    </cfRule>
  </conditionalFormatting>
  <conditionalFormatting sqref="Z49:AF49">
    <cfRule type="expression" dxfId="2300" priority="2301">
      <formula>MONTH(Z49)&lt;&gt;$AD$4</formula>
    </cfRule>
  </conditionalFormatting>
  <conditionalFormatting sqref="Z49:AF49">
    <cfRule type="expression" dxfId="2299" priority="2295">
      <formula>AND(MONTH(Z46)=$AD$4,Z47="pink")</formula>
    </cfRule>
    <cfRule type="expression" dxfId="2298" priority="2296">
      <formula>AND(MONTH(Z46)=$AD$4,Z47="yellow")</formula>
    </cfRule>
    <cfRule type="expression" dxfId="2297" priority="2297">
      <formula>AND(MONTH(Z46)=$AD$4,Z47="green")</formula>
    </cfRule>
    <cfRule type="expression" dxfId="2296" priority="2298">
      <formula>AND(MONTH(Z46)=$AD$4,Z47="purple")</formula>
    </cfRule>
    <cfRule type="expression" dxfId="2295" priority="2299">
      <formula>AND(MONTH(Z46)=$AD$4,Z47="sky")</formula>
    </cfRule>
    <cfRule type="expression" dxfId="2294" priority="2300">
      <formula>AND(MONTH(Z46)=$AD$4,Z47="orange")</formula>
    </cfRule>
  </conditionalFormatting>
  <conditionalFormatting sqref="Z50:AF50">
    <cfRule type="expression" dxfId="2293" priority="2294">
      <formula>MONTH(Z50)&lt;&gt;$AD$4</formula>
    </cfRule>
  </conditionalFormatting>
  <conditionalFormatting sqref="Z50:AF50">
    <cfRule type="expression" dxfId="2292" priority="2288">
      <formula>AND(MONTH(Z46)=$AD$4,Z47="pink")</formula>
    </cfRule>
    <cfRule type="expression" dxfId="2291" priority="2289">
      <formula>AND(MONTH(Z46)=$AD$4,Z47="yellow")</formula>
    </cfRule>
    <cfRule type="expression" dxfId="2290" priority="2290">
      <formula>AND(MONTH(Z46)=$AD$4,Z47="green")</formula>
    </cfRule>
    <cfRule type="expression" dxfId="2289" priority="2291">
      <formula>AND(MONTH(Z46)=$AD$4,Z47="purple")</formula>
    </cfRule>
    <cfRule type="expression" dxfId="2288" priority="2292">
      <formula>AND(MONTH(Z46)=$AD$4,Z47="sky")</formula>
    </cfRule>
    <cfRule type="expression" dxfId="2287" priority="2293">
      <formula>AND(MONTH(Z46)=$AD$4,Z47="orange")</formula>
    </cfRule>
  </conditionalFormatting>
  <conditionalFormatting sqref="Z51:AF51">
    <cfRule type="expression" dxfId="2286" priority="2287">
      <formula>MONTH(Z51)&lt;&gt;$AD$4</formula>
    </cfRule>
  </conditionalFormatting>
  <conditionalFormatting sqref="Z51:AF51">
    <cfRule type="expression" dxfId="2285" priority="2281">
      <formula>AND(MONTH(Z46)=$AD$4,Z47="pink")</formula>
    </cfRule>
    <cfRule type="expression" dxfId="2284" priority="2282">
      <formula>AND(MONTH(Z46)=$AD$4,Z47="yellow")</formula>
    </cfRule>
    <cfRule type="expression" dxfId="2283" priority="2283">
      <formula>AND(MONTH(Z46)=$AD$4,Z47="green")</formula>
    </cfRule>
    <cfRule type="expression" dxfId="2282" priority="2284">
      <formula>AND(MONTH(Z46)=$AD$4,Z47="purple")</formula>
    </cfRule>
    <cfRule type="expression" dxfId="2281" priority="2285">
      <formula>AND(MONTH(Z46)=$AD$4,Z47="sky")</formula>
    </cfRule>
    <cfRule type="expression" dxfId="2280" priority="2286">
      <formula>AND(MONTH(Z46)=$AD$4,Z47="orange")</formula>
    </cfRule>
  </conditionalFormatting>
  <conditionalFormatting sqref="AA52:AF52">
    <cfRule type="expression" dxfId="2279" priority="2280">
      <formula>MONTH(AA46)&lt;&gt;$V$4</formula>
    </cfRule>
  </conditionalFormatting>
  <conditionalFormatting sqref="Z52:AF52">
    <cfRule type="expression" dxfId="2278" priority="2273">
      <formula>AND(MONTH(Z46)=$AD$4,Z47="pink")</formula>
    </cfRule>
    <cfRule type="expression" dxfId="2277" priority="2274">
      <formula>AND(MONTH(Z46)=$AD$4,Z47="yellow")</formula>
    </cfRule>
    <cfRule type="expression" dxfId="2276" priority="2275">
      <formula>AND(MONTH(Z46)=$AD$4,Z47="green")</formula>
    </cfRule>
    <cfRule type="expression" dxfId="2275" priority="2276">
      <formula>AND(MONTH(Z46)=$AD$4,Z47="purple")</formula>
    </cfRule>
    <cfRule type="expression" dxfId="2274" priority="2277">
      <formula>AND(MONTH(Z46)=$AD$4,Z47="sky")</formula>
    </cfRule>
    <cfRule type="expression" dxfId="2273" priority="2278">
      <formula>AND(MONTH(Z46)=$AD$4,Z47="orange")</formula>
    </cfRule>
    <cfRule type="expression" dxfId="2272" priority="2279">
      <formula>MONTH(Z46)&lt;&gt;$AD$4</formula>
    </cfRule>
  </conditionalFormatting>
  <conditionalFormatting sqref="AA53:AF53">
    <cfRule type="expression" dxfId="2271" priority="2272">
      <formula>MONTH(AA47)&lt;&gt;$V$4</formula>
    </cfRule>
  </conditionalFormatting>
  <conditionalFormatting sqref="Z53:AF53">
    <cfRule type="expression" dxfId="2270" priority="2265">
      <formula>AND(MONTH(Z46)=$AD$4,Z47="pink")</formula>
    </cfRule>
    <cfRule type="expression" dxfId="2269" priority="2266">
      <formula>AND(MONTH(Z46)=$AD$4,Z47="yellow")</formula>
    </cfRule>
    <cfRule type="expression" dxfId="2268" priority="2267">
      <formula>AND(MONTH(Z46)=$AD$4,Z47="green")</formula>
    </cfRule>
    <cfRule type="expression" dxfId="2267" priority="2268">
      <formula>AND(MONTH(Z46)=$AD$4,Z47="purple")</formula>
    </cfRule>
    <cfRule type="expression" dxfId="2266" priority="2269">
      <formula>AND(MONTH(Z46)=$AD$4,Z47="sky")</formula>
    </cfRule>
    <cfRule type="expression" dxfId="2265" priority="2270">
      <formula>AND(MONTH(Z46)=$AD$4,Z47="orange")</formula>
    </cfRule>
    <cfRule type="expression" dxfId="2264" priority="2271">
      <formula>MONTH(Z46)&lt;&gt;$AD$4</formula>
    </cfRule>
  </conditionalFormatting>
  <conditionalFormatting sqref="Z46:AF46">
    <cfRule type="expression" dxfId="2263" priority="2258">
      <formula>AND(MONTH(Z46)=$AD$4,Z47="pink")</formula>
    </cfRule>
    <cfRule type="expression" dxfId="2262" priority="2259">
      <formula>AND(MONTH(Z46)=$AD$4,Z47="yellow")</formula>
    </cfRule>
    <cfRule type="expression" dxfId="2261" priority="2260">
      <formula>AND(MONTH(Z46)=$AD$4,Z47="green")</formula>
    </cfRule>
    <cfRule type="expression" dxfId="2260" priority="2261">
      <formula>AND(MONTH(Z46)=$AD$4,Z47="purple")</formula>
    </cfRule>
    <cfRule type="expression" dxfId="2259" priority="2262">
      <formula>AND(MONTH(Z46)=$AD$4,Z47="sky")</formula>
    </cfRule>
    <cfRule type="expression" dxfId="2258" priority="2263">
      <formula>AND(MONTH(Z46)=$AD$4,Z47="orange")</formula>
    </cfRule>
    <cfRule type="expression" dxfId="2257" priority="2264">
      <formula>MONTH(Z46)&lt;&gt;$AD$4</formula>
    </cfRule>
  </conditionalFormatting>
  <conditionalFormatting sqref="B59:H59">
    <cfRule type="expression" dxfId="2256" priority="2257">
      <formula>MONTH(B59)&lt;&gt;$F$55</formula>
    </cfRule>
  </conditionalFormatting>
  <conditionalFormatting sqref="B59:H59">
    <cfRule type="expression" dxfId="2255" priority="2251">
      <formula>AND(MONTH(B57)=$F$55,B58="pink")</formula>
    </cfRule>
    <cfRule type="expression" dxfId="2254" priority="2252">
      <formula>AND(MONTH(B57)=$F$55,B58="yellow")</formula>
    </cfRule>
    <cfRule type="expression" dxfId="2253" priority="2253">
      <formula>AND(MONTH(B57)=$F$55,B58="green")</formula>
    </cfRule>
    <cfRule type="expression" dxfId="2252" priority="2254">
      <formula>AND(MONTH(B57)=$F$55,B58="purple")</formula>
    </cfRule>
    <cfRule type="expression" dxfId="2251" priority="2255">
      <formula>AND(MONTH(B57)=$F$55,B58="sky")</formula>
    </cfRule>
    <cfRule type="expression" dxfId="2250" priority="2256">
      <formula>AND(MONTH(B57)=$F$55,B58="orange")</formula>
    </cfRule>
  </conditionalFormatting>
  <conditionalFormatting sqref="B60:H60">
    <cfRule type="expression" dxfId="2249" priority="2250">
      <formula>MONTH(B60)&lt;&gt;$F$55</formula>
    </cfRule>
  </conditionalFormatting>
  <conditionalFormatting sqref="B60:H60">
    <cfRule type="expression" dxfId="2248" priority="2244">
      <formula>AND(MONTH(B57)=$F$55,B58="pink")</formula>
    </cfRule>
    <cfRule type="expression" dxfId="2247" priority="2245">
      <formula>AND(MONTH(B57)=$F$55,B58="yellow")</formula>
    </cfRule>
    <cfRule type="expression" dxfId="2246" priority="2246">
      <formula>AND(MONTH(B57)=$F$55,B58="green")</formula>
    </cfRule>
    <cfRule type="expression" dxfId="2245" priority="2247">
      <formula>AND(MONTH(B57)=$F$55,B58="purple")</formula>
    </cfRule>
    <cfRule type="expression" dxfId="2244" priority="2248">
      <formula>AND(MONTH(B57)=$F$55,B58="sky")</formula>
    </cfRule>
    <cfRule type="expression" dxfId="2243" priority="2249">
      <formula>AND(MONTH(B57)=$F$55,B58="orange")</formula>
    </cfRule>
  </conditionalFormatting>
  <conditionalFormatting sqref="B61:H61">
    <cfRule type="expression" dxfId="2242" priority="2243">
      <formula>MONTH(B61)&lt;&gt;$F$55</formula>
    </cfRule>
  </conditionalFormatting>
  <conditionalFormatting sqref="B61:H61">
    <cfRule type="expression" dxfId="2241" priority="2237">
      <formula>AND(MONTH(B57)=$F$55,B58="pink")</formula>
    </cfRule>
    <cfRule type="expression" dxfId="2240" priority="2238">
      <formula>AND(MONTH(B57)=$F$55,B58="yellow")</formula>
    </cfRule>
    <cfRule type="expression" dxfId="2239" priority="2239">
      <formula>AND(MONTH(B57)=$F$55,B58="green")</formula>
    </cfRule>
    <cfRule type="expression" dxfId="2238" priority="2240">
      <formula>AND(MONTH(B57)=$F$55,B58="purple")</formula>
    </cfRule>
    <cfRule type="expression" dxfId="2237" priority="2241">
      <formula>AND(MONTH(B57)=$F$55,B58="sky")</formula>
    </cfRule>
    <cfRule type="expression" dxfId="2236" priority="2242">
      <formula>AND(MONTH(B57)=$F$55,B58="orange")</formula>
    </cfRule>
  </conditionalFormatting>
  <conditionalFormatting sqref="B62:H62">
    <cfRule type="expression" dxfId="2235" priority="2236">
      <formula>MONTH(B62)&lt;&gt;$F$55</formula>
    </cfRule>
  </conditionalFormatting>
  <conditionalFormatting sqref="B62:H62">
    <cfRule type="expression" dxfId="2234" priority="2230">
      <formula>AND(MONTH(B57)=$F$55,B58="pink")</formula>
    </cfRule>
    <cfRule type="expression" dxfId="2233" priority="2231">
      <formula>AND(MONTH(B57)=$F$55,B58="yellow")</formula>
    </cfRule>
    <cfRule type="expression" dxfId="2232" priority="2232">
      <formula>AND(MONTH(B57)=$F$55,B58="green")</formula>
    </cfRule>
    <cfRule type="expression" dxfId="2231" priority="2233">
      <formula>AND(MONTH(B57)=$F$55,B58="purple")</formula>
    </cfRule>
    <cfRule type="expression" dxfId="2230" priority="2234">
      <formula>AND(MONTH(B57)=$F$55,B58="sky")</formula>
    </cfRule>
    <cfRule type="expression" dxfId="2229" priority="2235">
      <formula>AND(MONTH(B57)=$F$55,B58="orange")</formula>
    </cfRule>
  </conditionalFormatting>
  <conditionalFormatting sqref="C63:H63">
    <cfRule type="expression" dxfId="2228" priority="2229">
      <formula>MONTH(C57)&lt;&gt;$N$4</formula>
    </cfRule>
  </conditionalFormatting>
  <conditionalFormatting sqref="B63:H63">
    <cfRule type="expression" dxfId="2227" priority="2222">
      <formula>AND(MONTH(B57)=$F$55,B58="pink")</formula>
    </cfRule>
    <cfRule type="expression" dxfId="2226" priority="2223">
      <formula>AND(MONTH(B57)=$F$55,B58="yellow")</formula>
    </cfRule>
    <cfRule type="expression" dxfId="2225" priority="2224">
      <formula>AND(MONTH(B57)=$F$55,B58="green")</formula>
    </cfRule>
    <cfRule type="expression" dxfId="2224" priority="2225">
      <formula>AND(MONTH(B57)=$F$55,B58="purple")</formula>
    </cfRule>
    <cfRule type="expression" dxfId="2223" priority="2226">
      <formula>AND(MONTH(B57)=$F$55,B58="sky")</formula>
    </cfRule>
    <cfRule type="expression" dxfId="2222" priority="2227">
      <formula>AND(MONTH(B57)=$F$55,B58="orange")</formula>
    </cfRule>
    <cfRule type="expression" dxfId="2221" priority="2228">
      <formula>MONTH(B57)&lt;&gt;$F$55</formula>
    </cfRule>
  </conditionalFormatting>
  <conditionalFormatting sqref="C64:H64">
    <cfRule type="expression" dxfId="2220" priority="2221">
      <formula>MONTH(C58)&lt;&gt;$N$4</formula>
    </cfRule>
  </conditionalFormatting>
  <conditionalFormatting sqref="B64:H64">
    <cfRule type="expression" dxfId="2219" priority="2214">
      <formula>AND(MONTH(B57)=$F$55,B58="pink")</formula>
    </cfRule>
    <cfRule type="expression" dxfId="2218" priority="2215">
      <formula>AND(MONTH(B57)=$F$55,B58="yellow")</formula>
    </cfRule>
    <cfRule type="expression" dxfId="2217" priority="2216">
      <formula>AND(MONTH(B57)=$F$55,B59="green")</formula>
    </cfRule>
    <cfRule type="expression" dxfId="2216" priority="2217">
      <formula>AND(MONTH(B57)=$F$55,B58="purple")</formula>
    </cfRule>
    <cfRule type="expression" dxfId="2215" priority="2218">
      <formula>AND(MONTH(B57)=$F$55,B58="sky")</formula>
    </cfRule>
    <cfRule type="expression" dxfId="2214" priority="2219">
      <formula>AND(MONTH(B57)=$F$55,B58="orange")</formula>
    </cfRule>
    <cfRule type="expression" dxfId="2213" priority="2220">
      <formula>MONTH(B57)&lt;&gt;$F$55</formula>
    </cfRule>
  </conditionalFormatting>
  <conditionalFormatting sqref="C57:H57">
    <cfRule type="expression" dxfId="2212" priority="2213">
      <formula>MONTH(C57)&lt;&gt;$N$4</formula>
    </cfRule>
  </conditionalFormatting>
  <conditionalFormatting sqref="B57:H57">
    <cfRule type="expression" dxfId="2211" priority="2206">
      <formula>AND(MONTH(B57)=$F$55,B58="pink")</formula>
    </cfRule>
    <cfRule type="expression" dxfId="2210" priority="2207">
      <formula>AND(MONTH(B57)=$F$55,B58="yellow")</formula>
    </cfRule>
    <cfRule type="expression" dxfId="2209" priority="2208">
      <formula>AND(MONTH(B57)=$F$55,B58="green")</formula>
    </cfRule>
    <cfRule type="expression" dxfId="2208" priority="2209">
      <formula>AND(MONTH(B57)=$F$55,B58="purple")</formula>
    </cfRule>
    <cfRule type="expression" dxfId="2207" priority="2210">
      <formula>AND(MONTH(B57)=$F$55,B58="sky")</formula>
    </cfRule>
    <cfRule type="expression" dxfId="2206" priority="2211">
      <formula>AND(MONTH(B57)=$F$55,B58="orange")</formula>
    </cfRule>
    <cfRule type="expression" dxfId="2205" priority="2212">
      <formula>MONTH(B57)&lt;&gt;$F$55</formula>
    </cfRule>
  </conditionalFormatting>
  <conditionalFormatting sqref="B40:H40">
    <cfRule type="expression" dxfId="2204" priority="2205">
      <formula>MONTH(B40)&lt;&gt;$F$4</formula>
    </cfRule>
  </conditionalFormatting>
  <conditionalFormatting sqref="B40:H40">
    <cfRule type="expression" dxfId="2203" priority="2199">
      <formula>AND(MONTH(B38)=$F$4,B39="pink")</formula>
    </cfRule>
    <cfRule type="expression" dxfId="2202" priority="2200">
      <formula>AND(MONTH(B38)=$N$4,B39="yellow")</formula>
    </cfRule>
    <cfRule type="expression" dxfId="2201" priority="2201">
      <formula>AND(MONTH(B38)=$F$4,B39="green")</formula>
    </cfRule>
    <cfRule type="expression" dxfId="2200" priority="2202">
      <formula>AND(MONTH(B38)=$F$4,B39="purple")</formula>
    </cfRule>
    <cfRule type="expression" dxfId="2199" priority="2203">
      <formula>AND(MONTH(B38)=$F$4,B39="sky")</formula>
    </cfRule>
    <cfRule type="expression" dxfId="2198" priority="2204">
      <formula>AND(MONTH(B38)=$F$4,B39="orange")</formula>
    </cfRule>
  </conditionalFormatting>
  <conditionalFormatting sqref="B32:H32">
    <cfRule type="expression" dxfId="2197" priority="2198">
      <formula>MONTH(B32)&lt;&gt;$F$4</formula>
    </cfRule>
  </conditionalFormatting>
  <conditionalFormatting sqref="B32:H32">
    <cfRule type="expression" dxfId="2196" priority="2192">
      <formula>AND(MONTH(B30)=$F$4,B31="pink")</formula>
    </cfRule>
    <cfRule type="expression" dxfId="2195" priority="2193">
      <formula>AND(MONTH(B30)=$N$4,B31="yellow")</formula>
    </cfRule>
    <cfRule type="expression" dxfId="2194" priority="2194">
      <formula>AND(MONTH(B30)=$F$4,B31="green")</formula>
    </cfRule>
    <cfRule type="expression" dxfId="2193" priority="2195">
      <formula>AND(MONTH(B30)=$F$4,B31="purple")</formula>
    </cfRule>
    <cfRule type="expression" dxfId="2192" priority="2196">
      <formula>AND(MONTH(B30)=$F$4,B31="sky")</formula>
    </cfRule>
    <cfRule type="expression" dxfId="2191" priority="2197">
      <formula>AND(MONTH(B30)=$F$4,B31="orange")</formula>
    </cfRule>
  </conditionalFormatting>
  <conditionalFormatting sqref="B24:H24">
    <cfRule type="expression" dxfId="2190" priority="2191">
      <formula>MONTH(B24)&lt;&gt;$F$4</formula>
    </cfRule>
  </conditionalFormatting>
  <conditionalFormatting sqref="B24:H24">
    <cfRule type="expression" dxfId="2189" priority="2185">
      <formula>AND(MONTH(B22)=$F$4,B23="pink")</formula>
    </cfRule>
    <cfRule type="expression" dxfId="2188" priority="2186">
      <formula>AND(MONTH(B22)=$N$4,B23="yellow")</formula>
    </cfRule>
    <cfRule type="expression" dxfId="2187" priority="2187">
      <formula>AND(MONTH(B22)=$F$4,B23="green")</formula>
    </cfRule>
    <cfRule type="expression" dxfId="2186" priority="2188">
      <formula>AND(MONTH(B22)=$F$4,B23="purple")</formula>
    </cfRule>
    <cfRule type="expression" dxfId="2185" priority="2189">
      <formula>AND(MONTH(B22)=$F$4,B23="sky")</formula>
    </cfRule>
    <cfRule type="expression" dxfId="2184" priority="2190">
      <formula>AND(MONTH(B22)=$F$4,B23="orange")</formula>
    </cfRule>
  </conditionalFormatting>
  <conditionalFormatting sqref="B16:H16">
    <cfRule type="expression" dxfId="2183" priority="2184">
      <formula>MONTH(B16)&lt;&gt;$F$4</formula>
    </cfRule>
  </conditionalFormatting>
  <conditionalFormatting sqref="B16:H16">
    <cfRule type="expression" dxfId="2182" priority="2178">
      <formula>AND(MONTH(B14)=$F$4,B15="pink")</formula>
    </cfRule>
    <cfRule type="expression" dxfId="2181" priority="2179">
      <formula>AND(MONTH(B14)=$N$4,B15="yellow")</formula>
    </cfRule>
    <cfRule type="expression" dxfId="2180" priority="2180">
      <formula>AND(MONTH(B14)=$F$4,B15="green")</formula>
    </cfRule>
    <cfRule type="expression" dxfId="2179" priority="2181">
      <formula>AND(MONTH(B14)=$F$4,B15="purple")</formula>
    </cfRule>
    <cfRule type="expression" dxfId="2178" priority="2182">
      <formula>AND(MONTH(B14)=$F$4,B15="sky")</formula>
    </cfRule>
    <cfRule type="expression" dxfId="2177" priority="2183">
      <formula>AND(MONTH(B14)=$F$4,B15="orange")</formula>
    </cfRule>
  </conditionalFormatting>
  <conditionalFormatting sqref="B8:H8">
    <cfRule type="expression" dxfId="2176" priority="2177">
      <formula>MONTH(B8)&lt;&gt;$F$4</formula>
    </cfRule>
  </conditionalFormatting>
  <conditionalFormatting sqref="B8:H8">
    <cfRule type="expression" dxfId="2175" priority="2171">
      <formula>AND(MONTH(B6)=$F$4,B7="pink")</formula>
    </cfRule>
    <cfRule type="expression" dxfId="2174" priority="2172">
      <formula>AND(MONTH(B6)=$N$4,B7="yellow")</formula>
    </cfRule>
    <cfRule type="expression" dxfId="2173" priority="2173">
      <formula>AND(MONTH(B6)=$F$4,B7="green")</formula>
    </cfRule>
    <cfRule type="expression" dxfId="2172" priority="2174">
      <formula>AND(MONTH(B6)=$F$4,B7="purple")</formula>
    </cfRule>
    <cfRule type="expression" dxfId="2171" priority="2175">
      <formula>AND(MONTH(B6)=$F$4,B7="sky")</formula>
    </cfRule>
    <cfRule type="expression" dxfId="2170" priority="2176">
      <formula>AND(MONTH(B6)=$F$4,B7="orange")</formula>
    </cfRule>
  </conditionalFormatting>
  <conditionalFormatting sqref="J16:P16">
    <cfRule type="expression" dxfId="2169" priority="2170">
      <formula>MONTH(J16)&lt;&gt;$N$4</formula>
    </cfRule>
  </conditionalFormatting>
  <conditionalFormatting sqref="J16:P16">
    <cfRule type="expression" dxfId="2168" priority="2164">
      <formula>AND(MONTH(J14)=$N$4,J15="pink")</formula>
    </cfRule>
    <cfRule type="expression" dxfId="2167" priority="2165">
      <formula>AND(MONTH(J14)=$N$4,J15="yellow")</formula>
    </cfRule>
    <cfRule type="expression" dxfId="2166" priority="2166">
      <formula>AND(MONTH(J14)=$N$4,J15="green")</formula>
    </cfRule>
    <cfRule type="expression" dxfId="2165" priority="2167">
      <formula>AND(MONTH(J14)=$F$4,J15="purple")</formula>
    </cfRule>
    <cfRule type="expression" dxfId="2164" priority="2168">
      <formula>AND(MONTH(J14)=$N$4,J15="sky")</formula>
    </cfRule>
    <cfRule type="expression" dxfId="2163" priority="2169">
      <formula>AND(MONTH(J14)=$N$4,J15="orange")</formula>
    </cfRule>
  </conditionalFormatting>
  <conditionalFormatting sqref="J24:P24">
    <cfRule type="expression" dxfId="2162" priority="2163">
      <formula>MONTH(J24)&lt;&gt;$N$4</formula>
    </cfRule>
  </conditionalFormatting>
  <conditionalFormatting sqref="J24:P24">
    <cfRule type="expression" dxfId="2161" priority="2157">
      <formula>AND(MONTH(J22)=$N$4,J23="pink")</formula>
    </cfRule>
    <cfRule type="expression" dxfId="2160" priority="2158">
      <formula>AND(MONTH(J22)=$N$4,J23="yellow")</formula>
    </cfRule>
    <cfRule type="expression" dxfId="2159" priority="2159">
      <formula>AND(MONTH(J22)=$N$4,J23="green")</formula>
    </cfRule>
    <cfRule type="expression" dxfId="2158" priority="2160">
      <formula>AND(MONTH(J22)=$F$4,J23="purple")</formula>
    </cfRule>
    <cfRule type="expression" dxfId="2157" priority="2161">
      <formula>AND(MONTH(J22)=$N$4,J23="sky")</formula>
    </cfRule>
    <cfRule type="expression" dxfId="2156" priority="2162">
      <formula>AND(MONTH(J22)=$N$4,J23="orange")</formula>
    </cfRule>
  </conditionalFormatting>
  <conditionalFormatting sqref="J32:P32">
    <cfRule type="expression" dxfId="2155" priority="2156">
      <formula>MONTH(J32)&lt;&gt;$N$4</formula>
    </cfRule>
  </conditionalFormatting>
  <conditionalFormatting sqref="J32:P32">
    <cfRule type="expression" dxfId="2154" priority="2150">
      <formula>AND(MONTH(J30)=$N$4,J31="pink")</formula>
    </cfRule>
    <cfRule type="expression" dxfId="2153" priority="2151">
      <formula>AND(MONTH(J30)=$N$4,J31="yellow")</formula>
    </cfRule>
    <cfRule type="expression" dxfId="2152" priority="2152">
      <formula>AND(MONTH(J30)=$N$4,J31="green")</formula>
    </cfRule>
    <cfRule type="expression" dxfId="2151" priority="2153">
      <formula>AND(MONTH(J30)=$F$4,J31="purple")</formula>
    </cfRule>
    <cfRule type="expression" dxfId="2150" priority="2154">
      <formula>AND(MONTH(J30)=$N$4,J31="sky")</formula>
    </cfRule>
    <cfRule type="expression" dxfId="2149" priority="2155">
      <formula>AND(MONTH(J30)=$N$4,J31="orange")</formula>
    </cfRule>
  </conditionalFormatting>
  <conditionalFormatting sqref="J40:P40">
    <cfRule type="expression" dxfId="2148" priority="2149">
      <formula>MONTH(J40)&lt;&gt;$N$4</formula>
    </cfRule>
  </conditionalFormatting>
  <conditionalFormatting sqref="J40:P40">
    <cfRule type="expression" dxfId="2147" priority="2143">
      <formula>AND(MONTH(J38)=$N$4,J39="pink")</formula>
    </cfRule>
    <cfRule type="expression" dxfId="2146" priority="2144">
      <formula>AND(MONTH(J38)=$N$4,J39="yellow")</formula>
    </cfRule>
    <cfRule type="expression" dxfId="2145" priority="2145">
      <formula>AND(MONTH(J38)=$N$4,J39="green")</formula>
    </cfRule>
    <cfRule type="expression" dxfId="2144" priority="2146">
      <formula>AND(MONTH(J38)=$F$4,J39="purple")</formula>
    </cfRule>
    <cfRule type="expression" dxfId="2143" priority="2147">
      <formula>AND(MONTH(J38)=$N$4,J39="sky")</formula>
    </cfRule>
    <cfRule type="expression" dxfId="2142" priority="2148">
      <formula>AND(MONTH(J38)=$N$4,J39="orange")</formula>
    </cfRule>
  </conditionalFormatting>
  <conditionalFormatting sqref="J48:P48">
    <cfRule type="expression" dxfId="2141" priority="2142">
      <formula>MONTH(J48)&lt;&gt;$N$4</formula>
    </cfRule>
  </conditionalFormatting>
  <conditionalFormatting sqref="J48:P48">
    <cfRule type="expression" dxfId="2140" priority="2136">
      <formula>AND(MONTH(J46)=$N$4,J47="pink")</formula>
    </cfRule>
    <cfRule type="expression" dxfId="2139" priority="2137">
      <formula>AND(MONTH(J46)=$N$4,J47="yellow")</formula>
    </cfRule>
    <cfRule type="expression" dxfId="2138" priority="2138">
      <formula>AND(MONTH(J46)=$N$4,J47="green")</formula>
    </cfRule>
    <cfRule type="expression" dxfId="2137" priority="2139">
      <formula>AND(MONTH(J46)=$F$4,J47="purple")</formula>
    </cfRule>
    <cfRule type="expression" dxfId="2136" priority="2140">
      <formula>AND(MONTH(J46)=$N$4,J47="sky")</formula>
    </cfRule>
    <cfRule type="expression" dxfId="2135" priority="2141">
      <formula>AND(MONTH(J46)=$N$4,J47="orange")</formula>
    </cfRule>
  </conditionalFormatting>
  <conditionalFormatting sqref="R16:X16">
    <cfRule type="expression" dxfId="2134" priority="2135">
      <formula>MONTH(R16)&lt;&gt;$V$4</formula>
    </cfRule>
  </conditionalFormatting>
  <conditionalFormatting sqref="R16:X16">
    <cfRule type="expression" dxfId="2133" priority="2129">
      <formula>AND(MONTH(R14)=$V$4,R15="pink")</formula>
    </cfRule>
    <cfRule type="expression" dxfId="2132" priority="2130">
      <formula>AND(MONTH(R14)=$V$4,R15="yellow")</formula>
    </cfRule>
    <cfRule type="expression" dxfId="2131" priority="2131">
      <formula>AND(MONTH(R14)=$V$4,R15="green")</formula>
    </cfRule>
    <cfRule type="expression" dxfId="2130" priority="2132">
      <formula>AND(MONTH(R14)=$V$4,R15="purple")</formula>
    </cfRule>
    <cfRule type="expression" dxfId="2129" priority="2133">
      <formula>AND(MONTH(R14)=$V$4,R15="sky")</formula>
    </cfRule>
    <cfRule type="expression" dxfId="2128" priority="2134">
      <formula>AND(MONTH(R14)=$V$4,R15="orange")</formula>
    </cfRule>
  </conditionalFormatting>
  <conditionalFormatting sqref="R48:X48">
    <cfRule type="expression" dxfId="2127" priority="2128">
      <formula>MONTH(R48)&lt;&gt;$V$4</formula>
    </cfRule>
  </conditionalFormatting>
  <conditionalFormatting sqref="R48:X48">
    <cfRule type="expression" dxfId="2126" priority="2122">
      <formula>AND(MONTH(R46)=$V$4,R47="pink")</formula>
    </cfRule>
    <cfRule type="expression" dxfId="2125" priority="2123">
      <formula>AND(MONTH(R46)=$V$4,R47="yellow")</formula>
    </cfRule>
    <cfRule type="expression" dxfId="2124" priority="2124">
      <formula>AND(MONTH(R46)=$V$4,R47="green")</formula>
    </cfRule>
    <cfRule type="expression" dxfId="2123" priority="2125">
      <formula>AND(MONTH(R46)=$V$4,R47="purple")</formula>
    </cfRule>
    <cfRule type="expression" dxfId="2122" priority="2126">
      <formula>AND(MONTH(R46)=$V$4,R47="sky")</formula>
    </cfRule>
    <cfRule type="expression" dxfId="2121" priority="2127">
      <formula>AND(MONTH(R46)=$V$4,R47="orange")</formula>
    </cfRule>
  </conditionalFormatting>
  <conditionalFormatting sqref="R40:X40">
    <cfRule type="expression" dxfId="2120" priority="2121">
      <formula>MONTH(R40)&lt;&gt;$V$4</formula>
    </cfRule>
  </conditionalFormatting>
  <conditionalFormatting sqref="R40:X40">
    <cfRule type="expression" dxfId="2119" priority="2115">
      <formula>AND(MONTH(R38)=$V$4,R39="pink")</formula>
    </cfRule>
    <cfRule type="expression" dxfId="2118" priority="2116">
      <formula>AND(MONTH(R38)=$V$4,R39="yellow")</formula>
    </cfRule>
    <cfRule type="expression" dxfId="2117" priority="2117">
      <formula>AND(MONTH(R38)=$V$4,R39="green")</formula>
    </cfRule>
    <cfRule type="expression" dxfId="2116" priority="2118">
      <formula>AND(MONTH(R38)=$V$4,R39="purple")</formula>
    </cfRule>
    <cfRule type="expression" dxfId="2115" priority="2119">
      <formula>AND(MONTH(R38)=$V$4,R39="sky")</formula>
    </cfRule>
    <cfRule type="expression" dxfId="2114" priority="2120">
      <formula>AND(MONTH(R38)=$V$4,R39="orange")</formula>
    </cfRule>
  </conditionalFormatting>
  <conditionalFormatting sqref="R32:X32">
    <cfRule type="expression" dxfId="2113" priority="2114">
      <formula>MONTH(R32)&lt;&gt;$V$4</formula>
    </cfRule>
  </conditionalFormatting>
  <conditionalFormatting sqref="R32:X32">
    <cfRule type="expression" dxfId="2112" priority="2108">
      <formula>AND(MONTH(R30)=$V$4,R31="pink")</formula>
    </cfRule>
    <cfRule type="expression" dxfId="2111" priority="2109">
      <formula>AND(MONTH(R30)=$V$4,R31="yellow")</formula>
    </cfRule>
    <cfRule type="expression" dxfId="2110" priority="2110">
      <formula>AND(MONTH(R30)=$V$4,R31="green")</formula>
    </cfRule>
    <cfRule type="expression" dxfId="2109" priority="2111">
      <formula>AND(MONTH(R30)=$V$4,R31="purple")</formula>
    </cfRule>
    <cfRule type="expression" dxfId="2108" priority="2112">
      <formula>AND(MONTH(R30)=$V$4,R31="sky")</formula>
    </cfRule>
    <cfRule type="expression" dxfId="2107" priority="2113">
      <formula>AND(MONTH(R30)=$V$4,R31="orange")</formula>
    </cfRule>
  </conditionalFormatting>
  <conditionalFormatting sqref="R24:X24">
    <cfRule type="expression" dxfId="2106" priority="2107">
      <formula>MONTH(R24)&lt;&gt;$V$4</formula>
    </cfRule>
  </conditionalFormatting>
  <conditionalFormatting sqref="R24:X24">
    <cfRule type="expression" dxfId="2105" priority="2101">
      <formula>AND(MONTH(R22)=$V$4,R23="pink")</formula>
    </cfRule>
    <cfRule type="expression" dxfId="2104" priority="2102">
      <formula>AND(MONTH(R22)=$V$4,R23="yellow")</formula>
    </cfRule>
    <cfRule type="expression" dxfId="2103" priority="2103">
      <formula>AND(MONTH(R22)=$V$4,R23="green")</formula>
    </cfRule>
    <cfRule type="expression" dxfId="2102" priority="2104">
      <formula>AND(MONTH(R22)=$V$4,R23="purple")</formula>
    </cfRule>
    <cfRule type="expression" dxfId="2101" priority="2105">
      <formula>AND(MONTH(R22)=$V$4,R23="sky")</formula>
    </cfRule>
    <cfRule type="expression" dxfId="2100" priority="2106">
      <formula>AND(MONTH(R22)=$V$4,R23="orange")</formula>
    </cfRule>
  </conditionalFormatting>
  <conditionalFormatting sqref="Z16:AF16">
    <cfRule type="expression" dxfId="2099" priority="2100">
      <formula>MONTH(Z16)&lt;&gt;$AD$4</formula>
    </cfRule>
  </conditionalFormatting>
  <conditionalFormatting sqref="Z16:AF16">
    <cfRule type="expression" dxfId="2098" priority="2094">
      <formula>AND(MONTH(Z14)=$AD$4,Z15="pink")</formula>
    </cfRule>
    <cfRule type="expression" dxfId="2097" priority="2095">
      <formula>AND(MONTH(Z14)=$AD$4,Z15="yellow")</formula>
    </cfRule>
    <cfRule type="expression" dxfId="2096" priority="2096">
      <formula>AND(MONTH(Z14)=$AD$4,Z15="green")</formula>
    </cfRule>
    <cfRule type="expression" dxfId="2095" priority="2097">
      <formula>AND(MONTH(Z14)=$AD$4,Z15="purple")</formula>
    </cfRule>
    <cfRule type="expression" dxfId="2094" priority="2098">
      <formula>AND(MONTH(Z14)=$AD$4,Z15="sky")</formula>
    </cfRule>
    <cfRule type="expression" dxfId="2093" priority="2099">
      <formula>AND(MONTH(Z14)=$AD$4,Z15="orange")</formula>
    </cfRule>
  </conditionalFormatting>
  <conditionalFormatting sqref="Z24:AF24">
    <cfRule type="expression" dxfId="2092" priority="2093">
      <formula>MONTH(Z24)&lt;&gt;$AD$4</formula>
    </cfRule>
  </conditionalFormatting>
  <conditionalFormatting sqref="Z24:AF24">
    <cfRule type="expression" dxfId="2091" priority="2087">
      <formula>AND(MONTH(Z22)=$AD$4,Z23="pink")</formula>
    </cfRule>
    <cfRule type="expression" dxfId="2090" priority="2088">
      <formula>AND(MONTH(Z22)=$AD$4,Z23="yellow")</formula>
    </cfRule>
    <cfRule type="expression" dxfId="2089" priority="2089">
      <formula>AND(MONTH(Z22)=$AD$4,Z23="green")</formula>
    </cfRule>
    <cfRule type="expression" dxfId="2088" priority="2090">
      <formula>AND(MONTH(Z22)=$AD$4,Z23="purple")</formula>
    </cfRule>
    <cfRule type="expression" dxfId="2087" priority="2091">
      <formula>AND(MONTH(Z22)=$AD$4,Z23="sky")</formula>
    </cfRule>
    <cfRule type="expression" dxfId="2086" priority="2092">
      <formula>AND(MONTH(Z22)=$AD$4,Z23="orange")</formula>
    </cfRule>
  </conditionalFormatting>
  <conditionalFormatting sqref="Z32:AF32">
    <cfRule type="expression" dxfId="2085" priority="2086">
      <formula>MONTH(Z32)&lt;&gt;$AD$4</formula>
    </cfRule>
  </conditionalFormatting>
  <conditionalFormatting sqref="Z32:AF32">
    <cfRule type="expression" dxfId="2084" priority="2080">
      <formula>AND(MONTH(Z30)=$AD$4,Z31="pink")</formula>
    </cfRule>
    <cfRule type="expression" dxfId="2083" priority="2081">
      <formula>AND(MONTH(Z30)=$AD$4,Z31="yellow")</formula>
    </cfRule>
    <cfRule type="expression" dxfId="2082" priority="2082">
      <formula>AND(MONTH(Z30)=$AD$4,Z31="green")</formula>
    </cfRule>
    <cfRule type="expression" dxfId="2081" priority="2083">
      <formula>AND(MONTH(Z30)=$AD$4,Z31="purple")</formula>
    </cfRule>
    <cfRule type="expression" dxfId="2080" priority="2084">
      <formula>AND(MONTH(Z30)=$AD$4,Z31="sky")</formula>
    </cfRule>
    <cfRule type="expression" dxfId="2079" priority="2085">
      <formula>AND(MONTH(Z30)=$AD$4,Z31="orange")</formula>
    </cfRule>
  </conditionalFormatting>
  <conditionalFormatting sqref="Z40:AF40">
    <cfRule type="expression" dxfId="2078" priority="2079">
      <formula>MONTH(Z40)&lt;&gt;$AD$4</formula>
    </cfRule>
  </conditionalFormatting>
  <conditionalFormatting sqref="Z40:AF40">
    <cfRule type="expression" dxfId="2077" priority="2073">
      <formula>AND(MONTH(Z38)=$AD$4,Z39="pink")</formula>
    </cfRule>
    <cfRule type="expression" dxfId="2076" priority="2074">
      <formula>AND(MONTH(Z38)=$AD$4,Z39="yellow")</formula>
    </cfRule>
    <cfRule type="expression" dxfId="2075" priority="2075">
      <formula>AND(MONTH(Z38)=$AD$4,Z39="green")</formula>
    </cfRule>
    <cfRule type="expression" dxfId="2074" priority="2076">
      <formula>AND(MONTH(Z38)=$AD$4,Z39="purple")</formula>
    </cfRule>
    <cfRule type="expression" dxfId="2073" priority="2077">
      <formula>AND(MONTH(Z38)=$AD$4,Z39="sky")</formula>
    </cfRule>
    <cfRule type="expression" dxfId="2072" priority="2078">
      <formula>AND(MONTH(Z38)=$AD$4,Z39="orange")</formula>
    </cfRule>
  </conditionalFormatting>
  <conditionalFormatting sqref="B67:H67">
    <cfRule type="expression" dxfId="2071" priority="2072">
      <formula>MONTH(B67)&lt;&gt;$F$55</formula>
    </cfRule>
  </conditionalFormatting>
  <conditionalFormatting sqref="B67:H67">
    <cfRule type="expression" dxfId="2070" priority="2066">
      <formula>AND(MONTH(B65)=$F$55,B66="pink")</formula>
    </cfRule>
    <cfRule type="expression" dxfId="2069" priority="2067">
      <formula>AND(MONTH(B65)=$F$55,B66="yellow")</formula>
    </cfRule>
    <cfRule type="expression" dxfId="2068" priority="2068">
      <formula>AND(MONTH(B65)=$F$55,B66="green")</formula>
    </cfRule>
    <cfRule type="expression" dxfId="2067" priority="2069">
      <formula>AND(MONTH(B65)=$F$55,B66="purple")</formula>
    </cfRule>
    <cfRule type="expression" dxfId="2066" priority="2070">
      <formula>AND(MONTH(B65)=$F$55,B66="sky")</formula>
    </cfRule>
    <cfRule type="expression" dxfId="2065" priority="2071">
      <formula>AND(MONTH(B65)=$F$55,B66="orange")</formula>
    </cfRule>
  </conditionalFormatting>
  <conditionalFormatting sqref="B68:H68">
    <cfRule type="expression" dxfId="2064" priority="2065">
      <formula>MONTH(B68)&lt;&gt;$F$55</formula>
    </cfRule>
  </conditionalFormatting>
  <conditionalFormatting sqref="B68:H68">
    <cfRule type="expression" dxfId="2063" priority="2059">
      <formula>AND(MONTH(B65)=$F$55,B66="pink")</formula>
    </cfRule>
    <cfRule type="expression" dxfId="2062" priority="2060">
      <formula>AND(MONTH(B65)=$F$55,B66="yellow")</formula>
    </cfRule>
    <cfRule type="expression" dxfId="2061" priority="2061">
      <formula>AND(MONTH(B65)=$F$55,B66="green")</formula>
    </cfRule>
    <cfRule type="expression" dxfId="2060" priority="2062">
      <formula>AND(MONTH(B65)=$F$55,B66="purple")</formula>
    </cfRule>
    <cfRule type="expression" dxfId="2059" priority="2063">
      <formula>AND(MONTH(B65)=$F$55,B66="sky")</formula>
    </cfRule>
    <cfRule type="expression" dxfId="2058" priority="2064">
      <formula>AND(MONTH(B65)=$F$55,B66="orange")</formula>
    </cfRule>
  </conditionalFormatting>
  <conditionalFormatting sqref="B69:H69">
    <cfRule type="expression" dxfId="2057" priority="2058">
      <formula>MONTH(B69)&lt;&gt;$F$55</formula>
    </cfRule>
  </conditionalFormatting>
  <conditionalFormatting sqref="B69:H69">
    <cfRule type="expression" dxfId="2056" priority="2052">
      <formula>AND(MONTH(B65)=$F$55,B66="pink")</formula>
    </cfRule>
    <cfRule type="expression" dxfId="2055" priority="2053">
      <formula>AND(MONTH(B65)=$F$55,B66="yellow")</formula>
    </cfRule>
    <cfRule type="expression" dxfId="2054" priority="2054">
      <formula>AND(MONTH(B65)=$F$55,B66="green")</formula>
    </cfRule>
    <cfRule type="expression" dxfId="2053" priority="2055">
      <formula>AND(MONTH(B65)=$F$55,B66="purple")</formula>
    </cfRule>
    <cfRule type="expression" dxfId="2052" priority="2056">
      <formula>AND(MONTH(B65)=$F$55,B66="sky")</formula>
    </cfRule>
    <cfRule type="expression" dxfId="2051" priority="2057">
      <formula>AND(MONTH(B65)=$F$55,B66="orange")</formula>
    </cfRule>
  </conditionalFormatting>
  <conditionalFormatting sqref="B70:H70">
    <cfRule type="expression" dxfId="2050" priority="2051">
      <formula>MONTH(B70)&lt;&gt;$F$55</formula>
    </cfRule>
  </conditionalFormatting>
  <conditionalFormatting sqref="B70:H70">
    <cfRule type="expression" dxfId="2049" priority="2045">
      <formula>AND(MONTH(B65)=$F$55,B66="pink")</formula>
    </cfRule>
    <cfRule type="expression" dxfId="2048" priority="2046">
      <formula>AND(MONTH(B65)=$F$55,B66="yellow")</formula>
    </cfRule>
    <cfRule type="expression" dxfId="2047" priority="2047">
      <formula>AND(MONTH(B65)=$F$55,B66="green")</formula>
    </cfRule>
    <cfRule type="expression" dxfId="2046" priority="2048">
      <formula>AND(MONTH(B65)=$F$55,B66="purple")</formula>
    </cfRule>
    <cfRule type="expression" dxfId="2045" priority="2049">
      <formula>AND(MONTH(B65)=$F$55,B66="sky")</formula>
    </cfRule>
    <cfRule type="expression" dxfId="2044" priority="2050">
      <formula>AND(MONTH(B65)=$F$55,B66="orange")</formula>
    </cfRule>
  </conditionalFormatting>
  <conditionalFormatting sqref="C71:H71">
    <cfRule type="expression" dxfId="2043" priority="2044">
      <formula>MONTH(C65)&lt;&gt;$N$4</formula>
    </cfRule>
  </conditionalFormatting>
  <conditionalFormatting sqref="B71:H71">
    <cfRule type="expression" dxfId="2042" priority="2037">
      <formula>AND(MONTH(B65)=$F$55,B66="pink")</formula>
    </cfRule>
    <cfRule type="expression" dxfId="2041" priority="2038">
      <formula>AND(MONTH(B65)=$F$55,B66="yellow")</formula>
    </cfRule>
    <cfRule type="expression" dxfId="2040" priority="2039">
      <formula>AND(MONTH(B65)=$F$55,B66="green")</formula>
    </cfRule>
    <cfRule type="expression" dxfId="2039" priority="2040">
      <formula>AND(MONTH(B65)=$F$55,B66="purple")</formula>
    </cfRule>
    <cfRule type="expression" dxfId="2038" priority="2041">
      <formula>AND(MONTH(B65)=$F$55,B66="sky")</formula>
    </cfRule>
    <cfRule type="expression" dxfId="2037" priority="2042">
      <formula>AND(MONTH(B65)=$F$55,B66="orange")</formula>
    </cfRule>
    <cfRule type="expression" dxfId="2036" priority="2043">
      <formula>MONTH(B65)&lt;&gt;$F$55</formula>
    </cfRule>
  </conditionalFormatting>
  <conditionalFormatting sqref="C72:H72">
    <cfRule type="expression" dxfId="2035" priority="2036">
      <formula>MONTH(C66)&lt;&gt;$N$4</formula>
    </cfRule>
  </conditionalFormatting>
  <conditionalFormatting sqref="B72:H72">
    <cfRule type="expression" dxfId="2034" priority="2029">
      <formula>AND(MONTH(B65)=$F$55,B66="pink")</formula>
    </cfRule>
    <cfRule type="expression" dxfId="2033" priority="2030">
      <formula>AND(MONTH(B65)=$F$55,B66="yellow")</formula>
    </cfRule>
    <cfRule type="expression" dxfId="2032" priority="2031">
      <formula>AND(MONTH(B65)=$F$55,B67="green")</formula>
    </cfRule>
    <cfRule type="expression" dxfId="2031" priority="2032">
      <formula>AND(MONTH(B65)=$F$55,B66="purple")</formula>
    </cfRule>
    <cfRule type="expression" dxfId="2030" priority="2033">
      <formula>AND(MONTH(B65)=$F$55,B66="sky")</formula>
    </cfRule>
    <cfRule type="expression" dxfId="2029" priority="2034">
      <formula>AND(MONTH(B65)=$F$55,B66="orange")</formula>
    </cfRule>
    <cfRule type="expression" dxfId="2028" priority="2035">
      <formula>MONTH(B65)&lt;&gt;$F$55</formula>
    </cfRule>
  </conditionalFormatting>
  <conditionalFormatting sqref="C65:H65">
    <cfRule type="expression" dxfId="2027" priority="2028">
      <formula>MONTH(C65)&lt;&gt;$N$4</formula>
    </cfRule>
  </conditionalFormatting>
  <conditionalFormatting sqref="B65:H65">
    <cfRule type="expression" dxfId="2026" priority="2021">
      <formula>AND(MONTH(B65)=$F$55,B66="pink")</formula>
    </cfRule>
    <cfRule type="expression" dxfId="2025" priority="2022">
      <formula>AND(MONTH(B65)=$F$55,B66="yellow")</formula>
    </cfRule>
    <cfRule type="expression" dxfId="2024" priority="2023">
      <formula>AND(MONTH(B65)=$F$55,B66="green")</formula>
    </cfRule>
    <cfRule type="expression" dxfId="2023" priority="2024">
      <formula>AND(MONTH(B65)=$F$55,B66="purple")</formula>
    </cfRule>
    <cfRule type="expression" dxfId="2022" priority="2025">
      <formula>AND(MONTH(B65)=$F$55,B66="sky")</formula>
    </cfRule>
    <cfRule type="expression" dxfId="2021" priority="2026">
      <formula>AND(MONTH(B65)=$F$55,B66="orange")</formula>
    </cfRule>
    <cfRule type="expression" dxfId="2020" priority="2027">
      <formula>MONTH(B65)&lt;&gt;$F$55</formula>
    </cfRule>
  </conditionalFormatting>
  <conditionalFormatting sqref="B75:H75">
    <cfRule type="expression" dxfId="2019" priority="2020">
      <formula>MONTH(B75)&lt;&gt;$F$55</formula>
    </cfRule>
  </conditionalFormatting>
  <conditionalFormatting sqref="B75:H75">
    <cfRule type="expression" dxfId="2018" priority="2014">
      <formula>AND(MONTH(B73)=$F$55,B74="pink")</formula>
    </cfRule>
    <cfRule type="expression" dxfId="2017" priority="2015">
      <formula>AND(MONTH(B73)=$F$55,B74="yellow")</formula>
    </cfRule>
    <cfRule type="expression" dxfId="2016" priority="2016">
      <formula>AND(MONTH(B73)=$F$55,B74="green")</formula>
    </cfRule>
    <cfRule type="expression" dxfId="2015" priority="2017">
      <formula>AND(MONTH(B73)=$F$55,B74="purple")</formula>
    </cfRule>
    <cfRule type="expression" dxfId="2014" priority="2018">
      <formula>AND(MONTH(B73)=$F$55,B74="sky")</formula>
    </cfRule>
    <cfRule type="expression" dxfId="2013" priority="2019">
      <formula>AND(MONTH(B73)=$F$55,B74="orange")</formula>
    </cfRule>
  </conditionalFormatting>
  <conditionalFormatting sqref="B76:H76">
    <cfRule type="expression" dxfId="2012" priority="2013">
      <formula>MONTH(B76)&lt;&gt;$F$55</formula>
    </cfRule>
  </conditionalFormatting>
  <conditionalFormatting sqref="B76:H76">
    <cfRule type="expression" dxfId="2011" priority="2007">
      <formula>AND(MONTH(B73)=$F$55,B74="pink")</formula>
    </cfRule>
    <cfRule type="expression" dxfId="2010" priority="2008">
      <formula>AND(MONTH(B73)=$F$55,B74="yellow")</formula>
    </cfRule>
    <cfRule type="expression" dxfId="2009" priority="2009">
      <formula>AND(MONTH(B73)=$F$55,B74="green")</formula>
    </cfRule>
    <cfRule type="expression" dxfId="2008" priority="2010">
      <formula>AND(MONTH(B73)=$F$55,B74="purple")</formula>
    </cfRule>
    <cfRule type="expression" dxfId="2007" priority="2011">
      <formula>AND(MONTH(B73)=$F$55,B74="sky")</formula>
    </cfRule>
    <cfRule type="expression" dxfId="2006" priority="2012">
      <formula>AND(MONTH(B73)=$F$55,B74="orange")</formula>
    </cfRule>
  </conditionalFormatting>
  <conditionalFormatting sqref="B77:H77">
    <cfRule type="expression" dxfId="2005" priority="2006">
      <formula>MONTH(B77)&lt;&gt;$F$55</formula>
    </cfRule>
  </conditionalFormatting>
  <conditionalFormatting sqref="B77:H77">
    <cfRule type="expression" dxfId="2004" priority="2000">
      <formula>AND(MONTH(B73)=$F$55,B74="pink")</formula>
    </cfRule>
    <cfRule type="expression" dxfId="2003" priority="2001">
      <formula>AND(MONTH(B73)=$F$55,B74="yellow")</formula>
    </cfRule>
    <cfRule type="expression" dxfId="2002" priority="2002">
      <formula>AND(MONTH(B73)=$F$55,B74="green")</formula>
    </cfRule>
    <cfRule type="expression" dxfId="2001" priority="2003">
      <formula>AND(MONTH(B73)=$F$55,B74="purple")</formula>
    </cfRule>
    <cfRule type="expression" dxfId="2000" priority="2004">
      <formula>AND(MONTH(B73)=$F$55,B74="sky")</formula>
    </cfRule>
    <cfRule type="expression" dxfId="1999" priority="2005">
      <formula>AND(MONTH(B73)=$F$55,B74="orange")</formula>
    </cfRule>
  </conditionalFormatting>
  <conditionalFormatting sqref="B78:H78">
    <cfRule type="expression" dxfId="1998" priority="1999">
      <formula>MONTH(B78)&lt;&gt;$F$55</formula>
    </cfRule>
  </conditionalFormatting>
  <conditionalFormatting sqref="B78:H78">
    <cfRule type="expression" dxfId="1997" priority="1993">
      <formula>AND(MONTH(B73)=$F$55,B74="pink")</formula>
    </cfRule>
    <cfRule type="expression" dxfId="1996" priority="1994">
      <formula>AND(MONTH(B73)=$F$55,B74="yellow")</formula>
    </cfRule>
    <cfRule type="expression" dxfId="1995" priority="1995">
      <formula>AND(MONTH(B73)=$F$55,B74="green")</formula>
    </cfRule>
    <cfRule type="expression" dxfId="1994" priority="1996">
      <formula>AND(MONTH(B73)=$F$55,B74="purple")</formula>
    </cfRule>
    <cfRule type="expression" dxfId="1993" priority="1997">
      <formula>AND(MONTH(B73)=$F$55,B74="sky")</formula>
    </cfRule>
    <cfRule type="expression" dxfId="1992" priority="1998">
      <formula>AND(MONTH(B73)=$F$55,B74="orange")</formula>
    </cfRule>
  </conditionalFormatting>
  <conditionalFormatting sqref="C79:H79">
    <cfRule type="expression" dxfId="1991" priority="1992">
      <formula>MONTH(C73)&lt;&gt;$N$4</formula>
    </cfRule>
  </conditionalFormatting>
  <conditionalFormatting sqref="B79:H79">
    <cfRule type="expression" dxfId="1990" priority="1985">
      <formula>AND(MONTH(B73)=$F$55,B74="pink")</formula>
    </cfRule>
    <cfRule type="expression" dxfId="1989" priority="1986">
      <formula>AND(MONTH(B73)=$F$55,B74="yellow")</formula>
    </cfRule>
    <cfRule type="expression" dxfId="1988" priority="1987">
      <formula>AND(MONTH(B73)=$F$55,B74="green")</formula>
    </cfRule>
    <cfRule type="expression" dxfId="1987" priority="1988">
      <formula>AND(MONTH(B73)=$F$55,B74="purple")</formula>
    </cfRule>
    <cfRule type="expression" dxfId="1986" priority="1989">
      <formula>AND(MONTH(B73)=$F$55,B74="sky")</formula>
    </cfRule>
    <cfRule type="expression" dxfId="1985" priority="1990">
      <formula>AND(MONTH(B73)=$F$55,B74="orange")</formula>
    </cfRule>
    <cfRule type="expression" dxfId="1984" priority="1991">
      <formula>MONTH(B73)&lt;&gt;$F$55</formula>
    </cfRule>
  </conditionalFormatting>
  <conditionalFormatting sqref="C80:H80">
    <cfRule type="expression" dxfId="1983" priority="1984">
      <formula>MONTH(C74)&lt;&gt;$N$4</formula>
    </cfRule>
  </conditionalFormatting>
  <conditionalFormatting sqref="B80:H80">
    <cfRule type="expression" dxfId="1982" priority="1977">
      <formula>AND(MONTH(B73)=$F$55,B74="pink")</formula>
    </cfRule>
    <cfRule type="expression" dxfId="1981" priority="1978">
      <formula>AND(MONTH(B73)=$F$55,B74="yellow")</formula>
    </cfRule>
    <cfRule type="expression" dxfId="1980" priority="1979">
      <formula>AND(MONTH(B73)=$F$55,B75="green")</formula>
    </cfRule>
    <cfRule type="expression" dxfId="1979" priority="1980">
      <formula>AND(MONTH(B73)=$F$55,B74="purple")</formula>
    </cfRule>
    <cfRule type="expression" dxfId="1978" priority="1981">
      <formula>AND(MONTH(B73)=$F$55,B74="sky")</formula>
    </cfRule>
    <cfRule type="expression" dxfId="1977" priority="1982">
      <formula>AND(MONTH(B73)=$F$55,B74="orange")</formula>
    </cfRule>
    <cfRule type="expression" dxfId="1976" priority="1983">
      <formula>MONTH(B73)&lt;&gt;$F$55</formula>
    </cfRule>
  </conditionalFormatting>
  <conditionalFormatting sqref="C73:H73">
    <cfRule type="expression" dxfId="1975" priority="1976">
      <formula>MONTH(C73)&lt;&gt;$N$4</formula>
    </cfRule>
  </conditionalFormatting>
  <conditionalFormatting sqref="B73:H73">
    <cfRule type="expression" dxfId="1974" priority="1969">
      <formula>AND(MONTH(B73)=$F$55,B74="pink")</formula>
    </cfRule>
    <cfRule type="expression" dxfId="1973" priority="1970">
      <formula>AND(MONTH(B73)=$F$55,B74="yellow")</formula>
    </cfRule>
    <cfRule type="expression" dxfId="1972" priority="1971">
      <formula>AND(MONTH(B73)=$F$55,B74="green")</formula>
    </cfRule>
    <cfRule type="expression" dxfId="1971" priority="1972">
      <formula>AND(MONTH(B73)=$F$55,B74="purple")</formula>
    </cfRule>
    <cfRule type="expression" dxfId="1970" priority="1973">
      <formula>AND(MONTH(B73)=$F$55,B74="sky")</formula>
    </cfRule>
    <cfRule type="expression" dxfId="1969" priority="1974">
      <formula>AND(MONTH(B73)=$F$55,B74="orange")</formula>
    </cfRule>
    <cfRule type="expression" dxfId="1968" priority="1975">
      <formula>MONTH(B73)&lt;&gt;$F$55</formula>
    </cfRule>
  </conditionalFormatting>
  <conditionalFormatting sqref="B83:H83">
    <cfRule type="expression" dxfId="1967" priority="1968">
      <formula>MONTH(B83)&lt;&gt;$F$55</formula>
    </cfRule>
  </conditionalFormatting>
  <conditionalFormatting sqref="B83:H83">
    <cfRule type="expression" dxfId="1966" priority="1962">
      <formula>AND(MONTH(B81)=$F$55,B82="pink")</formula>
    </cfRule>
    <cfRule type="expression" dxfId="1965" priority="1963">
      <formula>AND(MONTH(B81)=$F$55,B82="yellow")</formula>
    </cfRule>
    <cfRule type="expression" dxfId="1964" priority="1964">
      <formula>AND(MONTH(B81)=$F$55,B82="green")</formula>
    </cfRule>
    <cfRule type="expression" dxfId="1963" priority="1965">
      <formula>AND(MONTH(B81)=$F$55,B82="purple")</formula>
    </cfRule>
    <cfRule type="expression" dxfId="1962" priority="1966">
      <formula>AND(MONTH(B81)=$F$55,B82="sky")</formula>
    </cfRule>
    <cfRule type="expression" dxfId="1961" priority="1967">
      <formula>AND(MONTH(B81)=$F$55,B82="orange")</formula>
    </cfRule>
  </conditionalFormatting>
  <conditionalFormatting sqref="B84:H84">
    <cfRule type="expression" dxfId="1960" priority="1961">
      <formula>MONTH(B84)&lt;&gt;$F$55</formula>
    </cfRule>
  </conditionalFormatting>
  <conditionalFormatting sqref="B84:H84">
    <cfRule type="expression" dxfId="1959" priority="1955">
      <formula>AND(MONTH(B81)=$F$55,B82="pink")</formula>
    </cfRule>
    <cfRule type="expression" dxfId="1958" priority="1956">
      <formula>AND(MONTH(B81)=$F$55,B82="yellow")</formula>
    </cfRule>
    <cfRule type="expression" dxfId="1957" priority="1957">
      <formula>AND(MONTH(B81)=$F$55,B82="green")</formula>
    </cfRule>
    <cfRule type="expression" dxfId="1956" priority="1958">
      <formula>AND(MONTH(B81)=$F$55,B82="purple")</formula>
    </cfRule>
    <cfRule type="expression" dxfId="1955" priority="1959">
      <formula>AND(MONTH(B81)=$F$55,B82="sky")</formula>
    </cfRule>
    <cfRule type="expression" dxfId="1954" priority="1960">
      <formula>AND(MONTH(B81)=$F$55,B82="orange")</formula>
    </cfRule>
  </conditionalFormatting>
  <conditionalFormatting sqref="B85:H85">
    <cfRule type="expression" dxfId="1953" priority="1954">
      <formula>MONTH(B85)&lt;&gt;$F$55</formula>
    </cfRule>
  </conditionalFormatting>
  <conditionalFormatting sqref="B85:H85">
    <cfRule type="expression" dxfId="1952" priority="1948">
      <formula>AND(MONTH(B81)=$F$55,B82="pink")</formula>
    </cfRule>
    <cfRule type="expression" dxfId="1951" priority="1949">
      <formula>AND(MONTH(B81)=$F$55,B82="yellow")</formula>
    </cfRule>
    <cfRule type="expression" dxfId="1950" priority="1950">
      <formula>AND(MONTH(B81)=$F$55,B82="green")</formula>
    </cfRule>
    <cfRule type="expression" dxfId="1949" priority="1951">
      <formula>AND(MONTH(B81)=$F$55,B82="purple")</formula>
    </cfRule>
    <cfRule type="expression" dxfId="1948" priority="1952">
      <formula>AND(MONTH(B81)=$F$55,B82="sky")</formula>
    </cfRule>
    <cfRule type="expression" dxfId="1947" priority="1953">
      <formula>AND(MONTH(B81)=$F$55,B82="orange")</formula>
    </cfRule>
  </conditionalFormatting>
  <conditionalFormatting sqref="B86:H86">
    <cfRule type="expression" dxfId="1946" priority="1947">
      <formula>MONTH(B86)&lt;&gt;$F$55</formula>
    </cfRule>
  </conditionalFormatting>
  <conditionalFormatting sqref="B86:H86">
    <cfRule type="expression" dxfId="1945" priority="1941">
      <formula>AND(MONTH(B81)=$F$55,B82="pink")</formula>
    </cfRule>
    <cfRule type="expression" dxfId="1944" priority="1942">
      <formula>AND(MONTH(B81)=$F$55,B82="yellow")</formula>
    </cfRule>
    <cfRule type="expression" dxfId="1943" priority="1943">
      <formula>AND(MONTH(B81)=$F$55,B82="green")</formula>
    </cfRule>
    <cfRule type="expression" dxfId="1942" priority="1944">
      <formula>AND(MONTH(B81)=$F$55,B82="purple")</formula>
    </cfRule>
    <cfRule type="expression" dxfId="1941" priority="1945">
      <formula>AND(MONTH(B81)=$F$55,B82="sky")</formula>
    </cfRule>
    <cfRule type="expression" dxfId="1940" priority="1946">
      <formula>AND(MONTH(B81)=$F$55,B82="orange")</formula>
    </cfRule>
  </conditionalFormatting>
  <conditionalFormatting sqref="C87:H87">
    <cfRule type="expression" dxfId="1939" priority="1940">
      <formula>MONTH(C81)&lt;&gt;$N$4</formula>
    </cfRule>
  </conditionalFormatting>
  <conditionalFormatting sqref="B87:H87">
    <cfRule type="expression" dxfId="1938" priority="1933">
      <formula>AND(MONTH(B81)=$F$55,B82="pink")</formula>
    </cfRule>
    <cfRule type="expression" dxfId="1937" priority="1934">
      <formula>AND(MONTH(B81)=$F$55,B82="yellow")</formula>
    </cfRule>
    <cfRule type="expression" dxfId="1936" priority="1935">
      <formula>AND(MONTH(B81)=$F$55,B82="green")</formula>
    </cfRule>
    <cfRule type="expression" dxfId="1935" priority="1936">
      <formula>AND(MONTH(B81)=$F$55,B82="purple")</formula>
    </cfRule>
    <cfRule type="expression" dxfId="1934" priority="1937">
      <formula>AND(MONTH(B81)=$F$55,B82="sky")</formula>
    </cfRule>
    <cfRule type="expression" dxfId="1933" priority="1938">
      <formula>AND(MONTH(B81)=$F$55,B82="orange")</formula>
    </cfRule>
    <cfRule type="expression" dxfId="1932" priority="1939">
      <formula>MONTH(B81)&lt;&gt;$F$55</formula>
    </cfRule>
  </conditionalFormatting>
  <conditionalFormatting sqref="C88:H88">
    <cfRule type="expression" dxfId="1931" priority="1932">
      <formula>MONTH(C82)&lt;&gt;$N$4</formula>
    </cfRule>
  </conditionalFormatting>
  <conditionalFormatting sqref="B88:H88">
    <cfRule type="expression" dxfId="1930" priority="1925">
      <formula>AND(MONTH(B81)=$F$55,B82="pink")</formula>
    </cfRule>
    <cfRule type="expression" dxfId="1929" priority="1926">
      <formula>AND(MONTH(B81)=$F$55,B82="yellow")</formula>
    </cfRule>
    <cfRule type="expression" dxfId="1928" priority="1927">
      <formula>AND(MONTH(B81)=$F$55,B82="green")</formula>
    </cfRule>
    <cfRule type="expression" dxfId="1927" priority="1928">
      <formula>AND(MONTH(B81)=$F$55,B82="purple")</formula>
    </cfRule>
    <cfRule type="expression" dxfId="1926" priority="1929">
      <formula>AND(MONTH(B81)=$F$55,B82="sky")</formula>
    </cfRule>
    <cfRule type="expression" dxfId="1925" priority="1930">
      <formula>AND(MONTH(B81)=$F$55,B82="orange")</formula>
    </cfRule>
    <cfRule type="expression" dxfId="1924" priority="1931">
      <formula>MONTH(B81)&lt;&gt;$F$55</formula>
    </cfRule>
  </conditionalFormatting>
  <conditionalFormatting sqref="B81:H81">
    <cfRule type="expression" dxfId="1923" priority="1924">
      <formula>MONTH(B81)&lt;&gt;$N$4</formula>
    </cfRule>
  </conditionalFormatting>
  <conditionalFormatting sqref="B81:H81">
    <cfRule type="expression" dxfId="1922" priority="1917">
      <formula>AND(MONTH(B81)=$F$55,B82="pink")</formula>
    </cfRule>
    <cfRule type="expression" dxfId="1921" priority="1918">
      <formula>AND(MONTH(B81)=$F$55,B82="yellow")</formula>
    </cfRule>
    <cfRule type="expression" dxfId="1920" priority="1919">
      <formula>AND(MONTH(B81)=$F$55,B82="green")</formula>
    </cfRule>
    <cfRule type="expression" dxfId="1919" priority="1920">
      <formula>AND(MONTH(B81)=$F$55,B82="purple")</formula>
    </cfRule>
    <cfRule type="expression" dxfId="1918" priority="1921">
      <formula>AND(MONTH(B81)=$F$55,B82="sky")</formula>
    </cfRule>
    <cfRule type="expression" dxfId="1917" priority="1922">
      <formula>AND(MONTH(B81)=$F$55,B82="orange")</formula>
    </cfRule>
    <cfRule type="expression" dxfId="1916" priority="1923">
      <formula>MONTH(B81)&lt;&gt;$F$55</formula>
    </cfRule>
  </conditionalFormatting>
  <conditionalFormatting sqref="J91:P91">
    <cfRule type="expression" dxfId="1915" priority="1916">
      <formula>MONTH(J91)&lt;&gt;$N$55</formula>
    </cfRule>
  </conditionalFormatting>
  <conditionalFormatting sqref="J91:P91">
    <cfRule type="expression" dxfId="1914" priority="1910">
      <formula>AND(MONTH(J89)=$N$55,J90="pink")</formula>
    </cfRule>
    <cfRule type="expression" dxfId="1913" priority="1911">
      <formula>AND(MONTH(J89)=$N$55,J90="yellow")</formula>
    </cfRule>
    <cfRule type="expression" dxfId="1912" priority="1912">
      <formula>AND(MONTH(J89)=$N$55,J90="green")</formula>
    </cfRule>
    <cfRule type="expression" dxfId="1911" priority="1913">
      <formula>AND(MONTH(J89)=$N$55,J90="purple")</formula>
    </cfRule>
    <cfRule type="expression" dxfId="1910" priority="1914">
      <formula>AND(MONTH(J89)=$N$55,J90="sky")</formula>
    </cfRule>
    <cfRule type="expression" dxfId="1909" priority="1915">
      <formula>AND(MONTH(J89)=$N$55,J90="orange")</formula>
    </cfRule>
  </conditionalFormatting>
  <conditionalFormatting sqref="J92:P92">
    <cfRule type="expression" dxfId="1908" priority="1909">
      <formula>MONTH(J92)&lt;&gt;$N$55</formula>
    </cfRule>
  </conditionalFormatting>
  <conditionalFormatting sqref="J92:P92">
    <cfRule type="expression" dxfId="1907" priority="1903">
      <formula>AND(MONTH(J89)=$N$55,J90="pink")</formula>
    </cfRule>
    <cfRule type="expression" dxfId="1906" priority="1904">
      <formula>AND(MONTH(J89)=$N$55,J90="yellow")</formula>
    </cfRule>
    <cfRule type="expression" dxfId="1905" priority="1905">
      <formula>AND(MONTH(J89)=$N$55,J90="green")</formula>
    </cfRule>
    <cfRule type="expression" dxfId="1904" priority="1906">
      <formula>AND(MONTH(J89)=$N$55,J90="purple")</formula>
    </cfRule>
    <cfRule type="expression" dxfId="1903" priority="1907">
      <formula>AND(MONTH(J89)=$N$55,J90="sky")</formula>
    </cfRule>
    <cfRule type="expression" dxfId="1902" priority="1908">
      <formula>AND(MONTH(J89)=$N$55,J90="orange")</formula>
    </cfRule>
  </conditionalFormatting>
  <conditionalFormatting sqref="J93:P93">
    <cfRule type="expression" dxfId="1901" priority="1902">
      <formula>MONTH(J93)&lt;&gt;$N$55</formula>
    </cfRule>
  </conditionalFormatting>
  <conditionalFormatting sqref="J93:P93">
    <cfRule type="expression" dxfId="1900" priority="1896">
      <formula>AND(MONTH(J89)=$N$55,J90="pink")</formula>
    </cfRule>
    <cfRule type="expression" dxfId="1899" priority="1897">
      <formula>AND(MONTH(J89)=$N$55,J90="yellow")</formula>
    </cfRule>
    <cfRule type="expression" dxfId="1898" priority="1898">
      <formula>AND(MONTH(J89)=$N$55,J90="green")</formula>
    </cfRule>
    <cfRule type="expression" dxfId="1897" priority="1899">
      <formula>AND(MONTH(J89)=$N$55,J90="purple")</formula>
    </cfRule>
    <cfRule type="expression" dxfId="1896" priority="1900">
      <formula>AND(MONTH(J89)=$N$55,J90="sky")</formula>
    </cfRule>
    <cfRule type="expression" dxfId="1895" priority="1901">
      <formula>AND(MONTH(J89)=$N$55,J90="orange")</formula>
    </cfRule>
  </conditionalFormatting>
  <conditionalFormatting sqref="J94:P94">
    <cfRule type="expression" dxfId="1894" priority="1895">
      <formula>MONTH(J94)&lt;&gt;$N$55</formula>
    </cfRule>
  </conditionalFormatting>
  <conditionalFormatting sqref="J94:P94">
    <cfRule type="expression" dxfId="1893" priority="1889">
      <formula>AND(MONTH(J89)=$N$55,J90="pink")</formula>
    </cfRule>
    <cfRule type="expression" dxfId="1892" priority="1890">
      <formula>AND(MONTH(J89)=$N$55,J90="yellow")</formula>
    </cfRule>
    <cfRule type="expression" dxfId="1891" priority="1891">
      <formula>AND(MONTH(J89)=$N$55,J90="green")</formula>
    </cfRule>
    <cfRule type="expression" dxfId="1890" priority="1892">
      <formula>AND(MONTH(J89)=$N$55,J90="purple")</formula>
    </cfRule>
    <cfRule type="expression" dxfId="1889" priority="1893">
      <formula>AND(MONTH(J89)=$N$55,J90="sky")</formula>
    </cfRule>
    <cfRule type="expression" dxfId="1888" priority="1894">
      <formula>AND(MONTH(J89)=$N$55,J90="orange")</formula>
    </cfRule>
  </conditionalFormatting>
  <conditionalFormatting sqref="K95:P95">
    <cfRule type="expression" dxfId="1887" priority="1888">
      <formula>MONTH(K89)&lt;&gt;$N$4</formula>
    </cfRule>
  </conditionalFormatting>
  <conditionalFormatting sqref="J95:P95">
    <cfRule type="expression" dxfId="1886" priority="1881">
      <formula>AND(MONTH(J89)=$N$55,J90="pink")</formula>
    </cfRule>
    <cfRule type="expression" dxfId="1885" priority="1882">
      <formula>AND(MONTH(J89)=$N$55,J90="yellow")</formula>
    </cfRule>
    <cfRule type="expression" dxfId="1884" priority="1883">
      <formula>AND(MONTH(J89)=$N$55,J90="green")</formula>
    </cfRule>
    <cfRule type="expression" dxfId="1883" priority="1884">
      <formula>AND(MONTH(J89)=$N$55,J90="purple")</formula>
    </cfRule>
    <cfRule type="expression" dxfId="1882" priority="1885">
      <formula>AND(MONTH(J89)=$N$55,J90="sky")</formula>
    </cfRule>
    <cfRule type="expression" dxfId="1881" priority="1886">
      <formula>AND(MONTH(J89)=$N$55,J90="orange")</formula>
    </cfRule>
    <cfRule type="expression" dxfId="1880" priority="1887">
      <formula>MONTH(J89)&lt;&gt;$N$55</formula>
    </cfRule>
  </conditionalFormatting>
  <conditionalFormatting sqref="K96:P96">
    <cfRule type="expression" dxfId="1879" priority="1880">
      <formula>MONTH(K90)&lt;&gt;$N$4</formula>
    </cfRule>
  </conditionalFormatting>
  <conditionalFormatting sqref="J96:P96">
    <cfRule type="expression" dxfId="1878" priority="1873">
      <formula>AND(MONTH(J89)=$N$55,J90="pink")</formula>
    </cfRule>
    <cfRule type="expression" dxfId="1877" priority="1874">
      <formula>AND(MONTH(J89)=$N$55,J90="yellow")</formula>
    </cfRule>
    <cfRule type="expression" dxfId="1876" priority="1875">
      <formula>AND(MONTH(J89)=$N$55,J90="green")</formula>
    </cfRule>
    <cfRule type="expression" dxfId="1875" priority="1876">
      <formula>AND(MONTH(J89)=$N$55,J90="purple")</formula>
    </cfRule>
    <cfRule type="expression" dxfId="1874" priority="1877">
      <formula>AND(MONTH(J89)=$N$55,J90="sky")</formula>
    </cfRule>
    <cfRule type="expression" dxfId="1873" priority="1878">
      <formula>AND(MONTH(J89)=$N$55,J90="orange")</formula>
    </cfRule>
    <cfRule type="expression" dxfId="1872" priority="1879">
      <formula>MONTH(J89)&lt;&gt;$N$55</formula>
    </cfRule>
  </conditionalFormatting>
  <conditionalFormatting sqref="J89:P89">
    <cfRule type="expression" dxfId="1871" priority="1872">
      <formula>MONTH(J89)&lt;&gt;$N$4</formula>
    </cfRule>
  </conditionalFormatting>
  <conditionalFormatting sqref="J89:P89">
    <cfRule type="expression" dxfId="1870" priority="1865">
      <formula>AND(MONTH(J89)=$N$55,J90="pink")</formula>
    </cfRule>
    <cfRule type="expression" dxfId="1869" priority="1866">
      <formula>AND(MONTH(J89)=$N$55,J90="yellow")</formula>
    </cfRule>
    <cfRule type="expression" dxfId="1868" priority="1867">
      <formula>AND(MONTH(J89)=$N$55,J90="green")</formula>
    </cfRule>
    <cfRule type="expression" dxfId="1867" priority="1868">
      <formula>AND(MONTH(J89)=$N$55,J90="purple")</formula>
    </cfRule>
    <cfRule type="expression" dxfId="1866" priority="1869">
      <formula>AND(MONTH(J89)=$N$55,J90="sky")</formula>
    </cfRule>
    <cfRule type="expression" dxfId="1865" priority="1870">
      <formula>AND(MONTH(J89)=$N$55,J90="orange")</formula>
    </cfRule>
    <cfRule type="expression" dxfId="1864" priority="1871">
      <formula>MONTH(J89)&lt;&gt;$N$55</formula>
    </cfRule>
  </conditionalFormatting>
  <conditionalFormatting sqref="R95">
    <cfRule type="expression" dxfId="1863" priority="1864">
      <formula>MONTH(R89)&lt;&gt;$V$55</formula>
    </cfRule>
  </conditionalFormatting>
  <conditionalFormatting sqref="S95:X95">
    <cfRule type="expression" dxfId="1862" priority="1863">
      <formula>MONTH(S89)&lt;&gt;$V$55</formula>
    </cfRule>
  </conditionalFormatting>
  <conditionalFormatting sqref="R90:X90">
    <cfRule type="expression" dxfId="1861" priority="1862">
      <formula>MONTH(R90)&lt;&gt;$F$4</formula>
    </cfRule>
  </conditionalFormatting>
  <conditionalFormatting sqref="R91:X91">
    <cfRule type="expression" dxfId="1860" priority="1861">
      <formula>MONTH(R91)&lt;&gt;$V$55</formula>
    </cfRule>
  </conditionalFormatting>
  <conditionalFormatting sqref="R91:X91">
    <cfRule type="expression" dxfId="1859" priority="1855">
      <formula>AND(MONTH(R89)=$V$55,R90="pink")</formula>
    </cfRule>
    <cfRule type="expression" dxfId="1858" priority="1856">
      <formula>AND(MONTH(R89)=$V$55,R90="yellow")</formula>
    </cfRule>
    <cfRule type="expression" dxfId="1857" priority="1857">
      <formula>AND(MONTH(R89)=$V$55,R90="green")</formula>
    </cfRule>
    <cfRule type="expression" dxfId="1856" priority="1858">
      <formula>AND(MONTH(R89)=$V$55,R90="purple")</formula>
    </cfRule>
    <cfRule type="expression" dxfId="1855" priority="1859">
      <formula>AND(MONTH(R89)=$V$55,R90="sky")</formula>
    </cfRule>
    <cfRule type="expression" dxfId="1854" priority="1860">
      <formula>AND(MONTH(R89)=$V$55,R90="orange")</formula>
    </cfRule>
  </conditionalFormatting>
  <conditionalFormatting sqref="R92:X92">
    <cfRule type="expression" dxfId="1853" priority="1854">
      <formula>MONTH(R92)&lt;&gt;$V$55</formula>
    </cfRule>
  </conditionalFormatting>
  <conditionalFormatting sqref="R92:X92">
    <cfRule type="expression" dxfId="1852" priority="1848">
      <formula>AND(MONTH(R89)=$V$55,R90="pink")</formula>
    </cfRule>
    <cfRule type="expression" dxfId="1851" priority="1849">
      <formula>AND(MONTH(R89)=$V$55,R90="yellow")</formula>
    </cfRule>
    <cfRule type="expression" dxfId="1850" priority="1850">
      <formula>AND(MONTH(R89)=$V$55,R90="green")</formula>
    </cfRule>
    <cfRule type="expression" dxfId="1849" priority="1851">
      <formula>AND(MONTH(R89)=$V$55,R90="purple")</formula>
    </cfRule>
    <cfRule type="expression" dxfId="1848" priority="1852">
      <formula>AND(MONTH(R89)=$V$55,R90="sky")</formula>
    </cfRule>
    <cfRule type="expression" dxfId="1847" priority="1853">
      <formula>AND(MONTH(R89)=$V$55,R90="orange")</formula>
    </cfRule>
  </conditionalFormatting>
  <conditionalFormatting sqref="R93:X93">
    <cfRule type="expression" dxfId="1846" priority="1847">
      <formula>MONTH(R93)&lt;&gt;$V$55</formula>
    </cfRule>
  </conditionalFormatting>
  <conditionalFormatting sqref="R93:X93">
    <cfRule type="expression" dxfId="1845" priority="1841">
      <formula>AND(MONTH(R89)=$V$55,R90="pink")</formula>
    </cfRule>
    <cfRule type="expression" dxfId="1844" priority="1842">
      <formula>AND(MONTH(R89)=$V$55,R90="yellow")</formula>
    </cfRule>
    <cfRule type="expression" dxfId="1843" priority="1843">
      <formula>AND(MONTH(R89)=$V$55,R90="green")</formula>
    </cfRule>
    <cfRule type="expression" dxfId="1842" priority="1844">
      <formula>AND(MONTH(R89)=$V$55,R90="purple")</formula>
    </cfRule>
    <cfRule type="expression" dxfId="1841" priority="1845">
      <formula>AND(MONTH(R89)=$V$55,R90="sky")</formula>
    </cfRule>
    <cfRule type="expression" dxfId="1840" priority="1846">
      <formula>AND(MONTH(R89)=$V$55,R90="orange")</formula>
    </cfRule>
  </conditionalFormatting>
  <conditionalFormatting sqref="R94:X94">
    <cfRule type="expression" dxfId="1839" priority="1840">
      <formula>MONTH(R94)&lt;&gt;$V$55</formula>
    </cfRule>
  </conditionalFormatting>
  <conditionalFormatting sqref="R94:X94">
    <cfRule type="expression" dxfId="1838" priority="1834">
      <formula>AND(MONTH(R89)=$V$55,R90="pink")</formula>
    </cfRule>
    <cfRule type="expression" dxfId="1837" priority="1835">
      <formula>AND(MONTH(R89)=$V$55,R90="yellow")</formula>
    </cfRule>
    <cfRule type="expression" dxfId="1836" priority="1836">
      <formula>AND(MONTH(R89)=$V$55,R90="green")</formula>
    </cfRule>
    <cfRule type="expression" dxfId="1835" priority="1837">
      <formula>AND(MONTH(R89)=$V$55,R90="purple")</formula>
    </cfRule>
    <cfRule type="expression" dxfId="1834" priority="1838">
      <formula>AND(MONTH(R89)=$V$55,R90="sky")</formula>
    </cfRule>
    <cfRule type="expression" dxfId="1833" priority="1839">
      <formula>AND(MONTH(R89)=$V$55,R90="orange")</formula>
    </cfRule>
  </conditionalFormatting>
  <conditionalFormatting sqref="S95:X95">
    <cfRule type="expression" dxfId="1832" priority="1833">
      <formula>MONTH(S89)&lt;&gt;$N$4</formula>
    </cfRule>
  </conditionalFormatting>
  <conditionalFormatting sqref="R95:X95">
    <cfRule type="expression" dxfId="1831" priority="1826">
      <formula>AND(MONTH(R89)=$V$55,R90="pink")</formula>
    </cfRule>
    <cfRule type="expression" dxfId="1830" priority="1827">
      <formula>AND(MONTH(R89)=$V$55,R90="yellow")</formula>
    </cfRule>
    <cfRule type="expression" dxfId="1829" priority="1828">
      <formula>AND(MONTH(R89)=$V$55,R90="green")</formula>
    </cfRule>
    <cfRule type="expression" dxfId="1828" priority="1829">
      <formula>AND(MONTH(R89)=$V$55,R90="purple")</formula>
    </cfRule>
    <cfRule type="expression" dxfId="1827" priority="1830">
      <formula>AND(MONTH(R89)=$V$55,R90="sky")</formula>
    </cfRule>
    <cfRule type="expression" dxfId="1826" priority="1831">
      <formula>AND(MONTH(R89)=$V$55,R90="orange")</formula>
    </cfRule>
    <cfRule type="expression" dxfId="1825" priority="1832">
      <formula>MONTH(R89)&lt;&gt;$V$55</formula>
    </cfRule>
  </conditionalFormatting>
  <conditionalFormatting sqref="R89:X89">
    <cfRule type="expression" dxfId="1824" priority="1819">
      <formula>AND(MONTH(R89)=$V$55,R90="pink")</formula>
    </cfRule>
    <cfRule type="expression" dxfId="1823" priority="1820">
      <formula>AND(MONTH(R89)=$V$55,R90="yellow")</formula>
    </cfRule>
    <cfRule type="expression" dxfId="1822" priority="1821">
      <formula>AND(MONTH(R89)=$V$55,R90="green")</formula>
    </cfRule>
    <cfRule type="expression" dxfId="1821" priority="1822">
      <formula>AND(MONTH(R89)=$V$55,R90="purple")</formula>
    </cfRule>
    <cfRule type="expression" dxfId="1820" priority="1823">
      <formula>AND(MONTH(R89)=$V$55,R90="sky")</formula>
    </cfRule>
    <cfRule type="expression" dxfId="1819" priority="1824">
      <formula>AND(MONTH(R89)=$V$55,R90="orange")</formula>
    </cfRule>
    <cfRule type="expression" dxfId="1818" priority="1825">
      <formula>MONTH(R89)&lt;&gt;$V$55</formula>
    </cfRule>
  </conditionalFormatting>
  <conditionalFormatting sqref="X89">
    <cfRule type="expression" dxfId="1817" priority="1818">
      <formula>AND(MONTH(R89)=$V$55,X90=FALSE)</formula>
    </cfRule>
  </conditionalFormatting>
  <conditionalFormatting sqref="R87">
    <cfRule type="expression" dxfId="1816" priority="1817">
      <formula>MONTH(R81)&lt;&gt;$V$55</formula>
    </cfRule>
  </conditionalFormatting>
  <conditionalFormatting sqref="S87:X87">
    <cfRule type="expression" dxfId="1815" priority="1816">
      <formula>MONTH(S81)&lt;&gt;$V$55</formula>
    </cfRule>
  </conditionalFormatting>
  <conditionalFormatting sqref="R82:X82">
    <cfRule type="expression" dxfId="1814" priority="1815">
      <formula>MONTH(R82)&lt;&gt;$F$4</formula>
    </cfRule>
  </conditionalFormatting>
  <conditionalFormatting sqref="R83:X83">
    <cfRule type="expression" dxfId="1813" priority="1814">
      <formula>MONTH(R83)&lt;&gt;$V$55</formula>
    </cfRule>
  </conditionalFormatting>
  <conditionalFormatting sqref="R83:X83">
    <cfRule type="expression" dxfId="1812" priority="1808">
      <formula>AND(MONTH(R81)=$V$55,R82="pink")</formula>
    </cfRule>
    <cfRule type="expression" dxfId="1811" priority="1809">
      <formula>AND(MONTH(R81)=$V$55,R82="yellow")</formula>
    </cfRule>
    <cfRule type="expression" dxfId="1810" priority="1810">
      <formula>AND(MONTH(R81)=$V$55,R82="green")</formula>
    </cfRule>
    <cfRule type="expression" dxfId="1809" priority="1811">
      <formula>AND(MONTH(R81)=$V$55,R82="purple")</formula>
    </cfRule>
    <cfRule type="expression" dxfId="1808" priority="1812">
      <formula>AND(MONTH(R81)=$V$55,R82="sky")</formula>
    </cfRule>
    <cfRule type="expression" dxfId="1807" priority="1813">
      <formula>AND(MONTH(R81)=$V$55,R82="orange")</formula>
    </cfRule>
  </conditionalFormatting>
  <conditionalFormatting sqref="R84:X84">
    <cfRule type="expression" dxfId="1806" priority="1807">
      <formula>MONTH(R84)&lt;&gt;$V$55</formula>
    </cfRule>
  </conditionalFormatting>
  <conditionalFormatting sqref="R84:X84">
    <cfRule type="expression" dxfId="1805" priority="1801">
      <formula>AND(MONTH(R81)=$V$55,R82="pink")</formula>
    </cfRule>
    <cfRule type="expression" dxfId="1804" priority="1802">
      <formula>AND(MONTH(R81)=$V$55,R82="yellow")</formula>
    </cfRule>
    <cfRule type="expression" dxfId="1803" priority="1803">
      <formula>AND(MONTH(R81)=$V$55,R82="green")</formula>
    </cfRule>
    <cfRule type="expression" dxfId="1802" priority="1804">
      <formula>AND(MONTH(R81)=$V$55,R82="purple")</formula>
    </cfRule>
    <cfRule type="expression" dxfId="1801" priority="1805">
      <formula>AND(MONTH(R81)=$V$55,R82="sky")</formula>
    </cfRule>
    <cfRule type="expression" dxfId="1800" priority="1806">
      <formula>AND(MONTH(R81)=$V$55,R82="orange")</formula>
    </cfRule>
  </conditionalFormatting>
  <conditionalFormatting sqref="R85:X85">
    <cfRule type="expression" dxfId="1799" priority="1800">
      <formula>MONTH(R85)&lt;&gt;$V$55</formula>
    </cfRule>
  </conditionalFormatting>
  <conditionalFormatting sqref="R85:X85">
    <cfRule type="expression" dxfId="1798" priority="1794">
      <formula>AND(MONTH(R81)=$V$55,R82="pink")</formula>
    </cfRule>
    <cfRule type="expression" dxfId="1797" priority="1795">
      <formula>AND(MONTH(R81)=$V$55,R82="yellow")</formula>
    </cfRule>
    <cfRule type="expression" dxfId="1796" priority="1796">
      <formula>AND(MONTH(R81)=$V$55,R82="green")</formula>
    </cfRule>
    <cfRule type="expression" dxfId="1795" priority="1797">
      <formula>AND(MONTH(R81)=$V$55,R82="purple")</formula>
    </cfRule>
    <cfRule type="expression" dxfId="1794" priority="1798">
      <formula>AND(MONTH(R81)=$V$55,R82="sky")</formula>
    </cfRule>
    <cfRule type="expression" dxfId="1793" priority="1799">
      <formula>AND(MONTH(R81)=$V$55,R82="orange")</formula>
    </cfRule>
  </conditionalFormatting>
  <conditionalFormatting sqref="R86:X86">
    <cfRule type="expression" dxfId="1792" priority="1793">
      <formula>MONTH(R86)&lt;&gt;$V$55</formula>
    </cfRule>
  </conditionalFormatting>
  <conditionalFormatting sqref="R86:X86">
    <cfRule type="expression" dxfId="1791" priority="1787">
      <formula>AND(MONTH(R81)=$V$55,R82="pink")</formula>
    </cfRule>
    <cfRule type="expression" dxfId="1790" priority="1788">
      <formula>AND(MONTH(R81)=$V$55,R82="yellow")</formula>
    </cfRule>
    <cfRule type="expression" dxfId="1789" priority="1789">
      <formula>AND(MONTH(R81)=$V$55,R82="green")</formula>
    </cfRule>
    <cfRule type="expression" dxfId="1788" priority="1790">
      <formula>AND(MONTH(R81)=$V$55,R82="purple")</formula>
    </cfRule>
    <cfRule type="expression" dxfId="1787" priority="1791">
      <formula>AND(MONTH(R81)=$V$55,R82="sky")</formula>
    </cfRule>
    <cfRule type="expression" dxfId="1786" priority="1792">
      <formula>AND(MONTH(R81)=$V$55,R82="orange")</formula>
    </cfRule>
  </conditionalFormatting>
  <conditionalFormatting sqref="S87:X87">
    <cfRule type="expression" dxfId="1785" priority="1786">
      <formula>MONTH(S81)&lt;&gt;$N$4</formula>
    </cfRule>
  </conditionalFormatting>
  <conditionalFormatting sqref="R87:X87">
    <cfRule type="expression" dxfId="1784" priority="1779">
      <formula>AND(MONTH(R81)=$V$55,R82="pink")</formula>
    </cfRule>
    <cfRule type="expression" dxfId="1783" priority="1780">
      <formula>AND(MONTH(R81)=$V$55,R82="yellow")</formula>
    </cfRule>
    <cfRule type="expression" dxfId="1782" priority="1781">
      <formula>AND(MONTH(R81)=$V$55,R82="green")</formula>
    </cfRule>
    <cfRule type="expression" dxfId="1781" priority="1782">
      <formula>AND(MONTH(R81)=$V$55,R82="purple")</formula>
    </cfRule>
    <cfRule type="expression" dxfId="1780" priority="1783">
      <formula>AND(MONTH(R81)=$V$55,R82="sky")</formula>
    </cfRule>
    <cfRule type="expression" dxfId="1779" priority="1784">
      <formula>AND(MONTH(R81)=$V$55,R82="orange")</formula>
    </cfRule>
    <cfRule type="expression" dxfId="1778" priority="1785">
      <formula>MONTH(R81)&lt;&gt;$V$55</formula>
    </cfRule>
  </conditionalFormatting>
  <conditionalFormatting sqref="R81:X81">
    <cfRule type="expression" dxfId="1777" priority="1778">
      <formula>MONTH(R81)&lt;&gt;$N$4</formula>
    </cfRule>
  </conditionalFormatting>
  <conditionalFormatting sqref="R81:X81">
    <cfRule type="expression" dxfId="1776" priority="1771">
      <formula>AND(MONTH(R81)=$V$55,R82="pink")</formula>
    </cfRule>
    <cfRule type="expression" dxfId="1775" priority="1772">
      <formula>AND(MONTH(R81)=$V$55,R82="yellow")</formula>
    </cfRule>
    <cfRule type="expression" dxfId="1774" priority="1773">
      <formula>AND(MONTH(R81)=$V$55,R82="green")</formula>
    </cfRule>
    <cfRule type="expression" dxfId="1773" priority="1774">
      <formula>AND(MONTH(R81)=$V$55,R82="purple")</formula>
    </cfRule>
    <cfRule type="expression" dxfId="1772" priority="1775">
      <formula>AND(MONTH(R81)=$V$55,R82="sky")</formula>
    </cfRule>
    <cfRule type="expression" dxfId="1771" priority="1776">
      <formula>AND(MONTH(R81)=$V$55,R82="orange")</formula>
    </cfRule>
    <cfRule type="expression" dxfId="1770" priority="1777">
      <formula>MONTH(R81)&lt;&gt;$V$55</formula>
    </cfRule>
  </conditionalFormatting>
  <conditionalFormatting sqref="X81">
    <cfRule type="expression" dxfId="1769" priority="1770">
      <formula>AND(MONTH(R81)=$V$55,X82=FALSE)</formula>
    </cfRule>
  </conditionalFormatting>
  <conditionalFormatting sqref="R81:W81">
    <cfRule type="expression" dxfId="1768" priority="1769">
      <formula>AND(MONTH(R81)=$V$55,R82=FALSE)</formula>
    </cfRule>
  </conditionalFormatting>
  <conditionalFormatting sqref="R79">
    <cfRule type="expression" dxfId="1767" priority="1768">
      <formula>MONTH(R73)&lt;&gt;$V$55</formula>
    </cfRule>
  </conditionalFormatting>
  <conditionalFormatting sqref="S79:X79">
    <cfRule type="expression" dxfId="1766" priority="1767">
      <formula>MONTH(S73)&lt;&gt;$V$55</formula>
    </cfRule>
  </conditionalFormatting>
  <conditionalFormatting sqref="R74:X74">
    <cfRule type="expression" dxfId="1765" priority="1766">
      <formula>MONTH(R74)&lt;&gt;$F$4</formula>
    </cfRule>
  </conditionalFormatting>
  <conditionalFormatting sqref="R75:X75">
    <cfRule type="expression" dxfId="1764" priority="1765">
      <formula>MONTH(R75)&lt;&gt;$V$55</formula>
    </cfRule>
  </conditionalFormatting>
  <conditionalFormatting sqref="R75:X75">
    <cfRule type="expression" dxfId="1763" priority="1759">
      <formula>AND(MONTH(R73)=$V$55,R74="pink")</formula>
    </cfRule>
    <cfRule type="expression" dxfId="1762" priority="1760">
      <formula>AND(MONTH(R73)=$V$55,R74="yellow")</formula>
    </cfRule>
    <cfRule type="expression" dxfId="1761" priority="1761">
      <formula>AND(MONTH(R73)=$V$55,R74="green")</formula>
    </cfRule>
    <cfRule type="expression" dxfId="1760" priority="1762">
      <formula>AND(MONTH(R73)=$V$55,R74="purple")</formula>
    </cfRule>
    <cfRule type="expression" dxfId="1759" priority="1763">
      <formula>AND(MONTH(R73)=$V$55,R74="sky")</formula>
    </cfRule>
    <cfRule type="expression" dxfId="1758" priority="1764">
      <formula>AND(MONTH(R73)=$V$55,R74="orange")</formula>
    </cfRule>
  </conditionalFormatting>
  <conditionalFormatting sqref="R76:X76">
    <cfRule type="expression" dxfId="1757" priority="1758">
      <formula>MONTH(R76)&lt;&gt;$V$55</formula>
    </cfRule>
  </conditionalFormatting>
  <conditionalFormatting sqref="R76:X76">
    <cfRule type="expression" dxfId="1756" priority="1752">
      <formula>AND(MONTH(R73)=$V$55,R74="pink")</formula>
    </cfRule>
    <cfRule type="expression" dxfId="1755" priority="1753">
      <formula>AND(MONTH(R73)=$V$55,R74="yellow")</formula>
    </cfRule>
    <cfRule type="expression" dxfId="1754" priority="1754">
      <formula>AND(MONTH(R73)=$V$55,R74="green")</formula>
    </cfRule>
    <cfRule type="expression" dxfId="1753" priority="1755">
      <formula>AND(MONTH(R73)=$V$55,R74="purple")</formula>
    </cfRule>
    <cfRule type="expression" dxfId="1752" priority="1756">
      <formula>AND(MONTH(R73)=$V$55,R74="sky")</formula>
    </cfRule>
    <cfRule type="expression" dxfId="1751" priority="1757">
      <formula>AND(MONTH(R73)=$V$55,R74="orange")</formula>
    </cfRule>
  </conditionalFormatting>
  <conditionalFormatting sqref="R77:X77">
    <cfRule type="expression" dxfId="1750" priority="1751">
      <formula>MONTH(R77)&lt;&gt;$V$55</formula>
    </cfRule>
  </conditionalFormatting>
  <conditionalFormatting sqref="R77:X77">
    <cfRule type="expression" dxfId="1749" priority="1745">
      <formula>AND(MONTH(R73)=$V$55,R74="pink")</formula>
    </cfRule>
    <cfRule type="expression" dxfId="1748" priority="1746">
      <formula>AND(MONTH(R73)=$V$55,R74="yellow")</formula>
    </cfRule>
    <cfRule type="expression" dxfId="1747" priority="1747">
      <formula>AND(MONTH(R73)=$V$55,R74="green")</formula>
    </cfRule>
    <cfRule type="expression" dxfId="1746" priority="1748">
      <formula>AND(MONTH(R73)=$V$55,R74="purple")</formula>
    </cfRule>
    <cfRule type="expression" dxfId="1745" priority="1749">
      <formula>AND(MONTH(R73)=$V$55,R74="sky")</formula>
    </cfRule>
    <cfRule type="expression" dxfId="1744" priority="1750">
      <formula>AND(MONTH(R73)=$V$55,R74="orange")</formula>
    </cfRule>
  </conditionalFormatting>
  <conditionalFormatting sqref="R78:X78">
    <cfRule type="expression" dxfId="1743" priority="1744">
      <formula>MONTH(R78)&lt;&gt;$V$55</formula>
    </cfRule>
  </conditionalFormatting>
  <conditionalFormatting sqref="R78:X78">
    <cfRule type="expression" dxfId="1742" priority="1738">
      <formula>AND(MONTH(R73)=$V$55,R74="pink")</formula>
    </cfRule>
    <cfRule type="expression" dxfId="1741" priority="1739">
      <formula>AND(MONTH(R73)=$V$55,R74="yellow")</formula>
    </cfRule>
    <cfRule type="expression" dxfId="1740" priority="1740">
      <formula>AND(MONTH(R73)=$V$55,R74="green")</formula>
    </cfRule>
    <cfRule type="expression" dxfId="1739" priority="1741">
      <formula>AND(MONTH(R73)=$V$55,R74="purple")</formula>
    </cfRule>
    <cfRule type="expression" dxfId="1738" priority="1742">
      <formula>AND(MONTH(R73)=$V$55,R74="sky")</formula>
    </cfRule>
    <cfRule type="expression" dxfId="1737" priority="1743">
      <formula>AND(MONTH(R73)=$V$55,R74="orange")</formula>
    </cfRule>
  </conditionalFormatting>
  <conditionalFormatting sqref="S79:X79">
    <cfRule type="expression" dxfId="1736" priority="1737">
      <formula>MONTH(S73)&lt;&gt;$N$4</formula>
    </cfRule>
  </conditionalFormatting>
  <conditionalFormatting sqref="R79:X79">
    <cfRule type="expression" dxfId="1735" priority="1730">
      <formula>AND(MONTH(R73)=$V$55,R74="pink")</formula>
    </cfRule>
    <cfRule type="expression" dxfId="1734" priority="1731">
      <formula>AND(MONTH(R73)=$V$55,R74="yellow")</formula>
    </cfRule>
    <cfRule type="expression" dxfId="1733" priority="1732">
      <formula>AND(MONTH(R73)=$V$55,R74="green")</formula>
    </cfRule>
    <cfRule type="expression" dxfId="1732" priority="1733">
      <formula>AND(MONTH(R73)=$V$55,R74="purple")</formula>
    </cfRule>
    <cfRule type="expression" dxfId="1731" priority="1734">
      <formula>AND(MONTH(R73)=$V$55,R74="sky")</formula>
    </cfRule>
    <cfRule type="expression" dxfId="1730" priority="1735">
      <formula>AND(MONTH(R73)=$V$55,R74="orange")</formula>
    </cfRule>
    <cfRule type="expression" dxfId="1729" priority="1736">
      <formula>MONTH(R73)&lt;&gt;$V$55</formula>
    </cfRule>
  </conditionalFormatting>
  <conditionalFormatting sqref="R73:X73">
    <cfRule type="expression" dxfId="1728" priority="1729">
      <formula>MONTH(R73)&lt;&gt;$N$4</formula>
    </cfRule>
  </conditionalFormatting>
  <conditionalFormatting sqref="R73:X73">
    <cfRule type="expression" dxfId="1727" priority="1722">
      <formula>AND(MONTH(R73)=$V$55,R74="pink")</formula>
    </cfRule>
    <cfRule type="expression" dxfId="1726" priority="1723">
      <formula>AND(MONTH(R73)=$V$55,R74="yellow")</formula>
    </cfRule>
    <cfRule type="expression" dxfId="1725" priority="1724">
      <formula>AND(MONTH(R73)=$V$55,R74="green")</formula>
    </cfRule>
    <cfRule type="expression" dxfId="1724" priority="1725">
      <formula>AND(MONTH(R73)=$V$55,R74="purple")</formula>
    </cfRule>
    <cfRule type="expression" dxfId="1723" priority="1726">
      <formula>AND(MONTH(R73)=$V$55,R74="sky")</formula>
    </cfRule>
    <cfRule type="expression" dxfId="1722" priority="1727">
      <formula>AND(MONTH(R73)=$V$55,R74="orange")</formula>
    </cfRule>
    <cfRule type="expression" dxfId="1721" priority="1728">
      <formula>MONTH(R73)&lt;&gt;$V$55</formula>
    </cfRule>
  </conditionalFormatting>
  <conditionalFormatting sqref="X73">
    <cfRule type="expression" dxfId="1720" priority="1721">
      <formula>AND(MONTH(R73)=$V$55,X74=FALSE)</formula>
    </cfRule>
  </conditionalFormatting>
  <conditionalFormatting sqref="R73:W73">
    <cfRule type="expression" dxfId="1719" priority="1720">
      <formula>AND(MONTH(R73)=$V$55,R74=FALSE)</formula>
    </cfRule>
  </conditionalFormatting>
  <conditionalFormatting sqref="R71">
    <cfRule type="expression" dxfId="1718" priority="1719">
      <formula>MONTH(R65)&lt;&gt;$V$55</formula>
    </cfRule>
  </conditionalFormatting>
  <conditionalFormatting sqref="S71:X71">
    <cfRule type="expression" dxfId="1717" priority="1718">
      <formula>MONTH(S65)&lt;&gt;$V$55</formula>
    </cfRule>
  </conditionalFormatting>
  <conditionalFormatting sqref="R66:X66">
    <cfRule type="expression" dxfId="1716" priority="1717">
      <formula>MONTH(R66)&lt;&gt;$F$4</formula>
    </cfRule>
  </conditionalFormatting>
  <conditionalFormatting sqref="R67:X67">
    <cfRule type="expression" dxfId="1715" priority="1716">
      <formula>MONTH(R67)&lt;&gt;$V$55</formula>
    </cfRule>
  </conditionalFormatting>
  <conditionalFormatting sqref="R67:X67">
    <cfRule type="expression" dxfId="1714" priority="1710">
      <formula>AND(MONTH(R65)=$V$55,R66="pink")</formula>
    </cfRule>
    <cfRule type="expression" dxfId="1713" priority="1711">
      <formula>AND(MONTH(R65)=$V$55,R66="yellow")</formula>
    </cfRule>
    <cfRule type="expression" dxfId="1712" priority="1712">
      <formula>AND(MONTH(R65)=$V$55,R66="green")</formula>
    </cfRule>
    <cfRule type="expression" dxfId="1711" priority="1713">
      <formula>AND(MONTH(R65)=$V$55,R66="purple")</formula>
    </cfRule>
    <cfRule type="expression" dxfId="1710" priority="1714">
      <formula>AND(MONTH(R65)=$V$55,R66="sky")</formula>
    </cfRule>
    <cfRule type="expression" dxfId="1709" priority="1715">
      <formula>AND(MONTH(R65)=$V$55,R66="orange")</formula>
    </cfRule>
  </conditionalFormatting>
  <conditionalFormatting sqref="R68:X68">
    <cfRule type="expression" dxfId="1708" priority="1709">
      <formula>MONTH(R68)&lt;&gt;$V$55</formula>
    </cfRule>
  </conditionalFormatting>
  <conditionalFormatting sqref="R68:X68">
    <cfRule type="expression" dxfId="1707" priority="1703">
      <formula>AND(MONTH(R65)=$V$55,R66="pink")</formula>
    </cfRule>
    <cfRule type="expression" dxfId="1706" priority="1704">
      <formula>AND(MONTH(R65)=$V$55,R66="yellow")</formula>
    </cfRule>
    <cfRule type="expression" dxfId="1705" priority="1705">
      <formula>AND(MONTH(R65)=$V$55,R66="green")</formula>
    </cfRule>
    <cfRule type="expression" dxfId="1704" priority="1706">
      <formula>AND(MONTH(R65)=$V$55,R66="purple")</formula>
    </cfRule>
    <cfRule type="expression" dxfId="1703" priority="1707">
      <formula>AND(MONTH(R65)=$V$55,R66="sky")</formula>
    </cfRule>
    <cfRule type="expression" dxfId="1702" priority="1708">
      <formula>AND(MONTH(R65)=$V$55,R66="orange")</formula>
    </cfRule>
  </conditionalFormatting>
  <conditionalFormatting sqref="R69:X69">
    <cfRule type="expression" dxfId="1701" priority="1702">
      <formula>MONTH(R69)&lt;&gt;$V$55</formula>
    </cfRule>
  </conditionalFormatting>
  <conditionalFormatting sqref="R69:X69">
    <cfRule type="expression" dxfId="1700" priority="1696">
      <formula>AND(MONTH(R65)=$V$55,R66="pink")</formula>
    </cfRule>
    <cfRule type="expression" dxfId="1699" priority="1697">
      <formula>AND(MONTH(R65)=$V$55,R66="yellow")</formula>
    </cfRule>
    <cfRule type="expression" dxfId="1698" priority="1698">
      <formula>AND(MONTH(R65)=$V$55,R66="green")</formula>
    </cfRule>
    <cfRule type="expression" dxfId="1697" priority="1699">
      <formula>AND(MONTH(R65)=$V$55,R66="purple")</formula>
    </cfRule>
    <cfRule type="expression" dxfId="1696" priority="1700">
      <formula>AND(MONTH(R65)=$V$55,R66="sky")</formula>
    </cfRule>
    <cfRule type="expression" dxfId="1695" priority="1701">
      <formula>AND(MONTH(R65)=$V$55,R66="orange")</formula>
    </cfRule>
  </conditionalFormatting>
  <conditionalFormatting sqref="R70:X70">
    <cfRule type="expression" dxfId="1694" priority="1695">
      <formula>MONTH(R70)&lt;&gt;$V$55</formula>
    </cfRule>
  </conditionalFormatting>
  <conditionalFormatting sqref="R70:X70">
    <cfRule type="expression" dxfId="1693" priority="1689">
      <formula>AND(MONTH(R65)=$V$55,R66="pink")</formula>
    </cfRule>
    <cfRule type="expression" dxfId="1692" priority="1690">
      <formula>AND(MONTH(R65)=$V$55,R66="yellow")</formula>
    </cfRule>
    <cfRule type="expression" dxfId="1691" priority="1691">
      <formula>AND(MONTH(R65)=$V$55,R66="green")</formula>
    </cfRule>
    <cfRule type="expression" dxfId="1690" priority="1692">
      <formula>AND(MONTH(R65)=$V$55,R66="purple")</formula>
    </cfRule>
    <cfRule type="expression" dxfId="1689" priority="1693">
      <formula>AND(MONTH(R65)=$V$55,R66="sky")</formula>
    </cfRule>
    <cfRule type="expression" dxfId="1688" priority="1694">
      <formula>AND(MONTH(R65)=$V$55,R66="orange")</formula>
    </cfRule>
  </conditionalFormatting>
  <conditionalFormatting sqref="S71:X71">
    <cfRule type="expression" dxfId="1687" priority="1688">
      <formula>MONTH(S65)&lt;&gt;$N$4</formula>
    </cfRule>
  </conditionalFormatting>
  <conditionalFormatting sqref="R71:X71">
    <cfRule type="expression" dxfId="1686" priority="1681">
      <formula>AND(MONTH(R65)=$V$55,R66="pink")</formula>
    </cfRule>
    <cfRule type="expression" dxfId="1685" priority="1682">
      <formula>AND(MONTH(R65)=$V$55,R66="yellow")</formula>
    </cfRule>
    <cfRule type="expression" dxfId="1684" priority="1683">
      <formula>AND(MONTH(R65)=$V$55,R66="green")</formula>
    </cfRule>
    <cfRule type="expression" dxfId="1683" priority="1684">
      <formula>AND(MONTH(R65)=$V$55,R66="purple")</formula>
    </cfRule>
    <cfRule type="expression" dxfId="1682" priority="1685">
      <formula>AND(MONTH(R65)=$V$55,R66="sky")</formula>
    </cfRule>
    <cfRule type="expression" dxfId="1681" priority="1686">
      <formula>AND(MONTH(R65)=$V$55,R66="orange")</formula>
    </cfRule>
    <cfRule type="expression" dxfId="1680" priority="1687">
      <formula>MONTH(R65)&lt;&gt;$V$55</formula>
    </cfRule>
  </conditionalFormatting>
  <conditionalFormatting sqref="R65:X65">
    <cfRule type="expression" dxfId="1679" priority="1680">
      <formula>MONTH(R65)&lt;&gt;$N$4</formula>
    </cfRule>
  </conditionalFormatting>
  <conditionalFormatting sqref="R65:X65">
    <cfRule type="expression" dxfId="1678" priority="1673">
      <formula>AND(MONTH(R65)=$V$55,R66="pink")</formula>
    </cfRule>
    <cfRule type="expression" dxfId="1677" priority="1674">
      <formula>AND(MONTH(R65)=$V$55,R66="yellow")</formula>
    </cfRule>
    <cfRule type="expression" dxfId="1676" priority="1675">
      <formula>AND(MONTH(R65)=$V$55,R66="green")</formula>
    </cfRule>
    <cfRule type="expression" dxfId="1675" priority="1676">
      <formula>AND(MONTH(R65)=$V$55,R66="purple")</formula>
    </cfRule>
    <cfRule type="expression" dxfId="1674" priority="1677">
      <formula>AND(MONTH(R65)=$V$55,R66="sky")</formula>
    </cfRule>
    <cfRule type="expression" dxfId="1673" priority="1678">
      <formula>AND(MONTH(R65)=$V$55,R66="orange")</formula>
    </cfRule>
    <cfRule type="expression" dxfId="1672" priority="1679">
      <formula>MONTH(R65)&lt;&gt;$V$55</formula>
    </cfRule>
  </conditionalFormatting>
  <conditionalFormatting sqref="X65">
    <cfRule type="expression" dxfId="1671" priority="1672">
      <formula>AND(MONTH(R65)=$V$55,X66=FALSE)</formula>
    </cfRule>
  </conditionalFormatting>
  <conditionalFormatting sqref="R65:W65">
    <cfRule type="expression" dxfId="1670" priority="1671">
      <formula>AND(MONTH(R65)=$V$55,R66=FALSE)</formula>
    </cfRule>
  </conditionalFormatting>
  <conditionalFormatting sqref="R63">
    <cfRule type="expression" dxfId="1669" priority="1670">
      <formula>MONTH(R57)&lt;&gt;$V$55</formula>
    </cfRule>
  </conditionalFormatting>
  <conditionalFormatting sqref="S63:X63">
    <cfRule type="expression" dxfId="1668" priority="1669">
      <formula>MONTH(S57)&lt;&gt;$V$55</formula>
    </cfRule>
  </conditionalFormatting>
  <conditionalFormatting sqref="R64">
    <cfRule type="expression" dxfId="1667" priority="1668">
      <formula>MONTH(R57)&lt;&gt;$V$55</formula>
    </cfRule>
  </conditionalFormatting>
  <conditionalFormatting sqref="S64:X64">
    <cfRule type="expression" dxfId="1666" priority="1667">
      <formula>MONTH(S57)&lt;&gt;$V$55</formula>
    </cfRule>
  </conditionalFormatting>
  <conditionalFormatting sqref="R58:X58">
    <cfRule type="expression" dxfId="1665" priority="1666">
      <formula>MONTH(R58)&lt;&gt;$F$4</formula>
    </cfRule>
  </conditionalFormatting>
  <conditionalFormatting sqref="R59:X59">
    <cfRule type="expression" dxfId="1664" priority="1665">
      <formula>MONTH(R59)&lt;&gt;$V$55</formula>
    </cfRule>
  </conditionalFormatting>
  <conditionalFormatting sqref="R59:X59">
    <cfRule type="expression" dxfId="1663" priority="1659">
      <formula>AND(MONTH(R57)=$V$55,R58="pink")</formula>
    </cfRule>
    <cfRule type="expression" dxfId="1662" priority="1660">
      <formula>AND(MONTH(R57)=$V$55,R58="yellow")</formula>
    </cfRule>
    <cfRule type="expression" dxfId="1661" priority="1661">
      <formula>AND(MONTH(R57)=$V$55,R58="green")</formula>
    </cfRule>
    <cfRule type="expression" dxfId="1660" priority="1662">
      <formula>AND(MONTH(R57)=$V$55,R58="purple")</formula>
    </cfRule>
    <cfRule type="expression" dxfId="1659" priority="1663">
      <formula>AND(MONTH(R57)=$V$55,R58="sky")</formula>
    </cfRule>
    <cfRule type="expression" dxfId="1658" priority="1664">
      <formula>AND(MONTH(R57)=$V$55,R58="orange")</formula>
    </cfRule>
  </conditionalFormatting>
  <conditionalFormatting sqref="R60:X60">
    <cfRule type="expression" dxfId="1657" priority="1658">
      <formula>MONTH(R60)&lt;&gt;$V$55</formula>
    </cfRule>
  </conditionalFormatting>
  <conditionalFormatting sqref="R60:X60">
    <cfRule type="expression" dxfId="1656" priority="1652">
      <formula>AND(MONTH(R57)=$V$55,R58="pink")</formula>
    </cfRule>
    <cfRule type="expression" dxfId="1655" priority="1653">
      <formula>AND(MONTH(R57)=$V$55,R58="yellow")</formula>
    </cfRule>
    <cfRule type="expression" dxfId="1654" priority="1654">
      <formula>AND(MONTH(R57)=$V$55,R58="green")</formula>
    </cfRule>
    <cfRule type="expression" dxfId="1653" priority="1655">
      <formula>AND(MONTH(R57)=$V$55,R58="purple")</formula>
    </cfRule>
    <cfRule type="expression" dxfId="1652" priority="1656">
      <formula>AND(MONTH(R57)=$V$55,R58="sky")</formula>
    </cfRule>
    <cfRule type="expression" dxfId="1651" priority="1657">
      <formula>AND(MONTH(R57)=$V$55,R58="orange")</formula>
    </cfRule>
  </conditionalFormatting>
  <conditionalFormatting sqref="R61:X61">
    <cfRule type="expression" dxfId="1650" priority="1651">
      <formula>MONTH(R61)&lt;&gt;$V$55</formula>
    </cfRule>
  </conditionalFormatting>
  <conditionalFormatting sqref="R61:X61">
    <cfRule type="expression" dxfId="1649" priority="1645">
      <formula>AND(MONTH(R57)=$V$55,R58="pink")</formula>
    </cfRule>
    <cfRule type="expression" dxfId="1648" priority="1646">
      <formula>AND(MONTH(R57)=$V$55,R58="yellow")</formula>
    </cfRule>
    <cfRule type="expression" dxfId="1647" priority="1647">
      <formula>AND(MONTH(R57)=$V$55,R58="green")</formula>
    </cfRule>
    <cfRule type="expression" dxfId="1646" priority="1648">
      <formula>AND(MONTH(R57)=$V$55,R58="purple")</formula>
    </cfRule>
    <cfRule type="expression" dxfId="1645" priority="1649">
      <formula>AND(MONTH(R57)=$V$55,R58="sky")</formula>
    </cfRule>
    <cfRule type="expression" dxfId="1644" priority="1650">
      <formula>AND(MONTH(R57)=$V$55,R58="orange")</formula>
    </cfRule>
  </conditionalFormatting>
  <conditionalFormatting sqref="R62:X62">
    <cfRule type="expression" dxfId="1643" priority="1644">
      <formula>MONTH(R62)&lt;&gt;$V$55</formula>
    </cfRule>
  </conditionalFormatting>
  <conditionalFormatting sqref="R62:X62">
    <cfRule type="expression" dxfId="1642" priority="1638">
      <formula>AND(MONTH(R57)=$V$55,R58="pink")</formula>
    </cfRule>
    <cfRule type="expression" dxfId="1641" priority="1639">
      <formula>AND(MONTH(R57)=$V$55,R58="yellow")</formula>
    </cfRule>
    <cfRule type="expression" dxfId="1640" priority="1640">
      <formula>AND(MONTH(R57)=$V$55,R58="green")</formula>
    </cfRule>
    <cfRule type="expression" dxfId="1639" priority="1641">
      <formula>AND(MONTH(R57)=$V$55,R58="purple")</formula>
    </cfRule>
    <cfRule type="expression" dxfId="1638" priority="1642">
      <formula>AND(MONTH(R57)=$V$55,R58="sky")</formula>
    </cfRule>
    <cfRule type="expression" dxfId="1637" priority="1643">
      <formula>AND(MONTH(R57)=$V$55,R58="orange")</formula>
    </cfRule>
  </conditionalFormatting>
  <conditionalFormatting sqref="S63:X63">
    <cfRule type="expression" dxfId="1636" priority="1637">
      <formula>MONTH(S57)&lt;&gt;$N$4</formula>
    </cfRule>
  </conditionalFormatting>
  <conditionalFormatting sqref="R63:X63">
    <cfRule type="expression" dxfId="1635" priority="1630">
      <formula>AND(MONTH(R57)=$V$55,R58="pink")</formula>
    </cfRule>
    <cfRule type="expression" dxfId="1634" priority="1631">
      <formula>AND(MONTH(R57)=$V$55,R58="yellow")</formula>
    </cfRule>
    <cfRule type="expression" dxfId="1633" priority="1632">
      <formula>AND(MONTH(R57)=$V$55,R58="green")</formula>
    </cfRule>
    <cfRule type="expression" dxfId="1632" priority="1633">
      <formula>AND(MONTH(R57)=$V$55,R58="purple")</formula>
    </cfRule>
    <cfRule type="expression" dxfId="1631" priority="1634">
      <formula>AND(MONTH(R57)=$V$55,R58="sky")</formula>
    </cfRule>
    <cfRule type="expression" dxfId="1630" priority="1635">
      <formula>AND(MONTH(R57)=$V$55,R58="orange")</formula>
    </cfRule>
    <cfRule type="expression" dxfId="1629" priority="1636">
      <formula>MONTH(R57)&lt;&gt;$V$55</formula>
    </cfRule>
  </conditionalFormatting>
  <conditionalFormatting sqref="S64:X64">
    <cfRule type="expression" dxfId="1628" priority="1629">
      <formula>MONTH(S58)&lt;&gt;$N$4</formula>
    </cfRule>
  </conditionalFormatting>
  <conditionalFormatting sqref="R64:X64">
    <cfRule type="expression" dxfId="1627" priority="1622">
      <formula>AND(MONTH(R57)=$V$55,R58="pink")</formula>
    </cfRule>
    <cfRule type="expression" dxfId="1626" priority="1623">
      <formula>AND(MONTH(R57)=$V$55,R58="yellow")</formula>
    </cfRule>
    <cfRule type="expression" dxfId="1625" priority="1624">
      <formula>AND(MONTH(R57)=$V$55,R58="green")</formula>
    </cfRule>
    <cfRule type="expression" dxfId="1624" priority="1625">
      <formula>AND(MONTH(R57)=$V$55,R58="purple")</formula>
    </cfRule>
    <cfRule type="expression" dxfId="1623" priority="1626">
      <formula>AND(MONTH(R57)=$V$55,R58="sky")</formula>
    </cfRule>
    <cfRule type="expression" dxfId="1622" priority="1627">
      <formula>AND(MONTH(R57)=$V$55,R58="orange")</formula>
    </cfRule>
    <cfRule type="expression" dxfId="1621" priority="1628">
      <formula>MONTH(R57)&lt;&gt;$V$55</formula>
    </cfRule>
  </conditionalFormatting>
  <conditionalFormatting sqref="R57:X57">
    <cfRule type="expression" dxfId="1620" priority="1621">
      <formula>MONTH(R57)&lt;&gt;$N$4</formula>
    </cfRule>
  </conditionalFormatting>
  <conditionalFormatting sqref="R57:X57">
    <cfRule type="expression" dxfId="1619" priority="1614">
      <formula>AND(MONTH(R57)=$V$55,R58="pink")</formula>
    </cfRule>
    <cfRule type="expression" dxfId="1618" priority="1615">
      <formula>AND(MONTH(R57)=$V$55,R58="yellow")</formula>
    </cfRule>
    <cfRule type="expression" dxfId="1617" priority="1616">
      <formula>AND(MONTH(R57)=$V$55,R58="green")</formula>
    </cfRule>
    <cfRule type="expression" dxfId="1616" priority="1617">
      <formula>AND(MONTH(R57)=$V$55,R58="purple")</formula>
    </cfRule>
    <cfRule type="expression" dxfId="1615" priority="1618">
      <formula>AND(MONTH(R57)=$V$55,R58="sky")</formula>
    </cfRule>
    <cfRule type="expression" dxfId="1614" priority="1619">
      <formula>AND(MONTH(R57)=$V$55,R58="orange")</formula>
    </cfRule>
    <cfRule type="expression" dxfId="1613" priority="1620">
      <formula>MONTH(R57)&lt;&gt;$V$55</formula>
    </cfRule>
  </conditionalFormatting>
  <conditionalFormatting sqref="X57">
    <cfRule type="expression" dxfId="1612" priority="1613">
      <formula>AND(MONTH(R57)=$V$55,X58=FALSE)</formula>
    </cfRule>
  </conditionalFormatting>
  <conditionalFormatting sqref="R57:W57">
    <cfRule type="expression" dxfId="1611" priority="1612">
      <formula>AND(MONTH(R57)=$V$55,R58=FALSE)</formula>
    </cfRule>
  </conditionalFormatting>
  <conditionalFormatting sqref="P89">
    <cfRule type="expression" dxfId="1610" priority="1611">
      <formula>AND(MONTH(P89)=$N$55,P90=FALSE)</formula>
    </cfRule>
  </conditionalFormatting>
  <conditionalFormatting sqref="J89:O89">
    <cfRule type="expression" dxfId="1609" priority="1610">
      <formula>AND(MONTH(J89)=$N$55,J90=FALSE)</formula>
    </cfRule>
  </conditionalFormatting>
  <conditionalFormatting sqref="J99:P99">
    <cfRule type="expression" dxfId="1608" priority="1609">
      <formula>MONTH(J99)&lt;&gt;$N$55</formula>
    </cfRule>
  </conditionalFormatting>
  <conditionalFormatting sqref="J99:P99">
    <cfRule type="expression" dxfId="1607" priority="1603">
      <formula>AND(MONTH(J97)=$N$55,J98="pink")</formula>
    </cfRule>
    <cfRule type="expression" dxfId="1606" priority="1604">
      <formula>AND(MONTH(J97)=$N$55,J98="yellow")</formula>
    </cfRule>
    <cfRule type="expression" dxfId="1605" priority="1605">
      <formula>AND(MONTH(J97)=$N$55,J98="green")</formula>
    </cfRule>
    <cfRule type="expression" dxfId="1604" priority="1606">
      <formula>AND(MONTH(J97)=$N$55,J98="purple")</formula>
    </cfRule>
    <cfRule type="expression" dxfId="1603" priority="1607">
      <formula>AND(MONTH(J97)=$N$55,J98="sky")</formula>
    </cfRule>
    <cfRule type="expression" dxfId="1602" priority="1608">
      <formula>AND(MONTH(J97)=$N$55,J98="orange")</formula>
    </cfRule>
  </conditionalFormatting>
  <conditionalFormatting sqref="J100:P100">
    <cfRule type="expression" dxfId="1601" priority="1602">
      <formula>MONTH(J100)&lt;&gt;$N$55</formula>
    </cfRule>
  </conditionalFormatting>
  <conditionalFormatting sqref="J100:P100">
    <cfRule type="expression" dxfId="1600" priority="1596">
      <formula>AND(MONTH(J97)=$N$55,J98="pink")</formula>
    </cfRule>
    <cfRule type="expression" dxfId="1599" priority="1597">
      <formula>AND(MONTH(J97)=$N$55,J98="yellow")</formula>
    </cfRule>
    <cfRule type="expression" dxfId="1598" priority="1598">
      <formula>AND(MONTH(J97)=$N$55,J98="green")</formula>
    </cfRule>
    <cfRule type="expression" dxfId="1597" priority="1599">
      <formula>AND(MONTH(J97)=$N$55,J98="purple")</formula>
    </cfRule>
    <cfRule type="expression" dxfId="1596" priority="1600">
      <formula>AND(MONTH(J97)=$N$55,J98="sky")</formula>
    </cfRule>
    <cfRule type="expression" dxfId="1595" priority="1601">
      <formula>AND(MONTH(J97)=$N$55,J98="orange")</formula>
    </cfRule>
  </conditionalFormatting>
  <conditionalFormatting sqref="J101:P101">
    <cfRule type="expression" dxfId="1594" priority="1595">
      <formula>MONTH(J101)&lt;&gt;$N$55</formula>
    </cfRule>
  </conditionalFormatting>
  <conditionalFormatting sqref="J101:P101">
    <cfRule type="expression" dxfId="1593" priority="1589">
      <formula>AND(MONTH(J97)=$N$55,J98="pink")</formula>
    </cfRule>
    <cfRule type="expression" dxfId="1592" priority="1590">
      <formula>AND(MONTH(J97)=$N$55,J98="yellow")</formula>
    </cfRule>
    <cfRule type="expression" dxfId="1591" priority="1591">
      <formula>AND(MONTH(J97)=$N$55,J98="green")</formula>
    </cfRule>
    <cfRule type="expression" dxfId="1590" priority="1592">
      <formula>AND(MONTH(J97)=$N$55,J98="purple")</formula>
    </cfRule>
    <cfRule type="expression" dxfId="1589" priority="1593">
      <formula>AND(MONTH(J97)=$N$55,J98="sky")</formula>
    </cfRule>
    <cfRule type="expression" dxfId="1588" priority="1594">
      <formula>AND(MONTH(J97)=$N$55,J98="orange")</formula>
    </cfRule>
  </conditionalFormatting>
  <conditionalFormatting sqref="J102:P102">
    <cfRule type="expression" dxfId="1587" priority="1588">
      <formula>MONTH(J102)&lt;&gt;$N$55</formula>
    </cfRule>
  </conditionalFormatting>
  <conditionalFormatting sqref="J102:P102">
    <cfRule type="expression" dxfId="1586" priority="1582">
      <formula>AND(MONTH(J97)=$N$55,J98="pink")</formula>
    </cfRule>
    <cfRule type="expression" dxfId="1585" priority="1583">
      <formula>AND(MONTH(J97)=$N$55,J98="yellow")</formula>
    </cfRule>
    <cfRule type="expression" dxfId="1584" priority="1584">
      <formula>AND(MONTH(J97)=$N$55,J98="green")</formula>
    </cfRule>
    <cfRule type="expression" dxfId="1583" priority="1585">
      <formula>AND(MONTH(J97)=$N$55,J98="purple")</formula>
    </cfRule>
    <cfRule type="expression" dxfId="1582" priority="1586">
      <formula>AND(MONTH(J97)=$N$55,J98="sky")</formula>
    </cfRule>
    <cfRule type="expression" dxfId="1581" priority="1587">
      <formula>AND(MONTH(J97)=$N$55,J98="orange")</formula>
    </cfRule>
  </conditionalFormatting>
  <conditionalFormatting sqref="K103:P103">
    <cfRule type="expression" dxfId="1580" priority="1581">
      <formula>MONTH(K97)&lt;&gt;$N$4</formula>
    </cfRule>
  </conditionalFormatting>
  <conditionalFormatting sqref="J103:P103">
    <cfRule type="expression" dxfId="1579" priority="1574">
      <formula>AND(MONTH(J97)=$N$55,J98="pink")</formula>
    </cfRule>
    <cfRule type="expression" dxfId="1578" priority="1575">
      <formula>AND(MONTH(J97)=$N$55,J98="yellow")</formula>
    </cfRule>
    <cfRule type="expression" dxfId="1577" priority="1576">
      <formula>AND(MONTH(J97)=$N$55,J98="green")</formula>
    </cfRule>
    <cfRule type="expression" dxfId="1576" priority="1577">
      <formula>AND(MONTH(J97)=$N$55,J98="purple")</formula>
    </cfRule>
    <cfRule type="expression" dxfId="1575" priority="1578">
      <formula>AND(MONTH(J97)=$N$55,J98="sky")</formula>
    </cfRule>
    <cfRule type="expression" dxfId="1574" priority="1579">
      <formula>AND(MONTH(J97)=$N$55,J98="orange")</formula>
    </cfRule>
    <cfRule type="expression" dxfId="1573" priority="1580">
      <formula>MONTH(J97)&lt;&gt;$N$55</formula>
    </cfRule>
  </conditionalFormatting>
  <conditionalFormatting sqref="K104:P104">
    <cfRule type="expression" dxfId="1572" priority="1573">
      <formula>MONTH(K98)&lt;&gt;$N$4</formula>
    </cfRule>
  </conditionalFormatting>
  <conditionalFormatting sqref="J104:P104">
    <cfRule type="expression" dxfId="1571" priority="1566">
      <formula>AND(MONTH(J97)=$N$55,J98="pink")</formula>
    </cfRule>
    <cfRule type="expression" dxfId="1570" priority="1567">
      <formula>AND(MONTH(J97)=$N$55,J98="yellow")</formula>
    </cfRule>
    <cfRule type="expression" dxfId="1569" priority="1568">
      <formula>AND(MONTH(J97)=$N$55,J98="green")</formula>
    </cfRule>
    <cfRule type="expression" dxfId="1568" priority="1569">
      <formula>AND(MONTH(J97)=$N$55,J98="purple")</formula>
    </cfRule>
    <cfRule type="expression" dxfId="1567" priority="1570">
      <formula>AND(MONTH(J97)=$N$55,J98="sky")</formula>
    </cfRule>
    <cfRule type="expression" dxfId="1566" priority="1571">
      <formula>AND(MONTH(J97)=$N$55,J98="orange")</formula>
    </cfRule>
    <cfRule type="expression" dxfId="1565" priority="1572">
      <formula>MONTH(J97)&lt;&gt;$N$55</formula>
    </cfRule>
  </conditionalFormatting>
  <conditionalFormatting sqref="J97:P97">
    <cfRule type="expression" dxfId="1564" priority="1565">
      <formula>MONTH(J97)&lt;&gt;$N$4</formula>
    </cfRule>
  </conditionalFormatting>
  <conditionalFormatting sqref="J97:P97">
    <cfRule type="expression" dxfId="1563" priority="1558">
      <formula>AND(MONTH(J97)=$N$55,J98="pink")</formula>
    </cfRule>
    <cfRule type="expression" dxfId="1562" priority="1559">
      <formula>AND(MONTH(J97)=$N$55,J98="yellow")</formula>
    </cfRule>
    <cfRule type="expression" dxfId="1561" priority="1560">
      <formula>AND(MONTH(J97)=$N$55,J98="green")</formula>
    </cfRule>
    <cfRule type="expression" dxfId="1560" priority="1561">
      <formula>AND(MONTH(J97)=$N$55,J98="purple")</formula>
    </cfRule>
    <cfRule type="expression" dxfId="1559" priority="1562">
      <formula>AND(MONTH(J97)=$N$55,J98="sky")</formula>
    </cfRule>
    <cfRule type="expression" dxfId="1558" priority="1563">
      <formula>AND(MONTH(J97)=$N$55,J98="orange")</formula>
    </cfRule>
    <cfRule type="expression" dxfId="1557" priority="1564">
      <formula>MONTH(J97)&lt;&gt;$N$55</formula>
    </cfRule>
  </conditionalFormatting>
  <conditionalFormatting sqref="P97">
    <cfRule type="expression" dxfId="1556" priority="1557">
      <formula>AND(MONTH(P97)=$N$55,P98=FALSE)</formula>
    </cfRule>
  </conditionalFormatting>
  <conditionalFormatting sqref="J97:O97">
    <cfRule type="expression" dxfId="1555" priority="1556">
      <formula>AND(MONTH(J97)=$N$55,J98=FALSE)</formula>
    </cfRule>
  </conditionalFormatting>
  <conditionalFormatting sqref="J83:P83">
    <cfRule type="expression" dxfId="1554" priority="1555">
      <formula>MONTH(J83)&lt;&gt;$N$55</formula>
    </cfRule>
  </conditionalFormatting>
  <conditionalFormatting sqref="J83:P83">
    <cfRule type="expression" dxfId="1553" priority="1549">
      <formula>AND(MONTH(J81)=$N$55,J82="pink")</formula>
    </cfRule>
    <cfRule type="expression" dxfId="1552" priority="1550">
      <formula>AND(MONTH(J81)=$N$55,J82="yellow")</formula>
    </cfRule>
    <cfRule type="expression" dxfId="1551" priority="1551">
      <formula>AND(MONTH(J81)=$N$55,J82="green")</formula>
    </cfRule>
    <cfRule type="expression" dxfId="1550" priority="1552">
      <formula>AND(MONTH(J81)=$N$55,J82="purple")</formula>
    </cfRule>
    <cfRule type="expression" dxfId="1549" priority="1553">
      <formula>AND(MONTH(J81)=$N$55,J82="sky")</formula>
    </cfRule>
    <cfRule type="expression" dxfId="1548" priority="1554">
      <formula>AND(MONTH(J81)=$N$55,J82="orange")</formula>
    </cfRule>
  </conditionalFormatting>
  <conditionalFormatting sqref="J84:P84">
    <cfRule type="expression" dxfId="1547" priority="1548">
      <formula>MONTH(J84)&lt;&gt;$N$55</formula>
    </cfRule>
  </conditionalFormatting>
  <conditionalFormatting sqref="J84:P84">
    <cfRule type="expression" dxfId="1546" priority="1542">
      <formula>AND(MONTH(J81)=$N$55,J82="pink")</formula>
    </cfRule>
    <cfRule type="expression" dxfId="1545" priority="1543">
      <formula>AND(MONTH(J81)=$N$55,J82="yellow")</formula>
    </cfRule>
    <cfRule type="expression" dxfId="1544" priority="1544">
      <formula>AND(MONTH(J81)=$N$55,J82="green")</formula>
    </cfRule>
    <cfRule type="expression" dxfId="1543" priority="1545">
      <formula>AND(MONTH(J81)=$N$55,J82="purple")</formula>
    </cfRule>
    <cfRule type="expression" dxfId="1542" priority="1546">
      <formula>AND(MONTH(J81)=$N$55,J82="sky")</formula>
    </cfRule>
    <cfRule type="expression" dxfId="1541" priority="1547">
      <formula>AND(MONTH(J81)=$N$55,J82="orange")</formula>
    </cfRule>
  </conditionalFormatting>
  <conditionalFormatting sqref="J85:P85">
    <cfRule type="expression" dxfId="1540" priority="1541">
      <formula>MONTH(J85)&lt;&gt;$N$55</formula>
    </cfRule>
  </conditionalFormatting>
  <conditionalFormatting sqref="J85:P85">
    <cfRule type="expression" dxfId="1539" priority="1535">
      <formula>AND(MONTH(J81)=$N$55,J82="pink")</formula>
    </cfRule>
    <cfRule type="expression" dxfId="1538" priority="1536">
      <formula>AND(MONTH(J81)=$N$55,J82="yellow")</formula>
    </cfRule>
    <cfRule type="expression" dxfId="1537" priority="1537">
      <formula>AND(MONTH(J81)=$N$55,J82="green")</formula>
    </cfRule>
    <cfRule type="expression" dxfId="1536" priority="1538">
      <formula>AND(MONTH(J81)=$N$55,J82="purple")</formula>
    </cfRule>
    <cfRule type="expression" dxfId="1535" priority="1539">
      <formula>AND(MONTH(J81)=$N$55,J82="sky")</formula>
    </cfRule>
    <cfRule type="expression" dxfId="1534" priority="1540">
      <formula>AND(MONTH(J81)=$N$55,J82="orange")</formula>
    </cfRule>
  </conditionalFormatting>
  <conditionalFormatting sqref="J86:P86">
    <cfRule type="expression" dxfId="1533" priority="1534">
      <formula>MONTH(J86)&lt;&gt;$N$55</formula>
    </cfRule>
  </conditionalFormatting>
  <conditionalFormatting sqref="J86:P86">
    <cfRule type="expression" dxfId="1532" priority="1528">
      <formula>AND(MONTH(J81)=$N$55,J82="pink")</formula>
    </cfRule>
    <cfRule type="expression" dxfId="1531" priority="1529">
      <formula>AND(MONTH(J81)=$N$55,J82="yellow")</formula>
    </cfRule>
    <cfRule type="expression" dxfId="1530" priority="1530">
      <formula>AND(MONTH(J81)=$N$55,J82="green")</formula>
    </cfRule>
    <cfRule type="expression" dxfId="1529" priority="1531">
      <formula>AND(MONTH(J81)=$N$55,J82="purple")</formula>
    </cfRule>
    <cfRule type="expression" dxfId="1528" priority="1532">
      <formula>AND(MONTH(J81)=$N$55,J82="sky")</formula>
    </cfRule>
    <cfRule type="expression" dxfId="1527" priority="1533">
      <formula>AND(MONTH(J81)=$N$55,J82="orange")</formula>
    </cfRule>
  </conditionalFormatting>
  <conditionalFormatting sqref="K87:P87">
    <cfRule type="expression" dxfId="1526" priority="1527">
      <formula>MONTH(K81)&lt;&gt;$N$4</formula>
    </cfRule>
  </conditionalFormatting>
  <conditionalFormatting sqref="J87:P87">
    <cfRule type="expression" dxfId="1525" priority="1520">
      <formula>AND(MONTH(J81)=$N$55,J82="pink")</formula>
    </cfRule>
    <cfRule type="expression" dxfId="1524" priority="1521">
      <formula>AND(MONTH(J81)=$N$55,J82="yellow")</formula>
    </cfRule>
    <cfRule type="expression" dxfId="1523" priority="1522">
      <formula>AND(MONTH(J81)=$N$55,J82="green")</formula>
    </cfRule>
    <cfRule type="expression" dxfId="1522" priority="1523">
      <formula>AND(MONTH(J81)=$N$55,J82="purple")</formula>
    </cfRule>
    <cfRule type="expression" dxfId="1521" priority="1524">
      <formula>AND(MONTH(J81)=$N$55,J82="sky")</formula>
    </cfRule>
    <cfRule type="expression" dxfId="1520" priority="1525">
      <formula>AND(MONTH(J81)=$N$55,J82="orange")</formula>
    </cfRule>
    <cfRule type="expression" dxfId="1519" priority="1526">
      <formula>MONTH(J81)&lt;&gt;$N$55</formula>
    </cfRule>
  </conditionalFormatting>
  <conditionalFormatting sqref="K88:P88">
    <cfRule type="expression" dxfId="1518" priority="1519">
      <formula>MONTH(K82)&lt;&gt;$N$4</formula>
    </cfRule>
  </conditionalFormatting>
  <conditionalFormatting sqref="J88:P88">
    <cfRule type="expression" dxfId="1517" priority="1512">
      <formula>AND(MONTH(J81)=$N$55,J82="pink")</formula>
    </cfRule>
    <cfRule type="expression" dxfId="1516" priority="1513">
      <formula>AND(MONTH(J81)=$N$55,J82="yellow")</formula>
    </cfRule>
    <cfRule type="expression" dxfId="1515" priority="1514">
      <formula>AND(MONTH(J81)=$N$55,J82="green")</formula>
    </cfRule>
    <cfRule type="expression" dxfId="1514" priority="1515">
      <formula>AND(MONTH(J81)=$N$55,J82="purple")</formula>
    </cfRule>
    <cfRule type="expression" dxfId="1513" priority="1516">
      <formula>AND(MONTH(J81)=$N$55,J82="sky")</formula>
    </cfRule>
    <cfRule type="expression" dxfId="1512" priority="1517">
      <formula>AND(MONTH(J81)=$N$55,J82="orange")</formula>
    </cfRule>
    <cfRule type="expression" dxfId="1511" priority="1518">
      <formula>MONTH(J81)&lt;&gt;$N$55</formula>
    </cfRule>
  </conditionalFormatting>
  <conditionalFormatting sqref="J81:P81">
    <cfRule type="expression" dxfId="1510" priority="1511">
      <formula>MONTH(J81)&lt;&gt;$N$4</formula>
    </cfRule>
  </conditionalFormatting>
  <conditionalFormatting sqref="J81:P81">
    <cfRule type="expression" dxfId="1509" priority="1504">
      <formula>AND(MONTH(J81)=$N$55,J82="pink")</formula>
    </cfRule>
    <cfRule type="expression" dxfId="1508" priority="1505">
      <formula>AND(MONTH(J81)=$N$55,J82="yellow")</formula>
    </cfRule>
    <cfRule type="expression" dxfId="1507" priority="1506">
      <formula>AND(MONTH(J81)=$N$55,J82="green")</formula>
    </cfRule>
    <cfRule type="expression" dxfId="1506" priority="1507">
      <formula>AND(MONTH(J81)=$N$55,J82="purple")</formula>
    </cfRule>
    <cfRule type="expression" dxfId="1505" priority="1508">
      <formula>AND(MONTH(J81)=$N$55,J82="sky")</formula>
    </cfRule>
    <cfRule type="expression" dxfId="1504" priority="1509">
      <formula>AND(MONTH(J81)=$N$55,J82="orange")</formula>
    </cfRule>
    <cfRule type="expression" dxfId="1503" priority="1510">
      <formula>MONTH(J81)&lt;&gt;$N$55</formula>
    </cfRule>
  </conditionalFormatting>
  <conditionalFormatting sqref="P81">
    <cfRule type="expression" dxfId="1502" priority="1503">
      <formula>AND(MONTH(P81)=$N$55,P82=FALSE)</formula>
    </cfRule>
  </conditionalFormatting>
  <conditionalFormatting sqref="J81:O81">
    <cfRule type="expression" dxfId="1501" priority="1502">
      <formula>AND(MONTH(J81)=$N$55,J82=FALSE)</formula>
    </cfRule>
  </conditionalFormatting>
  <conditionalFormatting sqref="J75:P75">
    <cfRule type="expression" dxfId="1500" priority="1501">
      <formula>MONTH(J75)&lt;&gt;$N$55</formula>
    </cfRule>
  </conditionalFormatting>
  <conditionalFormatting sqref="J75:P75">
    <cfRule type="expression" dxfId="1499" priority="1495">
      <formula>AND(MONTH(J73)=$N$55,J74="pink")</formula>
    </cfRule>
    <cfRule type="expression" dxfId="1498" priority="1496">
      <formula>AND(MONTH(J73)=$N$55,J74="yellow")</formula>
    </cfRule>
    <cfRule type="expression" dxfId="1497" priority="1497">
      <formula>AND(MONTH(J73)=$N$55,J74="green")</formula>
    </cfRule>
    <cfRule type="expression" dxfId="1496" priority="1498">
      <formula>AND(MONTH(J73)=$N$55,J74="purple")</formula>
    </cfRule>
    <cfRule type="expression" dxfId="1495" priority="1499">
      <formula>AND(MONTH(J73)=$N$55,J74="sky")</formula>
    </cfRule>
    <cfRule type="expression" dxfId="1494" priority="1500">
      <formula>AND(MONTH(J73)=$N$55,J74="orange")</formula>
    </cfRule>
  </conditionalFormatting>
  <conditionalFormatting sqref="J76:P76">
    <cfRule type="expression" dxfId="1493" priority="1494">
      <formula>MONTH(J76)&lt;&gt;$N$55</formula>
    </cfRule>
  </conditionalFormatting>
  <conditionalFormatting sqref="J76:P76">
    <cfRule type="expression" dxfId="1492" priority="1488">
      <formula>AND(MONTH(J73)=$N$55,J74="pink")</formula>
    </cfRule>
    <cfRule type="expression" dxfId="1491" priority="1489">
      <formula>AND(MONTH(J73)=$N$55,J74="yellow")</formula>
    </cfRule>
    <cfRule type="expression" dxfId="1490" priority="1490">
      <formula>AND(MONTH(J73)=$N$55,J74="green")</formula>
    </cfRule>
    <cfRule type="expression" dxfId="1489" priority="1491">
      <formula>AND(MONTH(J73)=$N$55,J74="purple")</formula>
    </cfRule>
    <cfRule type="expression" dxfId="1488" priority="1492">
      <formula>AND(MONTH(J73)=$N$55,J74="sky")</formula>
    </cfRule>
    <cfRule type="expression" dxfId="1487" priority="1493">
      <formula>AND(MONTH(J73)=$N$55,J74="orange")</formula>
    </cfRule>
  </conditionalFormatting>
  <conditionalFormatting sqref="J77:P77">
    <cfRule type="expression" dxfId="1486" priority="1487">
      <formula>MONTH(J77)&lt;&gt;$N$55</formula>
    </cfRule>
  </conditionalFormatting>
  <conditionalFormatting sqref="J77:P77">
    <cfRule type="expression" dxfId="1485" priority="1481">
      <formula>AND(MONTH(J73)=$N$55,J74="pink")</formula>
    </cfRule>
    <cfRule type="expression" dxfId="1484" priority="1482">
      <formula>AND(MONTH(J73)=$N$55,J74="yellow")</formula>
    </cfRule>
    <cfRule type="expression" dxfId="1483" priority="1483">
      <formula>AND(MONTH(J73)=$N$55,J74="green")</formula>
    </cfRule>
    <cfRule type="expression" dxfId="1482" priority="1484">
      <formula>AND(MONTH(J73)=$N$55,J74="purple")</formula>
    </cfRule>
    <cfRule type="expression" dxfId="1481" priority="1485">
      <formula>AND(MONTH(J73)=$N$55,J74="sky")</formula>
    </cfRule>
    <cfRule type="expression" dxfId="1480" priority="1486">
      <formula>AND(MONTH(J73)=$N$55,J74="orange")</formula>
    </cfRule>
  </conditionalFormatting>
  <conditionalFormatting sqref="J78:P78">
    <cfRule type="expression" dxfId="1479" priority="1480">
      <formula>MONTH(J78)&lt;&gt;$N$55</formula>
    </cfRule>
  </conditionalFormatting>
  <conditionalFormatting sqref="J78:P78">
    <cfRule type="expression" dxfId="1478" priority="1474">
      <formula>AND(MONTH(J73)=$N$55,J74="pink")</formula>
    </cfRule>
    <cfRule type="expression" dxfId="1477" priority="1475">
      <formula>AND(MONTH(J73)=$N$55,J74="yellow")</formula>
    </cfRule>
    <cfRule type="expression" dxfId="1476" priority="1476">
      <formula>AND(MONTH(J73)=$N$55,J74="green")</formula>
    </cfRule>
    <cfRule type="expression" dxfId="1475" priority="1477">
      <formula>AND(MONTH(J73)=$N$55,J74="purple")</formula>
    </cfRule>
    <cfRule type="expression" dxfId="1474" priority="1478">
      <formula>AND(MONTH(J73)=$N$55,J74="sky")</formula>
    </cfRule>
    <cfRule type="expression" dxfId="1473" priority="1479">
      <formula>AND(MONTH(J73)=$N$55,J74="orange")</formula>
    </cfRule>
  </conditionalFormatting>
  <conditionalFormatting sqref="K79:P79">
    <cfRule type="expression" dxfId="1472" priority="1473">
      <formula>MONTH(K73)&lt;&gt;$N$4</formula>
    </cfRule>
  </conditionalFormatting>
  <conditionalFormatting sqref="J79:P79">
    <cfRule type="expression" dxfId="1471" priority="1466">
      <formula>AND(MONTH(J73)=$N$55,J74="pink")</formula>
    </cfRule>
    <cfRule type="expression" dxfId="1470" priority="1467">
      <formula>AND(MONTH(J73)=$N$55,J74="yellow")</formula>
    </cfRule>
    <cfRule type="expression" dxfId="1469" priority="1468">
      <formula>AND(MONTH(J73)=$N$55,J74="green")</formula>
    </cfRule>
    <cfRule type="expression" dxfId="1468" priority="1469">
      <formula>AND(MONTH(J73)=$N$55,J74="purple")</formula>
    </cfRule>
    <cfRule type="expression" dxfId="1467" priority="1470">
      <formula>AND(MONTH(J73)=$N$55,J74="sky")</formula>
    </cfRule>
    <cfRule type="expression" dxfId="1466" priority="1471">
      <formula>AND(MONTH(J73)=$N$55,J74="orange")</formula>
    </cfRule>
    <cfRule type="expression" dxfId="1465" priority="1472">
      <formula>MONTH(J73)&lt;&gt;$N$55</formula>
    </cfRule>
  </conditionalFormatting>
  <conditionalFormatting sqref="K80:P80">
    <cfRule type="expression" dxfId="1464" priority="1465">
      <formula>MONTH(K74)&lt;&gt;$N$4</formula>
    </cfRule>
  </conditionalFormatting>
  <conditionalFormatting sqref="J80:P80">
    <cfRule type="expression" dxfId="1463" priority="1458">
      <formula>AND(MONTH(J73)=$N$55,J74="pink")</formula>
    </cfRule>
    <cfRule type="expression" dxfId="1462" priority="1459">
      <formula>AND(MONTH(J73)=$N$55,J74="yellow")</formula>
    </cfRule>
    <cfRule type="expression" dxfId="1461" priority="1460">
      <formula>AND(MONTH(J73)=$N$55,J75="green")</formula>
    </cfRule>
    <cfRule type="expression" dxfId="1460" priority="1461">
      <formula>AND(MONTH(J73)=$N$55,J74="purple")</formula>
    </cfRule>
    <cfRule type="expression" dxfId="1459" priority="1462">
      <formula>AND(MONTH(J73)=$N$55,J74="sky")</formula>
    </cfRule>
    <cfRule type="expression" dxfId="1458" priority="1463">
      <formula>AND(MONTH(J73)=$N$55,J74="orange")</formula>
    </cfRule>
    <cfRule type="expression" dxfId="1457" priority="1464">
      <formula>MONTH(J73)&lt;&gt;$N$55</formula>
    </cfRule>
  </conditionalFormatting>
  <conditionalFormatting sqref="J73:P73">
    <cfRule type="expression" dxfId="1456" priority="1457">
      <formula>MONTH(J73)&lt;&gt;$N$4</formula>
    </cfRule>
  </conditionalFormatting>
  <conditionalFormatting sqref="J73:P73">
    <cfRule type="expression" dxfId="1455" priority="1450">
      <formula>AND(MONTH(J73)=$N$55,J74="pink")</formula>
    </cfRule>
    <cfRule type="expression" dxfId="1454" priority="1451">
      <formula>AND(MONTH(J73)=$N$55,J74="yellow")</formula>
    </cfRule>
    <cfRule type="expression" dxfId="1453" priority="1452">
      <formula>AND(MONTH(J73)=$N$55,J74="green")</formula>
    </cfRule>
    <cfRule type="expression" dxfId="1452" priority="1453">
      <formula>AND(MONTH(J73)=$N$55,J74="purple")</formula>
    </cfRule>
    <cfRule type="expression" dxfId="1451" priority="1454">
      <formula>AND(MONTH(J73)=$N$55,J74="sky")</formula>
    </cfRule>
    <cfRule type="expression" dxfId="1450" priority="1455">
      <formula>AND(MONTH(J73)=$N$55,J74="orange")</formula>
    </cfRule>
    <cfRule type="expression" dxfId="1449" priority="1456">
      <formula>MONTH(J73)&lt;&gt;$N$55</formula>
    </cfRule>
  </conditionalFormatting>
  <conditionalFormatting sqref="P73">
    <cfRule type="expression" dxfId="1448" priority="1449">
      <formula>AND(MONTH(P73)=$N$55,P74=FALSE)</formula>
    </cfRule>
  </conditionalFormatting>
  <conditionalFormatting sqref="J73:O73">
    <cfRule type="expression" dxfId="1447" priority="1448">
      <formula>AND(MONTH(J73)=$N$55,J74=FALSE)</formula>
    </cfRule>
  </conditionalFormatting>
  <conditionalFormatting sqref="J67:P67">
    <cfRule type="expression" dxfId="1446" priority="1447">
      <formula>MONTH(J67)&lt;&gt;$N$55</formula>
    </cfRule>
  </conditionalFormatting>
  <conditionalFormatting sqref="J67:P67">
    <cfRule type="expression" dxfId="1445" priority="1441">
      <formula>AND(MONTH(J65)=$N$55,J66="pink")</formula>
    </cfRule>
    <cfRule type="expression" dxfId="1444" priority="1442">
      <formula>AND(MONTH(J65)=$N$55,J66="yellow")</formula>
    </cfRule>
    <cfRule type="expression" dxfId="1443" priority="1443">
      <formula>AND(MONTH(J65)=$N$55,J66="green")</formula>
    </cfRule>
    <cfRule type="expression" dxfId="1442" priority="1444">
      <formula>AND(MONTH(J65)=$N$55,J66="purple")</formula>
    </cfRule>
    <cfRule type="expression" dxfId="1441" priority="1445">
      <formula>AND(MONTH(J65)=$N$55,J66="sky")</formula>
    </cfRule>
    <cfRule type="expression" dxfId="1440" priority="1446">
      <formula>AND(MONTH(J65)=$N$55,J66="orange")</formula>
    </cfRule>
  </conditionalFormatting>
  <conditionalFormatting sqref="J68:P68">
    <cfRule type="expression" dxfId="1439" priority="1440">
      <formula>MONTH(J68)&lt;&gt;$N$55</formula>
    </cfRule>
  </conditionalFormatting>
  <conditionalFormatting sqref="J68:P68">
    <cfRule type="expression" dxfId="1438" priority="1434">
      <formula>AND(MONTH(J65)=$N$55,J66="pink")</formula>
    </cfRule>
    <cfRule type="expression" dxfId="1437" priority="1435">
      <formula>AND(MONTH(J65)=$N$55,J66="yellow")</formula>
    </cfRule>
    <cfRule type="expression" dxfId="1436" priority="1436">
      <formula>AND(MONTH(J65)=$N$55,J66="green")</formula>
    </cfRule>
    <cfRule type="expression" dxfId="1435" priority="1437">
      <formula>AND(MONTH(J65)=$N$55,J66="purple")</formula>
    </cfRule>
    <cfRule type="expression" dxfId="1434" priority="1438">
      <formula>AND(MONTH(J65)=$N$55,J66="sky")</formula>
    </cfRule>
    <cfRule type="expression" dxfId="1433" priority="1439">
      <formula>AND(MONTH(J65)=$N$55,J66="orange")</formula>
    </cfRule>
  </conditionalFormatting>
  <conditionalFormatting sqref="J69:P69">
    <cfRule type="expression" dxfId="1432" priority="1433">
      <formula>MONTH(J69)&lt;&gt;$N$55</formula>
    </cfRule>
  </conditionalFormatting>
  <conditionalFormatting sqref="J69:P69">
    <cfRule type="expression" dxfId="1431" priority="1427">
      <formula>AND(MONTH(J65)=$N$55,J66="pink")</formula>
    </cfRule>
    <cfRule type="expression" dxfId="1430" priority="1428">
      <formula>AND(MONTH(J65)=$N$55,J66="yellow")</formula>
    </cfRule>
    <cfRule type="expression" dxfId="1429" priority="1429">
      <formula>AND(MONTH(J65)=$N$55,J66="green")</formula>
    </cfRule>
    <cfRule type="expression" dxfId="1428" priority="1430">
      <formula>AND(MONTH(J65)=$N$55,J66="purple")</formula>
    </cfRule>
    <cfRule type="expression" dxfId="1427" priority="1431">
      <formula>AND(MONTH(J65)=$N$55,J66="sky")</formula>
    </cfRule>
    <cfRule type="expression" dxfId="1426" priority="1432">
      <formula>AND(MONTH(J65)=$N$55,J66="orange")</formula>
    </cfRule>
  </conditionalFormatting>
  <conditionalFormatting sqref="J70:P70">
    <cfRule type="expression" dxfId="1425" priority="1426">
      <formula>MONTH(J70)&lt;&gt;$N$55</formula>
    </cfRule>
  </conditionalFormatting>
  <conditionalFormatting sqref="J70:P70">
    <cfRule type="expression" dxfId="1424" priority="1420">
      <formula>AND(MONTH(J65)=$N$55,J66="pink")</formula>
    </cfRule>
    <cfRule type="expression" dxfId="1423" priority="1421">
      <formula>AND(MONTH(J65)=$N$55,J66="yellow")</formula>
    </cfRule>
    <cfRule type="expression" dxfId="1422" priority="1422">
      <formula>AND(MONTH(J65)=$N$55,J66="green")</formula>
    </cfRule>
    <cfRule type="expression" dxfId="1421" priority="1423">
      <formula>AND(MONTH(J65)=$N$55,J66="purple")</formula>
    </cfRule>
    <cfRule type="expression" dxfId="1420" priority="1424">
      <formula>AND(MONTH(J65)=$N$55,J66="sky")</formula>
    </cfRule>
    <cfRule type="expression" dxfId="1419" priority="1425">
      <formula>AND(MONTH(J65)=$N$55,J66="orange")</formula>
    </cfRule>
  </conditionalFormatting>
  <conditionalFormatting sqref="K71:P71">
    <cfRule type="expression" dxfId="1418" priority="1419">
      <formula>MONTH(K65)&lt;&gt;$N$4</formula>
    </cfRule>
  </conditionalFormatting>
  <conditionalFormatting sqref="J71:P71">
    <cfRule type="expression" dxfId="1417" priority="1412">
      <formula>AND(MONTH(J65)=$N$55,J66="pink")</formula>
    </cfRule>
    <cfRule type="expression" dxfId="1416" priority="1413">
      <formula>AND(MONTH(J65)=$N$55,J66="yellow")</formula>
    </cfRule>
    <cfRule type="expression" dxfId="1415" priority="1414">
      <formula>AND(MONTH(J65)=$N$55,J66="green")</formula>
    </cfRule>
    <cfRule type="expression" dxfId="1414" priority="1415">
      <formula>AND(MONTH(J65)=$N$55,J66="purple")</formula>
    </cfRule>
    <cfRule type="expression" dxfId="1413" priority="1416">
      <formula>AND(MONTH(J65)=$N$55,J66="sky")</formula>
    </cfRule>
    <cfRule type="expression" dxfId="1412" priority="1417">
      <formula>AND(MONTH(J65)=$N$55,J66="orange")</formula>
    </cfRule>
    <cfRule type="expression" dxfId="1411" priority="1418">
      <formula>MONTH(J65)&lt;&gt;$N$55</formula>
    </cfRule>
  </conditionalFormatting>
  <conditionalFormatting sqref="K72:P72">
    <cfRule type="expression" dxfId="1410" priority="1411">
      <formula>MONTH(K66)&lt;&gt;$N$4</formula>
    </cfRule>
  </conditionalFormatting>
  <conditionalFormatting sqref="J72:P72">
    <cfRule type="expression" dxfId="1409" priority="1404">
      <formula>AND(MONTH(J65)=$N$55,J66="pink")</formula>
    </cfRule>
    <cfRule type="expression" dxfId="1408" priority="1405">
      <formula>AND(MONTH(J65)=$N$55,J66="yellow")</formula>
    </cfRule>
    <cfRule type="expression" dxfId="1407" priority="1406">
      <formula>AND(MONTH(J65)=$N$55,J66="green")</formula>
    </cfRule>
    <cfRule type="expression" dxfId="1406" priority="1407">
      <formula>AND(MONTH(J65)=$N$55,J66="purple")</formula>
    </cfRule>
    <cfRule type="expression" dxfId="1405" priority="1408">
      <formula>AND(MONTH(J65)=$N$55,J66="sky")</formula>
    </cfRule>
    <cfRule type="expression" dxfId="1404" priority="1409">
      <formula>AND(MONTH(J65)=$N$55,J66="orange")</formula>
    </cfRule>
    <cfRule type="expression" dxfId="1403" priority="1410">
      <formula>MONTH(J65)&lt;&gt;$N$55</formula>
    </cfRule>
  </conditionalFormatting>
  <conditionalFormatting sqref="J65:P65">
    <cfRule type="expression" dxfId="1402" priority="1403">
      <formula>MONTH(J65)&lt;&gt;$N$4</formula>
    </cfRule>
  </conditionalFormatting>
  <conditionalFormatting sqref="J65:P65">
    <cfRule type="expression" dxfId="1401" priority="1396">
      <formula>AND(MONTH(J65)=$N$55,J66="pink")</formula>
    </cfRule>
    <cfRule type="expression" dxfId="1400" priority="1397">
      <formula>AND(MONTH(J65)=$N$55,J66="yellow")</formula>
    </cfRule>
    <cfRule type="expression" dxfId="1399" priority="1398">
      <formula>AND(MONTH(J65)=$N$55,J66="green")</formula>
    </cfRule>
    <cfRule type="expression" dxfId="1398" priority="1399">
      <formula>AND(MONTH(J65)=$N$55,J66="purple")</formula>
    </cfRule>
    <cfRule type="expression" dxfId="1397" priority="1400">
      <formula>AND(MONTH(J65)=$N$55,J66="sky")</formula>
    </cfRule>
    <cfRule type="expression" dxfId="1396" priority="1401">
      <formula>AND(MONTH(J65)=$N$55,J66="orange")</formula>
    </cfRule>
    <cfRule type="expression" dxfId="1395" priority="1402">
      <formula>MONTH(J65)&lt;&gt;$N$55</formula>
    </cfRule>
  </conditionalFormatting>
  <conditionalFormatting sqref="P65">
    <cfRule type="expression" dxfId="1394" priority="1395">
      <formula>AND(MONTH(P65)=$N$55,P66=FALSE)</formula>
    </cfRule>
  </conditionalFormatting>
  <conditionalFormatting sqref="J65:O65">
    <cfRule type="expression" dxfId="1393" priority="1394">
      <formula>AND(MONTH(J65)=$N$55,J66=FALSE)</formula>
    </cfRule>
  </conditionalFormatting>
  <conditionalFormatting sqref="J59:P59">
    <cfRule type="expression" dxfId="1392" priority="1393">
      <formula>MONTH(J59)&lt;&gt;$N$55</formula>
    </cfRule>
  </conditionalFormatting>
  <conditionalFormatting sqref="J59:P59">
    <cfRule type="expression" dxfId="1391" priority="1387">
      <formula>AND(MONTH(J57)=$N$55,J58="pink")</formula>
    </cfRule>
    <cfRule type="expression" dxfId="1390" priority="1388">
      <formula>AND(MONTH(J57)=$N$55,J58="yellow")</formula>
    </cfRule>
    <cfRule type="expression" dxfId="1389" priority="1389">
      <formula>AND(MONTH(J57)=$N$55,J58="green")</formula>
    </cfRule>
    <cfRule type="expression" dxfId="1388" priority="1390">
      <formula>AND(MONTH(J57)=$N$55,J58="purple")</formula>
    </cfRule>
    <cfRule type="expression" dxfId="1387" priority="1391">
      <formula>AND(MONTH(J57)=$N$55,J58="sky")</formula>
    </cfRule>
    <cfRule type="expression" dxfId="1386" priority="1392">
      <formula>AND(MONTH(J57)=$N$55,J58="orange")</formula>
    </cfRule>
  </conditionalFormatting>
  <conditionalFormatting sqref="J60:P60">
    <cfRule type="expression" dxfId="1385" priority="1386">
      <formula>MONTH(J60)&lt;&gt;$N$55</formula>
    </cfRule>
  </conditionalFormatting>
  <conditionalFormatting sqref="J60:P60">
    <cfRule type="expression" dxfId="1384" priority="1380">
      <formula>AND(MONTH(J57)=$N$55,J58="pink")</formula>
    </cfRule>
    <cfRule type="expression" dxfId="1383" priority="1381">
      <formula>AND(MONTH(J57)=$N$55,J58="yellow")</formula>
    </cfRule>
    <cfRule type="expression" dxfId="1382" priority="1382">
      <formula>AND(MONTH(J57)=$N$55,J58="green")</formula>
    </cfRule>
    <cfRule type="expression" dxfId="1381" priority="1383">
      <formula>AND(MONTH(J57)=$N$55,J58="purple")</formula>
    </cfRule>
    <cfRule type="expression" dxfId="1380" priority="1384">
      <formula>AND(MONTH(J57)=$N$55,J58="sky")</formula>
    </cfRule>
    <cfRule type="expression" dxfId="1379" priority="1385">
      <formula>AND(MONTH(J57)=$N$55,J58="orange")</formula>
    </cfRule>
  </conditionalFormatting>
  <conditionalFormatting sqref="J61:P61">
    <cfRule type="expression" dxfId="1378" priority="1379">
      <formula>MONTH(J61)&lt;&gt;$N$55</formula>
    </cfRule>
  </conditionalFormatting>
  <conditionalFormatting sqref="J61:P61">
    <cfRule type="expression" dxfId="1377" priority="1373">
      <formula>AND(MONTH(J57)=$N$55,J58="pink")</formula>
    </cfRule>
    <cfRule type="expression" dxfId="1376" priority="1374">
      <formula>AND(MONTH(J57)=$N$55,J58="yellow")</formula>
    </cfRule>
    <cfRule type="expression" dxfId="1375" priority="1375">
      <formula>AND(MONTH(J57)=$N$55,J58="green")</formula>
    </cfRule>
    <cfRule type="expression" dxfId="1374" priority="1376">
      <formula>AND(MONTH(J57)=$N$55,J58="purple")</formula>
    </cfRule>
    <cfRule type="expression" dxfId="1373" priority="1377">
      <formula>AND(MONTH(J57)=$N$55,J58="sky")</formula>
    </cfRule>
    <cfRule type="expression" dxfId="1372" priority="1378">
      <formula>AND(MONTH(J57)=$N$55,J58="orange")</formula>
    </cfRule>
  </conditionalFormatting>
  <conditionalFormatting sqref="J62:P62">
    <cfRule type="expression" dxfId="1371" priority="1372">
      <formula>MONTH(J62)&lt;&gt;$N$55</formula>
    </cfRule>
  </conditionalFormatting>
  <conditionalFormatting sqref="J62:P62">
    <cfRule type="expression" dxfId="1370" priority="1366">
      <formula>AND(MONTH(J57)=$N$55,J58="pink")</formula>
    </cfRule>
    <cfRule type="expression" dxfId="1369" priority="1367">
      <formula>AND(MONTH(J57)=$N$55,J58="yellow")</formula>
    </cfRule>
    <cfRule type="expression" dxfId="1368" priority="1368">
      <formula>AND(MONTH(J57)=$N$55,J58="green")</formula>
    </cfRule>
    <cfRule type="expression" dxfId="1367" priority="1369">
      <formula>AND(MONTH(J57)=$N$55,J58="purple")</formula>
    </cfRule>
    <cfRule type="expression" dxfId="1366" priority="1370">
      <formula>AND(MONTH(J57)=$N$55,J58="sky")</formula>
    </cfRule>
    <cfRule type="expression" dxfId="1365" priority="1371">
      <formula>AND(MONTH(J57)=$N$55,J58="orange")</formula>
    </cfRule>
  </conditionalFormatting>
  <conditionalFormatting sqref="K63:P63">
    <cfRule type="expression" dxfId="1364" priority="1365">
      <formula>MONTH(K57)&lt;&gt;$N$4</formula>
    </cfRule>
  </conditionalFormatting>
  <conditionalFormatting sqref="J63:P63">
    <cfRule type="expression" dxfId="1363" priority="1358">
      <formula>AND(MONTH(J57)=$N$55,J58="pink")</formula>
    </cfRule>
    <cfRule type="expression" dxfId="1362" priority="1359">
      <formula>AND(MONTH(J57)=$N$55,J58="yellow")</formula>
    </cfRule>
    <cfRule type="expression" dxfId="1361" priority="1360">
      <formula>AND(MONTH(J57)=$N$55,J58="green")</formula>
    </cfRule>
    <cfRule type="expression" dxfId="1360" priority="1361">
      <formula>AND(MONTH(J57)=$N$55,J58="purple")</formula>
    </cfRule>
    <cfRule type="expression" dxfId="1359" priority="1362">
      <formula>AND(MONTH(J57)=$N$55,J58="sky")</formula>
    </cfRule>
    <cfRule type="expression" dxfId="1358" priority="1363">
      <formula>AND(MONTH(J57)=$N$55,J58="orange")</formula>
    </cfRule>
    <cfRule type="expression" dxfId="1357" priority="1364">
      <formula>MONTH(J57)&lt;&gt;$N$55</formula>
    </cfRule>
  </conditionalFormatting>
  <conditionalFormatting sqref="K64:P64">
    <cfRule type="expression" dxfId="1356" priority="1357">
      <formula>MONTH(K58)&lt;&gt;$N$4</formula>
    </cfRule>
  </conditionalFormatting>
  <conditionalFormatting sqref="J64:P64">
    <cfRule type="expression" dxfId="1355" priority="1350">
      <formula>AND(MONTH(J57)=$N$55,J58="pink")</formula>
    </cfRule>
    <cfRule type="expression" dxfId="1354" priority="1351">
      <formula>AND(MONTH(J57)=$N$55,J58="yellow")</formula>
    </cfRule>
    <cfRule type="expression" dxfId="1353" priority="1352">
      <formula>AND(MONTH(J57)=$N$55,J58="green")</formula>
    </cfRule>
    <cfRule type="expression" dxfId="1352" priority="1353">
      <formula>AND(MONTH(J57)=$N$55,J58="purple")</formula>
    </cfRule>
    <cfRule type="expression" dxfId="1351" priority="1354">
      <formula>AND(MONTH(J57)=$N$55,J58="sky")</formula>
    </cfRule>
    <cfRule type="expression" dxfId="1350" priority="1355">
      <formula>AND(MONTH(J57)=$N$55,J58="orange")</formula>
    </cfRule>
    <cfRule type="expression" dxfId="1349" priority="1356">
      <formula>MONTH(J57)&lt;&gt;$N$55</formula>
    </cfRule>
  </conditionalFormatting>
  <conditionalFormatting sqref="J57:P57">
    <cfRule type="expression" dxfId="1348" priority="1349">
      <formula>MONTH(J57)&lt;&gt;$N$4</formula>
    </cfRule>
  </conditionalFormatting>
  <conditionalFormatting sqref="J57:P57">
    <cfRule type="expression" dxfId="1347" priority="1342">
      <formula>AND(MONTH(J57)=$N$55,J58="pink")</formula>
    </cfRule>
    <cfRule type="expression" dxfId="1346" priority="1343">
      <formula>AND(MONTH(J57)=$N$55,J58="yellow")</formula>
    </cfRule>
    <cfRule type="expression" dxfId="1345" priority="1344">
      <formula>AND(MONTH(J57)=$N$55,J58="green")</formula>
    </cfRule>
    <cfRule type="expression" dxfId="1344" priority="1345">
      <formula>AND(MONTH(J57)=$N$55,J58="purple")</formula>
    </cfRule>
    <cfRule type="expression" dxfId="1343" priority="1346">
      <formula>AND(MONTH(J57)=$N$55,J58="sky")</formula>
    </cfRule>
    <cfRule type="expression" dxfId="1342" priority="1347">
      <formula>AND(MONTH(J57)=$N$55,J58="orange")</formula>
    </cfRule>
    <cfRule type="expression" dxfId="1341" priority="1348">
      <formula>MONTH(J57)&lt;&gt;$N$55</formula>
    </cfRule>
  </conditionalFormatting>
  <conditionalFormatting sqref="P57">
    <cfRule type="expression" dxfId="1340" priority="1341">
      <formula>AND(MONTH(P57)=$N$55,P58=FALSE)</formula>
    </cfRule>
  </conditionalFormatting>
  <conditionalFormatting sqref="J57:O57">
    <cfRule type="expression" dxfId="1339" priority="1340">
      <formula>AND(MONTH(J57)=$N$55,J58=FALSE)</formula>
    </cfRule>
  </conditionalFormatting>
  <conditionalFormatting sqref="H81">
    <cfRule type="expression" dxfId="1338" priority="1339">
      <formula>AND(MONTH(H81)=$F$55,H82=FALSE)</formula>
    </cfRule>
  </conditionalFormatting>
  <conditionalFormatting sqref="B81:G81">
    <cfRule type="expression" dxfId="1337" priority="1338">
      <formula>AND(MONTH(B81)=$F$55,B82=FALSE)</formula>
    </cfRule>
  </conditionalFormatting>
  <conditionalFormatting sqref="B91:H91">
    <cfRule type="expression" dxfId="1336" priority="1337">
      <formula>MONTH(B91)&lt;&gt;$F$55</formula>
    </cfRule>
  </conditionalFormatting>
  <conditionalFormatting sqref="B91:H91">
    <cfRule type="expression" dxfId="1335" priority="1331">
      <formula>AND(MONTH(B89)=$F$55,B90="pink")</formula>
    </cfRule>
    <cfRule type="expression" dxfId="1334" priority="1332">
      <formula>AND(MONTH(B89)=$F$55,B90="yellow")</formula>
    </cfRule>
    <cfRule type="expression" dxfId="1333" priority="1333">
      <formula>AND(MONTH(B89)=$F$55,B90="green")</formula>
    </cfRule>
    <cfRule type="expression" dxfId="1332" priority="1334">
      <formula>AND(MONTH(B89)=$F$55,B90="purple")</formula>
    </cfRule>
    <cfRule type="expression" dxfId="1331" priority="1335">
      <formula>AND(MONTH(B89)=$F$55,B90="sky")</formula>
    </cfRule>
    <cfRule type="expression" dxfId="1330" priority="1336">
      <formula>AND(MONTH(B89)=$F$55,B90="orange")</formula>
    </cfRule>
  </conditionalFormatting>
  <conditionalFormatting sqref="B92:H92">
    <cfRule type="expression" dxfId="1329" priority="1330">
      <formula>MONTH(B92)&lt;&gt;$F$55</formula>
    </cfRule>
  </conditionalFormatting>
  <conditionalFormatting sqref="B92:H92">
    <cfRule type="expression" dxfId="1328" priority="1324">
      <formula>AND(MONTH(B89)=$F$55,B90="pink")</formula>
    </cfRule>
    <cfRule type="expression" dxfId="1327" priority="1325">
      <formula>AND(MONTH(B89)=$F$55,B90="yellow")</formula>
    </cfRule>
    <cfRule type="expression" dxfId="1326" priority="1326">
      <formula>AND(MONTH(B89)=$F$55,B90="green")</formula>
    </cfRule>
    <cfRule type="expression" dxfId="1325" priority="1327">
      <formula>AND(MONTH(B89)=$F$55,B90="purple")</formula>
    </cfRule>
    <cfRule type="expression" dxfId="1324" priority="1328">
      <formula>AND(MONTH(B89)=$F$55,B90="sky")</formula>
    </cfRule>
    <cfRule type="expression" dxfId="1323" priority="1329">
      <formula>AND(MONTH(B89)=$F$55,B90="orange")</formula>
    </cfRule>
  </conditionalFormatting>
  <conditionalFormatting sqref="B93:H93">
    <cfRule type="expression" dxfId="1322" priority="1323">
      <formula>MONTH(B93)&lt;&gt;$F$55</formula>
    </cfRule>
  </conditionalFormatting>
  <conditionalFormatting sqref="B93:H93">
    <cfRule type="expression" dxfId="1321" priority="1317">
      <formula>AND(MONTH(B89)=$F$55,B90="pink")</formula>
    </cfRule>
    <cfRule type="expression" dxfId="1320" priority="1318">
      <formula>AND(MONTH(B89)=$F$55,B90="yellow")</formula>
    </cfRule>
    <cfRule type="expression" dxfId="1319" priority="1319">
      <formula>AND(MONTH(B89)=$F$55,B90="green")</formula>
    </cfRule>
    <cfRule type="expression" dxfId="1318" priority="1320">
      <formula>AND(MONTH(B89)=$F$55,B90="purple")</formula>
    </cfRule>
    <cfRule type="expression" dxfId="1317" priority="1321">
      <formula>AND(MONTH(B89)=$F$55,B90="sky")</formula>
    </cfRule>
    <cfRule type="expression" dxfId="1316" priority="1322">
      <formula>AND(MONTH(B89)=$F$55,B90="orange")</formula>
    </cfRule>
  </conditionalFormatting>
  <conditionalFormatting sqref="B94:H94">
    <cfRule type="expression" dxfId="1315" priority="1316">
      <formula>MONTH(B94)&lt;&gt;$F$55</formula>
    </cfRule>
  </conditionalFormatting>
  <conditionalFormatting sqref="B94:H94">
    <cfRule type="expression" dxfId="1314" priority="1310">
      <formula>AND(MONTH(B89)=$F$55,B90="pink")</formula>
    </cfRule>
    <cfRule type="expression" dxfId="1313" priority="1311">
      <formula>AND(MONTH(B89)=$F$55,B90="yellow")</formula>
    </cfRule>
    <cfRule type="expression" dxfId="1312" priority="1312">
      <formula>AND(MONTH(B89)=$F$55,B90="green")</formula>
    </cfRule>
    <cfRule type="expression" dxfId="1311" priority="1313">
      <formula>AND(MONTH(B89)=$F$55,B90="purple")</formula>
    </cfRule>
    <cfRule type="expression" dxfId="1310" priority="1314">
      <formula>AND(MONTH(B89)=$F$55,B90="sky")</formula>
    </cfRule>
    <cfRule type="expression" dxfId="1309" priority="1315">
      <formula>AND(MONTH(B89)=$F$55,B90="orange")</formula>
    </cfRule>
  </conditionalFormatting>
  <conditionalFormatting sqref="C95:H95">
    <cfRule type="expression" dxfId="1308" priority="1309">
      <formula>MONTH(C89)&lt;&gt;$N$4</formula>
    </cfRule>
  </conditionalFormatting>
  <conditionalFormatting sqref="B95:H95">
    <cfRule type="expression" dxfId="1307" priority="1302">
      <formula>AND(MONTH(B89)=$F$55,B90="pink")</formula>
    </cfRule>
    <cfRule type="expression" dxfId="1306" priority="1303">
      <formula>AND(MONTH(B89)=$F$55,B90="yellow")</formula>
    </cfRule>
    <cfRule type="expression" dxfId="1305" priority="1304">
      <formula>AND(MONTH(B89)=$F$55,B90="green")</formula>
    </cfRule>
    <cfRule type="expression" dxfId="1304" priority="1305">
      <formula>AND(MONTH(B89)=$F$55,B90="purple")</formula>
    </cfRule>
    <cfRule type="expression" dxfId="1303" priority="1306">
      <formula>AND(MONTH(B89)=$F$55,B90="sky")</formula>
    </cfRule>
    <cfRule type="expression" dxfId="1302" priority="1307">
      <formula>AND(MONTH(B89)=$F$55,B90="orange")</formula>
    </cfRule>
    <cfRule type="expression" dxfId="1301" priority="1308">
      <formula>MONTH(B89)&lt;&gt;$F$55</formula>
    </cfRule>
  </conditionalFormatting>
  <conditionalFormatting sqref="C96:H96">
    <cfRule type="expression" dxfId="1300" priority="1301">
      <formula>MONTH(C90)&lt;&gt;$N$4</formula>
    </cfRule>
  </conditionalFormatting>
  <conditionalFormatting sqref="B96:H96">
    <cfRule type="expression" dxfId="1299" priority="1294">
      <formula>AND(MONTH(B89)=$F$55,B90="pink")</formula>
    </cfRule>
    <cfRule type="expression" dxfId="1298" priority="1295">
      <formula>AND(MONTH(B89)=$F$55,B90="yellow")</formula>
    </cfRule>
    <cfRule type="expression" dxfId="1297" priority="1296">
      <formula>AND(MONTH(B89)=$F$55,B90="green")</formula>
    </cfRule>
    <cfRule type="expression" dxfId="1296" priority="1297">
      <formula>AND(MONTH(B89)=$F$55,B90="purple")</formula>
    </cfRule>
    <cfRule type="expression" dxfId="1295" priority="1298">
      <formula>AND(MONTH(B89)=$F$55,B90="sky")</formula>
    </cfRule>
    <cfRule type="expression" dxfId="1294" priority="1299">
      <formula>AND(MONTH(B89)=$F$55,B90="orange")</formula>
    </cfRule>
    <cfRule type="expression" dxfId="1293" priority="1300">
      <formula>MONTH(B89)&lt;&gt;$F$55</formula>
    </cfRule>
  </conditionalFormatting>
  <conditionalFormatting sqref="B89:H89">
    <cfRule type="expression" dxfId="1292" priority="1293">
      <formula>MONTH(B89)&lt;&gt;$N$4</formula>
    </cfRule>
  </conditionalFormatting>
  <conditionalFormatting sqref="B89:H89">
    <cfRule type="expression" dxfId="1291" priority="1286">
      <formula>AND(MONTH(B89)=$F$55,B90="pink")</formula>
    </cfRule>
    <cfRule type="expression" dxfId="1290" priority="1287">
      <formula>AND(MONTH(B89)=$F$55,B90="yellow")</formula>
    </cfRule>
    <cfRule type="expression" dxfId="1289" priority="1288">
      <formula>AND(MONTH(B89)=$F$55,B90="green")</formula>
    </cfRule>
    <cfRule type="expression" dxfId="1288" priority="1289">
      <formula>AND(MONTH(B89)=$F$55,B90="purple")</formula>
    </cfRule>
    <cfRule type="expression" dxfId="1287" priority="1290">
      <formula>AND(MONTH(B89)=$F$55,B90="sky")</formula>
    </cfRule>
    <cfRule type="expression" dxfId="1286" priority="1291">
      <formula>AND(MONTH(B89)=$F$55,B90="orange")</formula>
    </cfRule>
    <cfRule type="expression" dxfId="1285" priority="1292">
      <formula>MONTH(B89)&lt;&gt;$F$55</formula>
    </cfRule>
  </conditionalFormatting>
  <conditionalFormatting sqref="H89">
    <cfRule type="expression" dxfId="1284" priority="1285">
      <formula>AND(MONTH(H89)=$F$55,H90=FALSE)</formula>
    </cfRule>
  </conditionalFormatting>
  <conditionalFormatting sqref="B89:G89">
    <cfRule type="expression" dxfId="1283" priority="1284">
      <formula>AND(MONTH(B89)=$F$55,B90=FALSE)</formula>
    </cfRule>
  </conditionalFormatting>
  <conditionalFormatting sqref="B99:H99">
    <cfRule type="expression" dxfId="1282" priority="1283">
      <formula>MONTH(B99)&lt;&gt;$F$55</formula>
    </cfRule>
  </conditionalFormatting>
  <conditionalFormatting sqref="B99:H99">
    <cfRule type="expression" dxfId="1281" priority="1277">
      <formula>AND(MONTH(B97)=$F$55,B98="pink")</formula>
    </cfRule>
    <cfRule type="expression" dxfId="1280" priority="1278">
      <formula>AND(MONTH(B97)=$F$55,B98="yellow")</formula>
    </cfRule>
    <cfRule type="expression" dxfId="1279" priority="1279">
      <formula>AND(MONTH(B97)=$F$55,B98="green")</formula>
    </cfRule>
    <cfRule type="expression" dxfId="1278" priority="1280">
      <formula>AND(MONTH(B97)=$F$55,B98="purple")</formula>
    </cfRule>
    <cfRule type="expression" dxfId="1277" priority="1281">
      <formula>AND(MONTH(B97)=$F$55,B98="sky")</formula>
    </cfRule>
    <cfRule type="expression" dxfId="1276" priority="1282">
      <formula>AND(MONTH(B97)=$F$55,B98="orange")</formula>
    </cfRule>
  </conditionalFormatting>
  <conditionalFormatting sqref="B100:H100">
    <cfRule type="expression" dxfId="1275" priority="1276">
      <formula>MONTH(B100)&lt;&gt;$F$55</formula>
    </cfRule>
  </conditionalFormatting>
  <conditionalFormatting sqref="B100:H100">
    <cfRule type="expression" dxfId="1274" priority="1270">
      <formula>AND(MONTH(B97)=$F$55,B98="pink")</formula>
    </cfRule>
    <cfRule type="expression" dxfId="1273" priority="1271">
      <formula>AND(MONTH(B97)=$F$55,B98="yellow")</formula>
    </cfRule>
    <cfRule type="expression" dxfId="1272" priority="1272">
      <formula>AND(MONTH(B97)=$F$55,B98="green")</formula>
    </cfRule>
    <cfRule type="expression" dxfId="1271" priority="1273">
      <formula>AND(MONTH(B97)=$F$55,B98="purple")</formula>
    </cfRule>
    <cfRule type="expression" dxfId="1270" priority="1274">
      <formula>AND(MONTH(B97)=$F$55,B98="sky")</formula>
    </cfRule>
    <cfRule type="expression" dxfId="1269" priority="1275">
      <formula>AND(MONTH(B97)=$F$55,B98="orange")</formula>
    </cfRule>
  </conditionalFormatting>
  <conditionalFormatting sqref="B101:H101">
    <cfRule type="expression" dxfId="1268" priority="1269">
      <formula>MONTH(B101)&lt;&gt;$F$55</formula>
    </cfRule>
  </conditionalFormatting>
  <conditionalFormatting sqref="B101:H101">
    <cfRule type="expression" dxfId="1267" priority="1263">
      <formula>AND(MONTH(B97)=$F$55,B98="pink")</formula>
    </cfRule>
    <cfRule type="expression" dxfId="1266" priority="1264">
      <formula>AND(MONTH(B97)=$F$55,B98="yellow")</formula>
    </cfRule>
    <cfRule type="expression" dxfId="1265" priority="1265">
      <formula>AND(MONTH(B97)=$F$55,B98="green")</formula>
    </cfRule>
    <cfRule type="expression" dxfId="1264" priority="1266">
      <formula>AND(MONTH(B97)=$F$55,B98="purple")</formula>
    </cfRule>
    <cfRule type="expression" dxfId="1263" priority="1267">
      <formula>AND(MONTH(B97)=$F$55,B98="sky")</formula>
    </cfRule>
    <cfRule type="expression" dxfId="1262" priority="1268">
      <formula>AND(MONTH(B97)=$F$55,B98="orange")</formula>
    </cfRule>
  </conditionalFormatting>
  <conditionalFormatting sqref="B102:H102">
    <cfRule type="expression" dxfId="1261" priority="1262">
      <formula>MONTH(B102)&lt;&gt;$F$55</formula>
    </cfRule>
  </conditionalFormatting>
  <conditionalFormatting sqref="B102:H102">
    <cfRule type="expression" dxfId="1260" priority="1256">
      <formula>AND(MONTH(B97)=$F$55,B98="pink")</formula>
    </cfRule>
    <cfRule type="expression" dxfId="1259" priority="1257">
      <formula>AND(MONTH(B97)=$F$55,B98="yellow")</formula>
    </cfRule>
    <cfRule type="expression" dxfId="1258" priority="1258">
      <formula>AND(MONTH(B97)=$F$55,B98="green")</formula>
    </cfRule>
    <cfRule type="expression" dxfId="1257" priority="1259">
      <formula>AND(MONTH(B97)=$F$55,B98="purple")</formula>
    </cfRule>
    <cfRule type="expression" dxfId="1256" priority="1260">
      <formula>AND(MONTH(B97)=$F$55,B98="sky")</formula>
    </cfRule>
    <cfRule type="expression" dxfId="1255" priority="1261">
      <formula>AND(MONTH(B97)=$F$55,B98="orange")</formula>
    </cfRule>
  </conditionalFormatting>
  <conditionalFormatting sqref="C103:H103">
    <cfRule type="expression" dxfId="1254" priority="1255">
      <formula>MONTH(C97)&lt;&gt;$N$4</formula>
    </cfRule>
  </conditionalFormatting>
  <conditionalFormatting sqref="B103:H103">
    <cfRule type="expression" dxfId="1253" priority="1248">
      <formula>AND(MONTH(B97)=$F$55,B98="pink")</formula>
    </cfRule>
    <cfRule type="expression" dxfId="1252" priority="1249">
      <formula>AND(MONTH(B97)=$F$55,B98="yellow")</formula>
    </cfRule>
    <cfRule type="expression" dxfId="1251" priority="1250">
      <formula>AND(MONTH(B97)=$F$55,B98="green")</formula>
    </cfRule>
    <cfRule type="expression" dxfId="1250" priority="1251">
      <formula>AND(MONTH(B97)=$F$55,B98="purple")</formula>
    </cfRule>
    <cfRule type="expression" dxfId="1249" priority="1252">
      <formula>AND(MONTH(B97)=$F$55,B98="sky")</formula>
    </cfRule>
    <cfRule type="expression" dxfId="1248" priority="1253">
      <formula>AND(MONTH(B97)=$F$55,B98="orange")</formula>
    </cfRule>
    <cfRule type="expression" dxfId="1247" priority="1254">
      <formula>MONTH(B97)&lt;&gt;$F$55</formula>
    </cfRule>
  </conditionalFormatting>
  <conditionalFormatting sqref="C104:H104">
    <cfRule type="expression" dxfId="1246" priority="1247">
      <formula>MONTH(C98)&lt;&gt;$N$4</formula>
    </cfRule>
  </conditionalFormatting>
  <conditionalFormatting sqref="B104:H104">
    <cfRule type="expression" dxfId="1245" priority="1240">
      <formula>AND(MONTH(B97)=$F$55,B98="pink")</formula>
    </cfRule>
    <cfRule type="expression" dxfId="1244" priority="1241">
      <formula>AND(MONTH(B97)=$F$55,B98="yellow")</formula>
    </cfRule>
    <cfRule type="expression" dxfId="1243" priority="1242">
      <formula>AND(MONTH(B97)=$F$55,B98="green")</formula>
    </cfRule>
    <cfRule type="expression" dxfId="1242" priority="1243">
      <formula>AND(MONTH(B97)=$F$55,B98="purple")</formula>
    </cfRule>
    <cfRule type="expression" dxfId="1241" priority="1244">
      <formula>AND(MONTH(B97)=$F$55,B98="sky")</formula>
    </cfRule>
    <cfRule type="expression" dxfId="1240" priority="1245">
      <formula>AND(MONTH(B97)=$F$55,B98="orange")</formula>
    </cfRule>
    <cfRule type="expression" dxfId="1239" priority="1246">
      <formula>MONTH(B97)&lt;&gt;$F$55</formula>
    </cfRule>
  </conditionalFormatting>
  <conditionalFormatting sqref="B97:H97">
    <cfRule type="expression" dxfId="1238" priority="1239">
      <formula>MONTH(B97)&lt;&gt;$N$4</formula>
    </cfRule>
  </conditionalFormatting>
  <conditionalFormatting sqref="B97:H97">
    <cfRule type="expression" dxfId="1237" priority="1232">
      <formula>AND(MONTH(B97)=$F$55,B98="pink")</formula>
    </cfRule>
    <cfRule type="expression" dxfId="1236" priority="1233">
      <formula>AND(MONTH(B97)=$F$55,B98="yellow")</formula>
    </cfRule>
    <cfRule type="expression" dxfId="1235" priority="1234">
      <formula>AND(MONTH(B97)=$F$55,B98="green")</formula>
    </cfRule>
    <cfRule type="expression" dxfId="1234" priority="1235">
      <formula>AND(MONTH(B97)=$F$55,B98="purple")</formula>
    </cfRule>
    <cfRule type="expression" dxfId="1233" priority="1236">
      <formula>AND(MONTH(B97)=$F$55,B98="sky")</formula>
    </cfRule>
    <cfRule type="expression" dxfId="1232" priority="1237">
      <formula>AND(MONTH(B97)=$F$55,B98="orange")</formula>
    </cfRule>
    <cfRule type="expression" dxfId="1231" priority="1238">
      <formula>MONTH(B97)&lt;&gt;$F$55</formula>
    </cfRule>
  </conditionalFormatting>
  <conditionalFormatting sqref="H97">
    <cfRule type="expression" dxfId="1230" priority="1231">
      <formula>AND(MONTH(H97)=$F$55,H98=FALSE)</formula>
    </cfRule>
  </conditionalFormatting>
  <conditionalFormatting sqref="B97:G97">
    <cfRule type="expression" dxfId="1229" priority="1230">
      <formula>AND(MONTH(B97)=$F$55,B98=FALSE)</formula>
    </cfRule>
  </conditionalFormatting>
  <conditionalFormatting sqref="B75:H75">
    <cfRule type="expression" dxfId="1228" priority="1229">
      <formula>MONTH(B75)&lt;&gt;$F$55</formula>
    </cfRule>
  </conditionalFormatting>
  <conditionalFormatting sqref="B75:H75">
    <cfRule type="expression" dxfId="1227" priority="1223">
      <formula>AND(MONTH(B73)=$F$55,B74="pink")</formula>
    </cfRule>
    <cfRule type="expression" dxfId="1226" priority="1224">
      <formula>AND(MONTH(B73)=$F$55,B74="yellow")</formula>
    </cfRule>
    <cfRule type="expression" dxfId="1225" priority="1225">
      <formula>AND(MONTH(B73)=$F$55,B74="green")</formula>
    </cfRule>
    <cfRule type="expression" dxfId="1224" priority="1226">
      <formula>AND(MONTH(B73)=$F$55,B74="purple")</formula>
    </cfRule>
    <cfRule type="expression" dxfId="1223" priority="1227">
      <formula>AND(MONTH(B73)=$F$55,B74="sky")</formula>
    </cfRule>
    <cfRule type="expression" dxfId="1222" priority="1228">
      <formula>AND(MONTH(B73)=$F$55,B74="orange")</formula>
    </cfRule>
  </conditionalFormatting>
  <conditionalFormatting sqref="B76:H76">
    <cfRule type="expression" dxfId="1221" priority="1222">
      <formula>MONTH(B76)&lt;&gt;$F$55</formula>
    </cfRule>
  </conditionalFormatting>
  <conditionalFormatting sqref="B76:H76">
    <cfRule type="expression" dxfId="1220" priority="1216">
      <formula>AND(MONTH(B73)=$F$55,B74="pink")</formula>
    </cfRule>
    <cfRule type="expression" dxfId="1219" priority="1217">
      <formula>AND(MONTH(B73)=$F$55,B74="yellow")</formula>
    </cfRule>
    <cfRule type="expression" dxfId="1218" priority="1218">
      <formula>AND(MONTH(B73)=$F$55,B74="green")</formula>
    </cfRule>
    <cfRule type="expression" dxfId="1217" priority="1219">
      <formula>AND(MONTH(B73)=$F$55,B74="purple")</formula>
    </cfRule>
    <cfRule type="expression" dxfId="1216" priority="1220">
      <formula>AND(MONTH(B73)=$F$55,B74="sky")</formula>
    </cfRule>
    <cfRule type="expression" dxfId="1215" priority="1221">
      <formula>AND(MONTH(B73)=$F$55,B74="orange")</formula>
    </cfRule>
  </conditionalFormatting>
  <conditionalFormatting sqref="B77:H77">
    <cfRule type="expression" dxfId="1214" priority="1215">
      <formula>MONTH(B77)&lt;&gt;$F$55</formula>
    </cfRule>
  </conditionalFormatting>
  <conditionalFormatting sqref="B77:H77">
    <cfRule type="expression" dxfId="1213" priority="1209">
      <formula>AND(MONTH(B73)=$F$55,B74="pink")</formula>
    </cfRule>
    <cfRule type="expression" dxfId="1212" priority="1210">
      <formula>AND(MONTH(B73)=$F$55,B74="yellow")</formula>
    </cfRule>
    <cfRule type="expression" dxfId="1211" priority="1211">
      <formula>AND(MONTH(B73)=$F$55,B74="green")</formula>
    </cfRule>
    <cfRule type="expression" dxfId="1210" priority="1212">
      <formula>AND(MONTH(B73)=$F$55,B74="purple")</formula>
    </cfRule>
    <cfRule type="expression" dxfId="1209" priority="1213">
      <formula>AND(MONTH(B73)=$F$55,B74="sky")</formula>
    </cfRule>
    <cfRule type="expression" dxfId="1208" priority="1214">
      <formula>AND(MONTH(B73)=$F$55,B74="orange")</formula>
    </cfRule>
  </conditionalFormatting>
  <conditionalFormatting sqref="B78:H78">
    <cfRule type="expression" dxfId="1207" priority="1208">
      <formula>MONTH(B78)&lt;&gt;$F$55</formula>
    </cfRule>
  </conditionalFormatting>
  <conditionalFormatting sqref="B78:H78">
    <cfRule type="expression" dxfId="1206" priority="1202">
      <formula>AND(MONTH(B73)=$F$55,B74="pink")</formula>
    </cfRule>
    <cfRule type="expression" dxfId="1205" priority="1203">
      <formula>AND(MONTH(B73)=$F$55,B74="yellow")</formula>
    </cfRule>
    <cfRule type="expression" dxfId="1204" priority="1204">
      <formula>AND(MONTH(B73)=$F$55,B74="green")</formula>
    </cfRule>
    <cfRule type="expression" dxfId="1203" priority="1205">
      <formula>AND(MONTH(B73)=$F$55,B74="purple")</formula>
    </cfRule>
    <cfRule type="expression" dxfId="1202" priority="1206">
      <formula>AND(MONTH(B73)=$F$55,B74="sky")</formula>
    </cfRule>
    <cfRule type="expression" dxfId="1201" priority="1207">
      <formula>AND(MONTH(B73)=$F$55,B74="orange")</formula>
    </cfRule>
  </conditionalFormatting>
  <conditionalFormatting sqref="C79:H79">
    <cfRule type="expression" dxfId="1200" priority="1201">
      <formula>MONTH(C73)&lt;&gt;$N$4</formula>
    </cfRule>
  </conditionalFormatting>
  <conditionalFormatting sqref="B79:H79">
    <cfRule type="expression" dxfId="1199" priority="1194">
      <formula>AND(MONTH(B73)=$F$55,B74="pink")</formula>
    </cfRule>
    <cfRule type="expression" dxfId="1198" priority="1195">
      <formula>AND(MONTH(B73)=$F$55,B74="yellow")</formula>
    </cfRule>
    <cfRule type="expression" dxfId="1197" priority="1196">
      <formula>AND(MONTH(B73)=$F$55,B74="green")</formula>
    </cfRule>
    <cfRule type="expression" dxfId="1196" priority="1197">
      <formula>AND(MONTH(B73)=$F$55,B74="purple")</formula>
    </cfRule>
    <cfRule type="expression" dxfId="1195" priority="1198">
      <formula>AND(MONTH(B73)=$F$55,B74="sky")</formula>
    </cfRule>
    <cfRule type="expression" dxfId="1194" priority="1199">
      <formula>AND(MONTH(B73)=$F$55,B74="orange")</formula>
    </cfRule>
    <cfRule type="expression" dxfId="1193" priority="1200">
      <formula>MONTH(B73)&lt;&gt;$F$55</formula>
    </cfRule>
  </conditionalFormatting>
  <conditionalFormatting sqref="C80:H80">
    <cfRule type="expression" dxfId="1192" priority="1193">
      <formula>MONTH(C74)&lt;&gt;$N$4</formula>
    </cfRule>
  </conditionalFormatting>
  <conditionalFormatting sqref="B80:H80">
    <cfRule type="expression" dxfId="1191" priority="1186">
      <formula>AND(MONTH(B73)=$F$55,B74="pink")</formula>
    </cfRule>
    <cfRule type="expression" dxfId="1190" priority="1187">
      <formula>AND(MONTH(B73)=$F$55,B74="yellow")</formula>
    </cfRule>
    <cfRule type="expression" dxfId="1189" priority="1188">
      <formula>AND(MONTH(B73)=$F$55,B74="green")</formula>
    </cfRule>
    <cfRule type="expression" dxfId="1188" priority="1189">
      <formula>AND(MONTH(B73)=$F$55,B74="purple")</formula>
    </cfRule>
    <cfRule type="expression" dxfId="1187" priority="1190">
      <formula>AND(MONTH(B73)=$F$55,B74="sky")</formula>
    </cfRule>
    <cfRule type="expression" dxfId="1186" priority="1191">
      <formula>AND(MONTH(B73)=$F$55,B74="orange")</formula>
    </cfRule>
    <cfRule type="expression" dxfId="1185" priority="1192">
      <formula>MONTH(B73)&lt;&gt;$F$55</formula>
    </cfRule>
  </conditionalFormatting>
  <conditionalFormatting sqref="B73:H73">
    <cfRule type="expression" dxfId="1184" priority="1185">
      <formula>MONTH(B73)&lt;&gt;$N$4</formula>
    </cfRule>
  </conditionalFormatting>
  <conditionalFormatting sqref="B73:H73">
    <cfRule type="expression" dxfId="1183" priority="1178">
      <formula>AND(MONTH(B73)=$F$55,B74="pink")</formula>
    </cfRule>
    <cfRule type="expression" dxfId="1182" priority="1179">
      <formula>AND(MONTH(B73)=$F$55,B74="yellow")</formula>
    </cfRule>
    <cfRule type="expression" dxfId="1181" priority="1180">
      <formula>AND(MONTH(B73)=$F$55,B74="green")</formula>
    </cfRule>
    <cfRule type="expression" dxfId="1180" priority="1181">
      <formula>AND(MONTH(B73)=$F$55,B74="purple")</formula>
    </cfRule>
    <cfRule type="expression" dxfId="1179" priority="1182">
      <formula>AND(MONTH(B73)=$F$55,B74="sky")</formula>
    </cfRule>
    <cfRule type="expression" dxfId="1178" priority="1183">
      <formula>AND(MONTH(B73)=$F$55,B74="orange")</formula>
    </cfRule>
    <cfRule type="expression" dxfId="1177" priority="1184">
      <formula>MONTH(B73)&lt;&gt;$F$55</formula>
    </cfRule>
  </conditionalFormatting>
  <conditionalFormatting sqref="H73">
    <cfRule type="expression" dxfId="1176" priority="1177">
      <formula>AND(MONTH(H73)=$F$55,H74=FALSE)</formula>
    </cfRule>
  </conditionalFormatting>
  <conditionalFormatting sqref="B73:G73">
    <cfRule type="expression" dxfId="1175" priority="1176">
      <formula>AND(MONTH(B73)=$F$55,B74=FALSE)</formula>
    </cfRule>
  </conditionalFormatting>
  <conditionalFormatting sqref="B67:H67">
    <cfRule type="expression" dxfId="1174" priority="1175">
      <formula>MONTH(B67)&lt;&gt;$F$55</formula>
    </cfRule>
  </conditionalFormatting>
  <conditionalFormatting sqref="B67:H67">
    <cfRule type="expression" dxfId="1173" priority="1169">
      <formula>AND(MONTH(B65)=$F$55,B66="pink")</formula>
    </cfRule>
    <cfRule type="expression" dxfId="1172" priority="1170">
      <formula>AND(MONTH(B65)=$F$55,B66="yellow")</formula>
    </cfRule>
    <cfRule type="expression" dxfId="1171" priority="1171">
      <formula>AND(MONTH(B65)=$F$55,B66="green")</formula>
    </cfRule>
    <cfRule type="expression" dxfId="1170" priority="1172">
      <formula>AND(MONTH(B65)=$F$55,B66="purple")</formula>
    </cfRule>
    <cfRule type="expression" dxfId="1169" priority="1173">
      <formula>AND(MONTH(B65)=$F$55,B66="sky")</formula>
    </cfRule>
    <cfRule type="expression" dxfId="1168" priority="1174">
      <formula>AND(MONTH(B65)=$F$55,B66="orange")</formula>
    </cfRule>
  </conditionalFormatting>
  <conditionalFormatting sqref="B68:H68">
    <cfRule type="expression" dxfId="1167" priority="1168">
      <formula>MONTH(B68)&lt;&gt;$F$55</formula>
    </cfRule>
  </conditionalFormatting>
  <conditionalFormatting sqref="B68:H68">
    <cfRule type="expression" dxfId="1166" priority="1162">
      <formula>AND(MONTH(B65)=$F$55,B66="pink")</formula>
    </cfRule>
    <cfRule type="expression" dxfId="1165" priority="1163">
      <formula>AND(MONTH(B65)=$F$55,B66="yellow")</formula>
    </cfRule>
    <cfRule type="expression" dxfId="1164" priority="1164">
      <formula>AND(MONTH(B65)=$F$55,B66="green")</formula>
    </cfRule>
    <cfRule type="expression" dxfId="1163" priority="1165">
      <formula>AND(MONTH(B65)=$F$55,B66="purple")</formula>
    </cfRule>
    <cfRule type="expression" dxfId="1162" priority="1166">
      <formula>AND(MONTH(B65)=$F$55,B66="sky")</formula>
    </cfRule>
    <cfRule type="expression" dxfId="1161" priority="1167">
      <formula>AND(MONTH(B65)=$F$55,B66="orange")</formula>
    </cfRule>
  </conditionalFormatting>
  <conditionalFormatting sqref="B69:H69">
    <cfRule type="expression" dxfId="1160" priority="1161">
      <formula>MONTH(B69)&lt;&gt;$F$55</formula>
    </cfRule>
  </conditionalFormatting>
  <conditionalFormatting sqref="B69:H69">
    <cfRule type="expression" dxfId="1159" priority="1155">
      <formula>AND(MONTH(B65)=$F$55,B66="pink")</formula>
    </cfRule>
    <cfRule type="expression" dxfId="1158" priority="1156">
      <formula>AND(MONTH(B65)=$F$55,B66="yellow")</formula>
    </cfRule>
    <cfRule type="expression" dxfId="1157" priority="1157">
      <formula>AND(MONTH(B65)=$F$55,B66="green")</formula>
    </cfRule>
    <cfRule type="expression" dxfId="1156" priority="1158">
      <formula>AND(MONTH(B65)=$F$55,B66="purple")</formula>
    </cfRule>
    <cfRule type="expression" dxfId="1155" priority="1159">
      <formula>AND(MONTH(B65)=$F$55,B66="sky")</formula>
    </cfRule>
    <cfRule type="expression" dxfId="1154" priority="1160">
      <formula>AND(MONTH(B65)=$F$55,B66="orange")</formula>
    </cfRule>
  </conditionalFormatting>
  <conditionalFormatting sqref="B70:H70">
    <cfRule type="expression" dxfId="1153" priority="1154">
      <formula>MONTH(B70)&lt;&gt;$F$55</formula>
    </cfRule>
  </conditionalFormatting>
  <conditionalFormatting sqref="B70:H70">
    <cfRule type="expression" dxfId="1152" priority="1148">
      <formula>AND(MONTH(B65)=$F$55,B66="pink")</formula>
    </cfRule>
    <cfRule type="expression" dxfId="1151" priority="1149">
      <formula>AND(MONTH(B65)=$F$55,B66="yellow")</formula>
    </cfRule>
    <cfRule type="expression" dxfId="1150" priority="1150">
      <formula>AND(MONTH(B65)=$F$55,B66="green")</formula>
    </cfRule>
    <cfRule type="expression" dxfId="1149" priority="1151">
      <formula>AND(MONTH(B65)=$F$55,B66="purple")</formula>
    </cfRule>
    <cfRule type="expression" dxfId="1148" priority="1152">
      <formula>AND(MONTH(B65)=$F$55,B66="sky")</formula>
    </cfRule>
    <cfRule type="expression" dxfId="1147" priority="1153">
      <formula>AND(MONTH(B65)=$F$55,B66="orange")</formula>
    </cfRule>
  </conditionalFormatting>
  <conditionalFormatting sqref="C71:H71">
    <cfRule type="expression" dxfId="1146" priority="1147">
      <formula>MONTH(C65)&lt;&gt;$N$4</formula>
    </cfRule>
  </conditionalFormatting>
  <conditionalFormatting sqref="B71:H71">
    <cfRule type="expression" dxfId="1145" priority="1140">
      <formula>AND(MONTH(B65)=$F$55,B66="pink")</formula>
    </cfRule>
    <cfRule type="expression" dxfId="1144" priority="1141">
      <formula>AND(MONTH(B65)=$F$55,B66="yellow")</formula>
    </cfRule>
    <cfRule type="expression" dxfId="1143" priority="1142">
      <formula>AND(MONTH(B65)=$F$55,B66="green")</formula>
    </cfRule>
    <cfRule type="expression" dxfId="1142" priority="1143">
      <formula>AND(MONTH(B65)=$F$55,B66="purple")</formula>
    </cfRule>
    <cfRule type="expression" dxfId="1141" priority="1144">
      <formula>AND(MONTH(B65)=$F$55,B66="sky")</formula>
    </cfRule>
    <cfRule type="expression" dxfId="1140" priority="1145">
      <formula>AND(MONTH(B65)=$F$55,B66="orange")</formula>
    </cfRule>
    <cfRule type="expression" dxfId="1139" priority="1146">
      <formula>MONTH(B65)&lt;&gt;$F$55</formula>
    </cfRule>
  </conditionalFormatting>
  <conditionalFormatting sqref="C72:H72">
    <cfRule type="expression" dxfId="1138" priority="1139">
      <formula>MONTH(C66)&lt;&gt;$N$4</formula>
    </cfRule>
  </conditionalFormatting>
  <conditionalFormatting sqref="B72:H72">
    <cfRule type="expression" dxfId="1137" priority="1132">
      <formula>AND(MONTH(B65)=$F$55,B66="pink")</formula>
    </cfRule>
    <cfRule type="expression" dxfId="1136" priority="1133">
      <formula>AND(MONTH(B65)=$F$55,B66="yellow")</formula>
    </cfRule>
    <cfRule type="expression" dxfId="1135" priority="1134">
      <formula>AND(MONTH(B65)=$F$55,B66="green")</formula>
    </cfRule>
    <cfRule type="expression" dxfId="1134" priority="1135">
      <formula>AND(MONTH(B65)=$F$55,B66="purple")</formula>
    </cfRule>
    <cfRule type="expression" dxfId="1133" priority="1136">
      <formula>AND(MONTH(B65)=$F$55,B66="sky")</formula>
    </cfRule>
    <cfRule type="expression" dxfId="1132" priority="1137">
      <formula>AND(MONTH(B65)=$F$55,B66="orange")</formula>
    </cfRule>
    <cfRule type="expression" dxfId="1131" priority="1138">
      <formula>MONTH(B65)&lt;&gt;$F$55</formula>
    </cfRule>
  </conditionalFormatting>
  <conditionalFormatting sqref="B65:H65">
    <cfRule type="expression" dxfId="1130" priority="1131">
      <formula>MONTH(B65)&lt;&gt;$N$4</formula>
    </cfRule>
  </conditionalFormatting>
  <conditionalFormatting sqref="B65:H65">
    <cfRule type="expression" dxfId="1129" priority="1124">
      <formula>AND(MONTH(B65)=$F$55,B66="pink")</formula>
    </cfRule>
    <cfRule type="expression" dxfId="1128" priority="1125">
      <formula>AND(MONTH(B65)=$F$55,B66="yellow")</formula>
    </cfRule>
    <cfRule type="expression" dxfId="1127" priority="1126">
      <formula>AND(MONTH(B65)=$F$55,B66="green")</formula>
    </cfRule>
    <cfRule type="expression" dxfId="1126" priority="1127">
      <formula>AND(MONTH(B65)=$F$55,B66="purple")</formula>
    </cfRule>
    <cfRule type="expression" dxfId="1125" priority="1128">
      <formula>AND(MONTH(B65)=$F$55,B66="sky")</formula>
    </cfRule>
    <cfRule type="expression" dxfId="1124" priority="1129">
      <formula>AND(MONTH(B65)=$F$55,B66="orange")</formula>
    </cfRule>
    <cfRule type="expression" dxfId="1123" priority="1130">
      <formula>MONTH(B65)&lt;&gt;$F$55</formula>
    </cfRule>
  </conditionalFormatting>
  <conditionalFormatting sqref="H65">
    <cfRule type="expression" dxfId="1122" priority="1123">
      <formula>AND(MONTH(H65)=$F$55,H66=FALSE)</formula>
    </cfRule>
  </conditionalFormatting>
  <conditionalFormatting sqref="B65:G65">
    <cfRule type="expression" dxfId="1121" priority="1122">
      <formula>AND(MONTH(B65)=$F$55,B66=FALSE)</formula>
    </cfRule>
  </conditionalFormatting>
  <conditionalFormatting sqref="B59:H59">
    <cfRule type="expression" dxfId="1120" priority="1121">
      <formula>MONTH(B59)&lt;&gt;$F$55</formula>
    </cfRule>
  </conditionalFormatting>
  <conditionalFormatting sqref="B59:H59">
    <cfRule type="expression" dxfId="1119" priority="1115">
      <formula>AND(MONTH(B57)=$F$55,B58="pink")</formula>
    </cfRule>
    <cfRule type="expression" dxfId="1118" priority="1116">
      <formula>AND(MONTH(B57)=$F$55,B58="yellow")</formula>
    </cfRule>
    <cfRule type="expression" dxfId="1117" priority="1117">
      <formula>AND(MONTH(B57)=$F$55,B58="green")</formula>
    </cfRule>
    <cfRule type="expression" dxfId="1116" priority="1118">
      <formula>AND(MONTH(B57)=$F$55,B58="purple")</formula>
    </cfRule>
    <cfRule type="expression" dxfId="1115" priority="1119">
      <formula>AND(MONTH(B57)=$F$55,B58="sky")</formula>
    </cfRule>
    <cfRule type="expression" dxfId="1114" priority="1120">
      <formula>AND(MONTH(B57)=$F$55,B58="orange")</formula>
    </cfRule>
  </conditionalFormatting>
  <conditionalFormatting sqref="B60:H60">
    <cfRule type="expression" dxfId="1113" priority="1114">
      <formula>MONTH(B60)&lt;&gt;$F$55</formula>
    </cfRule>
  </conditionalFormatting>
  <conditionalFormatting sqref="B60:H60">
    <cfRule type="expression" dxfId="1112" priority="1108">
      <formula>AND(MONTH(B57)=$F$55,B58="pink")</formula>
    </cfRule>
    <cfRule type="expression" dxfId="1111" priority="1109">
      <formula>AND(MONTH(B57)=$F$55,B58="yellow")</formula>
    </cfRule>
    <cfRule type="expression" dxfId="1110" priority="1110">
      <formula>AND(MONTH(B57)=$F$55,B58="green")</formula>
    </cfRule>
    <cfRule type="expression" dxfId="1109" priority="1111">
      <formula>AND(MONTH(B57)=$F$55,B58="purple")</formula>
    </cfRule>
    <cfRule type="expression" dxfId="1108" priority="1112">
      <formula>AND(MONTH(B57)=$F$55,B58="sky")</formula>
    </cfRule>
    <cfRule type="expression" dxfId="1107" priority="1113">
      <formula>AND(MONTH(B57)=$F$55,B58="orange")</formula>
    </cfRule>
  </conditionalFormatting>
  <conditionalFormatting sqref="B61:H61">
    <cfRule type="expression" dxfId="1106" priority="1107">
      <formula>MONTH(B61)&lt;&gt;$F$55</formula>
    </cfRule>
  </conditionalFormatting>
  <conditionalFormatting sqref="B61:H61">
    <cfRule type="expression" dxfId="1105" priority="1101">
      <formula>AND(MONTH(B57)=$F$55,B58="pink")</formula>
    </cfRule>
    <cfRule type="expression" dxfId="1104" priority="1102">
      <formula>AND(MONTH(B57)=$F$55,B58="yellow")</formula>
    </cfRule>
    <cfRule type="expression" dxfId="1103" priority="1103">
      <formula>AND(MONTH(B57)=$F$55,B58="green")</formula>
    </cfRule>
    <cfRule type="expression" dxfId="1102" priority="1104">
      <formula>AND(MONTH(B57)=$F$55,B58="purple")</formula>
    </cfRule>
    <cfRule type="expression" dxfId="1101" priority="1105">
      <formula>AND(MONTH(B57)=$F$55,B58="sky")</formula>
    </cfRule>
    <cfRule type="expression" dxfId="1100" priority="1106">
      <formula>AND(MONTH(B57)=$F$55,B58="orange")</formula>
    </cfRule>
  </conditionalFormatting>
  <conditionalFormatting sqref="B62:H62">
    <cfRule type="expression" dxfId="1099" priority="1100">
      <formula>MONTH(B62)&lt;&gt;$F$55</formula>
    </cfRule>
  </conditionalFormatting>
  <conditionalFormatting sqref="B62:H62">
    <cfRule type="expression" dxfId="1098" priority="1094">
      <formula>AND(MONTH(B57)=$F$55,B58="pink")</formula>
    </cfRule>
    <cfRule type="expression" dxfId="1097" priority="1095">
      <formula>AND(MONTH(B57)=$F$55,B58="yellow")</formula>
    </cfRule>
    <cfRule type="expression" dxfId="1096" priority="1096">
      <formula>AND(MONTH(B57)=$F$55,B58="green")</formula>
    </cfRule>
    <cfRule type="expression" dxfId="1095" priority="1097">
      <formula>AND(MONTH(B57)=$F$55,B58="purple")</formula>
    </cfRule>
    <cfRule type="expression" dxfId="1094" priority="1098">
      <formula>AND(MONTH(B57)=$F$55,B58="sky")</formula>
    </cfRule>
    <cfRule type="expression" dxfId="1093" priority="1099">
      <formula>AND(MONTH(B57)=$F$55,B58="orange")</formula>
    </cfRule>
  </conditionalFormatting>
  <conditionalFormatting sqref="C63:H63">
    <cfRule type="expression" dxfId="1092" priority="1093">
      <formula>MONTH(C57)&lt;&gt;$N$4</formula>
    </cfRule>
  </conditionalFormatting>
  <conditionalFormatting sqref="B63:H63">
    <cfRule type="expression" dxfId="1091" priority="1086">
      <formula>AND(MONTH(B57)=$F$55,B58="pink")</formula>
    </cfRule>
    <cfRule type="expression" dxfId="1090" priority="1087">
      <formula>AND(MONTH(B57)=$F$55,B58="yellow")</formula>
    </cfRule>
    <cfRule type="expression" dxfId="1089" priority="1088">
      <formula>AND(MONTH(B57)=$F$55,B58="green")</formula>
    </cfRule>
    <cfRule type="expression" dxfId="1088" priority="1089">
      <formula>AND(MONTH(B57)=$F$55,B58="purple")</formula>
    </cfRule>
    <cfRule type="expression" dxfId="1087" priority="1090">
      <formula>AND(MONTH(B57)=$F$55,B58="sky")</formula>
    </cfRule>
    <cfRule type="expression" dxfId="1086" priority="1091">
      <formula>AND(MONTH(B57)=$F$55,B58="orange")</formula>
    </cfRule>
    <cfRule type="expression" dxfId="1085" priority="1092">
      <formula>MONTH(B57)&lt;&gt;$F$55</formula>
    </cfRule>
  </conditionalFormatting>
  <conditionalFormatting sqref="C64:H64">
    <cfRule type="expression" dxfId="1084" priority="1085">
      <formula>MONTH(C58)&lt;&gt;$N$4</formula>
    </cfRule>
  </conditionalFormatting>
  <conditionalFormatting sqref="B64:H64">
    <cfRule type="expression" dxfId="1083" priority="1078">
      <formula>AND(MONTH(B57)=$F$55,B58="pink")</formula>
    </cfRule>
    <cfRule type="expression" dxfId="1082" priority="1079">
      <formula>AND(MONTH(B57)=$F$55,B58="yellow")</formula>
    </cfRule>
    <cfRule type="expression" dxfId="1081" priority="1080">
      <formula>AND(MONTH(B57)=$F$55,B58="green")</formula>
    </cfRule>
    <cfRule type="expression" dxfId="1080" priority="1081">
      <formula>AND(MONTH(B57)=$F$55,B58="purple")</formula>
    </cfRule>
    <cfRule type="expression" dxfId="1079" priority="1082">
      <formula>AND(MONTH(B57)=$F$55,B58="sky")</formula>
    </cfRule>
    <cfRule type="expression" dxfId="1078" priority="1083">
      <formula>AND(MONTH(B57)=$F$55,B58="orange")</formula>
    </cfRule>
    <cfRule type="expression" dxfId="1077" priority="1084">
      <formula>MONTH(B57)&lt;&gt;$F$55</formula>
    </cfRule>
  </conditionalFormatting>
  <conditionalFormatting sqref="B57:H57">
    <cfRule type="expression" dxfId="1076" priority="1077">
      <formula>MONTH(B57)&lt;&gt;$N$4</formula>
    </cfRule>
  </conditionalFormatting>
  <conditionalFormatting sqref="B57:H57">
    <cfRule type="expression" dxfId="1075" priority="1070">
      <formula>AND(MONTH(B57)=$F$55,B58="pink")</formula>
    </cfRule>
    <cfRule type="expression" dxfId="1074" priority="1071">
      <formula>AND(MONTH(B57)=$F$55,B58="yellow")</formula>
    </cfRule>
    <cfRule type="expression" dxfId="1073" priority="1072">
      <formula>AND(MONTH(B57)=$F$55,B58="green")</formula>
    </cfRule>
    <cfRule type="expression" dxfId="1072" priority="1073">
      <formula>AND(MONTH(B57)=$F$55,B58="purple")</formula>
    </cfRule>
    <cfRule type="expression" dxfId="1071" priority="1074">
      <formula>AND(MONTH(B57)=$F$55,B58="sky")</formula>
    </cfRule>
    <cfRule type="expression" dxfId="1070" priority="1075">
      <formula>AND(MONTH(B57)=$F$55,B58="orange")</formula>
    </cfRule>
    <cfRule type="expression" dxfId="1069" priority="1076">
      <formula>MONTH(B57)&lt;&gt;$F$55</formula>
    </cfRule>
  </conditionalFormatting>
  <conditionalFormatting sqref="H57">
    <cfRule type="expression" dxfId="1068" priority="1069">
      <formula>AND(MONTH(H57)=$F$55,H58=FALSE)</formula>
    </cfRule>
  </conditionalFormatting>
  <conditionalFormatting sqref="B57:G57">
    <cfRule type="expression" dxfId="1067" priority="1068">
      <formula>AND(MONTH(B57)=$F$55,B58=FALSE)</formula>
    </cfRule>
  </conditionalFormatting>
  <conditionalFormatting sqref="AA89">
    <cfRule type="expression" dxfId="1066" priority="1067">
      <formula>MONTH(AA89)&lt;&gt;$N$4</formula>
    </cfRule>
  </conditionalFormatting>
  <conditionalFormatting sqref="AA89">
    <cfRule type="expression" dxfId="1065" priority="1060">
      <formula>AND(MONTH(AA89)=$AD$55,AA90="pink")</formula>
    </cfRule>
    <cfRule type="expression" dxfId="1064" priority="1061">
      <formula>AND(MONTH(AA89)=$AD$55,AA90="yellow")</formula>
    </cfRule>
    <cfRule type="expression" dxfId="1063" priority="1062">
      <formula>AND(MONTH(AA89)=$AD$55,AA90="green")</formula>
    </cfRule>
    <cfRule type="expression" dxfId="1062" priority="1063">
      <formula>AND(MONTH(AA89)=$AD$55,AA90="purple")</formula>
    </cfRule>
    <cfRule type="expression" dxfId="1061" priority="1064">
      <formula>AND(MONTH(AA89)=$AD$55,AA90="sky")</formula>
    </cfRule>
    <cfRule type="expression" dxfId="1060" priority="1065">
      <formula>AND(MONTH(AA89)=$AD$55,AA90="orange")</formula>
    </cfRule>
    <cfRule type="expression" dxfId="1059" priority="1066">
      <formula>MONTH(AA89)&lt;&gt;$AD$55</formula>
    </cfRule>
  </conditionalFormatting>
  <conditionalFormatting sqref="AA89">
    <cfRule type="expression" dxfId="1058" priority="1059">
      <formula>AND(MONTH(AA89)=$AD$55,AA90=FALSE)</formula>
    </cfRule>
  </conditionalFormatting>
  <conditionalFormatting sqref="AA96">
    <cfRule type="expression" dxfId="1057" priority="1058">
      <formula>MONTH(AA89)&lt;&gt;$AD$55</formula>
    </cfRule>
  </conditionalFormatting>
  <conditionalFormatting sqref="AA91">
    <cfRule type="expression" dxfId="1056" priority="1057">
      <formula>MONTH(AA91)&lt;&gt;$AD$55</formula>
    </cfRule>
  </conditionalFormatting>
  <conditionalFormatting sqref="AA91">
    <cfRule type="expression" dxfId="1055" priority="1051">
      <formula>AND(MONTH(AA89)=$AD$55,AA90="pink")</formula>
    </cfRule>
    <cfRule type="expression" dxfId="1054" priority="1052">
      <formula>AND(MONTH(AA89)=$AD$55,AA90="yellow")</formula>
    </cfRule>
    <cfRule type="expression" dxfId="1053" priority="1053">
      <formula>AND(MONTH(AA89)=$AD$55,AA90="green")</formula>
    </cfRule>
    <cfRule type="expression" dxfId="1052" priority="1054">
      <formula>AND(MONTH(AA89)=$AD$55,AA90="purple")</formula>
    </cfRule>
    <cfRule type="expression" dxfId="1051" priority="1055">
      <formula>AND(MONTH(AA89)=$AD$55,AA90="sky")</formula>
    </cfRule>
    <cfRule type="expression" dxfId="1050" priority="1056">
      <formula>AND(MONTH(AA89)=$AD$55,AA90="orange")</formula>
    </cfRule>
  </conditionalFormatting>
  <conditionalFormatting sqref="AA92">
    <cfRule type="expression" dxfId="1049" priority="1050">
      <formula>MONTH(AA92)&lt;&gt;$AD$55</formula>
    </cfRule>
  </conditionalFormatting>
  <conditionalFormatting sqref="AA92">
    <cfRule type="expression" dxfId="1048" priority="1044">
      <formula>AND(MONTH(AA89)=$AD$55,AA90="pink")</formula>
    </cfRule>
    <cfRule type="expression" dxfId="1047" priority="1045">
      <formula>AND(MONTH(AA89)=$AD$55,AA90="yellow")</formula>
    </cfRule>
    <cfRule type="expression" dxfId="1046" priority="1046">
      <formula>AND(MONTH(AA89)=$AD$55,AA90="green")</formula>
    </cfRule>
    <cfRule type="expression" dxfId="1045" priority="1047">
      <formula>AND(MONTH(AA89)=$AD$55,AA90="purple")</formula>
    </cfRule>
    <cfRule type="expression" dxfId="1044" priority="1048">
      <formula>AND(MONTH(AA89)=$AD$55,AA90="sky")</formula>
    </cfRule>
    <cfRule type="expression" dxfId="1043" priority="1049">
      <formula>AND(MONTH(AA89)=$AD$55,AA90="orange")</formula>
    </cfRule>
  </conditionalFormatting>
  <conditionalFormatting sqref="AA93">
    <cfRule type="expression" dxfId="1042" priority="1043">
      <formula>MONTH(AA93)&lt;&gt;$AD$55</formula>
    </cfRule>
  </conditionalFormatting>
  <conditionalFormatting sqref="AA93">
    <cfRule type="expression" dxfId="1041" priority="1037">
      <formula>AND(MONTH(AA89)=$AD$55,AA90="pink")</formula>
    </cfRule>
    <cfRule type="expression" dxfId="1040" priority="1038">
      <formula>AND(MONTH(AA89)=$AD$55,AA90="yellow")</formula>
    </cfRule>
    <cfRule type="expression" dxfId="1039" priority="1039">
      <formula>AND(MONTH(AA89)=$AD$55,AA90="green")</formula>
    </cfRule>
    <cfRule type="expression" dxfId="1038" priority="1040">
      <formula>AND(MONTH(AA89)=$AD$55,AA90="purple")</formula>
    </cfRule>
    <cfRule type="expression" dxfId="1037" priority="1041">
      <formula>AND(MONTH(AA89)=$AD$55,AA90="sky")</formula>
    </cfRule>
    <cfRule type="expression" dxfId="1036" priority="1042">
      <formula>AND(MONTH(AA89)=$AD$55,AA90="orange")</formula>
    </cfRule>
  </conditionalFormatting>
  <conditionalFormatting sqref="AA94">
    <cfRule type="expression" dxfId="1035" priority="1036">
      <formula>MONTH(AA94)&lt;&gt;$AD$55</formula>
    </cfRule>
  </conditionalFormatting>
  <conditionalFormatting sqref="AA94">
    <cfRule type="expression" dxfId="1034" priority="1030">
      <formula>AND(MONTH(AA89)=$AD$55,AA90="pink")</formula>
    </cfRule>
    <cfRule type="expression" dxfId="1033" priority="1031">
      <formula>AND(MONTH(AA89)=$AD$55,AA90="yellow")</formula>
    </cfRule>
    <cfRule type="expression" dxfId="1032" priority="1032">
      <formula>AND(MONTH(AA89)=$AD$55,AA90="green")</formula>
    </cfRule>
    <cfRule type="expression" dxfId="1031" priority="1033">
      <formula>AND(MONTH(AA89)=$AD$55,AA90="purple")</formula>
    </cfRule>
    <cfRule type="expression" dxfId="1030" priority="1034">
      <formula>AND(MONTH(AA89)=$AD$55,AA90="sky")</formula>
    </cfRule>
    <cfRule type="expression" dxfId="1029" priority="1035">
      <formula>AND(MONTH(AA89)=$AD$55,AA90="orange")</formula>
    </cfRule>
  </conditionalFormatting>
  <conditionalFormatting sqref="AA95">
    <cfRule type="expression" dxfId="1028" priority="1023">
      <formula>AND(MONTH(AA89)=$AD$55,AA90="pink")</formula>
    </cfRule>
    <cfRule type="expression" dxfId="1027" priority="1024">
      <formula>AND(MONTH(AA89)=$AD$55,AA90="yellow")</formula>
    </cfRule>
    <cfRule type="expression" dxfId="1026" priority="1025">
      <formula>AND(MONTH(AA89)=$AD$55,AA90="green")</formula>
    </cfRule>
    <cfRule type="expression" dxfId="1025" priority="1026">
      <formula>AND(MONTH(AA89)=$AD$55,AA90="purple")</formula>
    </cfRule>
    <cfRule type="expression" dxfId="1024" priority="1027">
      <formula>AND(MONTH(AA89)=$AD$55,AA90="sky")</formula>
    </cfRule>
    <cfRule type="expression" dxfId="1023" priority="1028">
      <formula>AND(MONTH(AA89)=$AD$55,AA90="orange")</formula>
    </cfRule>
    <cfRule type="expression" dxfId="1022" priority="1029">
      <formula>MONTH(AA89)&lt;&gt;$AD$55</formula>
    </cfRule>
  </conditionalFormatting>
  <conditionalFormatting sqref="AA96">
    <cfRule type="expression" dxfId="1021" priority="1017">
      <formula>AND(MONTH(AA89)=$AD$55,AA90="pink")</formula>
    </cfRule>
    <cfRule type="expression" dxfId="1020" priority="1018">
      <formula>AND(MONTH(AA89)=$AD$55,AA90="yellow")</formula>
    </cfRule>
    <cfRule type="expression" dxfId="1019" priority="1019">
      <formula>AND(MONTH(AA89)=$AD$55,AA91="green")</formula>
    </cfRule>
    <cfRule type="expression" dxfId="1018" priority="1020">
      <formula>AND(MONTH(AA89)=$AD$55,AA90="purple")</formula>
    </cfRule>
    <cfRule type="expression" dxfId="1017" priority="1021">
      <formula>AND(MONTH(AA89)=$AD$55,AA90="sky")</formula>
    </cfRule>
    <cfRule type="expression" dxfId="1016" priority="1022">
      <formula>AND(MONTH(AA89)=$AD$55,AA90="orange")</formula>
    </cfRule>
  </conditionalFormatting>
  <conditionalFormatting sqref="AB89:AF89">
    <cfRule type="expression" dxfId="1015" priority="1016">
      <formula>MONTH(AB89)&lt;&gt;$N$4</formula>
    </cfRule>
  </conditionalFormatting>
  <conditionalFormatting sqref="AB89:AF89">
    <cfRule type="expression" dxfId="1014" priority="1009">
      <formula>AND(MONTH(AB89)=$AD$55,AB90="pink")</formula>
    </cfRule>
    <cfRule type="expression" dxfId="1013" priority="1010">
      <formula>AND(MONTH(AB89)=$AD$55,AB90="yellow")</formula>
    </cfRule>
    <cfRule type="expression" dxfId="1012" priority="1011">
      <formula>AND(MONTH(AB89)=$AD$55,AB90="green")</formula>
    </cfRule>
    <cfRule type="expression" dxfId="1011" priority="1012">
      <formula>AND(MONTH(AB89)=$AD$55,AB90="purple")</formula>
    </cfRule>
    <cfRule type="expression" dxfId="1010" priority="1013">
      <formula>AND(MONTH(AB89)=$AD$55,AB90="sky")</formula>
    </cfRule>
    <cfRule type="expression" dxfId="1009" priority="1014">
      <formula>AND(MONTH(AB89)=$AD$55,AB90="orange")</formula>
    </cfRule>
    <cfRule type="expression" dxfId="1008" priority="1015">
      <formula>MONTH(AB89)&lt;&gt;$AD$55</formula>
    </cfRule>
  </conditionalFormatting>
  <conditionalFormatting sqref="AB89:AF89">
    <cfRule type="expression" dxfId="1007" priority="1008">
      <formula>AND(MONTH(AB89)=$AD$55,AB90=FALSE)</formula>
    </cfRule>
  </conditionalFormatting>
  <conditionalFormatting sqref="AB96:AF96">
    <cfRule type="expression" dxfId="1006" priority="1007">
      <formula>MONTH(AB89)&lt;&gt;$AD$55</formula>
    </cfRule>
  </conditionalFormatting>
  <conditionalFormatting sqref="AB91:AF91">
    <cfRule type="expression" dxfId="1005" priority="1006">
      <formula>MONTH(AB91)&lt;&gt;$AD$55</formula>
    </cfRule>
  </conditionalFormatting>
  <conditionalFormatting sqref="AB91:AF91">
    <cfRule type="expression" dxfId="1004" priority="1000">
      <formula>AND(MONTH(AB89)=$AD$55,AB90="pink")</formula>
    </cfRule>
    <cfRule type="expression" dxfId="1003" priority="1001">
      <formula>AND(MONTH(AB89)=$AD$55,AB90="yellow")</formula>
    </cfRule>
    <cfRule type="expression" dxfId="1002" priority="1002">
      <formula>AND(MONTH(AB89)=$AD$55,AB90="green")</formula>
    </cfRule>
    <cfRule type="expression" dxfId="1001" priority="1003">
      <formula>AND(MONTH(AB89)=$AD$55,AB90="purple")</formula>
    </cfRule>
    <cfRule type="expression" dxfId="1000" priority="1004">
      <formula>AND(MONTH(AB89)=$AD$55,AB90="sky")</formula>
    </cfRule>
    <cfRule type="expression" dxfId="999" priority="1005">
      <formula>AND(MONTH(AB89)=$AD$55,AB90="orange")</formula>
    </cfRule>
  </conditionalFormatting>
  <conditionalFormatting sqref="AB92:AF92">
    <cfRule type="expression" dxfId="998" priority="999">
      <formula>MONTH(AB92)&lt;&gt;$AD$55</formula>
    </cfRule>
  </conditionalFormatting>
  <conditionalFormatting sqref="AB92:AF92">
    <cfRule type="expression" dxfId="997" priority="993">
      <formula>AND(MONTH(AB89)=$AD$55,AB90="pink")</formula>
    </cfRule>
    <cfRule type="expression" dxfId="996" priority="994">
      <formula>AND(MONTH(AB89)=$AD$55,AB90="yellow")</formula>
    </cfRule>
    <cfRule type="expression" dxfId="995" priority="995">
      <formula>AND(MONTH(AB89)=$AD$55,AB90="green")</formula>
    </cfRule>
    <cfRule type="expression" dxfId="994" priority="996">
      <formula>AND(MONTH(AB89)=$AD$55,AB90="purple")</formula>
    </cfRule>
    <cfRule type="expression" dxfId="993" priority="997">
      <formula>AND(MONTH(AB89)=$AD$55,AB90="sky")</formula>
    </cfRule>
    <cfRule type="expression" dxfId="992" priority="998">
      <formula>AND(MONTH(AB89)=$AD$55,AB90="orange")</formula>
    </cfRule>
  </conditionalFormatting>
  <conditionalFormatting sqref="AB93:AF93">
    <cfRule type="expression" dxfId="991" priority="992">
      <formula>MONTH(AB93)&lt;&gt;$AD$55</formula>
    </cfRule>
  </conditionalFormatting>
  <conditionalFormatting sqref="AB93:AF93">
    <cfRule type="expression" dxfId="990" priority="986">
      <formula>AND(MONTH(AB89)=$AD$55,AB90="pink")</formula>
    </cfRule>
    <cfRule type="expression" dxfId="989" priority="987">
      <formula>AND(MONTH(AB89)=$AD$55,AB90="yellow")</formula>
    </cfRule>
    <cfRule type="expression" dxfId="988" priority="988">
      <formula>AND(MONTH(AB89)=$AD$55,AB90="green")</formula>
    </cfRule>
    <cfRule type="expression" dxfId="987" priority="989">
      <formula>AND(MONTH(AB89)=$AD$55,AB90="purple")</formula>
    </cfRule>
    <cfRule type="expression" dxfId="986" priority="990">
      <formula>AND(MONTH(AB89)=$AD$55,AB90="sky")</formula>
    </cfRule>
    <cfRule type="expression" dxfId="985" priority="991">
      <formula>AND(MONTH(AB89)=$AD$55,AB90="orange")</formula>
    </cfRule>
  </conditionalFormatting>
  <conditionalFormatting sqref="AB94:AF94">
    <cfRule type="expression" dxfId="984" priority="985">
      <formula>MONTH(AB94)&lt;&gt;$AD$55</formula>
    </cfRule>
  </conditionalFormatting>
  <conditionalFormatting sqref="AB94:AF94">
    <cfRule type="expression" dxfId="983" priority="979">
      <formula>AND(MONTH(AB89)=$AD$55,AB90="pink")</formula>
    </cfRule>
    <cfRule type="expression" dxfId="982" priority="980">
      <formula>AND(MONTH(AB89)=$AD$55,AB90="yellow")</formula>
    </cfRule>
    <cfRule type="expression" dxfId="981" priority="981">
      <formula>AND(MONTH(AB89)=$AD$55,AB90="green")</formula>
    </cfRule>
    <cfRule type="expression" dxfId="980" priority="982">
      <formula>AND(MONTH(AB89)=$AD$55,AB90="purple")</formula>
    </cfRule>
    <cfRule type="expression" dxfId="979" priority="983">
      <formula>AND(MONTH(AB89)=$AD$55,AB90="sky")</formula>
    </cfRule>
    <cfRule type="expression" dxfId="978" priority="984">
      <formula>AND(MONTH(AB89)=$AD$55,AB90="orange")</formula>
    </cfRule>
  </conditionalFormatting>
  <conditionalFormatting sqref="AB95:AF95">
    <cfRule type="expression" dxfId="977" priority="972">
      <formula>AND(MONTH(AB89)=$AD$55,AB90="pink")</formula>
    </cfRule>
    <cfRule type="expression" dxfId="976" priority="973">
      <formula>AND(MONTH(AB89)=$AD$55,AB90="yellow")</formula>
    </cfRule>
    <cfRule type="expression" dxfId="975" priority="974">
      <formula>AND(MONTH(AB89)=$AD$55,AB90="green")</formula>
    </cfRule>
    <cfRule type="expression" dxfId="974" priority="975">
      <formula>AND(MONTH(AB89)=$AD$55,AB90="purple")</formula>
    </cfRule>
    <cfRule type="expression" dxfId="973" priority="976">
      <formula>AND(MONTH(AB89)=$AD$55,AB90="sky")</formula>
    </cfRule>
    <cfRule type="expression" dxfId="972" priority="977">
      <formula>AND(MONTH(AB89)=$AD$55,AB90="orange")</formula>
    </cfRule>
    <cfRule type="expression" dxfId="971" priority="978">
      <formula>MONTH(AB89)&lt;&gt;$AD$55</formula>
    </cfRule>
  </conditionalFormatting>
  <conditionalFormatting sqref="AB96:AF96">
    <cfRule type="expression" dxfId="970" priority="966">
      <formula>AND(MONTH(AB89)=$AD$55,AB90="pink")</formula>
    </cfRule>
    <cfRule type="expression" dxfId="969" priority="967">
      <formula>AND(MONTH(AB89)=$AD$55,AB90="yellow")</formula>
    </cfRule>
    <cfRule type="expression" dxfId="968" priority="968">
      <formula>AND(MONTH(AB89)=$AD$55,AB91="green")</formula>
    </cfRule>
    <cfRule type="expression" dxfId="967" priority="969">
      <formula>AND(MONTH(AB89)=$AD$55,AB90="purple")</formula>
    </cfRule>
    <cfRule type="expression" dxfId="966" priority="970">
      <formula>AND(MONTH(AB89)=$AD$55,AB90="sky")</formula>
    </cfRule>
    <cfRule type="expression" dxfId="965" priority="971">
      <formula>AND(MONTH(AB89)=$AD$55,AB90="orange")</formula>
    </cfRule>
  </conditionalFormatting>
  <conditionalFormatting sqref="Z89">
    <cfRule type="expression" dxfId="964" priority="965">
      <formula>MONTH(Z89)&lt;&gt;$N$4</formula>
    </cfRule>
  </conditionalFormatting>
  <conditionalFormatting sqref="Z89">
    <cfRule type="expression" dxfId="963" priority="958">
      <formula>AND(MONTH(Z89)=$AD$55,Z90="pink")</formula>
    </cfRule>
    <cfRule type="expression" dxfId="962" priority="959">
      <formula>AND(MONTH(Z89)=$AD$55,Z90="yellow")</formula>
    </cfRule>
    <cfRule type="expression" dxfId="961" priority="960">
      <formula>AND(MONTH(Z89)=$AD$55,Z90="green")</formula>
    </cfRule>
    <cfRule type="expression" dxfId="960" priority="961">
      <formula>AND(MONTH(Z89)=$AD$55,Z90="purple")</formula>
    </cfRule>
    <cfRule type="expression" dxfId="959" priority="962">
      <formula>AND(MONTH(Z89)=$AD$55,Z90="sky")</formula>
    </cfRule>
    <cfRule type="expression" dxfId="958" priority="963">
      <formula>AND(MONTH(Z89)=$AD$55,Z90="orange")</formula>
    </cfRule>
    <cfRule type="expression" dxfId="957" priority="964">
      <formula>MONTH(Z89)&lt;&gt;$AD$55</formula>
    </cfRule>
  </conditionalFormatting>
  <conditionalFormatting sqref="Z89">
    <cfRule type="expression" dxfId="956" priority="957">
      <formula>AND(MONTH(Z89)=$AD$55,Z90=FALSE)</formula>
    </cfRule>
  </conditionalFormatting>
  <conditionalFormatting sqref="Z96">
    <cfRule type="expression" dxfId="955" priority="956">
      <formula>MONTH(Z89)&lt;&gt;$AD$55</formula>
    </cfRule>
  </conditionalFormatting>
  <conditionalFormatting sqref="Z91">
    <cfRule type="expression" dxfId="954" priority="955">
      <formula>MONTH(Z91)&lt;&gt;$AD$55</formula>
    </cfRule>
  </conditionalFormatting>
  <conditionalFormatting sqref="Z91">
    <cfRule type="expression" dxfId="953" priority="949">
      <formula>AND(MONTH(Z89)=$AD$55,Z90="pink")</formula>
    </cfRule>
    <cfRule type="expression" dxfId="952" priority="950">
      <formula>AND(MONTH(Z89)=$AD$55,Z90="yellow")</formula>
    </cfRule>
    <cfRule type="expression" dxfId="951" priority="951">
      <formula>AND(MONTH(Z89)=$AD$55,Z90="green")</formula>
    </cfRule>
    <cfRule type="expression" dxfId="950" priority="952">
      <formula>AND(MONTH(Z89)=$AD$55,Z90="purple")</formula>
    </cfRule>
    <cfRule type="expression" dxfId="949" priority="953">
      <formula>AND(MONTH(Z89)=$AD$55,Z90="sky")</formula>
    </cfRule>
    <cfRule type="expression" dxfId="948" priority="954">
      <formula>AND(MONTH(Z89)=$AD$55,Z90="orange")</formula>
    </cfRule>
  </conditionalFormatting>
  <conditionalFormatting sqref="Z92">
    <cfRule type="expression" dxfId="947" priority="948">
      <formula>MONTH(Z92)&lt;&gt;$AD$55</formula>
    </cfRule>
  </conditionalFormatting>
  <conditionalFormatting sqref="Z92">
    <cfRule type="expression" dxfId="946" priority="942">
      <formula>AND(MONTH(Z89)=$AD$55,Z90="pink")</formula>
    </cfRule>
    <cfRule type="expression" dxfId="945" priority="943">
      <formula>AND(MONTH(Z89)=$AD$55,Z90="yellow")</formula>
    </cfRule>
    <cfRule type="expression" dxfId="944" priority="944">
      <formula>AND(MONTH(Z89)=$AD$55,Z90="green")</formula>
    </cfRule>
    <cfRule type="expression" dxfId="943" priority="945">
      <formula>AND(MONTH(Z89)=$AD$55,Z90="purple")</formula>
    </cfRule>
    <cfRule type="expression" dxfId="942" priority="946">
      <formula>AND(MONTH(Z89)=$AD$55,Z90="sky")</formula>
    </cfRule>
    <cfRule type="expression" dxfId="941" priority="947">
      <formula>AND(MONTH(Z89)=$AD$55,Z90="orange")</formula>
    </cfRule>
  </conditionalFormatting>
  <conditionalFormatting sqref="Z93">
    <cfRule type="expression" dxfId="940" priority="941">
      <formula>MONTH(Z93)&lt;&gt;$AD$55</formula>
    </cfRule>
  </conditionalFormatting>
  <conditionalFormatting sqref="Z93">
    <cfRule type="expression" dxfId="939" priority="935">
      <formula>AND(MONTH(Z89)=$AD$55,Z90="pink")</formula>
    </cfRule>
    <cfRule type="expression" dxfId="938" priority="936">
      <formula>AND(MONTH(Z89)=$AD$55,Z90="yellow")</formula>
    </cfRule>
    <cfRule type="expression" dxfId="937" priority="937">
      <formula>AND(MONTH(Z89)=$AD$55,Z90="green")</formula>
    </cfRule>
    <cfRule type="expression" dxfId="936" priority="938">
      <formula>AND(MONTH(Z89)=$AD$55,Z90="purple")</formula>
    </cfRule>
    <cfRule type="expression" dxfId="935" priority="939">
      <formula>AND(MONTH(Z89)=$AD$55,Z90="sky")</formula>
    </cfRule>
    <cfRule type="expression" dxfId="934" priority="940">
      <formula>AND(MONTH(Z89)=$AD$55,Z90="orange")</formula>
    </cfRule>
  </conditionalFormatting>
  <conditionalFormatting sqref="Z94">
    <cfRule type="expression" dxfId="933" priority="934">
      <formula>MONTH(Z94)&lt;&gt;$AD$55</formula>
    </cfRule>
  </conditionalFormatting>
  <conditionalFormatting sqref="Z94">
    <cfRule type="expression" dxfId="932" priority="928">
      <formula>AND(MONTH(Z89)=$AD$55,Z90="pink")</formula>
    </cfRule>
    <cfRule type="expression" dxfId="931" priority="929">
      <formula>AND(MONTH(Z89)=$AD$55,Z90="yellow")</formula>
    </cfRule>
    <cfRule type="expression" dxfId="930" priority="930">
      <formula>AND(MONTH(Z89)=$AD$55,Z90="green")</formula>
    </cfRule>
    <cfRule type="expression" dxfId="929" priority="931">
      <formula>AND(MONTH(Z89)=$AD$55,Z90="purple")</formula>
    </cfRule>
    <cfRule type="expression" dxfId="928" priority="932">
      <formula>AND(MONTH(Z89)=$AD$55,Z90="sky")</formula>
    </cfRule>
    <cfRule type="expression" dxfId="927" priority="933">
      <formula>AND(MONTH(Z89)=$AD$55,Z90="orange")</formula>
    </cfRule>
  </conditionalFormatting>
  <conditionalFormatting sqref="Z95">
    <cfRule type="expression" dxfId="926" priority="921">
      <formula>AND(MONTH(Z89)=$AD$55,Z90="pink")</formula>
    </cfRule>
    <cfRule type="expression" dxfId="925" priority="922">
      <formula>AND(MONTH(Z89)=$AD$55,Z90="yellow")</formula>
    </cfRule>
    <cfRule type="expression" dxfId="924" priority="923">
      <formula>AND(MONTH(Z89)=$AD$55,Z90="green")</formula>
    </cfRule>
    <cfRule type="expression" dxfId="923" priority="924">
      <formula>AND(MONTH(Z89)=$AD$55,Z90="purple")</formula>
    </cfRule>
    <cfRule type="expression" dxfId="922" priority="925">
      <formula>AND(MONTH(Z89)=$AD$55,Z90="sky")</formula>
    </cfRule>
    <cfRule type="expression" dxfId="921" priority="926">
      <formula>AND(MONTH(Z89)=$AD$55,Z90="orange")</formula>
    </cfRule>
    <cfRule type="expression" dxfId="920" priority="927">
      <formula>MONTH(Z89)&lt;&gt;$AD$55</formula>
    </cfRule>
  </conditionalFormatting>
  <conditionalFormatting sqref="Z96">
    <cfRule type="expression" dxfId="919" priority="915">
      <formula>AND(MONTH(Z89)=$AD$55,Z90="pink")</formula>
    </cfRule>
    <cfRule type="expression" dxfId="918" priority="916">
      <formula>AND(MONTH(Z89)=$AD$55,Z90="yellow")</formula>
    </cfRule>
    <cfRule type="expression" dxfId="917" priority="917">
      <formula>AND(MONTH(Z89)=$AD$55,Z90="green")</formula>
    </cfRule>
    <cfRule type="expression" dxfId="916" priority="918">
      <formula>AND(MONTH(Z89)=$AD$55,Z90="purple")</formula>
    </cfRule>
    <cfRule type="expression" dxfId="915" priority="919">
      <formula>AND(MONTH(Z89)=$AD$55,Z90="sky")</formula>
    </cfRule>
    <cfRule type="expression" dxfId="914" priority="920">
      <formula>AND(MONTH(Z89)=$AD$55,Z90="orange")</formula>
    </cfRule>
  </conditionalFormatting>
  <conditionalFormatting sqref="AA97">
    <cfRule type="expression" dxfId="913" priority="914">
      <formula>MONTH(AA97)&lt;&gt;$N$4</formula>
    </cfRule>
  </conditionalFormatting>
  <conditionalFormatting sqref="AA97">
    <cfRule type="expression" dxfId="912" priority="907">
      <formula>AND(MONTH(AA97)=$AD$55,AA98="pink")</formula>
    </cfRule>
    <cfRule type="expression" dxfId="911" priority="908">
      <formula>AND(MONTH(AA97)=$AD$55,AA98="yellow")</formula>
    </cfRule>
    <cfRule type="expression" dxfId="910" priority="909">
      <formula>AND(MONTH(AA97)=$AD$55,AA98="green")</formula>
    </cfRule>
    <cfRule type="expression" dxfId="909" priority="910">
      <formula>AND(MONTH(AA97)=$AD$55,AA98="purple")</formula>
    </cfRule>
    <cfRule type="expression" dxfId="908" priority="911">
      <formula>AND(MONTH(AA97)=$AD$55,AA98="sky")</formula>
    </cfRule>
    <cfRule type="expression" dxfId="907" priority="912">
      <formula>AND(MONTH(AA97)=$AD$55,AA98="orange")</formula>
    </cfRule>
    <cfRule type="expression" dxfId="906" priority="913">
      <formula>MONTH(AA97)&lt;&gt;$AD$55</formula>
    </cfRule>
  </conditionalFormatting>
  <conditionalFormatting sqref="AA97">
    <cfRule type="expression" dxfId="905" priority="906">
      <formula>AND(MONTH(AA97)=$AD$55,AA98=FALSE)</formula>
    </cfRule>
  </conditionalFormatting>
  <conditionalFormatting sqref="AA104">
    <cfRule type="expression" dxfId="904" priority="905">
      <formula>MONTH(AA97)&lt;&gt;$AD$55</formula>
    </cfRule>
  </conditionalFormatting>
  <conditionalFormatting sqref="AA99">
    <cfRule type="expression" dxfId="903" priority="904">
      <formula>MONTH(AA99)&lt;&gt;$AD$55</formula>
    </cfRule>
  </conditionalFormatting>
  <conditionalFormatting sqref="AA99">
    <cfRule type="expression" dxfId="902" priority="898">
      <formula>AND(MONTH(AA97)=$AD$55,AA98="pink")</formula>
    </cfRule>
    <cfRule type="expression" dxfId="901" priority="899">
      <formula>AND(MONTH(AA97)=$AD$55,AA98="yellow")</formula>
    </cfRule>
    <cfRule type="expression" dxfId="900" priority="900">
      <formula>AND(MONTH(AA97)=$AD$55,AA98="green")</formula>
    </cfRule>
    <cfRule type="expression" dxfId="899" priority="901">
      <formula>AND(MONTH(AA97)=$AD$55,AA98="purple")</formula>
    </cfRule>
    <cfRule type="expression" dxfId="898" priority="902">
      <formula>AND(MONTH(AA97)=$AD$55,AA98="sky")</formula>
    </cfRule>
    <cfRule type="expression" dxfId="897" priority="903">
      <formula>AND(MONTH(AA97)=$AD$55,AA98="orange")</formula>
    </cfRule>
  </conditionalFormatting>
  <conditionalFormatting sqref="AA100">
    <cfRule type="expression" dxfId="896" priority="897">
      <formula>MONTH(AA100)&lt;&gt;$AD$55</formula>
    </cfRule>
  </conditionalFormatting>
  <conditionalFormatting sqref="AA100">
    <cfRule type="expression" dxfId="895" priority="891">
      <formula>AND(MONTH(AA97)=$AD$55,AA98="pink")</formula>
    </cfRule>
    <cfRule type="expression" dxfId="894" priority="892">
      <formula>AND(MONTH(AA97)=$AD$55,AA98="yellow")</formula>
    </cfRule>
    <cfRule type="expression" dxfId="893" priority="893">
      <formula>AND(MONTH(AA97)=$AD$55,AA98="green")</formula>
    </cfRule>
    <cfRule type="expression" dxfId="892" priority="894">
      <formula>AND(MONTH(AA97)=$AD$55,AA98="purple")</formula>
    </cfRule>
    <cfRule type="expression" dxfId="891" priority="895">
      <formula>AND(MONTH(AA97)=$AD$55,AA98="sky")</formula>
    </cfRule>
    <cfRule type="expression" dxfId="890" priority="896">
      <formula>AND(MONTH(AA97)=$AD$55,AA98="orange")</formula>
    </cfRule>
  </conditionalFormatting>
  <conditionalFormatting sqref="AA101">
    <cfRule type="expression" dxfId="889" priority="890">
      <formula>MONTH(AA101)&lt;&gt;$AD$55</formula>
    </cfRule>
  </conditionalFormatting>
  <conditionalFormatting sqref="AA101">
    <cfRule type="expression" dxfId="888" priority="884">
      <formula>AND(MONTH(AA97)=$AD$55,AA98="pink")</formula>
    </cfRule>
    <cfRule type="expression" dxfId="887" priority="885">
      <formula>AND(MONTH(AA97)=$AD$55,AA98="yellow")</formula>
    </cfRule>
    <cfRule type="expression" dxfId="886" priority="886">
      <formula>AND(MONTH(AA97)=$AD$55,AA98="green")</formula>
    </cfRule>
    <cfRule type="expression" dxfId="885" priority="887">
      <formula>AND(MONTH(AA97)=$AD$55,AA98="purple")</formula>
    </cfRule>
    <cfRule type="expression" dxfId="884" priority="888">
      <formula>AND(MONTH(AA97)=$AD$55,AA98="sky")</formula>
    </cfRule>
    <cfRule type="expression" dxfId="883" priority="889">
      <formula>AND(MONTH(AA97)=$AD$55,AA98="orange")</formula>
    </cfRule>
  </conditionalFormatting>
  <conditionalFormatting sqref="AA102">
    <cfRule type="expression" dxfId="882" priority="883">
      <formula>MONTH(AA102)&lt;&gt;$AD$55</formula>
    </cfRule>
  </conditionalFormatting>
  <conditionalFormatting sqref="AA102">
    <cfRule type="expression" dxfId="881" priority="877">
      <formula>AND(MONTH(AA97)=$AD$55,AA98="pink")</formula>
    </cfRule>
    <cfRule type="expression" dxfId="880" priority="878">
      <formula>AND(MONTH(AA97)=$AD$55,AA98="yellow")</formula>
    </cfRule>
    <cfRule type="expression" dxfId="879" priority="879">
      <formula>AND(MONTH(AA97)=$AD$55,AA98="green")</formula>
    </cfRule>
    <cfRule type="expression" dxfId="878" priority="880">
      <formula>AND(MONTH(AA97)=$AD$55,AA98="purple")</formula>
    </cfRule>
    <cfRule type="expression" dxfId="877" priority="881">
      <formula>AND(MONTH(AA97)=$AD$55,AA98="sky")</formula>
    </cfRule>
    <cfRule type="expression" dxfId="876" priority="882">
      <formula>AND(MONTH(AA97)=$AD$55,AA98="orange")</formula>
    </cfRule>
  </conditionalFormatting>
  <conditionalFormatting sqref="AA103">
    <cfRule type="expression" dxfId="875" priority="870">
      <formula>AND(MONTH(AA97)=$AD$55,AA98="pink")</formula>
    </cfRule>
    <cfRule type="expression" dxfId="874" priority="871">
      <formula>AND(MONTH(AA97)=$AD$55,AA98="yellow")</formula>
    </cfRule>
    <cfRule type="expression" dxfId="873" priority="872">
      <formula>AND(MONTH(AA97)=$AD$55,AA98="green")</formula>
    </cfRule>
    <cfRule type="expression" dxfId="872" priority="873">
      <formula>AND(MONTH(AA97)=$AD$55,AA98="purple")</formula>
    </cfRule>
    <cfRule type="expression" dxfId="871" priority="874">
      <formula>AND(MONTH(AA97)=$AD$55,AA98="sky")</formula>
    </cfRule>
    <cfRule type="expression" dxfId="870" priority="875">
      <formula>AND(MONTH(AA97)=$AD$55,AA98="orange")</formula>
    </cfRule>
    <cfRule type="expression" dxfId="869" priority="876">
      <formula>MONTH(AA97)&lt;&gt;$AD$55</formula>
    </cfRule>
  </conditionalFormatting>
  <conditionalFormatting sqref="AA104">
    <cfRule type="expression" dxfId="868" priority="864">
      <formula>AND(MONTH(AA97)=$AD$55,AA98="pink")</formula>
    </cfRule>
    <cfRule type="expression" dxfId="867" priority="865">
      <formula>AND(MONTH(AA97)=$AD$55,AA98="yellow")</formula>
    </cfRule>
    <cfRule type="expression" dxfId="866" priority="866">
      <formula>AND(MONTH(AA97)=$AD$55,AA99="green")</formula>
    </cfRule>
    <cfRule type="expression" dxfId="865" priority="867">
      <formula>AND(MONTH(AA97)=$AD$55,AA98="purple")</formula>
    </cfRule>
    <cfRule type="expression" dxfId="864" priority="868">
      <formula>AND(MONTH(AA97)=$AD$55,AA98="sky")</formula>
    </cfRule>
    <cfRule type="expression" dxfId="863" priority="869">
      <formula>AND(MONTH(AA97)=$AD$55,AA98="orange")</formula>
    </cfRule>
  </conditionalFormatting>
  <conditionalFormatting sqref="AB97:AF97">
    <cfRule type="expression" dxfId="862" priority="863">
      <formula>MONTH(AB97)&lt;&gt;$N$4</formula>
    </cfRule>
  </conditionalFormatting>
  <conditionalFormatting sqref="AB97:AF97">
    <cfRule type="expression" dxfId="861" priority="856">
      <formula>AND(MONTH(AB97)=$AD$55,AB98="pink")</formula>
    </cfRule>
    <cfRule type="expression" dxfId="860" priority="857">
      <formula>AND(MONTH(AB97)=$AD$55,AB98="yellow")</formula>
    </cfRule>
    <cfRule type="expression" dxfId="859" priority="858">
      <formula>AND(MONTH(AB97)=$AD$55,AB98="green")</formula>
    </cfRule>
    <cfRule type="expression" dxfId="858" priority="859">
      <formula>AND(MONTH(AB97)=$AD$55,AB98="purple")</formula>
    </cfRule>
    <cfRule type="expression" dxfId="857" priority="860">
      <formula>AND(MONTH(AB97)=$AD$55,AB98="sky")</formula>
    </cfRule>
    <cfRule type="expression" dxfId="856" priority="861">
      <formula>AND(MONTH(AB97)=$AD$55,AB98="orange")</formula>
    </cfRule>
    <cfRule type="expression" dxfId="855" priority="862">
      <formula>MONTH(AB97)&lt;&gt;$AD$55</formula>
    </cfRule>
  </conditionalFormatting>
  <conditionalFormatting sqref="AB97:AF97">
    <cfRule type="expression" dxfId="854" priority="855">
      <formula>AND(MONTH(AB97)=$AD$55,AB98=FALSE)</formula>
    </cfRule>
  </conditionalFormatting>
  <conditionalFormatting sqref="AB104:AF104">
    <cfRule type="expression" dxfId="853" priority="854">
      <formula>MONTH(AB97)&lt;&gt;$AD$55</formula>
    </cfRule>
  </conditionalFormatting>
  <conditionalFormatting sqref="AB99:AF99">
    <cfRule type="expression" dxfId="852" priority="853">
      <formula>MONTH(AB99)&lt;&gt;$AD$55</formula>
    </cfRule>
  </conditionalFormatting>
  <conditionalFormatting sqref="AB99:AF99">
    <cfRule type="expression" dxfId="851" priority="847">
      <formula>AND(MONTH(AB97)=$AD$55,AB98="pink")</formula>
    </cfRule>
    <cfRule type="expression" dxfId="850" priority="848">
      <formula>AND(MONTH(AB97)=$AD$55,AB98="yellow")</formula>
    </cfRule>
    <cfRule type="expression" dxfId="849" priority="849">
      <formula>AND(MONTH(AB97)=$AD$55,AB98="green")</formula>
    </cfRule>
    <cfRule type="expression" dxfId="848" priority="850">
      <formula>AND(MONTH(AB97)=$AD$55,AB98="purple")</formula>
    </cfRule>
    <cfRule type="expression" dxfId="847" priority="851">
      <formula>AND(MONTH(AB97)=$AD$55,AB98="sky")</formula>
    </cfRule>
    <cfRule type="expression" dxfId="846" priority="852">
      <formula>AND(MONTH(AB97)=$AD$55,AB98="orange")</formula>
    </cfRule>
  </conditionalFormatting>
  <conditionalFormatting sqref="AB100:AF100">
    <cfRule type="expression" dxfId="845" priority="846">
      <formula>MONTH(AB100)&lt;&gt;$AD$55</formula>
    </cfRule>
  </conditionalFormatting>
  <conditionalFormatting sqref="AB100:AF100">
    <cfRule type="expression" dxfId="844" priority="840">
      <formula>AND(MONTH(AB97)=$AD$55,AB98="pink")</formula>
    </cfRule>
    <cfRule type="expression" dxfId="843" priority="841">
      <formula>AND(MONTH(AB97)=$AD$55,AB98="yellow")</formula>
    </cfRule>
    <cfRule type="expression" dxfId="842" priority="842">
      <formula>AND(MONTH(AB97)=$AD$55,AB98="green")</formula>
    </cfRule>
    <cfRule type="expression" dxfId="841" priority="843">
      <formula>AND(MONTH(AB97)=$AD$55,AB98="purple")</formula>
    </cfRule>
    <cfRule type="expression" dxfId="840" priority="844">
      <formula>AND(MONTH(AB97)=$AD$55,AB98="sky")</formula>
    </cfRule>
    <cfRule type="expression" dxfId="839" priority="845">
      <formula>AND(MONTH(AB97)=$AD$55,AB98="orange")</formula>
    </cfRule>
  </conditionalFormatting>
  <conditionalFormatting sqref="AB101:AF101">
    <cfRule type="expression" dxfId="838" priority="839">
      <formula>MONTH(AB101)&lt;&gt;$AD$55</formula>
    </cfRule>
  </conditionalFormatting>
  <conditionalFormatting sqref="AB101:AF101">
    <cfRule type="expression" dxfId="837" priority="833">
      <formula>AND(MONTH(AB97)=$AD$55,AB98="pink")</formula>
    </cfRule>
    <cfRule type="expression" dxfId="836" priority="834">
      <formula>AND(MONTH(AB97)=$AD$55,AB98="yellow")</formula>
    </cfRule>
    <cfRule type="expression" dxfId="835" priority="835">
      <formula>AND(MONTH(AB97)=$AD$55,AB98="green")</formula>
    </cfRule>
    <cfRule type="expression" dxfId="834" priority="836">
      <formula>AND(MONTH(AB97)=$AD$55,AB98="purple")</formula>
    </cfRule>
    <cfRule type="expression" dxfId="833" priority="837">
      <formula>AND(MONTH(AB97)=$AD$55,AB98="sky")</formula>
    </cfRule>
    <cfRule type="expression" dxfId="832" priority="838">
      <formula>AND(MONTH(AB97)=$AD$55,AB98="orange")</formula>
    </cfRule>
  </conditionalFormatting>
  <conditionalFormatting sqref="AB102:AF102">
    <cfRule type="expression" dxfId="831" priority="832">
      <formula>MONTH(AB102)&lt;&gt;$AD$55</formula>
    </cfRule>
  </conditionalFormatting>
  <conditionalFormatting sqref="AB102:AF102">
    <cfRule type="expression" dxfId="830" priority="826">
      <formula>AND(MONTH(AB97)=$AD$55,AB98="pink")</formula>
    </cfRule>
    <cfRule type="expression" dxfId="829" priority="827">
      <formula>AND(MONTH(AB97)=$AD$55,AB98="yellow")</formula>
    </cfRule>
    <cfRule type="expression" dxfId="828" priority="828">
      <formula>AND(MONTH(AB97)=$AD$55,AB98="green")</formula>
    </cfRule>
    <cfRule type="expression" dxfId="827" priority="829">
      <formula>AND(MONTH(AB97)=$AD$55,AB98="purple")</formula>
    </cfRule>
    <cfRule type="expression" dxfId="826" priority="830">
      <formula>AND(MONTH(AB97)=$AD$55,AB98="sky")</formula>
    </cfRule>
    <cfRule type="expression" dxfId="825" priority="831">
      <formula>AND(MONTH(AB97)=$AD$55,AB98="orange")</formula>
    </cfRule>
  </conditionalFormatting>
  <conditionalFormatting sqref="AB103:AF103">
    <cfRule type="expression" dxfId="824" priority="819">
      <formula>AND(MONTH(AB97)=$AD$55,AB98="pink")</formula>
    </cfRule>
    <cfRule type="expression" dxfId="823" priority="820">
      <formula>AND(MONTH(AB97)=$AD$55,AB98="yellow")</formula>
    </cfRule>
    <cfRule type="expression" dxfId="822" priority="821">
      <formula>AND(MONTH(AB97)=$AD$55,AB98="green")</formula>
    </cfRule>
    <cfRule type="expression" dxfId="821" priority="822">
      <formula>AND(MONTH(AB97)=$AD$55,AB98="purple")</formula>
    </cfRule>
    <cfRule type="expression" dxfId="820" priority="823">
      <formula>AND(MONTH(AB97)=$AD$55,AB98="sky")</formula>
    </cfRule>
    <cfRule type="expression" dxfId="819" priority="824">
      <formula>AND(MONTH(AB97)=$AD$55,AB98="orange")</formula>
    </cfRule>
    <cfRule type="expression" dxfId="818" priority="825">
      <formula>MONTH(AB97)&lt;&gt;$AD$55</formula>
    </cfRule>
  </conditionalFormatting>
  <conditionalFormatting sqref="AB104:AF104">
    <cfRule type="expression" dxfId="817" priority="813">
      <formula>AND(MONTH(AB97)=$AD$55,AB98="pink")</formula>
    </cfRule>
    <cfRule type="expression" dxfId="816" priority="814">
      <formula>AND(MONTH(AB97)=$AD$55,AB98="yellow")</formula>
    </cfRule>
    <cfRule type="expression" dxfId="815" priority="815">
      <formula>AND(MONTH(AB97)=$AD$55,AB99="green")</formula>
    </cfRule>
    <cfRule type="expression" dxfId="814" priority="816">
      <formula>AND(MONTH(AB97)=$AD$55,AB98="purple")</formula>
    </cfRule>
    <cfRule type="expression" dxfId="813" priority="817">
      <formula>AND(MONTH(AB97)=$AD$55,AB98="sky")</formula>
    </cfRule>
    <cfRule type="expression" dxfId="812" priority="818">
      <formula>AND(MONTH(AB97)=$AD$55,AB98="orange")</formula>
    </cfRule>
  </conditionalFormatting>
  <conditionalFormatting sqref="Z97">
    <cfRule type="expression" dxfId="811" priority="812">
      <formula>MONTH(Z97)&lt;&gt;$N$4</formula>
    </cfRule>
  </conditionalFormatting>
  <conditionalFormatting sqref="Z97">
    <cfRule type="expression" dxfId="810" priority="805">
      <formula>AND(MONTH(Z97)=$AD$55,Z98="pink")</formula>
    </cfRule>
    <cfRule type="expression" dxfId="809" priority="806">
      <formula>AND(MONTH(Z97)=$AD$55,Z98="yellow")</formula>
    </cfRule>
    <cfRule type="expression" dxfId="808" priority="807">
      <formula>AND(MONTH(Z97)=$AD$55,Z98="green")</formula>
    </cfRule>
    <cfRule type="expression" dxfId="807" priority="808">
      <formula>AND(MONTH(Z97)=$AD$55,Z98="purple")</formula>
    </cfRule>
    <cfRule type="expression" dxfId="806" priority="809">
      <formula>AND(MONTH(Z97)=$AD$55,Z98="sky")</formula>
    </cfRule>
    <cfRule type="expression" dxfId="805" priority="810">
      <formula>AND(MONTH(Z97)=$AD$55,Z98="orange")</formula>
    </cfRule>
    <cfRule type="expression" dxfId="804" priority="811">
      <formula>MONTH(Z97)&lt;&gt;$AD$55</formula>
    </cfRule>
  </conditionalFormatting>
  <conditionalFormatting sqref="Z97">
    <cfRule type="expression" dxfId="803" priority="804">
      <formula>AND(MONTH(Z97)=$AD$55,Z98=FALSE)</formula>
    </cfRule>
  </conditionalFormatting>
  <conditionalFormatting sqref="Z104">
    <cfRule type="expression" dxfId="802" priority="803">
      <formula>MONTH(Z97)&lt;&gt;$AD$55</formula>
    </cfRule>
  </conditionalFormatting>
  <conditionalFormatting sqref="Z99">
    <cfRule type="expression" dxfId="801" priority="802">
      <formula>MONTH(Z99)&lt;&gt;$AD$55</formula>
    </cfRule>
  </conditionalFormatting>
  <conditionalFormatting sqref="Z99">
    <cfRule type="expression" dxfId="800" priority="796">
      <formula>AND(MONTH(Z97)=$AD$55,Z98="pink")</formula>
    </cfRule>
    <cfRule type="expression" dxfId="799" priority="797">
      <formula>AND(MONTH(Z97)=$AD$55,Z98="yellow")</formula>
    </cfRule>
    <cfRule type="expression" dxfId="798" priority="798">
      <formula>AND(MONTH(Z97)=$AD$55,Z98="green")</formula>
    </cfRule>
    <cfRule type="expression" dxfId="797" priority="799">
      <formula>AND(MONTH(Z97)=$AD$55,Z98="purple")</formula>
    </cfRule>
    <cfRule type="expression" dxfId="796" priority="800">
      <formula>AND(MONTH(Z97)=$AD$55,Z98="sky")</formula>
    </cfRule>
    <cfRule type="expression" dxfId="795" priority="801">
      <formula>AND(MONTH(Z97)=$AD$55,Z98="orange")</formula>
    </cfRule>
  </conditionalFormatting>
  <conditionalFormatting sqref="Z100">
    <cfRule type="expression" dxfId="794" priority="795">
      <formula>MONTH(Z100)&lt;&gt;$AD$55</formula>
    </cfRule>
  </conditionalFormatting>
  <conditionalFormatting sqref="Z100">
    <cfRule type="expression" dxfId="793" priority="789">
      <formula>AND(MONTH(Z97)=$AD$55,Z98="pink")</formula>
    </cfRule>
    <cfRule type="expression" dxfId="792" priority="790">
      <formula>AND(MONTH(Z97)=$AD$55,Z98="yellow")</formula>
    </cfRule>
    <cfRule type="expression" dxfId="791" priority="791">
      <formula>AND(MONTH(Z97)=$AD$55,Z98="green")</formula>
    </cfRule>
    <cfRule type="expression" dxfId="790" priority="792">
      <formula>AND(MONTH(Z97)=$AD$55,Z98="purple")</formula>
    </cfRule>
    <cfRule type="expression" dxfId="789" priority="793">
      <formula>AND(MONTH(Z97)=$AD$55,Z98="sky")</formula>
    </cfRule>
    <cfRule type="expression" dxfId="788" priority="794">
      <formula>AND(MONTH(Z97)=$AD$55,Z98="orange")</formula>
    </cfRule>
  </conditionalFormatting>
  <conditionalFormatting sqref="Z101">
    <cfRule type="expression" dxfId="787" priority="788">
      <formula>MONTH(Z101)&lt;&gt;$AD$55</formula>
    </cfRule>
  </conditionalFormatting>
  <conditionalFormatting sqref="Z101">
    <cfRule type="expression" dxfId="786" priority="782">
      <formula>AND(MONTH(Z97)=$AD$55,Z98="pink")</formula>
    </cfRule>
    <cfRule type="expression" dxfId="785" priority="783">
      <formula>AND(MONTH(Z97)=$AD$55,Z98="yellow")</formula>
    </cfRule>
    <cfRule type="expression" dxfId="784" priority="784">
      <formula>AND(MONTH(Z97)=$AD$55,Z98="green")</formula>
    </cfRule>
    <cfRule type="expression" dxfId="783" priority="785">
      <formula>AND(MONTH(Z97)=$AD$55,Z98="purple")</formula>
    </cfRule>
    <cfRule type="expression" dxfId="782" priority="786">
      <formula>AND(MONTH(Z97)=$AD$55,Z98="sky")</formula>
    </cfRule>
    <cfRule type="expression" dxfId="781" priority="787">
      <formula>AND(MONTH(Z97)=$AD$55,Z98="orange")</formula>
    </cfRule>
  </conditionalFormatting>
  <conditionalFormatting sqref="Z102">
    <cfRule type="expression" dxfId="780" priority="781">
      <formula>MONTH(Z102)&lt;&gt;$AD$55</formula>
    </cfRule>
  </conditionalFormatting>
  <conditionalFormatting sqref="Z102">
    <cfRule type="expression" dxfId="779" priority="775">
      <formula>AND(MONTH(Z97)=$AD$55,Z98="pink")</formula>
    </cfRule>
    <cfRule type="expression" dxfId="778" priority="776">
      <formula>AND(MONTH(Z97)=$AD$55,Z98="yellow")</formula>
    </cfRule>
    <cfRule type="expression" dxfId="777" priority="777">
      <formula>AND(MONTH(Z97)=$AD$55,Z98="green")</formula>
    </cfRule>
    <cfRule type="expression" dxfId="776" priority="778">
      <formula>AND(MONTH(Z97)=$AD$55,Z98="purple")</formula>
    </cfRule>
    <cfRule type="expression" dxfId="775" priority="779">
      <formula>AND(MONTH(Z97)=$AD$55,Z98="sky")</formula>
    </cfRule>
    <cfRule type="expression" dxfId="774" priority="780">
      <formula>AND(MONTH(Z97)=$AD$55,Z98="orange")</formula>
    </cfRule>
  </conditionalFormatting>
  <conditionalFormatting sqref="Z103">
    <cfRule type="expression" dxfId="773" priority="768">
      <formula>AND(MONTH(Z97)=$AD$55,Z98="pink")</formula>
    </cfRule>
    <cfRule type="expression" dxfId="772" priority="769">
      <formula>AND(MONTH(Z97)=$AD$55,Z98="yellow")</formula>
    </cfRule>
    <cfRule type="expression" dxfId="771" priority="770">
      <formula>AND(MONTH(Z97)=$AD$55,Z98="green")</formula>
    </cfRule>
    <cfRule type="expression" dxfId="770" priority="771">
      <formula>AND(MONTH(Z97)=$AD$55,Z98="purple")</formula>
    </cfRule>
    <cfRule type="expression" dxfId="769" priority="772">
      <formula>AND(MONTH(Z97)=$AD$55,Z98="sky")</formula>
    </cfRule>
    <cfRule type="expression" dxfId="768" priority="773">
      <formula>AND(MONTH(Z97)=$AD$55,Z98="orange")</formula>
    </cfRule>
    <cfRule type="expression" dxfId="767" priority="774">
      <formula>MONTH(Z97)&lt;&gt;$AD$55</formula>
    </cfRule>
  </conditionalFormatting>
  <conditionalFormatting sqref="Z104">
    <cfRule type="expression" dxfId="766" priority="762">
      <formula>AND(MONTH(Z97)=$AD$55,Z98="pink")</formula>
    </cfRule>
    <cfRule type="expression" dxfId="765" priority="763">
      <formula>AND(MONTH(Z97)=$AD$55,Z98="yellow")</formula>
    </cfRule>
    <cfRule type="expression" dxfId="764" priority="764">
      <formula>AND(MONTH(Z97)=$AD$55,Z98="green")</formula>
    </cfRule>
    <cfRule type="expression" dxfId="763" priority="765">
      <formula>AND(MONTH(Z97)=$AD$55,Z98="purple")</formula>
    </cfRule>
    <cfRule type="expression" dxfId="762" priority="766">
      <formula>AND(MONTH(Z97)=$AD$55,Z98="sky")</formula>
    </cfRule>
    <cfRule type="expression" dxfId="761" priority="767">
      <formula>AND(MONTH(Z97)=$AD$55,Z98="orange")</formula>
    </cfRule>
  </conditionalFormatting>
  <conditionalFormatting sqref="AA81">
    <cfRule type="expression" dxfId="760" priority="761">
      <formula>MONTH(AA81)&lt;&gt;$N$4</formula>
    </cfRule>
  </conditionalFormatting>
  <conditionalFormatting sqref="AA81">
    <cfRule type="expression" dxfId="759" priority="754">
      <formula>AND(MONTH(AA81)=$AD$55,AA82="pink")</formula>
    </cfRule>
    <cfRule type="expression" dxfId="758" priority="755">
      <formula>AND(MONTH(AA81)=$AD$55,AA82="yellow")</formula>
    </cfRule>
    <cfRule type="expression" dxfId="757" priority="756">
      <formula>AND(MONTH(AA81)=$AD$55,AA82="green")</formula>
    </cfRule>
    <cfRule type="expression" dxfId="756" priority="757">
      <formula>AND(MONTH(AA81)=$AD$55,AA82="purple")</formula>
    </cfRule>
    <cfRule type="expression" dxfId="755" priority="758">
      <formula>AND(MONTH(AA81)=$AD$55,AA82="sky")</formula>
    </cfRule>
    <cfRule type="expression" dxfId="754" priority="759">
      <formula>AND(MONTH(AA81)=$AD$55,AA82="orange")</formula>
    </cfRule>
    <cfRule type="expression" dxfId="753" priority="760">
      <formula>MONTH(AA81)&lt;&gt;$AD$55</formula>
    </cfRule>
  </conditionalFormatting>
  <conditionalFormatting sqref="AA81">
    <cfRule type="expression" dxfId="752" priority="753">
      <formula>AND(MONTH(AA81)=$AD$55,AA82=FALSE)</formula>
    </cfRule>
  </conditionalFormatting>
  <conditionalFormatting sqref="AA88">
    <cfRule type="expression" dxfId="751" priority="752">
      <formula>MONTH(AA81)&lt;&gt;$AD$55</formula>
    </cfRule>
  </conditionalFormatting>
  <conditionalFormatting sqref="AA83">
    <cfRule type="expression" dxfId="750" priority="751">
      <formula>MONTH(AA83)&lt;&gt;$AD$55</formula>
    </cfRule>
  </conditionalFormatting>
  <conditionalFormatting sqref="AA83">
    <cfRule type="expression" dxfId="749" priority="745">
      <formula>AND(MONTH(AA81)=$AD$55,AA82="pink")</formula>
    </cfRule>
    <cfRule type="expression" dxfId="748" priority="746">
      <formula>AND(MONTH(AA81)=$AD$55,AA82="yellow")</formula>
    </cfRule>
    <cfRule type="expression" dxfId="747" priority="747">
      <formula>AND(MONTH(AA81)=$AD$55,AA82="green")</formula>
    </cfRule>
    <cfRule type="expression" dxfId="746" priority="748">
      <formula>AND(MONTH(AA81)=$AD$55,AA82="purple")</formula>
    </cfRule>
    <cfRule type="expression" dxfId="745" priority="749">
      <formula>AND(MONTH(AA81)=$AD$55,AA82="sky")</formula>
    </cfRule>
    <cfRule type="expression" dxfId="744" priority="750">
      <formula>AND(MONTH(AA81)=$AD$55,AA82="orange")</formula>
    </cfRule>
  </conditionalFormatting>
  <conditionalFormatting sqref="AA84">
    <cfRule type="expression" dxfId="743" priority="744">
      <formula>MONTH(AA84)&lt;&gt;$AD$55</formula>
    </cfRule>
  </conditionalFormatting>
  <conditionalFormatting sqref="AA84">
    <cfRule type="expression" dxfId="742" priority="738">
      <formula>AND(MONTH(AA81)=$AD$55,AA82="pink")</formula>
    </cfRule>
    <cfRule type="expression" dxfId="741" priority="739">
      <formula>AND(MONTH(AA81)=$AD$55,AA82="yellow")</formula>
    </cfRule>
    <cfRule type="expression" dxfId="740" priority="740">
      <formula>AND(MONTH(AA81)=$AD$55,AA82="green")</formula>
    </cfRule>
    <cfRule type="expression" dxfId="739" priority="741">
      <formula>AND(MONTH(AA81)=$AD$55,AA82="purple")</formula>
    </cfRule>
    <cfRule type="expression" dxfId="738" priority="742">
      <formula>AND(MONTH(AA81)=$AD$55,AA82="sky")</formula>
    </cfRule>
    <cfRule type="expression" dxfId="737" priority="743">
      <formula>AND(MONTH(AA81)=$AD$55,AA82="orange")</formula>
    </cfRule>
  </conditionalFormatting>
  <conditionalFormatting sqref="AA85">
    <cfRule type="expression" dxfId="736" priority="737">
      <formula>MONTH(AA85)&lt;&gt;$AD$55</formula>
    </cfRule>
  </conditionalFormatting>
  <conditionalFormatting sqref="AA85">
    <cfRule type="expression" dxfId="735" priority="731">
      <formula>AND(MONTH(AA81)=$AD$55,AA82="pink")</formula>
    </cfRule>
    <cfRule type="expression" dxfId="734" priority="732">
      <formula>AND(MONTH(AA81)=$AD$55,AA82="yellow")</formula>
    </cfRule>
    <cfRule type="expression" dxfId="733" priority="733">
      <formula>AND(MONTH(AA81)=$AD$55,AA82="green")</formula>
    </cfRule>
    <cfRule type="expression" dxfId="732" priority="734">
      <formula>AND(MONTH(AA81)=$AD$55,AA82="purple")</formula>
    </cfRule>
    <cfRule type="expression" dxfId="731" priority="735">
      <formula>AND(MONTH(AA81)=$AD$55,AA82="sky")</formula>
    </cfRule>
    <cfRule type="expression" dxfId="730" priority="736">
      <formula>AND(MONTH(AA81)=$AD$55,AA82="orange")</formula>
    </cfRule>
  </conditionalFormatting>
  <conditionalFormatting sqref="AA86">
    <cfRule type="expression" dxfId="729" priority="730">
      <formula>MONTH(AA86)&lt;&gt;$AD$55</formula>
    </cfRule>
  </conditionalFormatting>
  <conditionalFormatting sqref="AA86">
    <cfRule type="expression" dxfId="728" priority="724">
      <formula>AND(MONTH(AA81)=$AD$55,AA82="pink")</formula>
    </cfRule>
    <cfRule type="expression" dxfId="727" priority="725">
      <formula>AND(MONTH(AA81)=$AD$55,AA82="yellow")</formula>
    </cfRule>
    <cfRule type="expression" dxfId="726" priority="726">
      <formula>AND(MONTH(AA81)=$AD$55,AA82="green")</formula>
    </cfRule>
    <cfRule type="expression" dxfId="725" priority="727">
      <formula>AND(MONTH(AA81)=$AD$55,AA82="purple")</formula>
    </cfRule>
    <cfRule type="expression" dxfId="724" priority="728">
      <formula>AND(MONTH(AA81)=$AD$55,AA82="sky")</formula>
    </cfRule>
    <cfRule type="expression" dxfId="723" priority="729">
      <formula>AND(MONTH(AA81)=$AD$55,AA82="orange")</formula>
    </cfRule>
  </conditionalFormatting>
  <conditionalFormatting sqref="AA87">
    <cfRule type="expression" dxfId="722" priority="717">
      <formula>AND(MONTH(AA81)=$AD$55,AA82="pink")</formula>
    </cfRule>
    <cfRule type="expression" dxfId="721" priority="718">
      <formula>AND(MONTH(AA81)=$AD$55,AA82="yellow")</formula>
    </cfRule>
    <cfRule type="expression" dxfId="720" priority="719">
      <formula>AND(MONTH(AA81)=$AD$55,AA82="green")</formula>
    </cfRule>
    <cfRule type="expression" dxfId="719" priority="720">
      <formula>AND(MONTH(AA81)=$AD$55,AA82="purple")</formula>
    </cfRule>
    <cfRule type="expression" dxfId="718" priority="721">
      <formula>AND(MONTH(AA81)=$AD$55,AA82="sky")</formula>
    </cfRule>
    <cfRule type="expression" dxfId="717" priority="722">
      <formula>AND(MONTH(AA81)=$AD$55,AA82="orange")</formula>
    </cfRule>
    <cfRule type="expression" dxfId="716" priority="723">
      <formula>MONTH(AA81)&lt;&gt;$AD$55</formula>
    </cfRule>
  </conditionalFormatting>
  <conditionalFormatting sqref="AA88">
    <cfRule type="expression" dxfId="715" priority="711">
      <formula>AND(MONTH(AA81)=$AD$55,AA82="pink")</formula>
    </cfRule>
    <cfRule type="expression" dxfId="714" priority="712">
      <formula>AND(MONTH(AA81)=$AD$55,AA82="yellow")</formula>
    </cfRule>
    <cfRule type="expression" dxfId="713" priority="713">
      <formula>AND(MONTH(AA81)=$AD$55,AA83="green")</formula>
    </cfRule>
    <cfRule type="expression" dxfId="712" priority="714">
      <formula>AND(MONTH(AA81)=$AD$55,AA82="purple")</formula>
    </cfRule>
    <cfRule type="expression" dxfId="711" priority="715">
      <formula>AND(MONTH(AA81)=$AD$55,AA82="sky")</formula>
    </cfRule>
    <cfRule type="expression" dxfId="710" priority="716">
      <formula>AND(MONTH(AA81)=$AD$55,AA82="orange")</formula>
    </cfRule>
  </conditionalFormatting>
  <conditionalFormatting sqref="AB81:AF81">
    <cfRule type="expression" dxfId="709" priority="710">
      <formula>MONTH(AB81)&lt;&gt;$N$4</formula>
    </cfRule>
  </conditionalFormatting>
  <conditionalFormatting sqref="AB81:AF81">
    <cfRule type="expression" dxfId="708" priority="703">
      <formula>AND(MONTH(AB81)=$AD$55,AB82="pink")</formula>
    </cfRule>
    <cfRule type="expression" dxfId="707" priority="704">
      <formula>AND(MONTH(AB81)=$AD$55,AB82="yellow")</formula>
    </cfRule>
    <cfRule type="expression" dxfId="706" priority="705">
      <formula>AND(MONTH(AB81)=$AD$55,AB82="green")</formula>
    </cfRule>
    <cfRule type="expression" dxfId="705" priority="706">
      <formula>AND(MONTH(AB81)=$AD$55,AB82="purple")</formula>
    </cfRule>
    <cfRule type="expression" dxfId="704" priority="707">
      <formula>AND(MONTH(AB81)=$AD$55,AB82="sky")</formula>
    </cfRule>
    <cfRule type="expression" dxfId="703" priority="708">
      <formula>AND(MONTH(AB81)=$AD$55,AB82="orange")</formula>
    </cfRule>
    <cfRule type="expression" dxfId="702" priority="709">
      <formula>MONTH(AB81)&lt;&gt;$AD$55</formula>
    </cfRule>
  </conditionalFormatting>
  <conditionalFormatting sqref="AB81:AF81">
    <cfRule type="expression" dxfId="701" priority="702">
      <formula>AND(MONTH(AB81)=$AD$55,AB82=FALSE)</formula>
    </cfRule>
  </conditionalFormatting>
  <conditionalFormatting sqref="AB88:AF88">
    <cfRule type="expression" dxfId="700" priority="701">
      <formula>MONTH(AB81)&lt;&gt;$AD$55</formula>
    </cfRule>
  </conditionalFormatting>
  <conditionalFormatting sqref="AB83:AF83">
    <cfRule type="expression" dxfId="699" priority="700">
      <formula>MONTH(AB83)&lt;&gt;$AD$55</formula>
    </cfRule>
  </conditionalFormatting>
  <conditionalFormatting sqref="AB83:AF83">
    <cfRule type="expression" dxfId="698" priority="694">
      <formula>AND(MONTH(AB81)=$AD$55,AB82="pink")</formula>
    </cfRule>
    <cfRule type="expression" dxfId="697" priority="695">
      <formula>AND(MONTH(AB81)=$AD$55,AB82="yellow")</formula>
    </cfRule>
    <cfRule type="expression" dxfId="696" priority="696">
      <formula>AND(MONTH(AB81)=$AD$55,AB82="green")</formula>
    </cfRule>
    <cfRule type="expression" dxfId="695" priority="697">
      <formula>AND(MONTH(AB81)=$AD$55,AB82="purple")</formula>
    </cfRule>
    <cfRule type="expression" dxfId="694" priority="698">
      <formula>AND(MONTH(AB81)=$AD$55,AB82="sky")</formula>
    </cfRule>
    <cfRule type="expression" dxfId="693" priority="699">
      <formula>AND(MONTH(AB81)=$AD$55,AB82="orange")</formula>
    </cfRule>
  </conditionalFormatting>
  <conditionalFormatting sqref="AB84:AF84">
    <cfRule type="expression" dxfId="692" priority="693">
      <formula>MONTH(AB84)&lt;&gt;$AD$55</formula>
    </cfRule>
  </conditionalFormatting>
  <conditionalFormatting sqref="AB84:AF84">
    <cfRule type="expression" dxfId="691" priority="687">
      <formula>AND(MONTH(AB81)=$AD$55,AB82="pink")</formula>
    </cfRule>
    <cfRule type="expression" dxfId="690" priority="688">
      <formula>AND(MONTH(AB81)=$AD$55,AB82="yellow")</formula>
    </cfRule>
    <cfRule type="expression" dxfId="689" priority="689">
      <formula>AND(MONTH(AB81)=$AD$55,AB82="green")</formula>
    </cfRule>
    <cfRule type="expression" dxfId="688" priority="690">
      <formula>AND(MONTH(AB81)=$AD$55,AB82="purple")</formula>
    </cfRule>
    <cfRule type="expression" dxfId="687" priority="691">
      <formula>AND(MONTH(AB81)=$AD$55,AB82="sky")</formula>
    </cfRule>
    <cfRule type="expression" dxfId="686" priority="692">
      <formula>AND(MONTH(AB81)=$AD$55,AB82="orange")</formula>
    </cfRule>
  </conditionalFormatting>
  <conditionalFormatting sqref="AB85:AF85">
    <cfRule type="expression" dxfId="685" priority="686">
      <formula>MONTH(AB85)&lt;&gt;$AD$55</formula>
    </cfRule>
  </conditionalFormatting>
  <conditionalFormatting sqref="AB85:AF85">
    <cfRule type="expression" dxfId="684" priority="680">
      <formula>AND(MONTH(AB81)=$AD$55,AB82="pink")</formula>
    </cfRule>
    <cfRule type="expression" dxfId="683" priority="681">
      <formula>AND(MONTH(AB81)=$AD$55,AB82="yellow")</formula>
    </cfRule>
    <cfRule type="expression" dxfId="682" priority="682">
      <formula>AND(MONTH(AB81)=$AD$55,AB82="green")</formula>
    </cfRule>
    <cfRule type="expression" dxfId="681" priority="683">
      <formula>AND(MONTH(AB81)=$AD$55,AB82="purple")</formula>
    </cfRule>
    <cfRule type="expression" dxfId="680" priority="684">
      <formula>AND(MONTH(AB81)=$AD$55,AB82="sky")</formula>
    </cfRule>
    <cfRule type="expression" dxfId="679" priority="685">
      <formula>AND(MONTH(AB81)=$AD$55,AB82="orange")</formula>
    </cfRule>
  </conditionalFormatting>
  <conditionalFormatting sqref="AB86:AF86">
    <cfRule type="expression" dxfId="678" priority="679">
      <formula>MONTH(AB86)&lt;&gt;$AD$55</formula>
    </cfRule>
  </conditionalFormatting>
  <conditionalFormatting sqref="AB86:AF86">
    <cfRule type="expression" dxfId="677" priority="673">
      <formula>AND(MONTH(AB81)=$AD$55,AB82="pink")</formula>
    </cfRule>
    <cfRule type="expression" dxfId="676" priority="674">
      <formula>AND(MONTH(AB81)=$AD$55,AB82="yellow")</formula>
    </cfRule>
    <cfRule type="expression" dxfId="675" priority="675">
      <formula>AND(MONTH(AB81)=$AD$55,AB82="green")</formula>
    </cfRule>
    <cfRule type="expression" dxfId="674" priority="676">
      <formula>AND(MONTH(AB81)=$AD$55,AB82="purple")</formula>
    </cfRule>
    <cfRule type="expression" dxfId="673" priority="677">
      <formula>AND(MONTH(AB81)=$AD$55,AB82="sky")</formula>
    </cfRule>
    <cfRule type="expression" dxfId="672" priority="678">
      <formula>AND(MONTH(AB81)=$AD$55,AB82="orange")</formula>
    </cfRule>
  </conditionalFormatting>
  <conditionalFormatting sqref="AB87:AF87">
    <cfRule type="expression" dxfId="671" priority="666">
      <formula>AND(MONTH(AB81)=$AD$55,AB82="pink")</formula>
    </cfRule>
    <cfRule type="expression" dxfId="670" priority="667">
      <formula>AND(MONTH(AB81)=$AD$55,AB82="yellow")</formula>
    </cfRule>
    <cfRule type="expression" dxfId="669" priority="668">
      <formula>AND(MONTH(AB81)=$AD$55,AB82="green")</formula>
    </cfRule>
    <cfRule type="expression" dxfId="668" priority="669">
      <formula>AND(MONTH(AB81)=$AD$55,AB82="purple")</formula>
    </cfRule>
    <cfRule type="expression" dxfId="667" priority="670">
      <formula>AND(MONTH(AB81)=$AD$55,AB82="sky")</formula>
    </cfRule>
    <cfRule type="expression" dxfId="666" priority="671">
      <formula>AND(MONTH(AB81)=$AD$55,AB82="orange")</formula>
    </cfRule>
    <cfRule type="expression" dxfId="665" priority="672">
      <formula>MONTH(AB81)&lt;&gt;$AD$55</formula>
    </cfRule>
  </conditionalFormatting>
  <conditionalFormatting sqref="AB88:AF88">
    <cfRule type="expression" dxfId="664" priority="660">
      <formula>AND(MONTH(AB81)=$AD$55,AB82="pink")</formula>
    </cfRule>
    <cfRule type="expression" dxfId="663" priority="661">
      <formula>AND(MONTH(AB81)=$AD$55,AB82="yellow")</formula>
    </cfRule>
    <cfRule type="expression" dxfId="662" priority="662">
      <formula>AND(MONTH(AB81)=$AD$55,AB83="green")</formula>
    </cfRule>
    <cfRule type="expression" dxfId="661" priority="663">
      <formula>AND(MONTH(AB81)=$AD$55,AB82="purple")</formula>
    </cfRule>
    <cfRule type="expression" dxfId="660" priority="664">
      <formula>AND(MONTH(AB81)=$AD$55,AB82="sky")</formula>
    </cfRule>
    <cfRule type="expression" dxfId="659" priority="665">
      <formula>AND(MONTH(AB81)=$AD$55,AB82="orange")</formula>
    </cfRule>
  </conditionalFormatting>
  <conditionalFormatting sqref="Z81">
    <cfRule type="expression" dxfId="658" priority="659">
      <formula>MONTH(Z81)&lt;&gt;$N$4</formula>
    </cfRule>
  </conditionalFormatting>
  <conditionalFormatting sqref="Z81">
    <cfRule type="expression" dxfId="657" priority="652">
      <formula>AND(MONTH(Z81)=$AD$55,Z82="pink")</formula>
    </cfRule>
    <cfRule type="expression" dxfId="656" priority="653">
      <formula>AND(MONTH(Z81)=$AD$55,Z82="yellow")</formula>
    </cfRule>
    <cfRule type="expression" dxfId="655" priority="654">
      <formula>AND(MONTH(Z81)=$AD$55,Z82="green")</formula>
    </cfRule>
    <cfRule type="expression" dxfId="654" priority="655">
      <formula>AND(MONTH(Z81)=$AD$55,Z82="purple")</formula>
    </cfRule>
    <cfRule type="expression" dxfId="653" priority="656">
      <formula>AND(MONTH(Z81)=$AD$55,Z82="sky")</formula>
    </cfRule>
    <cfRule type="expression" dxfId="652" priority="657">
      <formula>AND(MONTH(Z81)=$AD$55,Z82="orange")</formula>
    </cfRule>
    <cfRule type="expression" dxfId="651" priority="658">
      <formula>MONTH(Z81)&lt;&gt;$AD$55</formula>
    </cfRule>
  </conditionalFormatting>
  <conditionalFormatting sqref="Z81">
    <cfRule type="expression" dxfId="650" priority="651">
      <formula>AND(MONTH(Z81)=$AD$55,Z82=FALSE)</formula>
    </cfRule>
  </conditionalFormatting>
  <conditionalFormatting sqref="Z88">
    <cfRule type="expression" dxfId="649" priority="650">
      <formula>MONTH(Z81)&lt;&gt;$AD$55</formula>
    </cfRule>
  </conditionalFormatting>
  <conditionalFormatting sqref="Z83">
    <cfRule type="expression" dxfId="648" priority="649">
      <formula>MONTH(Z83)&lt;&gt;$AD$55</formula>
    </cfRule>
  </conditionalFormatting>
  <conditionalFormatting sqref="Z83">
    <cfRule type="expression" dxfId="647" priority="643">
      <formula>AND(MONTH(Z81)=$AD$55,Z82="pink")</formula>
    </cfRule>
    <cfRule type="expression" dxfId="646" priority="644">
      <formula>AND(MONTH(Z81)=$AD$55,Z82="yellow")</formula>
    </cfRule>
    <cfRule type="expression" dxfId="645" priority="645">
      <formula>AND(MONTH(Z81)=$AD$55,Z82="green")</formula>
    </cfRule>
    <cfRule type="expression" dxfId="644" priority="646">
      <formula>AND(MONTH(Z81)=$AD$55,Z82="purple")</formula>
    </cfRule>
    <cfRule type="expression" dxfId="643" priority="647">
      <formula>AND(MONTH(Z81)=$AD$55,Z82="sky")</formula>
    </cfRule>
    <cfRule type="expression" dxfId="642" priority="648">
      <formula>AND(MONTH(Z81)=$AD$55,Z82="orange")</formula>
    </cfRule>
  </conditionalFormatting>
  <conditionalFormatting sqref="Z84">
    <cfRule type="expression" dxfId="641" priority="642">
      <formula>MONTH(Z84)&lt;&gt;$AD$55</formula>
    </cfRule>
  </conditionalFormatting>
  <conditionalFormatting sqref="Z84">
    <cfRule type="expression" dxfId="640" priority="636">
      <formula>AND(MONTH(Z81)=$AD$55,Z82="pink")</formula>
    </cfRule>
    <cfRule type="expression" dxfId="639" priority="637">
      <formula>AND(MONTH(Z81)=$AD$55,Z82="yellow")</formula>
    </cfRule>
    <cfRule type="expression" dxfId="638" priority="638">
      <formula>AND(MONTH(Z81)=$AD$55,Z82="green")</formula>
    </cfRule>
    <cfRule type="expression" dxfId="637" priority="639">
      <formula>AND(MONTH(Z81)=$AD$55,Z82="purple")</formula>
    </cfRule>
    <cfRule type="expression" dxfId="636" priority="640">
      <formula>AND(MONTH(Z81)=$AD$55,Z82="sky")</formula>
    </cfRule>
    <cfRule type="expression" dxfId="635" priority="641">
      <formula>AND(MONTH(Z81)=$AD$55,Z82="orange")</formula>
    </cfRule>
  </conditionalFormatting>
  <conditionalFormatting sqref="Z85">
    <cfRule type="expression" dxfId="634" priority="635">
      <formula>MONTH(Z85)&lt;&gt;$AD$55</formula>
    </cfRule>
  </conditionalFormatting>
  <conditionalFormatting sqref="Z85">
    <cfRule type="expression" dxfId="633" priority="629">
      <formula>AND(MONTH(Z81)=$AD$55,Z82="pink")</formula>
    </cfRule>
    <cfRule type="expression" dxfId="632" priority="630">
      <formula>AND(MONTH(Z81)=$AD$55,Z82="yellow")</formula>
    </cfRule>
    <cfRule type="expression" dxfId="631" priority="631">
      <formula>AND(MONTH(Z81)=$AD$55,Z82="green")</formula>
    </cfRule>
    <cfRule type="expression" dxfId="630" priority="632">
      <formula>AND(MONTH(Z81)=$AD$55,Z82="purple")</formula>
    </cfRule>
    <cfRule type="expression" dxfId="629" priority="633">
      <formula>AND(MONTH(Z81)=$AD$55,Z82="sky")</formula>
    </cfRule>
    <cfRule type="expression" dxfId="628" priority="634">
      <formula>AND(MONTH(Z81)=$AD$55,Z82="orange")</formula>
    </cfRule>
  </conditionalFormatting>
  <conditionalFormatting sqref="Z86">
    <cfRule type="expression" dxfId="627" priority="628">
      <formula>MONTH(Z86)&lt;&gt;$AD$55</formula>
    </cfRule>
  </conditionalFormatting>
  <conditionalFormatting sqref="Z86">
    <cfRule type="expression" dxfId="626" priority="622">
      <formula>AND(MONTH(Z81)=$AD$55,Z82="pink")</formula>
    </cfRule>
    <cfRule type="expression" dxfId="625" priority="623">
      <formula>AND(MONTH(Z81)=$AD$55,Z82="yellow")</formula>
    </cfRule>
    <cfRule type="expression" dxfId="624" priority="624">
      <formula>AND(MONTH(Z81)=$AD$55,Z82="green")</formula>
    </cfRule>
    <cfRule type="expression" dxfId="623" priority="625">
      <formula>AND(MONTH(Z81)=$AD$55,Z82="purple")</formula>
    </cfRule>
    <cfRule type="expression" dxfId="622" priority="626">
      <formula>AND(MONTH(Z81)=$AD$55,Z82="sky")</formula>
    </cfRule>
    <cfRule type="expression" dxfId="621" priority="627">
      <formula>AND(MONTH(Z81)=$AD$55,Z82="orange")</formula>
    </cfRule>
  </conditionalFormatting>
  <conditionalFormatting sqref="Z87">
    <cfRule type="expression" dxfId="620" priority="615">
      <formula>AND(MONTH(Z81)=$AD$55,Z82="pink")</formula>
    </cfRule>
    <cfRule type="expression" dxfId="619" priority="616">
      <formula>AND(MONTH(Z81)=$AD$55,Z82="yellow")</formula>
    </cfRule>
    <cfRule type="expression" dxfId="618" priority="617">
      <formula>AND(MONTH(Z81)=$AD$55,Z82="green")</formula>
    </cfRule>
    <cfRule type="expression" dxfId="617" priority="618">
      <formula>AND(MONTH(Z81)=$AD$55,Z82="purple")</formula>
    </cfRule>
    <cfRule type="expression" dxfId="616" priority="619">
      <formula>AND(MONTH(Z81)=$AD$55,Z82="sky")</formula>
    </cfRule>
    <cfRule type="expression" dxfId="615" priority="620">
      <formula>AND(MONTH(Z81)=$AD$55,Z82="orange")</formula>
    </cfRule>
    <cfRule type="expression" dxfId="614" priority="621">
      <formula>MONTH(Z81)&lt;&gt;$AD$55</formula>
    </cfRule>
  </conditionalFormatting>
  <conditionalFormatting sqref="Z88">
    <cfRule type="expression" dxfId="613" priority="609">
      <formula>AND(MONTH(Z81)=$AD$55,Z82="pink")</formula>
    </cfRule>
    <cfRule type="expression" dxfId="612" priority="610">
      <formula>AND(MONTH(Z81)=$AD$55,Z82="yellow")</formula>
    </cfRule>
    <cfRule type="expression" dxfId="611" priority="611">
      <formula>AND(MONTH(Z81)=$AD$55,Z82="green")</formula>
    </cfRule>
    <cfRule type="expression" dxfId="610" priority="612">
      <formula>AND(MONTH(Z81)=$AD$55,Z82="purple")</formula>
    </cfRule>
    <cfRule type="expression" dxfId="609" priority="613">
      <formula>AND(MONTH(Z81)=$AD$55,Z82="sky")</formula>
    </cfRule>
    <cfRule type="expression" dxfId="608" priority="614">
      <formula>AND(MONTH(Z81)=$AD$55,Z82="orange")</formula>
    </cfRule>
  </conditionalFormatting>
  <conditionalFormatting sqref="AA73">
    <cfRule type="expression" dxfId="607" priority="608">
      <formula>MONTH(AA73)&lt;&gt;$N$4</formula>
    </cfRule>
  </conditionalFormatting>
  <conditionalFormatting sqref="AA73">
    <cfRule type="expression" dxfId="606" priority="601">
      <formula>AND(MONTH(AA73)=$AD$55,AA74="pink")</formula>
    </cfRule>
    <cfRule type="expression" dxfId="605" priority="602">
      <formula>AND(MONTH(AA73)=$AD$55,AA74="yellow")</formula>
    </cfRule>
    <cfRule type="expression" dxfId="604" priority="603">
      <formula>AND(MONTH(AA73)=$AD$55,AA74="green")</formula>
    </cfRule>
    <cfRule type="expression" dxfId="603" priority="604">
      <formula>AND(MONTH(AA73)=$AD$55,AA74="purple")</formula>
    </cfRule>
    <cfRule type="expression" dxfId="602" priority="605">
      <formula>AND(MONTH(AA73)=$AD$55,AA74="sky")</formula>
    </cfRule>
    <cfRule type="expression" dxfId="601" priority="606">
      <formula>AND(MONTH(AA73)=$AD$55,AA74="orange")</formula>
    </cfRule>
    <cfRule type="expression" dxfId="600" priority="607">
      <formula>MONTH(AA73)&lt;&gt;$AD$55</formula>
    </cfRule>
  </conditionalFormatting>
  <conditionalFormatting sqref="AA73">
    <cfRule type="expression" dxfId="599" priority="600">
      <formula>AND(MONTH(AA73)=$AD$55,AA74=FALSE)</formula>
    </cfRule>
  </conditionalFormatting>
  <conditionalFormatting sqref="AA80">
    <cfRule type="expression" dxfId="598" priority="599">
      <formula>MONTH(AA73)&lt;&gt;$AD$55</formula>
    </cfRule>
  </conditionalFormatting>
  <conditionalFormatting sqref="AA75">
    <cfRule type="expression" dxfId="597" priority="598">
      <formula>MONTH(AA75)&lt;&gt;$AD$55</formula>
    </cfRule>
  </conditionalFormatting>
  <conditionalFormatting sqref="AA75">
    <cfRule type="expression" dxfId="596" priority="592">
      <formula>AND(MONTH(AA73)=$AD$55,AA74="pink")</formula>
    </cfRule>
    <cfRule type="expression" dxfId="595" priority="593">
      <formula>AND(MONTH(AA73)=$AD$55,AA74="yellow")</formula>
    </cfRule>
    <cfRule type="expression" dxfId="594" priority="594">
      <formula>AND(MONTH(AA73)=$AD$55,AA74="green")</formula>
    </cfRule>
    <cfRule type="expression" dxfId="593" priority="595">
      <formula>AND(MONTH(AA73)=$AD$55,AA74="purple")</formula>
    </cfRule>
    <cfRule type="expression" dxfId="592" priority="596">
      <formula>AND(MONTH(AA73)=$AD$55,AA74="sky")</formula>
    </cfRule>
    <cfRule type="expression" dxfId="591" priority="597">
      <formula>AND(MONTH(AA73)=$AD$55,AA74="orange")</formula>
    </cfRule>
  </conditionalFormatting>
  <conditionalFormatting sqref="AA76">
    <cfRule type="expression" dxfId="590" priority="591">
      <formula>MONTH(AA76)&lt;&gt;$AD$55</formula>
    </cfRule>
  </conditionalFormatting>
  <conditionalFormatting sqref="AA76">
    <cfRule type="expression" dxfId="589" priority="585">
      <formula>AND(MONTH(AA73)=$AD$55,AA74="pink")</formula>
    </cfRule>
    <cfRule type="expression" dxfId="588" priority="586">
      <formula>AND(MONTH(AA73)=$AD$55,AA74="yellow")</formula>
    </cfRule>
    <cfRule type="expression" dxfId="587" priority="587">
      <formula>AND(MONTH(AA73)=$AD$55,AA74="green")</formula>
    </cfRule>
    <cfRule type="expression" dxfId="586" priority="588">
      <formula>AND(MONTH(AA73)=$AD$55,AA74="purple")</formula>
    </cfRule>
    <cfRule type="expression" dxfId="585" priority="589">
      <formula>AND(MONTH(AA73)=$AD$55,AA74="sky")</formula>
    </cfRule>
    <cfRule type="expression" dxfId="584" priority="590">
      <formula>AND(MONTH(AA73)=$AD$55,AA74="orange")</formula>
    </cfRule>
  </conditionalFormatting>
  <conditionalFormatting sqref="AA77">
    <cfRule type="expression" dxfId="583" priority="584">
      <formula>MONTH(AA77)&lt;&gt;$AD$55</formula>
    </cfRule>
  </conditionalFormatting>
  <conditionalFormatting sqref="AA77">
    <cfRule type="expression" dxfId="582" priority="578">
      <formula>AND(MONTH(AA73)=$AD$55,AA74="pink")</formula>
    </cfRule>
    <cfRule type="expression" dxfId="581" priority="579">
      <formula>AND(MONTH(AA73)=$AD$55,AA74="yellow")</formula>
    </cfRule>
    <cfRule type="expression" dxfId="580" priority="580">
      <formula>AND(MONTH(AA73)=$AD$55,AA74="green")</formula>
    </cfRule>
    <cfRule type="expression" dxfId="579" priority="581">
      <formula>AND(MONTH(AA73)=$AD$55,AA74="purple")</formula>
    </cfRule>
    <cfRule type="expression" dxfId="578" priority="582">
      <formula>AND(MONTH(AA73)=$AD$55,AA74="sky")</formula>
    </cfRule>
    <cfRule type="expression" dxfId="577" priority="583">
      <formula>AND(MONTH(AA73)=$AD$55,AA74="orange")</formula>
    </cfRule>
  </conditionalFormatting>
  <conditionalFormatting sqref="AA78">
    <cfRule type="expression" dxfId="576" priority="577">
      <formula>MONTH(AA78)&lt;&gt;$AD$55</formula>
    </cfRule>
  </conditionalFormatting>
  <conditionalFormatting sqref="AA78">
    <cfRule type="expression" dxfId="575" priority="571">
      <formula>AND(MONTH(AA73)=$AD$55,AA74="pink")</formula>
    </cfRule>
    <cfRule type="expression" dxfId="574" priority="572">
      <formula>AND(MONTH(AA73)=$AD$55,AA74="yellow")</formula>
    </cfRule>
    <cfRule type="expression" dxfId="573" priority="573">
      <formula>AND(MONTH(AA73)=$AD$55,AA74="green")</formula>
    </cfRule>
    <cfRule type="expression" dxfId="572" priority="574">
      <formula>AND(MONTH(AA73)=$AD$55,AA74="purple")</formula>
    </cfRule>
    <cfRule type="expression" dxfId="571" priority="575">
      <formula>AND(MONTH(AA73)=$AD$55,AA74="sky")</formula>
    </cfRule>
    <cfRule type="expression" dxfId="570" priority="576">
      <formula>AND(MONTH(AA73)=$AD$55,AA74="orange")</formula>
    </cfRule>
  </conditionalFormatting>
  <conditionalFormatting sqref="AA79">
    <cfRule type="expression" dxfId="569" priority="564">
      <formula>AND(MONTH(AA73)=$AD$55,AA74="pink")</formula>
    </cfRule>
    <cfRule type="expression" dxfId="568" priority="565">
      <formula>AND(MONTH(AA73)=$AD$55,AA74="yellow")</formula>
    </cfRule>
    <cfRule type="expression" dxfId="567" priority="566">
      <formula>AND(MONTH(AA73)=$AD$55,AA74="green")</formula>
    </cfRule>
    <cfRule type="expression" dxfId="566" priority="567">
      <formula>AND(MONTH(AA73)=$AD$55,AA74="purple")</formula>
    </cfRule>
    <cfRule type="expression" dxfId="565" priority="568">
      <formula>AND(MONTH(AA73)=$AD$55,AA74="sky")</formula>
    </cfRule>
    <cfRule type="expression" dxfId="564" priority="569">
      <formula>AND(MONTH(AA73)=$AD$55,AA74="orange")</formula>
    </cfRule>
    <cfRule type="expression" dxfId="563" priority="570">
      <formula>MONTH(AA73)&lt;&gt;$AD$55</formula>
    </cfRule>
  </conditionalFormatting>
  <conditionalFormatting sqref="AA80">
    <cfRule type="expression" dxfId="562" priority="558">
      <formula>AND(MONTH(AA73)=$AD$55,AA74="pink")</formula>
    </cfRule>
    <cfRule type="expression" dxfId="561" priority="559">
      <formula>AND(MONTH(AA73)=$AD$55,AA74="yellow")</formula>
    </cfRule>
    <cfRule type="expression" dxfId="560" priority="560">
      <formula>AND(MONTH(AA73)=$AD$55,AA75="green")</formula>
    </cfRule>
    <cfRule type="expression" dxfId="559" priority="561">
      <formula>AND(MONTH(AA73)=$AD$55,AA74="purple")</formula>
    </cfRule>
    <cfRule type="expression" dxfId="558" priority="562">
      <formula>AND(MONTH(AA73)=$AD$55,AA74="sky")</formula>
    </cfRule>
    <cfRule type="expression" dxfId="557" priority="563">
      <formula>AND(MONTH(AA73)=$AD$55,AA74="orange")</formula>
    </cfRule>
  </conditionalFormatting>
  <conditionalFormatting sqref="AB73:AF73">
    <cfRule type="expression" dxfId="556" priority="557">
      <formula>MONTH(AB73)&lt;&gt;$N$4</formula>
    </cfRule>
  </conditionalFormatting>
  <conditionalFormatting sqref="AB73:AF73">
    <cfRule type="expression" dxfId="555" priority="550">
      <formula>AND(MONTH(AB73)=$AD$55,AB74="pink")</formula>
    </cfRule>
    <cfRule type="expression" dxfId="554" priority="551">
      <formula>AND(MONTH(AB73)=$AD$55,AB74="yellow")</formula>
    </cfRule>
    <cfRule type="expression" dxfId="553" priority="552">
      <formula>AND(MONTH(AB73)=$AD$55,AB74="green")</formula>
    </cfRule>
    <cfRule type="expression" dxfId="552" priority="553">
      <formula>AND(MONTH(AB73)=$AD$55,AB74="purple")</formula>
    </cfRule>
    <cfRule type="expression" dxfId="551" priority="554">
      <formula>AND(MONTH(AB73)=$AD$55,AB74="sky")</formula>
    </cfRule>
    <cfRule type="expression" dxfId="550" priority="555">
      <formula>AND(MONTH(AB73)=$AD$55,AB74="orange")</formula>
    </cfRule>
    <cfRule type="expression" dxfId="549" priority="556">
      <formula>MONTH(AB73)&lt;&gt;$AD$55</formula>
    </cfRule>
  </conditionalFormatting>
  <conditionalFormatting sqref="AB73:AF73">
    <cfRule type="expression" dxfId="548" priority="549">
      <formula>AND(MONTH(AB73)=$AD$55,AB74=FALSE)</formula>
    </cfRule>
  </conditionalFormatting>
  <conditionalFormatting sqref="AB80:AF80">
    <cfRule type="expression" dxfId="547" priority="548">
      <formula>MONTH(AB73)&lt;&gt;$AD$55</formula>
    </cfRule>
  </conditionalFormatting>
  <conditionalFormatting sqref="AB75:AF75">
    <cfRule type="expression" dxfId="546" priority="547">
      <formula>MONTH(AB75)&lt;&gt;$AD$55</formula>
    </cfRule>
  </conditionalFormatting>
  <conditionalFormatting sqref="AB75:AF75">
    <cfRule type="expression" dxfId="545" priority="541">
      <formula>AND(MONTH(AB73)=$AD$55,AB74="pink")</formula>
    </cfRule>
    <cfRule type="expression" dxfId="544" priority="542">
      <formula>AND(MONTH(AB73)=$AD$55,AB74="yellow")</formula>
    </cfRule>
    <cfRule type="expression" dxfId="543" priority="543">
      <formula>AND(MONTH(AB73)=$AD$55,AB74="green")</formula>
    </cfRule>
    <cfRule type="expression" dxfId="542" priority="544">
      <formula>AND(MONTH(AB73)=$AD$55,AB74="purple")</formula>
    </cfRule>
    <cfRule type="expression" dxfId="541" priority="545">
      <formula>AND(MONTH(AB73)=$AD$55,AB74="sky")</formula>
    </cfRule>
    <cfRule type="expression" dxfId="540" priority="546">
      <formula>AND(MONTH(AB73)=$AD$55,AB74="orange")</formula>
    </cfRule>
  </conditionalFormatting>
  <conditionalFormatting sqref="AB76:AF76">
    <cfRule type="expression" dxfId="539" priority="540">
      <formula>MONTH(AB76)&lt;&gt;$AD$55</formula>
    </cfRule>
  </conditionalFormatting>
  <conditionalFormatting sqref="AB76:AF76">
    <cfRule type="expression" dxfId="538" priority="534">
      <formula>AND(MONTH(AB73)=$AD$55,AB74="pink")</formula>
    </cfRule>
    <cfRule type="expression" dxfId="537" priority="535">
      <formula>AND(MONTH(AB73)=$AD$55,AB74="yellow")</formula>
    </cfRule>
    <cfRule type="expression" dxfId="536" priority="536">
      <formula>AND(MONTH(AB73)=$AD$55,AB74="green")</formula>
    </cfRule>
    <cfRule type="expression" dxfId="535" priority="537">
      <formula>AND(MONTH(AB73)=$AD$55,AB74="purple")</formula>
    </cfRule>
    <cfRule type="expression" dxfId="534" priority="538">
      <formula>AND(MONTH(AB73)=$AD$55,AB74="sky")</formula>
    </cfRule>
    <cfRule type="expression" dxfId="533" priority="539">
      <formula>AND(MONTH(AB73)=$AD$55,AB74="orange")</formula>
    </cfRule>
  </conditionalFormatting>
  <conditionalFormatting sqref="AB77:AF77">
    <cfRule type="expression" dxfId="532" priority="533">
      <formula>MONTH(AB77)&lt;&gt;$AD$55</formula>
    </cfRule>
  </conditionalFormatting>
  <conditionalFormatting sqref="AB77:AF77">
    <cfRule type="expression" dxfId="531" priority="527">
      <formula>AND(MONTH(AB73)=$AD$55,AB74="pink")</formula>
    </cfRule>
    <cfRule type="expression" dxfId="530" priority="528">
      <formula>AND(MONTH(AB73)=$AD$55,AB74="yellow")</formula>
    </cfRule>
    <cfRule type="expression" dxfId="529" priority="529">
      <formula>AND(MONTH(AB73)=$AD$55,AB74="green")</formula>
    </cfRule>
    <cfRule type="expression" dxfId="528" priority="530">
      <formula>AND(MONTH(AB73)=$AD$55,AB74="purple")</formula>
    </cfRule>
    <cfRule type="expression" dxfId="527" priority="531">
      <formula>AND(MONTH(AB73)=$AD$55,AB74="sky")</formula>
    </cfRule>
    <cfRule type="expression" dxfId="526" priority="532">
      <formula>AND(MONTH(AB73)=$AD$55,AB74="orange")</formula>
    </cfRule>
  </conditionalFormatting>
  <conditionalFormatting sqref="AB78:AF78">
    <cfRule type="expression" dxfId="525" priority="526">
      <formula>MONTH(AB78)&lt;&gt;$AD$55</formula>
    </cfRule>
  </conditionalFormatting>
  <conditionalFormatting sqref="AB78:AF78">
    <cfRule type="expression" dxfId="524" priority="520">
      <formula>AND(MONTH(AB73)=$AD$55,AB74="pink")</formula>
    </cfRule>
    <cfRule type="expression" dxfId="523" priority="521">
      <formula>AND(MONTH(AB73)=$AD$55,AB74="yellow")</formula>
    </cfRule>
    <cfRule type="expression" dxfId="522" priority="522">
      <formula>AND(MONTH(AB73)=$AD$55,AB74="green")</formula>
    </cfRule>
    <cfRule type="expression" dxfId="521" priority="523">
      <formula>AND(MONTH(AB73)=$AD$55,AB74="purple")</formula>
    </cfRule>
    <cfRule type="expression" dxfId="520" priority="524">
      <formula>AND(MONTH(AB73)=$AD$55,AB74="sky")</formula>
    </cfRule>
    <cfRule type="expression" dxfId="519" priority="525">
      <formula>AND(MONTH(AB73)=$AD$55,AB74="orange")</formula>
    </cfRule>
  </conditionalFormatting>
  <conditionalFormatting sqref="AB79:AF79">
    <cfRule type="expression" dxfId="518" priority="513">
      <formula>AND(MONTH(AB73)=$AD$55,AB74="pink")</formula>
    </cfRule>
    <cfRule type="expression" dxfId="517" priority="514">
      <formula>AND(MONTH(AB73)=$AD$55,AB74="yellow")</formula>
    </cfRule>
    <cfRule type="expression" dxfId="516" priority="515">
      <formula>AND(MONTH(AB73)=$AD$55,AB74="green")</formula>
    </cfRule>
    <cfRule type="expression" dxfId="515" priority="516">
      <formula>AND(MONTH(AB73)=$AD$55,AB74="purple")</formula>
    </cfRule>
    <cfRule type="expression" dxfId="514" priority="517">
      <formula>AND(MONTH(AB73)=$AD$55,AB74="sky")</formula>
    </cfRule>
    <cfRule type="expression" dxfId="513" priority="518">
      <formula>AND(MONTH(AB73)=$AD$55,AB74="orange")</formula>
    </cfRule>
    <cfRule type="expression" dxfId="512" priority="519">
      <formula>MONTH(AB73)&lt;&gt;$AD$55</formula>
    </cfRule>
  </conditionalFormatting>
  <conditionalFormatting sqref="AB80:AF80">
    <cfRule type="expression" dxfId="511" priority="507">
      <formula>AND(MONTH(AB73)=$AD$55,AB74="pink")</formula>
    </cfRule>
    <cfRule type="expression" dxfId="510" priority="508">
      <formula>AND(MONTH(AB73)=$AD$55,AB74="yellow")</formula>
    </cfRule>
    <cfRule type="expression" dxfId="509" priority="509">
      <formula>AND(MONTH(AB73)=$AD$55,AB75="green")</formula>
    </cfRule>
    <cfRule type="expression" dxfId="508" priority="510">
      <formula>AND(MONTH(AB73)=$AD$55,AB74="purple")</formula>
    </cfRule>
    <cfRule type="expression" dxfId="507" priority="511">
      <formula>AND(MONTH(AB73)=$AD$55,AB74="sky")</formula>
    </cfRule>
    <cfRule type="expression" dxfId="506" priority="512">
      <formula>AND(MONTH(AB73)=$AD$55,AB74="orange")</formula>
    </cfRule>
  </conditionalFormatting>
  <conditionalFormatting sqref="Z73">
    <cfRule type="expression" dxfId="505" priority="506">
      <formula>MONTH(Z73)&lt;&gt;$N$4</formula>
    </cfRule>
  </conditionalFormatting>
  <conditionalFormatting sqref="Z73">
    <cfRule type="expression" dxfId="504" priority="499">
      <formula>AND(MONTH(Z73)=$AD$55,Z74="pink")</formula>
    </cfRule>
    <cfRule type="expression" dxfId="503" priority="500">
      <formula>AND(MONTH(Z73)=$AD$55,Z74="yellow")</formula>
    </cfRule>
    <cfRule type="expression" dxfId="502" priority="501">
      <formula>AND(MONTH(Z73)=$AD$55,Z74="green")</formula>
    </cfRule>
    <cfRule type="expression" dxfId="501" priority="502">
      <formula>AND(MONTH(Z73)=$AD$55,Z74="purple")</formula>
    </cfRule>
    <cfRule type="expression" dxfId="500" priority="503">
      <formula>AND(MONTH(Z73)=$AD$55,Z74="sky")</formula>
    </cfRule>
    <cfRule type="expression" dxfId="499" priority="504">
      <formula>AND(MONTH(Z73)=$AD$55,Z74="orange")</formula>
    </cfRule>
    <cfRule type="expression" dxfId="498" priority="505">
      <formula>MONTH(Z73)&lt;&gt;$AD$55</formula>
    </cfRule>
  </conditionalFormatting>
  <conditionalFormatting sqref="Z73">
    <cfRule type="expression" dxfId="497" priority="498">
      <formula>AND(MONTH(Z73)=$AD$55,Z74=FALSE)</formula>
    </cfRule>
  </conditionalFormatting>
  <conditionalFormatting sqref="Z80">
    <cfRule type="expression" dxfId="496" priority="497">
      <formula>MONTH(Z73)&lt;&gt;$AD$55</formula>
    </cfRule>
  </conditionalFormatting>
  <conditionalFormatting sqref="Z75">
    <cfRule type="expression" dxfId="495" priority="496">
      <formula>MONTH(Z75)&lt;&gt;$AD$55</formula>
    </cfRule>
  </conditionalFormatting>
  <conditionalFormatting sqref="Z75">
    <cfRule type="expression" dxfId="494" priority="490">
      <formula>AND(MONTH(Z73)=$AD$55,Z74="pink")</formula>
    </cfRule>
    <cfRule type="expression" dxfId="493" priority="491">
      <formula>AND(MONTH(Z73)=$AD$55,Z74="yellow")</formula>
    </cfRule>
    <cfRule type="expression" dxfId="492" priority="492">
      <formula>AND(MONTH(Z73)=$AD$55,Z74="green")</formula>
    </cfRule>
    <cfRule type="expression" dxfId="491" priority="493">
      <formula>AND(MONTH(Z73)=$AD$55,Z74="purple")</formula>
    </cfRule>
    <cfRule type="expression" dxfId="490" priority="494">
      <formula>AND(MONTH(Z73)=$AD$55,Z74="sky")</formula>
    </cfRule>
    <cfRule type="expression" dxfId="489" priority="495">
      <formula>AND(MONTH(Z73)=$AD$55,Z74="orange")</formula>
    </cfRule>
  </conditionalFormatting>
  <conditionalFormatting sqref="Z76">
    <cfRule type="expression" dxfId="488" priority="489">
      <formula>MONTH(Z76)&lt;&gt;$AD$55</formula>
    </cfRule>
  </conditionalFormatting>
  <conditionalFormatting sqref="Z76">
    <cfRule type="expression" dxfId="487" priority="483">
      <formula>AND(MONTH(Z73)=$AD$55,Z74="pink")</formula>
    </cfRule>
    <cfRule type="expression" dxfId="486" priority="484">
      <formula>AND(MONTH(Z73)=$AD$55,Z74="yellow")</formula>
    </cfRule>
    <cfRule type="expression" dxfId="485" priority="485">
      <formula>AND(MONTH(Z73)=$AD$55,Z74="green")</formula>
    </cfRule>
    <cfRule type="expression" dxfId="484" priority="486">
      <formula>AND(MONTH(Z73)=$AD$55,Z74="purple")</formula>
    </cfRule>
    <cfRule type="expression" dxfId="483" priority="487">
      <formula>AND(MONTH(Z73)=$AD$55,Z74="sky")</formula>
    </cfRule>
    <cfRule type="expression" dxfId="482" priority="488">
      <formula>AND(MONTH(Z73)=$AD$55,Z74="orange")</formula>
    </cfRule>
  </conditionalFormatting>
  <conditionalFormatting sqref="Z77">
    <cfRule type="expression" dxfId="481" priority="482">
      <formula>MONTH(Z77)&lt;&gt;$AD$55</formula>
    </cfRule>
  </conditionalFormatting>
  <conditionalFormatting sqref="Z77">
    <cfRule type="expression" dxfId="480" priority="476">
      <formula>AND(MONTH(Z73)=$AD$55,Z74="pink")</formula>
    </cfRule>
    <cfRule type="expression" dxfId="479" priority="477">
      <formula>AND(MONTH(Z73)=$AD$55,Z74="yellow")</formula>
    </cfRule>
    <cfRule type="expression" dxfId="478" priority="478">
      <formula>AND(MONTH(Z73)=$AD$55,Z74="green")</formula>
    </cfRule>
    <cfRule type="expression" dxfId="477" priority="479">
      <formula>AND(MONTH(Z73)=$AD$55,Z74="purple")</formula>
    </cfRule>
    <cfRule type="expression" dxfId="476" priority="480">
      <formula>AND(MONTH(Z73)=$AD$55,Z74="sky")</formula>
    </cfRule>
    <cfRule type="expression" dxfId="475" priority="481">
      <formula>AND(MONTH(Z73)=$AD$55,Z74="orange")</formula>
    </cfRule>
  </conditionalFormatting>
  <conditionalFormatting sqref="Z78">
    <cfRule type="expression" dxfId="474" priority="475">
      <formula>MONTH(Z78)&lt;&gt;$AD$55</formula>
    </cfRule>
  </conditionalFormatting>
  <conditionalFormatting sqref="Z78">
    <cfRule type="expression" dxfId="473" priority="469">
      <formula>AND(MONTH(Z73)=$AD$55,Z74="pink")</formula>
    </cfRule>
    <cfRule type="expression" dxfId="472" priority="470">
      <formula>AND(MONTH(Z73)=$AD$55,Z74="yellow")</formula>
    </cfRule>
    <cfRule type="expression" dxfId="471" priority="471">
      <formula>AND(MONTH(Z73)=$AD$55,Z74="green")</formula>
    </cfRule>
    <cfRule type="expression" dxfId="470" priority="472">
      <formula>AND(MONTH(Z73)=$AD$55,Z74="purple")</formula>
    </cfRule>
    <cfRule type="expression" dxfId="469" priority="473">
      <formula>AND(MONTH(Z73)=$AD$55,Z74="sky")</formula>
    </cfRule>
    <cfRule type="expression" dxfId="468" priority="474">
      <formula>AND(MONTH(Z73)=$AD$55,Z74="orange")</formula>
    </cfRule>
  </conditionalFormatting>
  <conditionalFormatting sqref="Z79">
    <cfRule type="expression" dxfId="467" priority="462">
      <formula>AND(MONTH(Z73)=$AD$55,Z74="pink")</formula>
    </cfRule>
    <cfRule type="expression" dxfId="466" priority="463">
      <formula>AND(MONTH(Z73)=$AD$55,Z74="yellow")</formula>
    </cfRule>
    <cfRule type="expression" dxfId="465" priority="464">
      <formula>AND(MONTH(Z73)=$AD$55,Z74="green")</formula>
    </cfRule>
    <cfRule type="expression" dxfId="464" priority="465">
      <formula>AND(MONTH(Z73)=$AD$55,Z74="purple")</formula>
    </cfRule>
    <cfRule type="expression" dxfId="463" priority="466">
      <formula>AND(MONTH(Z73)=$AD$55,Z74="sky")</formula>
    </cfRule>
    <cfRule type="expression" dxfId="462" priority="467">
      <formula>AND(MONTH(Z73)=$AD$55,Z74="orange")</formula>
    </cfRule>
    <cfRule type="expression" dxfId="461" priority="468">
      <formula>MONTH(Z73)&lt;&gt;$AD$55</formula>
    </cfRule>
  </conditionalFormatting>
  <conditionalFormatting sqref="Z80">
    <cfRule type="expression" dxfId="460" priority="456">
      <formula>AND(MONTH(Z73)=$AD$55,Z74="pink")</formula>
    </cfRule>
    <cfRule type="expression" dxfId="459" priority="457">
      <formula>AND(MONTH(Z73)=$AD$55,Z74="yellow")</formula>
    </cfRule>
    <cfRule type="expression" dxfId="458" priority="458">
      <formula>AND(MONTH(Z73)=$AD$55,Z74="green")</formula>
    </cfRule>
    <cfRule type="expression" dxfId="457" priority="459">
      <formula>AND(MONTH(Z73)=$AD$55,Z74="purple")</formula>
    </cfRule>
    <cfRule type="expression" dxfId="456" priority="460">
      <formula>AND(MONTH(Z73)=$AD$55,Z74="sky")</formula>
    </cfRule>
    <cfRule type="expression" dxfId="455" priority="461">
      <formula>AND(MONTH(Z73)=$AD$55,Z74="orange")</formula>
    </cfRule>
  </conditionalFormatting>
  <conditionalFormatting sqref="AA65">
    <cfRule type="expression" dxfId="454" priority="455">
      <formula>MONTH(AA65)&lt;&gt;$N$4</formula>
    </cfRule>
  </conditionalFormatting>
  <conditionalFormatting sqref="AA65">
    <cfRule type="expression" dxfId="453" priority="448">
      <formula>AND(MONTH(AA65)=$AD$55,AA66="pink")</formula>
    </cfRule>
    <cfRule type="expression" dxfId="452" priority="449">
      <formula>AND(MONTH(AA65)=$AD$55,AA66="yellow")</formula>
    </cfRule>
    <cfRule type="expression" dxfId="451" priority="450">
      <formula>AND(MONTH(AA65)=$AD$55,AA66="green")</formula>
    </cfRule>
    <cfRule type="expression" dxfId="450" priority="451">
      <formula>AND(MONTH(AA65)=$AD$55,AA66="purple")</formula>
    </cfRule>
    <cfRule type="expression" dxfId="449" priority="452">
      <formula>AND(MONTH(AA65)=$AD$55,AA66="sky")</formula>
    </cfRule>
    <cfRule type="expression" dxfId="448" priority="453">
      <formula>AND(MONTH(AA65)=$AD$55,AA66="orange")</formula>
    </cfRule>
    <cfRule type="expression" dxfId="447" priority="454">
      <formula>MONTH(AA65)&lt;&gt;$AD$55</formula>
    </cfRule>
  </conditionalFormatting>
  <conditionalFormatting sqref="AA65">
    <cfRule type="expression" dxfId="446" priority="447">
      <formula>AND(MONTH(AA65)=$AD$55,AA66=FALSE)</formula>
    </cfRule>
  </conditionalFormatting>
  <conditionalFormatting sqref="AA72">
    <cfRule type="expression" dxfId="445" priority="446">
      <formula>MONTH(AA65)&lt;&gt;$AD$55</formula>
    </cfRule>
  </conditionalFormatting>
  <conditionalFormatting sqref="AA67">
    <cfRule type="expression" dxfId="444" priority="445">
      <formula>MONTH(AA67)&lt;&gt;$AD$55</formula>
    </cfRule>
  </conditionalFormatting>
  <conditionalFormatting sqref="AA67">
    <cfRule type="expression" dxfId="443" priority="439">
      <formula>AND(MONTH(AA65)=$AD$55,AA66="pink")</formula>
    </cfRule>
    <cfRule type="expression" dxfId="442" priority="440">
      <formula>AND(MONTH(AA65)=$AD$55,AA66="yellow")</formula>
    </cfRule>
    <cfRule type="expression" dxfId="441" priority="441">
      <formula>AND(MONTH(AA65)=$AD$55,AA66="green")</formula>
    </cfRule>
    <cfRule type="expression" dxfId="440" priority="442">
      <formula>AND(MONTH(AA65)=$AD$55,AA66="purple")</formula>
    </cfRule>
    <cfRule type="expression" dxfId="439" priority="443">
      <formula>AND(MONTH(AA65)=$AD$55,AA66="sky")</formula>
    </cfRule>
    <cfRule type="expression" dxfId="438" priority="444">
      <formula>AND(MONTH(AA65)=$AD$55,AA66="orange")</formula>
    </cfRule>
  </conditionalFormatting>
  <conditionalFormatting sqref="AA68">
    <cfRule type="expression" dxfId="437" priority="438">
      <formula>MONTH(AA68)&lt;&gt;$AD$55</formula>
    </cfRule>
  </conditionalFormatting>
  <conditionalFormatting sqref="AA68">
    <cfRule type="expression" dxfId="436" priority="432">
      <formula>AND(MONTH(AA65)=$AD$55,AA66="pink")</formula>
    </cfRule>
    <cfRule type="expression" dxfId="435" priority="433">
      <formula>AND(MONTH(AA65)=$AD$55,AA66="yellow")</formula>
    </cfRule>
    <cfRule type="expression" dxfId="434" priority="434">
      <formula>AND(MONTH(AA65)=$AD$55,AA66="green")</formula>
    </cfRule>
    <cfRule type="expression" dxfId="433" priority="435">
      <formula>AND(MONTH(AA65)=$AD$55,AA66="purple")</formula>
    </cfRule>
    <cfRule type="expression" dxfId="432" priority="436">
      <formula>AND(MONTH(AA65)=$AD$55,AA66="sky")</formula>
    </cfRule>
    <cfRule type="expression" dxfId="431" priority="437">
      <formula>AND(MONTH(AA65)=$AD$55,AA66="orange")</formula>
    </cfRule>
  </conditionalFormatting>
  <conditionalFormatting sqref="AA69">
    <cfRule type="expression" dxfId="430" priority="431">
      <formula>MONTH(AA69)&lt;&gt;$AD$55</formula>
    </cfRule>
  </conditionalFormatting>
  <conditionalFormatting sqref="AA69">
    <cfRule type="expression" dxfId="429" priority="425">
      <formula>AND(MONTH(AA65)=$AD$55,AA66="pink")</formula>
    </cfRule>
    <cfRule type="expression" dxfId="428" priority="426">
      <formula>AND(MONTH(AA65)=$AD$55,AA66="yellow")</formula>
    </cfRule>
    <cfRule type="expression" dxfId="427" priority="427">
      <formula>AND(MONTH(AA65)=$AD$55,AA66="green")</formula>
    </cfRule>
    <cfRule type="expression" dxfId="426" priority="428">
      <formula>AND(MONTH(AA65)=$AD$55,AA66="purple")</formula>
    </cfRule>
    <cfRule type="expression" dxfId="425" priority="429">
      <formula>AND(MONTH(AA65)=$AD$55,AA66="sky")</formula>
    </cfRule>
    <cfRule type="expression" dxfId="424" priority="430">
      <formula>AND(MONTH(AA65)=$AD$55,AA66="orange")</formula>
    </cfRule>
  </conditionalFormatting>
  <conditionalFormatting sqref="AA70">
    <cfRule type="expression" dxfId="423" priority="424">
      <formula>MONTH(AA70)&lt;&gt;$AD$55</formula>
    </cfRule>
  </conditionalFormatting>
  <conditionalFormatting sqref="AA70">
    <cfRule type="expression" dxfId="422" priority="418">
      <formula>AND(MONTH(AA65)=$AD$55,AA66="pink")</formula>
    </cfRule>
    <cfRule type="expression" dxfId="421" priority="419">
      <formula>AND(MONTH(AA65)=$AD$55,AA66="yellow")</formula>
    </cfRule>
    <cfRule type="expression" dxfId="420" priority="420">
      <formula>AND(MONTH(AA65)=$AD$55,AA66="green")</formula>
    </cfRule>
    <cfRule type="expression" dxfId="419" priority="421">
      <formula>AND(MONTH(AA65)=$AD$55,AA66="purple")</formula>
    </cfRule>
    <cfRule type="expression" dxfId="418" priority="422">
      <formula>AND(MONTH(AA65)=$AD$55,AA66="sky")</formula>
    </cfRule>
    <cfRule type="expression" dxfId="417" priority="423">
      <formula>AND(MONTH(AA65)=$AD$55,AA66="orange")</formula>
    </cfRule>
  </conditionalFormatting>
  <conditionalFormatting sqref="AA71">
    <cfRule type="expression" dxfId="416" priority="411">
      <formula>AND(MONTH(AA65)=$AD$55,AA66="pink")</formula>
    </cfRule>
    <cfRule type="expression" dxfId="415" priority="412">
      <formula>AND(MONTH(AA65)=$AD$55,AA66="yellow")</formula>
    </cfRule>
    <cfRule type="expression" dxfId="414" priority="413">
      <formula>AND(MONTH(AA65)=$AD$55,AA66="green")</formula>
    </cfRule>
    <cfRule type="expression" dxfId="413" priority="414">
      <formula>AND(MONTH(AA65)=$AD$55,AA66="purple")</formula>
    </cfRule>
    <cfRule type="expression" dxfId="412" priority="415">
      <formula>AND(MONTH(AA65)=$AD$55,AA66="sky")</formula>
    </cfRule>
    <cfRule type="expression" dxfId="411" priority="416">
      <formula>AND(MONTH(AA65)=$AD$55,AA66="orange")</formula>
    </cfRule>
    <cfRule type="expression" dxfId="410" priority="417">
      <formula>MONTH(AA65)&lt;&gt;$AD$55</formula>
    </cfRule>
  </conditionalFormatting>
  <conditionalFormatting sqref="AA72">
    <cfRule type="expression" dxfId="409" priority="405">
      <formula>AND(MONTH(AA65)=$AD$55,AA66="pink")</formula>
    </cfRule>
    <cfRule type="expression" dxfId="408" priority="406">
      <formula>AND(MONTH(AA65)=$AD$55,AA66="yellow")</formula>
    </cfRule>
    <cfRule type="expression" dxfId="407" priority="407">
      <formula>AND(MONTH(AA65)=$AD$55,AA67="green")</formula>
    </cfRule>
    <cfRule type="expression" dxfId="406" priority="408">
      <formula>AND(MONTH(AA65)=$AD$55,AA66="purple")</formula>
    </cfRule>
    <cfRule type="expression" dxfId="405" priority="409">
      <formula>AND(MONTH(AA65)=$AD$55,AA66="sky")</formula>
    </cfRule>
    <cfRule type="expression" dxfId="404" priority="410">
      <formula>AND(MONTH(AA65)=$AD$55,AA66="orange")</formula>
    </cfRule>
  </conditionalFormatting>
  <conditionalFormatting sqref="AB65:AF65">
    <cfRule type="expression" dxfId="403" priority="404">
      <formula>MONTH(AB65)&lt;&gt;$N$4</formula>
    </cfRule>
  </conditionalFormatting>
  <conditionalFormatting sqref="AB65:AF65">
    <cfRule type="expression" dxfId="402" priority="397">
      <formula>AND(MONTH(AB65)=$AD$55,AB66="pink")</formula>
    </cfRule>
    <cfRule type="expression" dxfId="401" priority="398">
      <formula>AND(MONTH(AB65)=$AD$55,AB66="yellow")</formula>
    </cfRule>
    <cfRule type="expression" dxfId="400" priority="399">
      <formula>AND(MONTH(AB65)=$AD$55,AB66="green")</formula>
    </cfRule>
    <cfRule type="expression" dxfId="399" priority="400">
      <formula>AND(MONTH(AB65)=$AD$55,AB66="purple")</formula>
    </cfRule>
    <cfRule type="expression" dxfId="398" priority="401">
      <formula>AND(MONTH(AB65)=$AD$55,AB66="sky")</formula>
    </cfRule>
    <cfRule type="expression" dxfId="397" priority="402">
      <formula>AND(MONTH(AB65)=$AD$55,AB66="orange")</formula>
    </cfRule>
    <cfRule type="expression" dxfId="396" priority="403">
      <formula>MONTH(AB65)&lt;&gt;$AD$55</formula>
    </cfRule>
  </conditionalFormatting>
  <conditionalFormatting sqref="AB65:AF65">
    <cfRule type="expression" dxfId="395" priority="396">
      <formula>AND(MONTH(AB65)=$AD$55,AB66=FALSE)</formula>
    </cfRule>
  </conditionalFormatting>
  <conditionalFormatting sqref="AB72:AF72">
    <cfRule type="expression" dxfId="394" priority="395">
      <formula>MONTH(AB65)&lt;&gt;$AD$55</formula>
    </cfRule>
  </conditionalFormatting>
  <conditionalFormatting sqref="AB67:AF67">
    <cfRule type="expression" dxfId="393" priority="394">
      <formula>MONTH(AB67)&lt;&gt;$AD$55</formula>
    </cfRule>
  </conditionalFormatting>
  <conditionalFormatting sqref="AB67:AF67">
    <cfRule type="expression" dxfId="392" priority="388">
      <formula>AND(MONTH(AB65)=$AD$55,AB66="pink")</formula>
    </cfRule>
    <cfRule type="expression" dxfId="391" priority="389">
      <formula>AND(MONTH(AB65)=$AD$55,AB66="yellow")</formula>
    </cfRule>
    <cfRule type="expression" dxfId="390" priority="390">
      <formula>AND(MONTH(AB65)=$AD$55,AB66="green")</formula>
    </cfRule>
    <cfRule type="expression" dxfId="389" priority="391">
      <formula>AND(MONTH(AB65)=$AD$55,AB66="purple")</formula>
    </cfRule>
    <cfRule type="expression" dxfId="388" priority="392">
      <formula>AND(MONTH(AB65)=$AD$55,AB66="sky")</formula>
    </cfRule>
    <cfRule type="expression" dxfId="387" priority="393">
      <formula>AND(MONTH(AB65)=$AD$55,AB66="orange")</formula>
    </cfRule>
  </conditionalFormatting>
  <conditionalFormatting sqref="AB68:AF68">
    <cfRule type="expression" dxfId="386" priority="387">
      <formula>MONTH(AB68)&lt;&gt;$AD$55</formula>
    </cfRule>
  </conditionalFormatting>
  <conditionalFormatting sqref="AB68:AF68">
    <cfRule type="expression" dxfId="385" priority="381">
      <formula>AND(MONTH(AB65)=$AD$55,AB66="pink")</formula>
    </cfRule>
    <cfRule type="expression" dxfId="384" priority="382">
      <formula>AND(MONTH(AB65)=$AD$55,AB66="yellow")</formula>
    </cfRule>
    <cfRule type="expression" dxfId="383" priority="383">
      <formula>AND(MONTH(AB65)=$AD$55,AB66="green")</formula>
    </cfRule>
    <cfRule type="expression" dxfId="382" priority="384">
      <formula>AND(MONTH(AB65)=$AD$55,AB66="purple")</formula>
    </cfRule>
    <cfRule type="expression" dxfId="381" priority="385">
      <formula>AND(MONTH(AB65)=$AD$55,AB66="sky")</formula>
    </cfRule>
    <cfRule type="expression" dxfId="380" priority="386">
      <formula>AND(MONTH(AB65)=$AD$55,AB66="orange")</formula>
    </cfRule>
  </conditionalFormatting>
  <conditionalFormatting sqref="AB69:AF69">
    <cfRule type="expression" dxfId="379" priority="380">
      <formula>MONTH(AB69)&lt;&gt;$AD$55</formula>
    </cfRule>
  </conditionalFormatting>
  <conditionalFormatting sqref="AB69:AF69">
    <cfRule type="expression" dxfId="378" priority="374">
      <formula>AND(MONTH(AB65)=$AD$55,AB66="pink")</formula>
    </cfRule>
    <cfRule type="expression" dxfId="377" priority="375">
      <formula>AND(MONTH(AB65)=$AD$55,AB66="yellow")</formula>
    </cfRule>
    <cfRule type="expression" dxfId="376" priority="376">
      <formula>AND(MONTH(AB65)=$AD$55,AB66="green")</formula>
    </cfRule>
    <cfRule type="expression" dxfId="375" priority="377">
      <formula>AND(MONTH(AB65)=$AD$55,AB66="purple")</formula>
    </cfRule>
    <cfRule type="expression" dxfId="374" priority="378">
      <formula>AND(MONTH(AB65)=$AD$55,AB66="sky")</formula>
    </cfRule>
    <cfRule type="expression" dxfId="373" priority="379">
      <formula>AND(MONTH(AB65)=$AD$55,AB66="orange")</formula>
    </cfRule>
  </conditionalFormatting>
  <conditionalFormatting sqref="AB70:AF70">
    <cfRule type="expression" dxfId="372" priority="373">
      <formula>MONTH(AB70)&lt;&gt;$AD$55</formula>
    </cfRule>
  </conditionalFormatting>
  <conditionalFormatting sqref="AB70:AF70">
    <cfRule type="expression" dxfId="371" priority="367">
      <formula>AND(MONTH(AB65)=$AD$55,AB66="pink")</formula>
    </cfRule>
    <cfRule type="expression" dxfId="370" priority="368">
      <formula>AND(MONTH(AB65)=$AD$55,AB66="yellow")</formula>
    </cfRule>
    <cfRule type="expression" dxfId="369" priority="369">
      <formula>AND(MONTH(AB65)=$AD$55,AB66="green")</formula>
    </cfRule>
    <cfRule type="expression" dxfId="368" priority="370">
      <formula>AND(MONTH(AB65)=$AD$55,AB66="purple")</formula>
    </cfRule>
    <cfRule type="expression" dxfId="367" priority="371">
      <formula>AND(MONTH(AB65)=$AD$55,AB66="sky")</formula>
    </cfRule>
    <cfRule type="expression" dxfId="366" priority="372">
      <formula>AND(MONTH(AB65)=$AD$55,AB66="orange")</formula>
    </cfRule>
  </conditionalFormatting>
  <conditionalFormatting sqref="AB71:AF71">
    <cfRule type="expression" dxfId="365" priority="360">
      <formula>AND(MONTH(AB65)=$AD$55,AB66="pink")</formula>
    </cfRule>
    <cfRule type="expression" dxfId="364" priority="361">
      <formula>AND(MONTH(AB65)=$AD$55,AB66="yellow")</formula>
    </cfRule>
    <cfRule type="expression" dxfId="363" priority="362">
      <formula>AND(MONTH(AB65)=$AD$55,AB66="green")</formula>
    </cfRule>
    <cfRule type="expression" dxfId="362" priority="363">
      <formula>AND(MONTH(AB65)=$AD$55,AB66="purple")</formula>
    </cfRule>
    <cfRule type="expression" dxfId="361" priority="364">
      <formula>AND(MONTH(AB65)=$AD$55,AB66="sky")</formula>
    </cfRule>
    <cfRule type="expression" dxfId="360" priority="365">
      <formula>AND(MONTH(AB65)=$AD$55,AB66="orange")</formula>
    </cfRule>
    <cfRule type="expression" dxfId="359" priority="366">
      <formula>MONTH(AB65)&lt;&gt;$AD$55</formula>
    </cfRule>
  </conditionalFormatting>
  <conditionalFormatting sqref="AB72:AF72">
    <cfRule type="expression" dxfId="358" priority="354">
      <formula>AND(MONTH(AB65)=$AD$55,AB66="pink")</formula>
    </cfRule>
    <cfRule type="expression" dxfId="357" priority="355">
      <formula>AND(MONTH(AB65)=$AD$55,AB66="yellow")</formula>
    </cfRule>
    <cfRule type="expression" dxfId="356" priority="356">
      <formula>AND(MONTH(AB65)=$AD$55,AB67="green")</formula>
    </cfRule>
    <cfRule type="expression" dxfId="355" priority="357">
      <formula>AND(MONTH(AB65)=$AD$55,AB66="purple")</formula>
    </cfRule>
    <cfRule type="expression" dxfId="354" priority="358">
      <formula>AND(MONTH(AB65)=$AD$55,AB66="sky")</formula>
    </cfRule>
    <cfRule type="expression" dxfId="353" priority="359">
      <formula>AND(MONTH(AB65)=$AD$55,AB66="orange")</formula>
    </cfRule>
  </conditionalFormatting>
  <conditionalFormatting sqref="Z65">
    <cfRule type="expression" dxfId="352" priority="353">
      <formula>MONTH(Z65)&lt;&gt;$N$4</formula>
    </cfRule>
  </conditionalFormatting>
  <conditionalFormatting sqref="Z65">
    <cfRule type="expression" dxfId="351" priority="346">
      <formula>AND(MONTH(Z65)=$AD$55,Z66="pink")</formula>
    </cfRule>
    <cfRule type="expression" dxfId="350" priority="347">
      <formula>AND(MONTH(Z65)=$AD$55,Z66="yellow")</formula>
    </cfRule>
    <cfRule type="expression" dxfId="349" priority="348">
      <formula>AND(MONTH(Z65)=$AD$55,Z66="green")</formula>
    </cfRule>
    <cfRule type="expression" dxfId="348" priority="349">
      <formula>AND(MONTH(Z65)=$AD$55,Z66="purple")</formula>
    </cfRule>
    <cfRule type="expression" dxfId="347" priority="350">
      <formula>AND(MONTH(Z65)=$AD$55,Z66="sky")</formula>
    </cfRule>
    <cfRule type="expression" dxfId="346" priority="351">
      <formula>AND(MONTH(Z65)=$AD$55,Z66="orange")</formula>
    </cfRule>
    <cfRule type="expression" dxfId="345" priority="352">
      <formula>MONTH(Z65)&lt;&gt;$AD$55</formula>
    </cfRule>
  </conditionalFormatting>
  <conditionalFormatting sqref="Z65">
    <cfRule type="expression" dxfId="344" priority="345">
      <formula>AND(MONTH(Z65)=$AD$55,Z66=FALSE)</formula>
    </cfRule>
  </conditionalFormatting>
  <conditionalFormatting sqref="Z72">
    <cfRule type="expression" dxfId="343" priority="344">
      <formula>MONTH(Z65)&lt;&gt;$AD$55</formula>
    </cfRule>
  </conditionalFormatting>
  <conditionalFormatting sqref="Z67">
    <cfRule type="expression" dxfId="342" priority="343">
      <formula>MONTH(Z67)&lt;&gt;$AD$55</formula>
    </cfRule>
  </conditionalFormatting>
  <conditionalFormatting sqref="Z67">
    <cfRule type="expression" dxfId="341" priority="337">
      <formula>AND(MONTH(Z65)=$AD$55,Z66="pink")</formula>
    </cfRule>
    <cfRule type="expression" dxfId="340" priority="338">
      <formula>AND(MONTH(Z65)=$AD$55,Z66="yellow")</formula>
    </cfRule>
    <cfRule type="expression" dxfId="339" priority="339">
      <formula>AND(MONTH(Z65)=$AD$55,Z66="green")</formula>
    </cfRule>
    <cfRule type="expression" dxfId="338" priority="340">
      <formula>AND(MONTH(Z65)=$AD$55,Z66="purple")</formula>
    </cfRule>
    <cfRule type="expression" dxfId="337" priority="341">
      <formula>AND(MONTH(Z65)=$AD$55,Z66="sky")</formula>
    </cfRule>
    <cfRule type="expression" dxfId="336" priority="342">
      <formula>AND(MONTH(Z65)=$AD$55,Z66="orange")</formula>
    </cfRule>
  </conditionalFormatting>
  <conditionalFormatting sqref="Z68">
    <cfRule type="expression" dxfId="335" priority="336">
      <formula>MONTH(Z68)&lt;&gt;$AD$55</formula>
    </cfRule>
  </conditionalFormatting>
  <conditionalFormatting sqref="Z68">
    <cfRule type="expression" dxfId="334" priority="330">
      <formula>AND(MONTH(Z65)=$AD$55,Z66="pink")</formula>
    </cfRule>
    <cfRule type="expression" dxfId="333" priority="331">
      <formula>AND(MONTH(Z65)=$AD$55,Z66="yellow")</formula>
    </cfRule>
    <cfRule type="expression" dxfId="332" priority="332">
      <formula>AND(MONTH(Z65)=$AD$55,Z66="green")</formula>
    </cfRule>
    <cfRule type="expression" dxfId="331" priority="333">
      <formula>AND(MONTH(Z65)=$AD$55,Z66="purple")</formula>
    </cfRule>
    <cfRule type="expression" dxfId="330" priority="334">
      <formula>AND(MONTH(Z65)=$AD$55,Z66="sky")</formula>
    </cfRule>
    <cfRule type="expression" dxfId="329" priority="335">
      <formula>AND(MONTH(Z65)=$AD$55,Z66="orange")</formula>
    </cfRule>
  </conditionalFormatting>
  <conditionalFormatting sqref="Z69">
    <cfRule type="expression" dxfId="328" priority="329">
      <formula>MONTH(Z69)&lt;&gt;$AD$55</formula>
    </cfRule>
  </conditionalFormatting>
  <conditionalFormatting sqref="Z69">
    <cfRule type="expression" dxfId="327" priority="323">
      <formula>AND(MONTH(Z65)=$AD$55,Z66="pink")</formula>
    </cfRule>
    <cfRule type="expression" dxfId="326" priority="324">
      <formula>AND(MONTH(Z65)=$AD$55,Z66="yellow")</formula>
    </cfRule>
    <cfRule type="expression" dxfId="325" priority="325">
      <formula>AND(MONTH(Z65)=$AD$55,Z66="green")</formula>
    </cfRule>
    <cfRule type="expression" dxfId="324" priority="326">
      <formula>AND(MONTH(Z65)=$AD$55,Z66="purple")</formula>
    </cfRule>
    <cfRule type="expression" dxfId="323" priority="327">
      <formula>AND(MONTH(Z65)=$AD$55,Z66="sky")</formula>
    </cfRule>
    <cfRule type="expression" dxfId="322" priority="328">
      <formula>AND(MONTH(Z65)=$AD$55,Z66="orange")</formula>
    </cfRule>
  </conditionalFormatting>
  <conditionalFormatting sqref="Z70">
    <cfRule type="expression" dxfId="321" priority="322">
      <formula>MONTH(Z70)&lt;&gt;$AD$55</formula>
    </cfRule>
  </conditionalFormatting>
  <conditionalFormatting sqref="Z70">
    <cfRule type="expression" dxfId="320" priority="316">
      <formula>AND(MONTH(Z65)=$AD$55,Z66="pink")</formula>
    </cfRule>
    <cfRule type="expression" dxfId="319" priority="317">
      <formula>AND(MONTH(Z65)=$AD$55,Z66="yellow")</formula>
    </cfRule>
    <cfRule type="expression" dxfId="318" priority="318">
      <formula>AND(MONTH(Z65)=$AD$55,Z66="green")</formula>
    </cfRule>
    <cfRule type="expression" dxfId="317" priority="319">
      <formula>AND(MONTH(Z65)=$AD$55,Z66="purple")</formula>
    </cfRule>
    <cfRule type="expression" dxfId="316" priority="320">
      <formula>AND(MONTH(Z65)=$AD$55,Z66="sky")</formula>
    </cfRule>
    <cfRule type="expression" dxfId="315" priority="321">
      <formula>AND(MONTH(Z65)=$AD$55,Z66="orange")</formula>
    </cfRule>
  </conditionalFormatting>
  <conditionalFormatting sqref="Z71">
    <cfRule type="expression" dxfId="314" priority="309">
      <formula>AND(MONTH(Z65)=$AD$55,Z66="pink")</formula>
    </cfRule>
    <cfRule type="expression" dxfId="313" priority="310">
      <formula>AND(MONTH(Z65)=$AD$55,Z66="yellow")</formula>
    </cfRule>
    <cfRule type="expression" dxfId="312" priority="311">
      <formula>AND(MONTH(Z65)=$AD$55,Z66="green")</formula>
    </cfRule>
    <cfRule type="expression" dxfId="311" priority="312">
      <formula>AND(MONTH(Z65)=$AD$55,Z66="purple")</formula>
    </cfRule>
    <cfRule type="expression" dxfId="310" priority="313">
      <formula>AND(MONTH(Z65)=$AD$55,Z66="sky")</formula>
    </cfRule>
    <cfRule type="expression" dxfId="309" priority="314">
      <formula>AND(MONTH(Z65)=$AD$55,Z66="orange")</formula>
    </cfRule>
    <cfRule type="expression" dxfId="308" priority="315">
      <formula>MONTH(Z65)&lt;&gt;$AD$55</formula>
    </cfRule>
  </conditionalFormatting>
  <conditionalFormatting sqref="Z72">
    <cfRule type="expression" dxfId="307" priority="303">
      <formula>AND(MONTH(Z65)=$AD$55,Z66="pink")</formula>
    </cfRule>
    <cfRule type="expression" dxfId="306" priority="304">
      <formula>AND(MONTH(Z65)=$AD$55,Z66="yellow")</formula>
    </cfRule>
    <cfRule type="expression" dxfId="305" priority="305">
      <formula>AND(MONTH(Z65)=$AD$55,Z66="green")</formula>
    </cfRule>
    <cfRule type="expression" dxfId="304" priority="306">
      <formula>AND(MONTH(Z65)=$AD$55,Z66="purple")</formula>
    </cfRule>
    <cfRule type="expression" dxfId="303" priority="307">
      <formula>AND(MONTH(Z65)=$AD$55,Z66="sky")</formula>
    </cfRule>
    <cfRule type="expression" dxfId="302" priority="308">
      <formula>AND(MONTH(Z65)=$AD$55,Z66="orange")</formula>
    </cfRule>
  </conditionalFormatting>
  <conditionalFormatting sqref="AA57">
    <cfRule type="expression" dxfId="301" priority="302">
      <formula>MONTH(AA57)&lt;&gt;$N$4</formula>
    </cfRule>
  </conditionalFormatting>
  <conditionalFormatting sqref="AA57">
    <cfRule type="expression" dxfId="300" priority="295">
      <formula>AND(MONTH(AA57)=$AD$55,AA58="pink")</formula>
    </cfRule>
    <cfRule type="expression" dxfId="299" priority="296">
      <formula>AND(MONTH(AA57)=$AD$55,AA58="yellow")</formula>
    </cfRule>
    <cfRule type="expression" dxfId="298" priority="297">
      <formula>AND(MONTH(AA57)=$AD$55,AA58="green")</formula>
    </cfRule>
    <cfRule type="expression" dxfId="297" priority="298">
      <formula>AND(MONTH(AA57)=$AD$55,AA58="purple")</formula>
    </cfRule>
    <cfRule type="expression" dxfId="296" priority="299">
      <formula>AND(MONTH(AA57)=$AD$55,AA58="sky")</formula>
    </cfRule>
    <cfRule type="expression" dxfId="295" priority="300">
      <formula>AND(MONTH(AA57)=$AD$55,AA58="orange")</formula>
    </cfRule>
    <cfRule type="expression" dxfId="294" priority="301">
      <formula>MONTH(AA57)&lt;&gt;$AD$55</formula>
    </cfRule>
  </conditionalFormatting>
  <conditionalFormatting sqref="AA57">
    <cfRule type="expression" dxfId="293" priority="294">
      <formula>AND(MONTH(AA57)=$AD$55,AA58=FALSE)</formula>
    </cfRule>
  </conditionalFormatting>
  <conditionalFormatting sqref="AA64">
    <cfRule type="expression" dxfId="292" priority="293">
      <formula>MONTH(AA57)&lt;&gt;$AD$55</formula>
    </cfRule>
  </conditionalFormatting>
  <conditionalFormatting sqref="AA59">
    <cfRule type="expression" dxfId="291" priority="292">
      <formula>MONTH(AA59)&lt;&gt;$AD$55</formula>
    </cfRule>
  </conditionalFormatting>
  <conditionalFormatting sqref="AA59">
    <cfRule type="expression" dxfId="290" priority="286">
      <formula>AND(MONTH(AA57)=$AD$55,AA58="pink")</formula>
    </cfRule>
    <cfRule type="expression" dxfId="289" priority="287">
      <formula>AND(MONTH(AA57)=$AD$55,AA58="yellow")</formula>
    </cfRule>
    <cfRule type="expression" dxfId="288" priority="288">
      <formula>AND(MONTH(AA57)=$AD$55,AA58="green")</formula>
    </cfRule>
    <cfRule type="expression" dxfId="287" priority="289">
      <formula>AND(MONTH(AA57)=$AD$55,AA58="purple")</formula>
    </cfRule>
    <cfRule type="expression" dxfId="286" priority="290">
      <formula>AND(MONTH(AA57)=$AD$55,AA58="sky")</formula>
    </cfRule>
    <cfRule type="expression" dxfId="285" priority="291">
      <formula>AND(MONTH(AA57)=$AD$55,AA58="orange")</formula>
    </cfRule>
  </conditionalFormatting>
  <conditionalFormatting sqref="AA60">
    <cfRule type="expression" dxfId="284" priority="285">
      <formula>MONTH(AA60)&lt;&gt;$AD$55</formula>
    </cfRule>
  </conditionalFormatting>
  <conditionalFormatting sqref="AA60">
    <cfRule type="expression" dxfId="283" priority="279">
      <formula>AND(MONTH(AA57)=$AD$55,AA58="pink")</formula>
    </cfRule>
    <cfRule type="expression" dxfId="282" priority="280">
      <formula>AND(MONTH(AA57)=$AD$55,AA58="yellow")</formula>
    </cfRule>
    <cfRule type="expression" dxfId="281" priority="281">
      <formula>AND(MONTH(AA57)=$AD$55,AA58="green")</formula>
    </cfRule>
    <cfRule type="expression" dxfId="280" priority="282">
      <formula>AND(MONTH(AA57)=$AD$55,AA58="purple")</formula>
    </cfRule>
    <cfRule type="expression" dxfId="279" priority="283">
      <formula>AND(MONTH(AA57)=$AD$55,AA58="sky")</formula>
    </cfRule>
    <cfRule type="expression" dxfId="278" priority="284">
      <formula>AND(MONTH(AA57)=$AD$55,AA58="orange")</formula>
    </cfRule>
  </conditionalFormatting>
  <conditionalFormatting sqref="AA61">
    <cfRule type="expression" dxfId="277" priority="278">
      <formula>MONTH(AA61)&lt;&gt;$AD$55</formula>
    </cfRule>
  </conditionalFormatting>
  <conditionalFormatting sqref="AA61">
    <cfRule type="expression" dxfId="276" priority="272">
      <formula>AND(MONTH(AA57)=$AD$55,AA58="pink")</formula>
    </cfRule>
    <cfRule type="expression" dxfId="275" priority="273">
      <formula>AND(MONTH(AA57)=$AD$55,AA58="yellow")</formula>
    </cfRule>
    <cfRule type="expression" dxfId="274" priority="274">
      <formula>AND(MONTH(AA57)=$AD$55,AA58="green")</formula>
    </cfRule>
    <cfRule type="expression" dxfId="273" priority="275">
      <formula>AND(MONTH(AA57)=$AD$55,AA58="purple")</formula>
    </cfRule>
    <cfRule type="expression" dxfId="272" priority="276">
      <formula>AND(MONTH(AA57)=$AD$55,AA58="sky")</formula>
    </cfRule>
    <cfRule type="expression" dxfId="271" priority="277">
      <formula>AND(MONTH(AA57)=$AD$55,AA58="orange")</formula>
    </cfRule>
  </conditionalFormatting>
  <conditionalFormatting sqref="AA62">
    <cfRule type="expression" dxfId="270" priority="271">
      <formula>MONTH(AA62)&lt;&gt;$AD$55</formula>
    </cfRule>
  </conditionalFormatting>
  <conditionalFormatting sqref="AA62">
    <cfRule type="expression" dxfId="269" priority="265">
      <formula>AND(MONTH(AA57)=$AD$55,AA58="pink")</formula>
    </cfRule>
    <cfRule type="expression" dxfId="268" priority="266">
      <formula>AND(MONTH(AA57)=$AD$55,AA58="yellow")</formula>
    </cfRule>
    <cfRule type="expression" dxfId="267" priority="267">
      <formula>AND(MONTH(AA57)=$AD$55,AA58="green")</formula>
    </cfRule>
    <cfRule type="expression" dxfId="266" priority="268">
      <formula>AND(MONTH(AA57)=$AD$55,AA58="purple")</formula>
    </cfRule>
    <cfRule type="expression" dxfId="265" priority="269">
      <formula>AND(MONTH(AA57)=$AD$55,AA58="sky")</formula>
    </cfRule>
    <cfRule type="expression" dxfId="264" priority="270">
      <formula>AND(MONTH(AA57)=$AD$55,AA58="orange")</formula>
    </cfRule>
  </conditionalFormatting>
  <conditionalFormatting sqref="AA63">
    <cfRule type="expression" dxfId="263" priority="258">
      <formula>AND(MONTH(AA57)=$AD$55,AA58="pink")</formula>
    </cfRule>
    <cfRule type="expression" dxfId="262" priority="259">
      <formula>AND(MONTH(AA57)=$AD$55,AA58="yellow")</formula>
    </cfRule>
    <cfRule type="expression" dxfId="261" priority="260">
      <formula>AND(MONTH(AA57)=$AD$55,AA58="green")</formula>
    </cfRule>
    <cfRule type="expression" dxfId="260" priority="261">
      <formula>AND(MONTH(AA57)=$AD$55,AA58="purple")</formula>
    </cfRule>
    <cfRule type="expression" dxfId="259" priority="262">
      <formula>AND(MONTH(AA57)=$AD$55,AA58="sky")</formula>
    </cfRule>
    <cfRule type="expression" dxfId="258" priority="263">
      <formula>AND(MONTH(AA57)=$AD$55,AA58="orange")</formula>
    </cfRule>
    <cfRule type="expression" dxfId="257" priority="264">
      <formula>MONTH(AA57)&lt;&gt;$AD$55</formula>
    </cfRule>
  </conditionalFormatting>
  <conditionalFormatting sqref="AA64">
    <cfRule type="expression" dxfId="256" priority="252">
      <formula>AND(MONTH(AA57)=$AD$55,AA58="pink")</formula>
    </cfRule>
    <cfRule type="expression" dxfId="255" priority="253">
      <formula>AND(MONTH(AA57)=$AD$55,AA58="yellow")</formula>
    </cfRule>
    <cfRule type="expression" dxfId="254" priority="254">
      <formula>AND(MONTH(AA57)=$AD$55,AA59="green")</formula>
    </cfRule>
    <cfRule type="expression" dxfId="253" priority="255">
      <formula>AND(MONTH(AA57)=$AD$55,AA58="purple")</formula>
    </cfRule>
    <cfRule type="expression" dxfId="252" priority="256">
      <formula>AND(MONTH(AA57)=$AD$55,AA58="sky")</formula>
    </cfRule>
    <cfRule type="expression" dxfId="251" priority="257">
      <formula>AND(MONTH(AA57)=$AD$55,AA58="orange")</formula>
    </cfRule>
  </conditionalFormatting>
  <conditionalFormatting sqref="AB57:AF57">
    <cfRule type="expression" dxfId="250" priority="251">
      <formula>MONTH(AB57)&lt;&gt;$N$4</formula>
    </cfRule>
  </conditionalFormatting>
  <conditionalFormatting sqref="AB57:AF57">
    <cfRule type="expression" dxfId="249" priority="244">
      <formula>AND(MONTH(AB57)=$AD$55,AB58="pink")</formula>
    </cfRule>
    <cfRule type="expression" dxfId="248" priority="245">
      <formula>AND(MONTH(AB57)=$AD$55,AB58="yellow")</formula>
    </cfRule>
    <cfRule type="expression" dxfId="247" priority="246">
      <formula>AND(MONTH(AB57)=$AD$55,AB58="green")</formula>
    </cfRule>
    <cfRule type="expression" dxfId="246" priority="247">
      <formula>AND(MONTH(AB57)=$AD$55,AB58="purple")</formula>
    </cfRule>
    <cfRule type="expression" dxfId="245" priority="248">
      <formula>AND(MONTH(AB57)=$AD$55,AB58="sky")</formula>
    </cfRule>
    <cfRule type="expression" dxfId="244" priority="249">
      <formula>AND(MONTH(AB57)=$AD$55,AB58="orange")</formula>
    </cfRule>
    <cfRule type="expression" dxfId="243" priority="250">
      <formula>MONTH(AB57)&lt;&gt;$AD$55</formula>
    </cfRule>
  </conditionalFormatting>
  <conditionalFormatting sqref="AB57:AF57">
    <cfRule type="expression" dxfId="242" priority="243">
      <formula>AND(MONTH(AB57)=$AD$55,AB58=FALSE)</formula>
    </cfRule>
  </conditionalFormatting>
  <conditionalFormatting sqref="AB64:AF64">
    <cfRule type="expression" dxfId="241" priority="242">
      <formula>MONTH(AB57)&lt;&gt;$AD$55</formula>
    </cfRule>
  </conditionalFormatting>
  <conditionalFormatting sqref="AB59:AF59">
    <cfRule type="expression" dxfId="240" priority="241">
      <formula>MONTH(AB59)&lt;&gt;$AD$55</formula>
    </cfRule>
  </conditionalFormatting>
  <conditionalFormatting sqref="AB59:AF59">
    <cfRule type="expression" dxfId="239" priority="235">
      <formula>AND(MONTH(AB57)=$AD$55,AB58="pink")</formula>
    </cfRule>
    <cfRule type="expression" dxfId="238" priority="236">
      <formula>AND(MONTH(AB57)=$AD$55,AB58="yellow")</formula>
    </cfRule>
    <cfRule type="expression" dxfId="237" priority="237">
      <formula>AND(MONTH(AB57)=$AD$55,AB58="green")</formula>
    </cfRule>
    <cfRule type="expression" dxfId="236" priority="238">
      <formula>AND(MONTH(AB57)=$AD$55,AB58="purple")</formula>
    </cfRule>
    <cfRule type="expression" dxfId="235" priority="239">
      <formula>AND(MONTH(AB57)=$AD$55,AB58="sky")</formula>
    </cfRule>
    <cfRule type="expression" dxfId="234" priority="240">
      <formula>AND(MONTH(AB57)=$AD$55,AB58="orange")</formula>
    </cfRule>
  </conditionalFormatting>
  <conditionalFormatting sqref="AB60:AF60">
    <cfRule type="expression" dxfId="233" priority="234">
      <formula>MONTH(AB60)&lt;&gt;$AD$55</formula>
    </cfRule>
  </conditionalFormatting>
  <conditionalFormatting sqref="AB60:AF60">
    <cfRule type="expression" dxfId="232" priority="228">
      <formula>AND(MONTH(AB57)=$AD$55,AB58="pink")</formula>
    </cfRule>
    <cfRule type="expression" dxfId="231" priority="229">
      <formula>AND(MONTH(AB57)=$AD$55,AB58="yellow")</formula>
    </cfRule>
    <cfRule type="expression" dxfId="230" priority="230">
      <formula>AND(MONTH(AB57)=$AD$55,AB58="green")</formula>
    </cfRule>
    <cfRule type="expression" dxfId="229" priority="231">
      <formula>AND(MONTH(AB57)=$AD$55,AB58="purple")</formula>
    </cfRule>
    <cfRule type="expression" dxfId="228" priority="232">
      <formula>AND(MONTH(AB57)=$AD$55,AB58="sky")</formula>
    </cfRule>
    <cfRule type="expression" dxfId="227" priority="233">
      <formula>AND(MONTH(AB57)=$AD$55,AB58="orange")</formula>
    </cfRule>
  </conditionalFormatting>
  <conditionalFormatting sqref="AB61:AF61">
    <cfRule type="expression" dxfId="226" priority="227">
      <formula>MONTH(AB61)&lt;&gt;$AD$55</formula>
    </cfRule>
  </conditionalFormatting>
  <conditionalFormatting sqref="AB61:AF61">
    <cfRule type="expression" dxfId="225" priority="221">
      <formula>AND(MONTH(AB57)=$AD$55,AB58="pink")</formula>
    </cfRule>
    <cfRule type="expression" dxfId="224" priority="222">
      <formula>AND(MONTH(AB57)=$AD$55,AB58="yellow")</formula>
    </cfRule>
    <cfRule type="expression" dxfId="223" priority="223">
      <formula>AND(MONTH(AB57)=$AD$55,AB58="green")</formula>
    </cfRule>
    <cfRule type="expression" dxfId="222" priority="224">
      <formula>AND(MONTH(AB57)=$AD$55,AB58="purple")</formula>
    </cfRule>
    <cfRule type="expression" dxfId="221" priority="225">
      <formula>AND(MONTH(AB57)=$AD$55,AB58="sky")</formula>
    </cfRule>
    <cfRule type="expression" dxfId="220" priority="226">
      <formula>AND(MONTH(AB57)=$AD$55,AB58="orange")</formula>
    </cfRule>
  </conditionalFormatting>
  <conditionalFormatting sqref="AB62:AF62">
    <cfRule type="expression" dxfId="219" priority="220">
      <formula>MONTH(AB62)&lt;&gt;$AD$55</formula>
    </cfRule>
  </conditionalFormatting>
  <conditionalFormatting sqref="AB62:AF62">
    <cfRule type="expression" dxfId="218" priority="214">
      <formula>AND(MONTH(AB57)=$AD$55,AB58="pink")</formula>
    </cfRule>
    <cfRule type="expression" dxfId="217" priority="215">
      <formula>AND(MONTH(AB57)=$AD$55,AB58="yellow")</formula>
    </cfRule>
    <cfRule type="expression" dxfId="216" priority="216">
      <formula>AND(MONTH(AB57)=$AD$55,AB58="green")</formula>
    </cfRule>
    <cfRule type="expression" dxfId="215" priority="217">
      <formula>AND(MONTH(AB57)=$AD$55,AB58="purple")</formula>
    </cfRule>
    <cfRule type="expression" dxfId="214" priority="218">
      <formula>AND(MONTH(AB57)=$AD$55,AB58="sky")</formula>
    </cfRule>
    <cfRule type="expression" dxfId="213" priority="219">
      <formula>AND(MONTH(AB57)=$AD$55,AB58="orange")</formula>
    </cfRule>
  </conditionalFormatting>
  <conditionalFormatting sqref="AB63:AF63">
    <cfRule type="expression" dxfId="212" priority="207">
      <formula>AND(MONTH(AB57)=$AD$55,AB58="pink")</formula>
    </cfRule>
    <cfRule type="expression" dxfId="211" priority="208">
      <formula>AND(MONTH(AB57)=$AD$55,AB58="yellow")</formula>
    </cfRule>
    <cfRule type="expression" dxfId="210" priority="209">
      <formula>AND(MONTH(AB57)=$AD$55,AB58="green")</formula>
    </cfRule>
    <cfRule type="expression" dxfId="209" priority="210">
      <formula>AND(MONTH(AB57)=$AD$55,AB58="purple")</formula>
    </cfRule>
    <cfRule type="expression" dxfId="208" priority="211">
      <formula>AND(MONTH(AB57)=$AD$55,AB58="sky")</formula>
    </cfRule>
    <cfRule type="expression" dxfId="207" priority="212">
      <formula>AND(MONTH(AB57)=$AD$55,AB58="orange")</formula>
    </cfRule>
    <cfRule type="expression" dxfId="206" priority="213">
      <formula>MONTH(AB57)&lt;&gt;$AD$55</formula>
    </cfRule>
  </conditionalFormatting>
  <conditionalFormatting sqref="AB64:AF64">
    <cfRule type="expression" dxfId="205" priority="201">
      <formula>AND(MONTH(AB57)=$AD$55,AB58="pink")</formula>
    </cfRule>
    <cfRule type="expression" dxfId="204" priority="202">
      <formula>AND(MONTH(AB57)=$AD$55,AB58="yellow")</formula>
    </cfRule>
    <cfRule type="expression" dxfId="203" priority="203">
      <formula>AND(MONTH(AB57)=$AD$55,AB59="green")</formula>
    </cfRule>
    <cfRule type="expression" dxfId="202" priority="204">
      <formula>AND(MONTH(AB57)=$AD$55,AB58="purple")</formula>
    </cfRule>
    <cfRule type="expression" dxfId="201" priority="205">
      <formula>AND(MONTH(AB57)=$AD$55,AB58="sky")</formula>
    </cfRule>
    <cfRule type="expression" dxfId="200" priority="206">
      <formula>AND(MONTH(AB57)=$AD$55,AB58="orange")</formula>
    </cfRule>
  </conditionalFormatting>
  <conditionalFormatting sqref="Z57">
    <cfRule type="expression" dxfId="199" priority="200">
      <formula>MONTH(Z57)&lt;&gt;$N$4</formula>
    </cfRule>
  </conditionalFormatting>
  <conditionalFormatting sqref="Z57">
    <cfRule type="expression" dxfId="198" priority="193">
      <formula>AND(MONTH(Z57)=$AD$55,Z58="pink")</formula>
    </cfRule>
    <cfRule type="expression" dxfId="197" priority="194">
      <formula>AND(MONTH(Z57)=$AD$55,Z58="yellow")</formula>
    </cfRule>
    <cfRule type="expression" dxfId="196" priority="195">
      <formula>AND(MONTH(Z57)=$AD$55,Z58="green")</formula>
    </cfRule>
    <cfRule type="expression" dxfId="195" priority="196">
      <formula>AND(MONTH(Z57)=$AD$55,Z58="purple")</formula>
    </cfRule>
    <cfRule type="expression" dxfId="194" priority="197">
      <formula>AND(MONTH(Z57)=$AD$55,Z58="sky")</formula>
    </cfRule>
    <cfRule type="expression" dxfId="193" priority="198">
      <formula>AND(MONTH(Z57)=$AD$55,Z58="orange")</formula>
    </cfRule>
    <cfRule type="expression" dxfId="192" priority="199">
      <formula>MONTH(Z57)&lt;&gt;$AD$55</formula>
    </cfRule>
  </conditionalFormatting>
  <conditionalFormatting sqref="Z57">
    <cfRule type="expression" dxfId="191" priority="192">
      <formula>AND(MONTH(Z57)=$AD$55,Z58=FALSE)</formula>
    </cfRule>
  </conditionalFormatting>
  <conditionalFormatting sqref="Z64">
    <cfRule type="expression" dxfId="190" priority="191">
      <formula>MONTH(Z57)&lt;&gt;$AD$55</formula>
    </cfRule>
  </conditionalFormatting>
  <conditionalFormatting sqref="Z59">
    <cfRule type="expression" dxfId="189" priority="190">
      <formula>MONTH(Z59)&lt;&gt;$AD$55</formula>
    </cfRule>
  </conditionalFormatting>
  <conditionalFormatting sqref="Z59">
    <cfRule type="expression" dxfId="188" priority="184">
      <formula>AND(MONTH(Z57)=$AD$55,Z58="pink")</formula>
    </cfRule>
    <cfRule type="expression" dxfId="187" priority="185">
      <formula>AND(MONTH(Z57)=$AD$55,Z58="yellow")</formula>
    </cfRule>
    <cfRule type="expression" dxfId="186" priority="186">
      <formula>AND(MONTH(Z57)=$AD$55,Z58="green")</formula>
    </cfRule>
    <cfRule type="expression" dxfId="185" priority="187">
      <formula>AND(MONTH(Z57)=$AD$55,Z58="purple")</formula>
    </cfRule>
    <cfRule type="expression" dxfId="184" priority="188">
      <formula>AND(MONTH(Z57)=$AD$55,Z58="sky")</formula>
    </cfRule>
    <cfRule type="expression" dxfId="183" priority="189">
      <formula>AND(MONTH(Z57)=$AD$55,Z58="orange")</formula>
    </cfRule>
  </conditionalFormatting>
  <conditionalFormatting sqref="Z60">
    <cfRule type="expression" dxfId="182" priority="183">
      <formula>MONTH(Z60)&lt;&gt;$AD$55</formula>
    </cfRule>
  </conditionalFormatting>
  <conditionalFormatting sqref="Z60">
    <cfRule type="expression" dxfId="181" priority="177">
      <formula>AND(MONTH(Z57)=$AD$55,Z58="pink")</formula>
    </cfRule>
    <cfRule type="expression" dxfId="180" priority="178">
      <formula>AND(MONTH(Z57)=$AD$55,Z58="yellow")</formula>
    </cfRule>
    <cfRule type="expression" dxfId="179" priority="179">
      <formula>AND(MONTH(Z57)=$AD$55,Z58="green")</formula>
    </cfRule>
    <cfRule type="expression" dxfId="178" priority="180">
      <formula>AND(MONTH(Z57)=$AD$55,Z58="purple")</formula>
    </cfRule>
    <cfRule type="expression" dxfId="177" priority="181">
      <formula>AND(MONTH(Z57)=$AD$55,Z58="sky")</formula>
    </cfRule>
    <cfRule type="expression" dxfId="176" priority="182">
      <formula>AND(MONTH(Z57)=$AD$55,Z58="orange")</formula>
    </cfRule>
  </conditionalFormatting>
  <conditionalFormatting sqref="Z61">
    <cfRule type="expression" dxfId="175" priority="176">
      <formula>MONTH(Z61)&lt;&gt;$AD$55</formula>
    </cfRule>
  </conditionalFormatting>
  <conditionalFormatting sqref="Z61">
    <cfRule type="expression" dxfId="174" priority="170">
      <formula>AND(MONTH(Z57)=$AD$55,Z58="pink")</formula>
    </cfRule>
    <cfRule type="expression" dxfId="173" priority="171">
      <formula>AND(MONTH(Z57)=$AD$55,Z58="yellow")</formula>
    </cfRule>
    <cfRule type="expression" dxfId="172" priority="172">
      <formula>AND(MONTH(Z57)=$AD$55,Z58="green")</formula>
    </cfRule>
    <cfRule type="expression" dxfId="171" priority="173">
      <formula>AND(MONTH(Z57)=$AD$55,Z58="purple")</formula>
    </cfRule>
    <cfRule type="expression" dxfId="170" priority="174">
      <formula>AND(MONTH(Z57)=$AD$55,Z58="sky")</formula>
    </cfRule>
    <cfRule type="expression" dxfId="169" priority="175">
      <formula>AND(MONTH(Z57)=$AD$55,Z58="orange")</formula>
    </cfRule>
  </conditionalFormatting>
  <conditionalFormatting sqref="Z62">
    <cfRule type="expression" dxfId="168" priority="169">
      <formula>MONTH(Z62)&lt;&gt;$AD$55</formula>
    </cfRule>
  </conditionalFormatting>
  <conditionalFormatting sqref="Z62">
    <cfRule type="expression" dxfId="167" priority="163">
      <formula>AND(MONTH(Z57)=$AD$55,Z58="pink")</formula>
    </cfRule>
    <cfRule type="expression" dxfId="166" priority="164">
      <formula>AND(MONTH(Z57)=$AD$55,Z58="yellow")</formula>
    </cfRule>
    <cfRule type="expression" dxfId="165" priority="165">
      <formula>AND(MONTH(Z57)=$AD$55,Z58="green")</formula>
    </cfRule>
    <cfRule type="expression" dxfId="164" priority="166">
      <formula>AND(MONTH(Z57)=$AD$55,Z58="purple")</formula>
    </cfRule>
    <cfRule type="expression" dxfId="163" priority="167">
      <formula>AND(MONTH(Z57)=$AD$55,Z58="sky")</formula>
    </cfRule>
    <cfRule type="expression" dxfId="162" priority="168">
      <formula>AND(MONTH(Z57)=$AD$55,Z58="orange")</formula>
    </cfRule>
  </conditionalFormatting>
  <conditionalFormatting sqref="Z63">
    <cfRule type="expression" dxfId="161" priority="156">
      <formula>AND(MONTH(Z57)=$AD$55,Z58="pink")</formula>
    </cfRule>
    <cfRule type="expression" dxfId="160" priority="157">
      <formula>AND(MONTH(Z57)=$AD$55,Z58="yellow")</formula>
    </cfRule>
    <cfRule type="expression" dxfId="159" priority="158">
      <formula>AND(MONTH(Z57)=$AD$55,Z58="green")</formula>
    </cfRule>
    <cfRule type="expression" dxfId="158" priority="159">
      <formula>AND(MONTH(Z57)=$AD$55,Z58="purple")</formula>
    </cfRule>
    <cfRule type="expression" dxfId="157" priority="160">
      <formula>AND(MONTH(Z57)=$AD$55,Z58="sky")</formula>
    </cfRule>
    <cfRule type="expression" dxfId="156" priority="161">
      <formula>AND(MONTH(Z57)=$AD$55,Z58="orange")</formula>
    </cfRule>
    <cfRule type="expression" dxfId="155" priority="162">
      <formula>MONTH(Z57)&lt;&gt;$AD$55</formula>
    </cfRule>
  </conditionalFormatting>
  <conditionalFormatting sqref="Z64">
    <cfRule type="expression" dxfId="154" priority="150">
      <formula>AND(MONTH(Z57)=$AD$55,Z58="pink")</formula>
    </cfRule>
    <cfRule type="expression" dxfId="153" priority="151">
      <formula>AND(MONTH(Z57)=$AD$55,Z58="yellow")</formula>
    </cfRule>
    <cfRule type="expression" dxfId="152" priority="152">
      <formula>AND(MONTH(Z57)=$AD$55,Z58="green")</formula>
    </cfRule>
    <cfRule type="expression" dxfId="151" priority="153">
      <formula>AND(MONTH(Z57)=$AD$55,Z58="purple")</formula>
    </cfRule>
    <cfRule type="expression" dxfId="150" priority="154">
      <formula>AND(MONTH(Z57)=$AD$55,Z58="sky")</formula>
    </cfRule>
    <cfRule type="expression" dxfId="149" priority="155">
      <formula>AND(MONTH(Z57)=$AD$55,Z58="orange")</formula>
    </cfRule>
  </conditionalFormatting>
  <conditionalFormatting sqref="R72">
    <cfRule type="expression" dxfId="148" priority="149">
      <formula>MONTH(R65)&lt;&gt;$V$55</formula>
    </cfRule>
  </conditionalFormatting>
  <conditionalFormatting sqref="S72:X72">
    <cfRule type="expression" dxfId="147" priority="148">
      <formula>MONTH(S65)&lt;&gt;$V$55</formula>
    </cfRule>
  </conditionalFormatting>
  <conditionalFormatting sqref="S72:X72">
    <cfRule type="expression" dxfId="146" priority="147">
      <formula>MONTH(S66)&lt;&gt;$N$4</formula>
    </cfRule>
  </conditionalFormatting>
  <conditionalFormatting sqref="R72:X72">
    <cfRule type="expression" dxfId="145" priority="140">
      <formula>AND(MONTH(R65)=$V$55,R66="pink")</formula>
    </cfRule>
    <cfRule type="expression" dxfId="144" priority="141">
      <formula>AND(MONTH(R65)=$V$55,R66="yellow")</formula>
    </cfRule>
    <cfRule type="expression" dxfId="143" priority="142">
      <formula>AND(MONTH(R65)=$V$55,R66="green")</formula>
    </cfRule>
    <cfRule type="expression" dxfId="142" priority="143">
      <formula>AND(MONTH(R65)=$V$55,R66="purple")</formula>
    </cfRule>
    <cfRule type="expression" dxfId="141" priority="144">
      <formula>AND(MONTH(R65)=$V$55,R66="sky")</formula>
    </cfRule>
    <cfRule type="expression" dxfId="140" priority="145">
      <formula>AND(MONTH(R65)=$V$55,R66="orange")</formula>
    </cfRule>
    <cfRule type="expression" dxfId="139" priority="146">
      <formula>MONTH(R65)&lt;&gt;$V$55</formula>
    </cfRule>
  </conditionalFormatting>
  <conditionalFormatting sqref="R80">
    <cfRule type="expression" dxfId="138" priority="139">
      <formula>MONTH(R73)&lt;&gt;$V$55</formula>
    </cfRule>
  </conditionalFormatting>
  <conditionalFormatting sqref="S80:X80">
    <cfRule type="expression" dxfId="137" priority="138">
      <formula>MONTH(S73)&lt;&gt;$V$55</formula>
    </cfRule>
  </conditionalFormatting>
  <conditionalFormatting sqref="S80:X80">
    <cfRule type="expression" dxfId="136" priority="137">
      <formula>MONTH(S74)&lt;&gt;$N$4</formula>
    </cfRule>
  </conditionalFormatting>
  <conditionalFormatting sqref="R80:X80">
    <cfRule type="expression" dxfId="135" priority="130">
      <formula>AND(MONTH(R73)=$V$55,R74="pink")</formula>
    </cfRule>
    <cfRule type="expression" dxfId="134" priority="131">
      <formula>AND(MONTH(R73)=$V$55,R74="yellow")</formula>
    </cfRule>
    <cfRule type="expression" dxfId="133" priority="132">
      <formula>AND(MONTH(R73)=$V$55,R74="green")</formula>
    </cfRule>
    <cfRule type="expression" dxfId="132" priority="133">
      <formula>AND(MONTH(R73)=$V$55,R74="purple")</formula>
    </cfRule>
    <cfRule type="expression" dxfId="131" priority="134">
      <formula>AND(MONTH(R73)=$V$55,R74="sky")</formula>
    </cfRule>
    <cfRule type="expression" dxfId="130" priority="135">
      <formula>AND(MONTH(R73)=$V$55,R74="orange")</formula>
    </cfRule>
    <cfRule type="expression" dxfId="129" priority="136">
      <formula>MONTH(R73)&lt;&gt;$V$55</formula>
    </cfRule>
  </conditionalFormatting>
  <conditionalFormatting sqref="R88">
    <cfRule type="expression" dxfId="128" priority="129">
      <formula>MONTH(R81)&lt;&gt;$V$55</formula>
    </cfRule>
  </conditionalFormatting>
  <conditionalFormatting sqref="S88:X88">
    <cfRule type="expression" dxfId="127" priority="128">
      <formula>MONTH(S81)&lt;&gt;$V$55</formula>
    </cfRule>
  </conditionalFormatting>
  <conditionalFormatting sqref="S88:X88">
    <cfRule type="expression" dxfId="126" priority="127">
      <formula>MONTH(S82)&lt;&gt;$N$4</formula>
    </cfRule>
  </conditionalFormatting>
  <conditionalFormatting sqref="R88:X88">
    <cfRule type="expression" dxfId="125" priority="120">
      <formula>AND(MONTH(R81)=$V$55,R82="pink")</formula>
    </cfRule>
    <cfRule type="expression" dxfId="124" priority="121">
      <formula>AND(MONTH(R81)=$V$55,R82="yellow")</formula>
    </cfRule>
    <cfRule type="expression" dxfId="123" priority="122">
      <formula>AND(MONTH(R81)=$V$55,R82="green")</formula>
    </cfRule>
    <cfRule type="expression" dxfId="122" priority="123">
      <formula>AND(MONTH(R81)=$V$55,R82="purple")</formula>
    </cfRule>
    <cfRule type="expression" dxfId="121" priority="124">
      <formula>AND(MONTH(R81)=$V$55,R82="sky")</formula>
    </cfRule>
    <cfRule type="expression" dxfId="120" priority="125">
      <formula>AND(MONTH(R81)=$V$55,R82="orange")</formula>
    </cfRule>
    <cfRule type="expression" dxfId="119" priority="126">
      <formula>MONTH(R81)&lt;&gt;$V$55</formula>
    </cfRule>
  </conditionalFormatting>
  <conditionalFormatting sqref="R96">
    <cfRule type="expression" dxfId="118" priority="119">
      <formula>MONTH(R89)&lt;&gt;$V$55</formula>
    </cfRule>
  </conditionalFormatting>
  <conditionalFormatting sqref="S96:X96">
    <cfRule type="expression" dxfId="117" priority="118">
      <formula>MONTH(S89)&lt;&gt;$V$55</formula>
    </cfRule>
  </conditionalFormatting>
  <conditionalFormatting sqref="S96:X96">
    <cfRule type="expression" dxfId="116" priority="117">
      <formula>MONTH(S90)&lt;&gt;$N$4</formula>
    </cfRule>
  </conditionalFormatting>
  <conditionalFormatting sqref="R96:X96">
    <cfRule type="expression" dxfId="115" priority="110">
      <formula>AND(MONTH(R89)=$V$55,R90="pink")</formula>
    </cfRule>
    <cfRule type="expression" dxfId="114" priority="111">
      <formula>AND(MONTH(R89)=$V$55,R90="yellow")</formula>
    </cfRule>
    <cfRule type="expression" dxfId="113" priority="112">
      <formula>AND(MONTH(R89)=$V$55,R90="green")</formula>
    </cfRule>
    <cfRule type="expression" dxfId="112" priority="113">
      <formula>AND(MONTH(R89)=$V$55,R90="purple")</formula>
    </cfRule>
    <cfRule type="expression" dxfId="111" priority="114">
      <formula>AND(MONTH(R89)=$V$55,R90="sky")</formula>
    </cfRule>
    <cfRule type="expression" dxfId="110" priority="115">
      <formula>AND(MONTH(R89)=$V$55,R90="orange")</formula>
    </cfRule>
    <cfRule type="expression" dxfId="109" priority="116">
      <formula>MONTH(R89)&lt;&gt;$V$55</formula>
    </cfRule>
  </conditionalFormatting>
  <conditionalFormatting sqref="R103">
    <cfRule type="expression" dxfId="108" priority="109">
      <formula>MONTH(R97)&lt;&gt;$V$55</formula>
    </cfRule>
  </conditionalFormatting>
  <conditionalFormatting sqref="S103:X103">
    <cfRule type="expression" dxfId="107" priority="108">
      <formula>MONTH(S97)&lt;&gt;$V$55</formula>
    </cfRule>
  </conditionalFormatting>
  <conditionalFormatting sqref="R98:X98">
    <cfRule type="expression" dxfId="106" priority="107">
      <formula>MONTH(R98)&lt;&gt;$F$4</formula>
    </cfRule>
  </conditionalFormatting>
  <conditionalFormatting sqref="R99:X99">
    <cfRule type="expression" dxfId="105" priority="106">
      <formula>MONTH(R99)&lt;&gt;$V$55</formula>
    </cfRule>
  </conditionalFormatting>
  <conditionalFormatting sqref="R99:X99">
    <cfRule type="expression" dxfId="104" priority="100">
      <formula>AND(MONTH(R97)=$V$55,R98="pink")</formula>
    </cfRule>
    <cfRule type="expression" dxfId="103" priority="101">
      <formula>AND(MONTH(R97)=$V$55,R98="yellow")</formula>
    </cfRule>
    <cfRule type="expression" dxfId="102" priority="102">
      <formula>AND(MONTH(R97)=$V$55,R98="green")</formula>
    </cfRule>
    <cfRule type="expression" dxfId="101" priority="103">
      <formula>AND(MONTH(R97)=$V$55,R98="purple")</formula>
    </cfRule>
    <cfRule type="expression" dxfId="100" priority="104">
      <formula>AND(MONTH(R97)=$V$55,R98="sky")</formula>
    </cfRule>
    <cfRule type="expression" dxfId="99" priority="105">
      <formula>AND(MONTH(R97)=$V$55,R98="orange")</formula>
    </cfRule>
  </conditionalFormatting>
  <conditionalFormatting sqref="R100:X100">
    <cfRule type="expression" dxfId="98" priority="99">
      <formula>MONTH(R100)&lt;&gt;$V$55</formula>
    </cfRule>
  </conditionalFormatting>
  <conditionalFormatting sqref="R100:X100">
    <cfRule type="expression" dxfId="97" priority="93">
      <formula>AND(MONTH(R97)=$V$55,R98="pink")</formula>
    </cfRule>
    <cfRule type="expression" dxfId="96" priority="94">
      <formula>AND(MONTH(R97)=$V$55,R98="yellow")</formula>
    </cfRule>
    <cfRule type="expression" dxfId="95" priority="95">
      <formula>AND(MONTH(R97)=$V$55,R98="green")</formula>
    </cfRule>
    <cfRule type="expression" dxfId="94" priority="96">
      <formula>AND(MONTH(R97)=$V$55,R98="purple")</formula>
    </cfRule>
    <cfRule type="expression" dxfId="93" priority="97">
      <formula>AND(MONTH(R97)=$V$55,R98="sky")</formula>
    </cfRule>
    <cfRule type="expression" dxfId="92" priority="98">
      <formula>AND(MONTH(R97)=$V$55,R98="orange")</formula>
    </cfRule>
  </conditionalFormatting>
  <conditionalFormatting sqref="R101:X101">
    <cfRule type="expression" dxfId="91" priority="92">
      <formula>MONTH(R101)&lt;&gt;$V$55</formula>
    </cfRule>
  </conditionalFormatting>
  <conditionalFormatting sqref="R101:X101">
    <cfRule type="expression" dxfId="90" priority="86">
      <formula>AND(MONTH(R97)=$V$55,R98="pink")</formula>
    </cfRule>
    <cfRule type="expression" dxfId="89" priority="87">
      <formula>AND(MONTH(R97)=$V$55,R98="yellow")</formula>
    </cfRule>
    <cfRule type="expression" dxfId="88" priority="88">
      <formula>AND(MONTH(R97)=$V$55,R98="green")</formula>
    </cfRule>
    <cfRule type="expression" dxfId="87" priority="89">
      <formula>AND(MONTH(R97)=$V$55,R98="purple")</formula>
    </cfRule>
    <cfRule type="expression" dxfId="86" priority="90">
      <formula>AND(MONTH(R97)=$V$55,R98="sky")</formula>
    </cfRule>
    <cfRule type="expression" dxfId="85" priority="91">
      <formula>AND(MONTH(R97)=$V$55,R98="orange")</formula>
    </cfRule>
  </conditionalFormatting>
  <conditionalFormatting sqref="R102:X102">
    <cfRule type="expression" dxfId="84" priority="85">
      <formula>MONTH(R102)&lt;&gt;$V$55</formula>
    </cfRule>
  </conditionalFormatting>
  <conditionalFormatting sqref="R102:X102">
    <cfRule type="expression" dxfId="83" priority="79">
      <formula>AND(MONTH(R97)=$V$55,R98="pink")</formula>
    </cfRule>
    <cfRule type="expression" dxfId="82" priority="80">
      <formula>AND(MONTH(R97)=$V$55,R98="yellow")</formula>
    </cfRule>
    <cfRule type="expression" dxfId="81" priority="81">
      <formula>AND(MONTH(R97)=$V$55,R98="green")</formula>
    </cfRule>
    <cfRule type="expression" dxfId="80" priority="82">
      <formula>AND(MONTH(R97)=$V$55,R98="purple")</formula>
    </cfRule>
    <cfRule type="expression" dxfId="79" priority="83">
      <formula>AND(MONTH(R97)=$V$55,R98="sky")</formula>
    </cfRule>
    <cfRule type="expression" dxfId="78" priority="84">
      <formula>AND(MONTH(R97)=$V$55,R98="orange")</formula>
    </cfRule>
  </conditionalFormatting>
  <conditionalFormatting sqref="S103:X103">
    <cfRule type="expression" dxfId="77" priority="78">
      <formula>MONTH(S97)&lt;&gt;$N$4</formula>
    </cfRule>
  </conditionalFormatting>
  <conditionalFormatting sqref="R103:X103">
    <cfRule type="expression" dxfId="76" priority="71">
      <formula>AND(MONTH(R97)=$V$55,R98="pink")</formula>
    </cfRule>
    <cfRule type="expression" dxfId="75" priority="72">
      <formula>AND(MONTH(R97)=$V$55,R98="yellow")</formula>
    </cfRule>
    <cfRule type="expression" dxfId="74" priority="73">
      <formula>AND(MONTH(R97)=$V$55,R98="green")</formula>
    </cfRule>
    <cfRule type="expression" dxfId="73" priority="74">
      <formula>AND(MONTH(R97)=$V$55,R98="purple")</formula>
    </cfRule>
    <cfRule type="expression" dxfId="72" priority="75">
      <formula>AND(MONTH(R97)=$V$55,R98="sky")</formula>
    </cfRule>
    <cfRule type="expression" dxfId="71" priority="76">
      <formula>AND(MONTH(R97)=$V$55,R98="orange")</formula>
    </cfRule>
    <cfRule type="expression" dxfId="70" priority="77">
      <formula>MONTH(R97)&lt;&gt;$V$55</formula>
    </cfRule>
  </conditionalFormatting>
  <conditionalFormatting sqref="R97:X97">
    <cfRule type="expression" dxfId="69" priority="64">
      <formula>AND(MONTH(R97)=$V$55,R98="pink")</formula>
    </cfRule>
    <cfRule type="expression" dxfId="68" priority="65">
      <formula>AND(MONTH(R97)=$V$55,R98="yellow")</formula>
    </cfRule>
    <cfRule type="expression" dxfId="67" priority="66">
      <formula>AND(MONTH(R97)=$V$55,R98="green")</formula>
    </cfRule>
    <cfRule type="expression" dxfId="66" priority="67">
      <formula>AND(MONTH(R97)=$V$55,R98="purple")</formula>
    </cfRule>
    <cfRule type="expression" dxfId="65" priority="68">
      <formula>AND(MONTH(R97)=$V$55,R98="sky")</formula>
    </cfRule>
    <cfRule type="expression" dxfId="64" priority="69">
      <formula>AND(MONTH(R97)=$V$55,R98="orange")</formula>
    </cfRule>
    <cfRule type="expression" dxfId="63" priority="70">
      <formula>MONTH(R97)&lt;&gt;$V$55</formula>
    </cfRule>
  </conditionalFormatting>
  <conditionalFormatting sqref="X97">
    <cfRule type="expression" dxfId="62" priority="63">
      <formula>AND(MONTH(R97)=$V$55,X98=FALSE)</formula>
    </cfRule>
  </conditionalFormatting>
  <conditionalFormatting sqref="R104">
    <cfRule type="expression" dxfId="61" priority="62">
      <formula>MONTH(R97)&lt;&gt;$V$55</formula>
    </cfRule>
  </conditionalFormatting>
  <conditionalFormatting sqref="S104:X104">
    <cfRule type="expression" dxfId="60" priority="61">
      <formula>MONTH(S97)&lt;&gt;$V$55</formula>
    </cfRule>
  </conditionalFormatting>
  <conditionalFormatting sqref="S104:X104">
    <cfRule type="expression" dxfId="59" priority="60">
      <formula>MONTH(S98)&lt;&gt;$N$4</formula>
    </cfRule>
  </conditionalFormatting>
  <conditionalFormatting sqref="R104:X104">
    <cfRule type="expression" dxfId="58" priority="53">
      <formula>AND(MONTH(R97)=$V$55,R98="pink")</formula>
    </cfRule>
    <cfRule type="expression" dxfId="57" priority="54">
      <formula>AND(MONTH(R97)=$V$55,R98="yellow")</formula>
    </cfRule>
    <cfRule type="expression" dxfId="56" priority="55">
      <formula>AND(MONTH(R97)=$V$55,R98="green")</formula>
    </cfRule>
    <cfRule type="expression" dxfId="55" priority="56">
      <formula>AND(MONTH(R97)=$V$55,R98="purple")</formula>
    </cfRule>
    <cfRule type="expression" dxfId="54" priority="57">
      <formula>AND(MONTH(R97)=$V$55,R98="sky")</formula>
    </cfRule>
    <cfRule type="expression" dxfId="53" priority="58">
      <formula>AND(MONTH(R97)=$V$55,R98="orange")</formula>
    </cfRule>
    <cfRule type="expression" dxfId="52" priority="59">
      <formula>MONTH(R97)&lt;&gt;$V$55</formula>
    </cfRule>
  </conditionalFormatting>
  <conditionalFormatting sqref="B49:H49">
    <cfRule type="expression" dxfId="51" priority="52">
      <formula>MONTH(B49)&lt;&gt;$F$4</formula>
    </cfRule>
  </conditionalFormatting>
  <conditionalFormatting sqref="B49:H49">
    <cfRule type="expression" dxfId="50" priority="46">
      <formula>AND(MONTH(B46)=$F$4,B47="pink")</formula>
    </cfRule>
    <cfRule type="expression" dxfId="49" priority="47">
      <formula>AND(MONTH(B46)=$F$4,B47="yellow")</formula>
    </cfRule>
    <cfRule type="expression" dxfId="48" priority="48">
      <formula>AND(MONTH(B46)=$F$4,B47="green")</formula>
    </cfRule>
    <cfRule type="expression" dxfId="47" priority="49">
      <formula>AND(MONTH(B46)=$F$4,B47="purple")</formula>
    </cfRule>
    <cfRule type="expression" dxfId="46" priority="50">
      <formula>AND(MONTH(B46)=$F$4,B47="sky")</formula>
    </cfRule>
    <cfRule type="expression" dxfId="45" priority="51">
      <formula>AND(MONTH(B46)=$F$4,B47="orange")</formula>
    </cfRule>
  </conditionalFormatting>
  <conditionalFormatting sqref="B50:H50">
    <cfRule type="expression" dxfId="44" priority="45">
      <formula>MONTH(B50)&lt;&gt;$F$4</formula>
    </cfRule>
  </conditionalFormatting>
  <conditionalFormatting sqref="B50:H50">
    <cfRule type="expression" dxfId="43" priority="39">
      <formula>AND(MONTH(B46)=$F$4,B47="pink")</formula>
    </cfRule>
    <cfRule type="expression" dxfId="42" priority="40">
      <formula>AND(MONTH(B46)=$F$4,B47="yellow")</formula>
    </cfRule>
    <cfRule type="expression" dxfId="41" priority="41">
      <formula>AND(MONTH(B46)=$F$4,B47="green")</formula>
    </cfRule>
    <cfRule type="expression" dxfId="40" priority="42">
      <formula>AND(MONTH(B46)=$F$4,B47="purple")</formula>
    </cfRule>
    <cfRule type="expression" dxfId="39" priority="43">
      <formula>AND(MONTH(B46)=$F$4,B47="sky")</formula>
    </cfRule>
    <cfRule type="expression" dxfId="38" priority="44">
      <formula>AND(MONTH(B46)=$F$4,B47="orange")</formula>
    </cfRule>
  </conditionalFormatting>
  <conditionalFormatting sqref="B51:H51">
    <cfRule type="expression" dxfId="37" priority="38">
      <formula>MONTH(B51)&lt;&gt;$F$4</formula>
    </cfRule>
  </conditionalFormatting>
  <conditionalFormatting sqref="B51:H51">
    <cfRule type="expression" dxfId="36" priority="32">
      <formula>AND(MONTH(B46)=$F$4,B47="pink")</formula>
    </cfRule>
    <cfRule type="expression" dxfId="35" priority="33">
      <formula>AND(MONTH(B46)=$F$4,B47="yellow")</formula>
    </cfRule>
    <cfRule type="expression" dxfId="34" priority="34">
      <formula>AND(MONTH(B46)=$F$4,B47="green")</formula>
    </cfRule>
    <cfRule type="expression" dxfId="33" priority="35">
      <formula>AND(MONTH(B46)=$F$4,B47="purple")</formula>
    </cfRule>
    <cfRule type="expression" dxfId="32" priority="36">
      <formula>AND(MONTH(B46)=$F$4,B47="sky")</formula>
    </cfRule>
    <cfRule type="expression" dxfId="31" priority="37">
      <formula>AND(MONTH(B46)=$F$4,B47="orange")</formula>
    </cfRule>
  </conditionalFormatting>
  <conditionalFormatting sqref="C52:H52">
    <cfRule type="expression" dxfId="30" priority="31">
      <formula>MONTH(C46)&lt;&gt;$N$4</formula>
    </cfRule>
  </conditionalFormatting>
  <conditionalFormatting sqref="B52:H52">
    <cfRule type="expression" dxfId="29" priority="24">
      <formula>AND(MONTH(B46)=$F$4,B47="pink")</formula>
    </cfRule>
    <cfRule type="expression" dxfId="28" priority="25">
      <formula>AND(MONTH(B46)=$F$4,B47="yellow")</formula>
    </cfRule>
    <cfRule type="expression" dxfId="27" priority="26">
      <formula>AND(MONTH(B46)=$F$4,B47="green")</formula>
    </cfRule>
    <cfRule type="expression" dxfId="26" priority="27">
      <formula>AND(MONTH(B46)=$F$4,B47="purple")</formula>
    </cfRule>
    <cfRule type="expression" dxfId="25" priority="28">
      <formula>AND(MONTH(B46)=$F$4,B47="sky")</formula>
    </cfRule>
    <cfRule type="expression" dxfId="24" priority="29">
      <formula>AND(MONTH(B46)=$F$4,B47="orange")</formula>
    </cfRule>
    <cfRule type="expression" dxfId="23" priority="30">
      <formula>MONTH(B46)&lt;&gt;$F$4</formula>
    </cfRule>
  </conditionalFormatting>
  <conditionalFormatting sqref="C53:H53">
    <cfRule type="expression" dxfId="22" priority="23">
      <formula>MONTH(C47)&lt;&gt;$N$4</formula>
    </cfRule>
  </conditionalFormatting>
  <conditionalFormatting sqref="B53:H53">
    <cfRule type="expression" dxfId="21" priority="16">
      <formula>AND(MONTH(B46)=$F$4,B47="pink")</formula>
    </cfRule>
    <cfRule type="expression" dxfId="20" priority="17">
      <formula>AND(MONTH(B46)=$F$4,B47="yellow")</formula>
    </cfRule>
    <cfRule type="expression" dxfId="19" priority="18">
      <formula>AND(MONTH(B46)=$F$4,B48="green")</formula>
    </cfRule>
    <cfRule type="expression" dxfId="18" priority="19">
      <formula>AND(MONTH(B46)=$F$4,B47="purple")</formula>
    </cfRule>
    <cfRule type="expression" dxfId="17" priority="20">
      <formula>AND(MONTH(B46)=$F$4,B47="sky")</formula>
    </cfRule>
    <cfRule type="expression" dxfId="16" priority="21">
      <formula>AND(MONTH(B46)=$F$4,B47="orange")</formula>
    </cfRule>
    <cfRule type="expression" dxfId="15" priority="22">
      <formula>MONTH(B46)&lt;&gt;$F$4</formula>
    </cfRule>
  </conditionalFormatting>
  <conditionalFormatting sqref="C46:H46">
    <cfRule type="expression" dxfId="14" priority="15">
      <formula>MONTH(C46)&lt;&gt;$N$4</formula>
    </cfRule>
  </conditionalFormatting>
  <conditionalFormatting sqref="B46:H46">
    <cfRule type="expression" dxfId="13" priority="8">
      <formula>AND(MONTH(B46)=$F$4,B47="pink")</formula>
    </cfRule>
    <cfRule type="expression" dxfId="12" priority="9">
      <formula>AND(MONTH(B46)=$F$4,B47="yellow")</formula>
    </cfRule>
    <cfRule type="expression" dxfId="11" priority="10">
      <formula>AND(MONTH(B46)=$F$4,B47="green")</formula>
    </cfRule>
    <cfRule type="expression" dxfId="10" priority="11">
      <formula>AND(MONTH(B46)=$F$4,B47="purple")</formula>
    </cfRule>
    <cfRule type="expression" dxfId="9" priority="12">
      <formula>AND(MONTH(B46)=$F$4,B47="sky")</formula>
    </cfRule>
    <cfRule type="expression" dxfId="8" priority="13">
      <formula>AND(MONTH(B46)=$F$4,B47="orange")</formula>
    </cfRule>
    <cfRule type="expression" dxfId="7" priority="14">
      <formula>MONTH(B46)&lt;&gt;$F$4</formula>
    </cfRule>
  </conditionalFormatting>
  <conditionalFormatting sqref="B48:H48">
    <cfRule type="expression" dxfId="6" priority="7">
      <formula>MONTH(B48)&lt;&gt;$F$4</formula>
    </cfRule>
  </conditionalFormatting>
  <conditionalFormatting sqref="B48:H48">
    <cfRule type="expression" dxfId="5" priority="1">
      <formula>AND(MONTH(B46)=$F$4,B47="pink")</formula>
    </cfRule>
    <cfRule type="expression" dxfId="4" priority="2">
      <formula>AND(MONTH(B46)=$N$4,B47="yellow")</formula>
    </cfRule>
    <cfRule type="expression" dxfId="3" priority="3">
      <formula>AND(MONTH(B46)=$F$4,B47="green")</formula>
    </cfRule>
    <cfRule type="expression" dxfId="2" priority="4">
      <formula>AND(MONTH(B46)=$F$4,B47="purple")</formula>
    </cfRule>
    <cfRule type="expression" dxfId="1" priority="5">
      <formula>AND(MONTH(B46)=$F$4,B47="sky")</formula>
    </cfRule>
    <cfRule type="expression" dxfId="0" priority="6">
      <formula>AND(MONTH(B46)=$F$4,B47="orange")</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92D050"/>
    <pageSetUpPr fitToPage="1"/>
  </sheetPr>
  <dimension ref="A1:BU71"/>
  <sheetViews>
    <sheetView topLeftCell="A20" zoomScale="48" zoomScaleNormal="48" workbookViewId="0">
      <selection activeCell="AD58" sqref="AD58"/>
    </sheetView>
  </sheetViews>
  <sheetFormatPr defaultColWidth="3.375" defaultRowHeight="13.5"/>
  <cols>
    <col min="1" max="5" width="6" customWidth="1"/>
    <col min="6" max="6" width="21.875" customWidth="1"/>
    <col min="7" max="11" width="6" customWidth="1"/>
    <col min="12" max="12" width="19.5" customWidth="1"/>
    <col min="13" max="17" width="6" customWidth="1"/>
    <col min="18" max="18" width="25.125" customWidth="1"/>
    <col min="19" max="30" width="15.625" customWidth="1"/>
    <col min="31" max="31" width="6" customWidth="1"/>
    <col min="32" max="32" width="11.625" customWidth="1"/>
    <col min="33" max="33" width="6" customWidth="1"/>
    <col min="34" max="34" width="12.125" customWidth="1"/>
    <col min="35" max="69" width="6" customWidth="1"/>
    <col min="70" max="70" width="4.625" customWidth="1"/>
  </cols>
  <sheetData>
    <row r="1" spans="1:70" ht="43.5" customHeight="1">
      <c r="A1" s="314" t="s">
        <v>325</v>
      </c>
      <c r="K1" s="153"/>
      <c r="L1" s="153"/>
      <c r="M1" s="153"/>
      <c r="N1" s="153"/>
      <c r="O1" s="153"/>
      <c r="P1" s="153"/>
      <c r="Q1" s="153"/>
      <c r="R1" s="153"/>
      <c r="S1" s="153"/>
      <c r="T1" s="153"/>
      <c r="U1" s="153"/>
      <c r="V1" s="153"/>
      <c r="W1" s="153"/>
    </row>
    <row r="2" spans="1:70" ht="17.25">
      <c r="A2" s="154"/>
      <c r="K2" s="12"/>
      <c r="L2" s="12"/>
      <c r="M2" s="12"/>
      <c r="N2" s="12"/>
      <c r="O2" s="12"/>
      <c r="P2" s="12"/>
      <c r="Q2" s="12"/>
      <c r="R2" s="12"/>
      <c r="S2" s="12"/>
      <c r="T2" s="12"/>
      <c r="U2" s="12"/>
      <c r="V2" s="12"/>
      <c r="W2" s="12"/>
    </row>
    <row r="3" spans="1:70" s="218" customFormat="1" ht="60.75" customHeight="1">
      <c r="A3" s="217"/>
      <c r="B3" s="731" t="s">
        <v>405</v>
      </c>
      <c r="C3" s="669"/>
      <c r="D3" s="669"/>
      <c r="E3" s="669"/>
      <c r="F3" s="732" t="s">
        <v>429</v>
      </c>
      <c r="G3" s="732"/>
      <c r="H3" s="732"/>
      <c r="I3" s="732"/>
      <c r="J3" s="732"/>
      <c r="K3" s="732"/>
      <c r="L3" s="732"/>
      <c r="M3" s="732"/>
      <c r="O3" s="219"/>
      <c r="P3" s="637" t="s">
        <v>136</v>
      </c>
      <c r="Q3" s="637"/>
      <c r="R3" s="637"/>
      <c r="S3" s="637"/>
      <c r="T3" s="732" t="s">
        <v>430</v>
      </c>
      <c r="U3" s="732"/>
      <c r="V3" s="732"/>
      <c r="W3" s="732"/>
      <c r="X3" s="732"/>
      <c r="Y3" s="732"/>
      <c r="Z3" s="732"/>
      <c r="AA3" s="732"/>
    </row>
    <row r="4" spans="1:70" s="218" customFormat="1" ht="27" customHeight="1">
      <c r="A4" s="220"/>
      <c r="K4" s="221"/>
      <c r="L4" s="221"/>
      <c r="M4" s="221"/>
      <c r="N4" s="221"/>
      <c r="O4" s="221"/>
      <c r="P4" s="221"/>
      <c r="Q4" s="221"/>
      <c r="R4" s="221"/>
      <c r="S4" s="221"/>
      <c r="T4" s="221"/>
      <c r="U4" s="221"/>
      <c r="V4" s="221"/>
      <c r="W4" s="221"/>
    </row>
    <row r="5" spans="1:70" s="218" customFormat="1" ht="27" customHeight="1">
      <c r="B5" s="737" t="s">
        <v>138</v>
      </c>
      <c r="C5" s="738"/>
      <c r="D5" s="738"/>
      <c r="E5" s="738"/>
      <c r="F5" s="738"/>
      <c r="G5" s="738"/>
      <c r="H5" s="738"/>
      <c r="I5" s="738"/>
      <c r="J5" s="738"/>
      <c r="K5" s="738"/>
      <c r="L5" s="738"/>
      <c r="M5" s="738"/>
      <c r="N5" s="739"/>
      <c r="P5" s="733" t="s">
        <v>137</v>
      </c>
      <c r="Q5" s="733"/>
      <c r="R5" s="733"/>
      <c r="S5" s="733"/>
      <c r="T5" s="735" t="s">
        <v>226</v>
      </c>
      <c r="U5" s="735"/>
      <c r="V5" s="735"/>
      <c r="W5" s="735"/>
      <c r="X5" s="735"/>
      <c r="Y5" s="735"/>
      <c r="Z5" s="735"/>
      <c r="AA5" s="735"/>
      <c r="AB5" s="735"/>
      <c r="AC5" s="735"/>
      <c r="AD5" s="735"/>
      <c r="AE5" s="735"/>
      <c r="AF5" s="735"/>
      <c r="AG5" s="735"/>
      <c r="AH5" s="735"/>
      <c r="AI5" s="735"/>
    </row>
    <row r="6" spans="1:70" s="218" customFormat="1" ht="27" customHeight="1">
      <c r="B6" s="740"/>
      <c r="C6" s="741"/>
      <c r="D6" s="741"/>
      <c r="E6" s="741"/>
      <c r="F6" s="741"/>
      <c r="G6" s="741"/>
      <c r="H6" s="741"/>
      <c r="I6" s="741"/>
      <c r="J6" s="741"/>
      <c r="K6" s="741"/>
      <c r="L6" s="741"/>
      <c r="M6" s="741"/>
      <c r="N6" s="742"/>
      <c r="P6" s="734"/>
      <c r="Q6" s="734"/>
      <c r="R6" s="734"/>
      <c r="S6" s="734"/>
      <c r="T6" s="736"/>
      <c r="U6" s="736"/>
      <c r="V6" s="736"/>
      <c r="W6" s="736"/>
      <c r="X6" s="736"/>
      <c r="Y6" s="736"/>
      <c r="Z6" s="736"/>
      <c r="AA6" s="736"/>
      <c r="AB6" s="736"/>
      <c r="AC6" s="736"/>
      <c r="AD6" s="736"/>
      <c r="AE6" s="736"/>
      <c r="AF6" s="736"/>
      <c r="AG6" s="736"/>
      <c r="AH6" s="736"/>
      <c r="AI6" s="736"/>
      <c r="BR6" s="222"/>
    </row>
    <row r="7" spans="1:70" s="218" customFormat="1" ht="27" customHeight="1" thickBot="1">
      <c r="B7" s="223"/>
      <c r="C7" s="223"/>
      <c r="D7" s="223"/>
      <c r="E7" s="223"/>
      <c r="F7" s="223"/>
      <c r="G7" s="223"/>
      <c r="H7" s="223"/>
      <c r="I7" s="223"/>
      <c r="J7" s="223"/>
      <c r="K7" s="223"/>
      <c r="L7" s="223"/>
      <c r="M7" s="223"/>
      <c r="N7" s="223"/>
      <c r="S7" s="224"/>
      <c r="T7" s="224"/>
      <c r="U7" s="224"/>
      <c r="V7" s="224"/>
      <c r="W7" s="224"/>
      <c r="X7" s="224"/>
      <c r="Y7" s="224"/>
      <c r="Z7" s="224"/>
      <c r="AA7" s="224"/>
      <c r="AB7" s="224"/>
      <c r="AC7" s="224"/>
      <c r="AD7" s="224"/>
      <c r="BR7" s="222"/>
    </row>
    <row r="8" spans="1:70" s="218" customFormat="1" ht="57" customHeight="1">
      <c r="B8" s="223"/>
      <c r="C8" s="223"/>
      <c r="D8" s="223"/>
      <c r="E8" s="223"/>
      <c r="F8" s="223"/>
      <c r="G8" s="223"/>
      <c r="H8" s="223"/>
      <c r="I8" s="223"/>
      <c r="J8" s="223"/>
      <c r="K8" s="223"/>
      <c r="L8" s="223"/>
      <c r="M8" s="223"/>
      <c r="N8" s="223"/>
      <c r="S8" s="743" t="s">
        <v>139</v>
      </c>
      <c r="T8" s="744"/>
      <c r="U8" s="744"/>
      <c r="V8" s="744"/>
      <c r="W8" s="744"/>
      <c r="X8" s="744"/>
      <c r="Y8" s="744"/>
      <c r="Z8" s="744"/>
      <c r="AA8" s="744"/>
      <c r="AB8" s="744"/>
      <c r="AC8" s="744"/>
      <c r="AD8" s="745"/>
      <c r="BR8" s="222"/>
    </row>
    <row r="9" spans="1:70" s="218" customFormat="1" ht="27" customHeight="1">
      <c r="S9" s="725" t="s">
        <v>432</v>
      </c>
      <c r="T9" s="726"/>
      <c r="U9" s="726"/>
      <c r="V9" s="726"/>
      <c r="W9" s="726"/>
      <c r="X9" s="726"/>
      <c r="Y9" s="726" t="s">
        <v>431</v>
      </c>
      <c r="Z9" s="726"/>
      <c r="AA9" s="726"/>
      <c r="AB9" s="726"/>
      <c r="AC9" s="726"/>
      <c r="AD9" s="729"/>
      <c r="AI9" s="225"/>
      <c r="BR9" s="222"/>
    </row>
    <row r="10" spans="1:70" s="218" customFormat="1" ht="57.75" customHeight="1" thickBot="1">
      <c r="S10" s="727"/>
      <c r="T10" s="728"/>
      <c r="U10" s="728"/>
      <c r="V10" s="728"/>
      <c r="W10" s="728"/>
      <c r="X10" s="728"/>
      <c r="Y10" s="728"/>
      <c r="Z10" s="728"/>
      <c r="AA10" s="728"/>
      <c r="AB10" s="728"/>
      <c r="AC10" s="728"/>
      <c r="AD10" s="730"/>
      <c r="AI10" s="225"/>
      <c r="BR10" s="222"/>
    </row>
    <row r="11" spans="1:70" s="218" customFormat="1" ht="23.1" customHeight="1">
      <c r="A11" s="750" t="s">
        <v>142</v>
      </c>
      <c r="B11" s="748"/>
      <c r="C11" s="748"/>
      <c r="D11" s="748"/>
      <c r="E11" s="748"/>
      <c r="F11" s="748"/>
      <c r="G11" s="696" t="s">
        <v>143</v>
      </c>
      <c r="H11" s="696"/>
      <c r="I11" s="696"/>
      <c r="J11" s="696"/>
      <c r="K11" s="696"/>
      <c r="L11" s="696"/>
      <c r="M11" s="748" t="s">
        <v>144</v>
      </c>
      <c r="N11" s="748"/>
      <c r="O11" s="748"/>
      <c r="P11" s="748"/>
      <c r="Q11" s="748"/>
      <c r="R11" s="748"/>
      <c r="S11" s="748" t="s">
        <v>145</v>
      </c>
      <c r="T11" s="748"/>
      <c r="U11" s="748"/>
      <c r="V11" s="748"/>
      <c r="W11" s="748"/>
      <c r="X11" s="748"/>
      <c r="Y11" s="748"/>
      <c r="Z11" s="748"/>
      <c r="AA11" s="748"/>
      <c r="AB11" s="748"/>
      <c r="AC11" s="748"/>
      <c r="AD11" s="748"/>
      <c r="AE11" s="748" t="s">
        <v>146</v>
      </c>
      <c r="AF11" s="749"/>
      <c r="AG11" s="746" t="s">
        <v>147</v>
      </c>
      <c r="AH11" s="747"/>
      <c r="AI11" s="225"/>
      <c r="BP11" s="226"/>
      <c r="BQ11" s="226"/>
      <c r="BR11" s="225"/>
    </row>
    <row r="12" spans="1:70" s="218" customFormat="1" ht="63.75" customHeight="1">
      <c r="A12" s="751"/>
      <c r="B12" s="669"/>
      <c r="C12" s="669"/>
      <c r="D12" s="669"/>
      <c r="E12" s="669"/>
      <c r="F12" s="669"/>
      <c r="G12" s="721"/>
      <c r="H12" s="721"/>
      <c r="I12" s="721"/>
      <c r="J12" s="721"/>
      <c r="K12" s="721"/>
      <c r="L12" s="721"/>
      <c r="M12" s="669"/>
      <c r="N12" s="669"/>
      <c r="O12" s="669"/>
      <c r="P12" s="669"/>
      <c r="Q12" s="669"/>
      <c r="R12" s="669"/>
      <c r="S12" s="669"/>
      <c r="T12" s="669"/>
      <c r="U12" s="669"/>
      <c r="V12" s="669"/>
      <c r="W12" s="669"/>
      <c r="X12" s="669"/>
      <c r="Y12" s="669"/>
      <c r="Z12" s="669"/>
      <c r="AA12" s="669"/>
      <c r="AB12" s="669"/>
      <c r="AC12" s="669"/>
      <c r="AD12" s="669"/>
      <c r="AE12" s="669"/>
      <c r="AF12" s="724"/>
      <c r="AG12" s="669"/>
      <c r="AH12" s="670"/>
      <c r="AI12" s="225"/>
      <c r="BP12" s="226"/>
      <c r="BQ12" s="226"/>
      <c r="BR12" s="225"/>
    </row>
    <row r="13" spans="1:70" s="218" customFormat="1" ht="39.950000000000003" customHeight="1">
      <c r="A13" s="752" t="s">
        <v>151</v>
      </c>
      <c r="B13" s="753"/>
      <c r="C13" s="753"/>
      <c r="D13" s="753"/>
      <c r="E13" s="753"/>
      <c r="F13" s="754"/>
      <c r="G13" s="669" t="s">
        <v>152</v>
      </c>
      <c r="H13" s="669"/>
      <c r="I13" s="669"/>
      <c r="J13" s="669"/>
      <c r="K13" s="669"/>
      <c r="L13" s="669"/>
      <c r="M13" s="669" t="s">
        <v>153</v>
      </c>
      <c r="N13" s="669"/>
      <c r="O13" s="669"/>
      <c r="P13" s="669"/>
      <c r="Q13" s="669"/>
      <c r="R13" s="669"/>
      <c r="S13" s="719"/>
      <c r="T13" s="719"/>
      <c r="U13" s="719"/>
      <c r="V13" s="719"/>
      <c r="W13" s="720"/>
      <c r="X13" s="227" t="s">
        <v>154</v>
      </c>
      <c r="Y13" s="719"/>
      <c r="Z13" s="719"/>
      <c r="AA13" s="719"/>
      <c r="AB13" s="719"/>
      <c r="AC13" s="720"/>
      <c r="AD13" s="228" t="s">
        <v>154</v>
      </c>
      <c r="AE13" s="669"/>
      <c r="AF13" s="724"/>
      <c r="AG13" s="669"/>
      <c r="AH13" s="670"/>
      <c r="AI13" s="225"/>
      <c r="BP13" s="226"/>
      <c r="BQ13" s="226"/>
      <c r="BR13" s="225"/>
    </row>
    <row r="14" spans="1:70" s="218" customFormat="1" ht="39.950000000000003" customHeight="1">
      <c r="A14" s="603"/>
      <c r="B14" s="604"/>
      <c r="C14" s="604"/>
      <c r="D14" s="604"/>
      <c r="E14" s="604"/>
      <c r="F14" s="605"/>
      <c r="G14" s="669"/>
      <c r="H14" s="669"/>
      <c r="I14" s="669"/>
      <c r="J14" s="669"/>
      <c r="K14" s="669"/>
      <c r="L14" s="669"/>
      <c r="M14" s="669"/>
      <c r="N14" s="669"/>
      <c r="O14" s="669"/>
      <c r="P14" s="669"/>
      <c r="Q14" s="669"/>
      <c r="R14" s="669"/>
      <c r="S14" s="663">
        <f>S13*1.08</f>
        <v>0</v>
      </c>
      <c r="T14" s="663"/>
      <c r="U14" s="663"/>
      <c r="V14" s="663"/>
      <c r="W14" s="664"/>
      <c r="X14" s="229" t="s">
        <v>154</v>
      </c>
      <c r="Y14" s="663">
        <f>Y13*1.08</f>
        <v>0</v>
      </c>
      <c r="Z14" s="663"/>
      <c r="AA14" s="663"/>
      <c r="AB14" s="663"/>
      <c r="AC14" s="664"/>
      <c r="AD14" s="230" t="s">
        <v>154</v>
      </c>
      <c r="AE14" s="669"/>
      <c r="AF14" s="724"/>
      <c r="AG14" s="669"/>
      <c r="AH14" s="670"/>
      <c r="AI14" s="225"/>
      <c r="BP14" s="231"/>
      <c r="BQ14" s="226"/>
      <c r="BR14" s="225"/>
    </row>
    <row r="15" spans="1:70" s="218" customFormat="1" ht="39.950000000000003" customHeight="1">
      <c r="A15" s="603"/>
      <c r="B15" s="604"/>
      <c r="C15" s="604"/>
      <c r="D15" s="604"/>
      <c r="E15" s="604"/>
      <c r="F15" s="605"/>
      <c r="G15" s="669"/>
      <c r="H15" s="669"/>
      <c r="I15" s="669"/>
      <c r="J15" s="669"/>
      <c r="K15" s="669"/>
      <c r="L15" s="669"/>
      <c r="M15" s="669" t="s">
        <v>158</v>
      </c>
      <c r="N15" s="669"/>
      <c r="O15" s="669"/>
      <c r="P15" s="669"/>
      <c r="Q15" s="669"/>
      <c r="R15" s="669"/>
      <c r="S15" s="719"/>
      <c r="T15" s="719"/>
      <c r="U15" s="719"/>
      <c r="V15" s="719"/>
      <c r="W15" s="720"/>
      <c r="X15" s="227" t="s">
        <v>154</v>
      </c>
      <c r="Y15" s="719"/>
      <c r="Z15" s="719"/>
      <c r="AA15" s="719"/>
      <c r="AB15" s="719"/>
      <c r="AC15" s="720"/>
      <c r="AD15" s="228" t="s">
        <v>154</v>
      </c>
      <c r="AE15" s="669"/>
      <c r="AF15" s="724"/>
      <c r="AG15" s="669"/>
      <c r="AH15" s="670"/>
      <c r="AI15" s="225"/>
      <c r="BP15" s="226"/>
      <c r="BQ15" s="226"/>
      <c r="BR15" s="225"/>
    </row>
    <row r="16" spans="1:70" s="218" customFormat="1" ht="39.950000000000003" customHeight="1">
      <c r="A16" s="603"/>
      <c r="B16" s="604"/>
      <c r="C16" s="604"/>
      <c r="D16" s="604"/>
      <c r="E16" s="604"/>
      <c r="F16" s="605"/>
      <c r="G16" s="669"/>
      <c r="H16" s="669"/>
      <c r="I16" s="669"/>
      <c r="J16" s="669"/>
      <c r="K16" s="669"/>
      <c r="L16" s="669"/>
      <c r="M16" s="669"/>
      <c r="N16" s="669"/>
      <c r="O16" s="669"/>
      <c r="P16" s="669"/>
      <c r="Q16" s="669"/>
      <c r="R16" s="669"/>
      <c r="S16" s="663">
        <f>S15*1.08</f>
        <v>0</v>
      </c>
      <c r="T16" s="663"/>
      <c r="U16" s="663"/>
      <c r="V16" s="663"/>
      <c r="W16" s="664"/>
      <c r="X16" s="229" t="s">
        <v>154</v>
      </c>
      <c r="Y16" s="663">
        <f>Y15*1.08</f>
        <v>0</v>
      </c>
      <c r="Z16" s="663"/>
      <c r="AA16" s="663"/>
      <c r="AB16" s="663"/>
      <c r="AC16" s="664"/>
      <c r="AD16" s="230" t="s">
        <v>154</v>
      </c>
      <c r="AE16" s="669"/>
      <c r="AF16" s="724"/>
      <c r="AG16" s="669"/>
      <c r="AH16" s="670"/>
      <c r="AI16" s="225"/>
      <c r="BP16" s="226"/>
      <c r="BQ16" s="226"/>
      <c r="BR16" s="225"/>
    </row>
    <row r="17" spans="1:73" s="218" customFormat="1" ht="39.950000000000003" customHeight="1">
      <c r="A17" s="603"/>
      <c r="B17" s="604"/>
      <c r="C17" s="604"/>
      <c r="D17" s="604"/>
      <c r="E17" s="604"/>
      <c r="F17" s="605"/>
      <c r="G17" s="721" t="s">
        <v>160</v>
      </c>
      <c r="H17" s="721"/>
      <c r="I17" s="721"/>
      <c r="J17" s="721"/>
      <c r="K17" s="721"/>
      <c r="L17" s="721"/>
      <c r="M17" s="669" t="s">
        <v>161</v>
      </c>
      <c r="N17" s="669"/>
      <c r="O17" s="669"/>
      <c r="P17" s="669"/>
      <c r="Q17" s="669"/>
      <c r="R17" s="669"/>
      <c r="S17" s="719">
        <v>124741</v>
      </c>
      <c r="T17" s="719"/>
      <c r="U17" s="719"/>
      <c r="V17" s="719"/>
      <c r="W17" s="720"/>
      <c r="X17" s="227" t="s">
        <v>154</v>
      </c>
      <c r="Y17" s="719">
        <v>131482</v>
      </c>
      <c r="Z17" s="719"/>
      <c r="AA17" s="719"/>
      <c r="AB17" s="719"/>
      <c r="AC17" s="720"/>
      <c r="AD17" s="228" t="s">
        <v>154</v>
      </c>
      <c r="AE17" s="669">
        <v>8</v>
      </c>
      <c r="AF17" s="724"/>
      <c r="AG17" s="686"/>
      <c r="AH17" s="687"/>
      <c r="AI17" s="225"/>
      <c r="BP17" s="226"/>
      <c r="BQ17" s="226"/>
      <c r="BR17" s="225"/>
    </row>
    <row r="18" spans="1:73" s="218" customFormat="1" ht="39.950000000000003" customHeight="1">
      <c r="A18" s="603"/>
      <c r="B18" s="604"/>
      <c r="C18" s="604"/>
      <c r="D18" s="604"/>
      <c r="E18" s="604"/>
      <c r="F18" s="605"/>
      <c r="G18" s="721"/>
      <c r="H18" s="721"/>
      <c r="I18" s="721"/>
      <c r="J18" s="721"/>
      <c r="K18" s="721"/>
      <c r="L18" s="721"/>
      <c r="M18" s="669"/>
      <c r="N18" s="669"/>
      <c r="O18" s="669"/>
      <c r="P18" s="669"/>
      <c r="Q18" s="669"/>
      <c r="R18" s="669"/>
      <c r="S18" s="663">
        <f>S17*1.08</f>
        <v>134720.28</v>
      </c>
      <c r="T18" s="663"/>
      <c r="U18" s="663"/>
      <c r="V18" s="663"/>
      <c r="W18" s="664"/>
      <c r="X18" s="229" t="s">
        <v>154</v>
      </c>
      <c r="Y18" s="722">
        <v>142000</v>
      </c>
      <c r="Z18" s="722"/>
      <c r="AA18" s="722"/>
      <c r="AB18" s="722"/>
      <c r="AC18" s="723"/>
      <c r="AD18" s="230" t="s">
        <v>154</v>
      </c>
      <c r="AE18" s="669"/>
      <c r="AF18" s="724"/>
      <c r="AG18" s="690"/>
      <c r="AH18" s="691"/>
      <c r="AI18" s="225"/>
      <c r="BP18" s="226"/>
      <c r="BQ18" s="226"/>
      <c r="BR18" s="225"/>
    </row>
    <row r="19" spans="1:73" s="218" customFormat="1" ht="39.950000000000003" customHeight="1">
      <c r="A19" s="603"/>
      <c r="B19" s="604"/>
      <c r="C19" s="604"/>
      <c r="D19" s="604"/>
      <c r="E19" s="604"/>
      <c r="F19" s="605"/>
      <c r="G19" s="721"/>
      <c r="H19" s="721"/>
      <c r="I19" s="721"/>
      <c r="J19" s="721"/>
      <c r="K19" s="721"/>
      <c r="L19" s="721"/>
      <c r="M19" s="669" t="s">
        <v>158</v>
      </c>
      <c r="N19" s="669"/>
      <c r="O19" s="669"/>
      <c r="P19" s="669"/>
      <c r="Q19" s="669"/>
      <c r="R19" s="669"/>
      <c r="S19" s="719">
        <v>133334</v>
      </c>
      <c r="T19" s="719"/>
      <c r="U19" s="719"/>
      <c r="V19" s="719"/>
      <c r="W19" s="720"/>
      <c r="X19" s="227" t="s">
        <v>154</v>
      </c>
      <c r="Y19" s="719">
        <v>140741</v>
      </c>
      <c r="Z19" s="719"/>
      <c r="AA19" s="719"/>
      <c r="AB19" s="719"/>
      <c r="AC19" s="720"/>
      <c r="AD19" s="228" t="s">
        <v>154</v>
      </c>
      <c r="AE19" s="669"/>
      <c r="AF19" s="724"/>
      <c r="AG19" s="690"/>
      <c r="AH19" s="691"/>
      <c r="AI19" s="225"/>
      <c r="BP19" s="226"/>
      <c r="BQ19" s="226"/>
      <c r="BR19" s="225"/>
    </row>
    <row r="20" spans="1:73" s="218" customFormat="1" ht="39.950000000000003" customHeight="1">
      <c r="A20" s="603"/>
      <c r="B20" s="604"/>
      <c r="C20" s="604"/>
      <c r="D20" s="604"/>
      <c r="E20" s="604"/>
      <c r="F20" s="605"/>
      <c r="G20" s="721"/>
      <c r="H20" s="721"/>
      <c r="I20" s="721"/>
      <c r="J20" s="721"/>
      <c r="K20" s="721"/>
      <c r="L20" s="721"/>
      <c r="M20" s="669"/>
      <c r="N20" s="669"/>
      <c r="O20" s="669"/>
      <c r="P20" s="669"/>
      <c r="Q20" s="669"/>
      <c r="R20" s="669"/>
      <c r="S20" s="722">
        <v>144000</v>
      </c>
      <c r="T20" s="722"/>
      <c r="U20" s="722"/>
      <c r="V20" s="722"/>
      <c r="W20" s="723"/>
      <c r="X20" s="229" t="s">
        <v>154</v>
      </c>
      <c r="Y20" s="663">
        <f>Y19*1.08</f>
        <v>152000.28</v>
      </c>
      <c r="Z20" s="663"/>
      <c r="AA20" s="663"/>
      <c r="AB20" s="663"/>
      <c r="AC20" s="664"/>
      <c r="AD20" s="230" t="s">
        <v>154</v>
      </c>
      <c r="AE20" s="669"/>
      <c r="AF20" s="724"/>
      <c r="AG20" s="688"/>
      <c r="AH20" s="689"/>
      <c r="AI20" s="225"/>
      <c r="BP20" s="226"/>
      <c r="BQ20" s="226"/>
      <c r="BR20" s="225"/>
    </row>
    <row r="21" spans="1:73" s="218" customFormat="1" ht="39.950000000000003" customHeight="1">
      <c r="A21" s="603"/>
      <c r="B21" s="604"/>
      <c r="C21" s="604"/>
      <c r="D21" s="604"/>
      <c r="E21" s="604"/>
      <c r="F21" s="605"/>
      <c r="G21" s="669" t="s">
        <v>164</v>
      </c>
      <c r="H21" s="669"/>
      <c r="I21" s="669"/>
      <c r="J21" s="669"/>
      <c r="K21" s="669"/>
      <c r="L21" s="669"/>
      <c r="M21" s="669" t="s">
        <v>165</v>
      </c>
      <c r="N21" s="669"/>
      <c r="O21" s="669"/>
      <c r="P21" s="669"/>
      <c r="Q21" s="669"/>
      <c r="R21" s="669"/>
      <c r="S21" s="719">
        <v>302778</v>
      </c>
      <c r="T21" s="719"/>
      <c r="U21" s="719"/>
      <c r="V21" s="719"/>
      <c r="W21" s="720"/>
      <c r="X21" s="227" t="s">
        <v>154</v>
      </c>
      <c r="Y21" s="719">
        <v>337541</v>
      </c>
      <c r="Z21" s="719"/>
      <c r="AA21" s="719"/>
      <c r="AB21" s="719"/>
      <c r="AC21" s="720"/>
      <c r="AD21" s="228" t="s">
        <v>154</v>
      </c>
      <c r="AE21" s="669">
        <v>21</v>
      </c>
      <c r="AF21" s="724"/>
      <c r="AG21" s="669"/>
      <c r="AH21" s="670"/>
      <c r="AI21" s="225"/>
      <c r="BP21" s="226"/>
      <c r="BQ21" s="226"/>
      <c r="BR21" s="225"/>
    </row>
    <row r="22" spans="1:73" s="218" customFormat="1" ht="39.950000000000003" customHeight="1">
      <c r="A22" s="603"/>
      <c r="B22" s="604"/>
      <c r="C22" s="604"/>
      <c r="D22" s="604"/>
      <c r="E22" s="604"/>
      <c r="F22" s="605"/>
      <c r="G22" s="669"/>
      <c r="H22" s="669"/>
      <c r="I22" s="669"/>
      <c r="J22" s="669"/>
      <c r="K22" s="669"/>
      <c r="L22" s="669"/>
      <c r="M22" s="669"/>
      <c r="N22" s="669"/>
      <c r="O22" s="669"/>
      <c r="P22" s="669"/>
      <c r="Q22" s="669"/>
      <c r="R22" s="669"/>
      <c r="S22" s="663">
        <f>S21*1.08</f>
        <v>327000.24000000005</v>
      </c>
      <c r="T22" s="663"/>
      <c r="U22" s="663"/>
      <c r="V22" s="663"/>
      <c r="W22" s="664"/>
      <c r="X22" s="229" t="s">
        <v>154</v>
      </c>
      <c r="Y22" s="663">
        <f>Y21*1.08</f>
        <v>364544.28</v>
      </c>
      <c r="Z22" s="663"/>
      <c r="AA22" s="663"/>
      <c r="AB22" s="663"/>
      <c r="AC22" s="664"/>
      <c r="AD22" s="230" t="s">
        <v>154</v>
      </c>
      <c r="AE22" s="669"/>
      <c r="AF22" s="724"/>
      <c r="AG22" s="669"/>
      <c r="AH22" s="670"/>
      <c r="AI22" s="225"/>
      <c r="BP22" s="226"/>
      <c r="BQ22" s="226"/>
      <c r="BR22" s="225"/>
    </row>
    <row r="23" spans="1:73" s="218" customFormat="1" ht="39.950000000000003" customHeight="1">
      <c r="A23" s="603"/>
      <c r="B23" s="604"/>
      <c r="C23" s="604"/>
      <c r="D23" s="604"/>
      <c r="E23" s="604"/>
      <c r="F23" s="605"/>
      <c r="G23" s="669"/>
      <c r="H23" s="669"/>
      <c r="I23" s="669"/>
      <c r="J23" s="669"/>
      <c r="K23" s="669"/>
      <c r="L23" s="669"/>
      <c r="M23" s="669" t="s">
        <v>158</v>
      </c>
      <c r="N23" s="669"/>
      <c r="O23" s="669"/>
      <c r="P23" s="669"/>
      <c r="Q23" s="669"/>
      <c r="R23" s="669"/>
      <c r="S23" s="719">
        <v>312038</v>
      </c>
      <c r="T23" s="719"/>
      <c r="U23" s="719"/>
      <c r="V23" s="719"/>
      <c r="W23" s="720"/>
      <c r="X23" s="227" t="s">
        <v>154</v>
      </c>
      <c r="Y23" s="719">
        <v>346800</v>
      </c>
      <c r="Z23" s="719"/>
      <c r="AA23" s="719"/>
      <c r="AB23" s="719"/>
      <c r="AC23" s="720"/>
      <c r="AD23" s="228" t="s">
        <v>154</v>
      </c>
      <c r="AE23" s="669"/>
      <c r="AF23" s="724"/>
      <c r="AG23" s="669"/>
      <c r="AH23" s="670"/>
      <c r="AI23" s="225"/>
      <c r="BP23" s="226"/>
      <c r="BQ23" s="226"/>
      <c r="BR23" s="225"/>
    </row>
    <row r="24" spans="1:73" s="218" customFormat="1" ht="39.950000000000003" customHeight="1">
      <c r="A24" s="755"/>
      <c r="B24" s="756"/>
      <c r="C24" s="756"/>
      <c r="D24" s="756"/>
      <c r="E24" s="756"/>
      <c r="F24" s="757"/>
      <c r="G24" s="669"/>
      <c r="H24" s="669"/>
      <c r="I24" s="669"/>
      <c r="J24" s="669"/>
      <c r="K24" s="669"/>
      <c r="L24" s="669"/>
      <c r="M24" s="669"/>
      <c r="N24" s="669"/>
      <c r="O24" s="669"/>
      <c r="P24" s="669"/>
      <c r="Q24" s="669"/>
      <c r="R24" s="669"/>
      <c r="S24" s="722">
        <v>337000</v>
      </c>
      <c r="T24" s="722"/>
      <c r="U24" s="722"/>
      <c r="V24" s="722"/>
      <c r="W24" s="723"/>
      <c r="X24" s="229" t="s">
        <v>154</v>
      </c>
      <c r="Y24" s="663">
        <f>Y23*1.08</f>
        <v>374544</v>
      </c>
      <c r="Z24" s="663"/>
      <c r="AA24" s="663"/>
      <c r="AB24" s="663"/>
      <c r="AC24" s="664"/>
      <c r="AD24" s="230" t="s">
        <v>154</v>
      </c>
      <c r="AE24" s="669"/>
      <c r="AF24" s="724"/>
      <c r="AG24" s="669"/>
      <c r="AH24" s="670"/>
      <c r="AI24" s="225"/>
      <c r="BP24" s="226"/>
      <c r="BQ24" s="226"/>
      <c r="BR24" s="225"/>
    </row>
    <row r="25" spans="1:73" s="218" customFormat="1" ht="39.950000000000003" customHeight="1">
      <c r="AI25" s="234"/>
      <c r="BR25" s="237"/>
      <c r="BS25" s="237"/>
      <c r="BT25" s="238"/>
      <c r="BU25" s="238"/>
    </row>
    <row r="26" spans="1:73" s="218" customFormat="1" ht="39.950000000000003" customHeight="1">
      <c r="AI26" s="239"/>
    </row>
    <row r="27" spans="1:73" s="218" customFormat="1" ht="39.950000000000003" customHeight="1">
      <c r="A27" s="695" t="s">
        <v>140</v>
      </c>
      <c r="B27" s="695"/>
      <c r="C27" s="695"/>
      <c r="D27" s="695"/>
      <c r="E27" s="695"/>
      <c r="F27" s="695"/>
      <c r="G27" s="695"/>
      <c r="S27" s="700"/>
      <c r="T27" s="700"/>
      <c r="U27" s="700"/>
      <c r="V27" s="700"/>
      <c r="W27" s="700"/>
      <c r="X27" s="700"/>
      <c r="Y27" s="700"/>
      <c r="Z27" s="700"/>
      <c r="AA27" s="700"/>
      <c r="AB27" s="700"/>
      <c r="AC27" s="700"/>
      <c r="AD27" s="700"/>
      <c r="AI27" s="239"/>
    </row>
    <row r="28" spans="1:73" s="218" customFormat="1" ht="39.950000000000003" customHeight="1">
      <c r="A28" s="695"/>
      <c r="B28" s="695"/>
      <c r="C28" s="695"/>
      <c r="D28" s="695"/>
      <c r="E28" s="695"/>
      <c r="F28" s="695"/>
      <c r="G28" s="695"/>
      <c r="S28" s="240"/>
      <c r="T28" s="240"/>
      <c r="U28" s="240"/>
      <c r="V28" s="240"/>
      <c r="W28" s="240"/>
      <c r="X28" s="240"/>
      <c r="Y28" s="240"/>
      <c r="Z28" s="240"/>
      <c r="AA28" s="240"/>
      <c r="AB28" s="240"/>
      <c r="AC28" s="240"/>
      <c r="AD28" s="240"/>
      <c r="BR28" s="238"/>
    </row>
    <row r="29" spans="1:73" s="218" customFormat="1" ht="39.950000000000003" customHeight="1" thickBot="1">
      <c r="S29" s="241"/>
      <c r="T29" s="241"/>
      <c r="U29" s="241"/>
      <c r="V29" s="241"/>
      <c r="W29" s="241"/>
      <c r="X29" s="241"/>
      <c r="Y29" s="241"/>
      <c r="Z29" s="241"/>
      <c r="AA29" s="241"/>
      <c r="AB29" s="241"/>
      <c r="AC29" s="241"/>
      <c r="AD29" s="241"/>
      <c r="BR29" s="237"/>
    </row>
    <row r="30" spans="1:73" s="218" customFormat="1" ht="20.100000000000001" customHeight="1">
      <c r="A30" s="714"/>
      <c r="B30" s="715"/>
      <c r="C30" s="715"/>
      <c r="D30" s="716"/>
      <c r="E30" s="710" t="s">
        <v>453</v>
      </c>
      <c r="F30" s="711"/>
      <c r="G30" s="711"/>
      <c r="H30" s="711"/>
      <c r="I30" s="711"/>
      <c r="J30" s="711"/>
      <c r="K30" s="711"/>
      <c r="L30" s="711" t="s">
        <v>454</v>
      </c>
      <c r="M30" s="711"/>
      <c r="N30" s="711"/>
      <c r="O30" s="711"/>
      <c r="P30" s="711"/>
      <c r="Q30" s="711"/>
      <c r="R30" s="711"/>
      <c r="S30" s="696" t="s">
        <v>150</v>
      </c>
      <c r="T30" s="696"/>
      <c r="U30" s="696"/>
      <c r="V30" s="696"/>
      <c r="W30" s="696"/>
      <c r="X30" s="696"/>
      <c r="Y30" s="696"/>
      <c r="Z30" s="696"/>
      <c r="AA30" s="696"/>
      <c r="AB30" s="696"/>
      <c r="AC30" s="696"/>
      <c r="AD30" s="696"/>
      <c r="AE30" s="696"/>
      <c r="AF30" s="697"/>
      <c r="BR30" s="237"/>
    </row>
    <row r="31" spans="1:73" s="218" customFormat="1" ht="20.100000000000001" customHeight="1" thickBot="1">
      <c r="A31" s="659"/>
      <c r="B31" s="660"/>
      <c r="C31" s="660"/>
      <c r="D31" s="717"/>
      <c r="E31" s="712"/>
      <c r="F31" s="713"/>
      <c r="G31" s="713"/>
      <c r="H31" s="713"/>
      <c r="I31" s="713"/>
      <c r="J31" s="713"/>
      <c r="K31" s="713"/>
      <c r="L31" s="713"/>
      <c r="M31" s="713"/>
      <c r="N31" s="713"/>
      <c r="O31" s="713"/>
      <c r="P31" s="713"/>
      <c r="Q31" s="713"/>
      <c r="R31" s="713"/>
      <c r="S31" s="698"/>
      <c r="T31" s="698"/>
      <c r="U31" s="698"/>
      <c r="V31" s="698"/>
      <c r="W31" s="698"/>
      <c r="X31" s="698"/>
      <c r="Y31" s="698"/>
      <c r="Z31" s="698"/>
      <c r="AA31" s="698"/>
      <c r="AB31" s="698"/>
      <c r="AC31" s="698"/>
      <c r="AD31" s="698"/>
      <c r="AE31" s="698"/>
      <c r="AF31" s="699"/>
    </row>
    <row r="32" spans="1:73" s="218" customFormat="1" ht="19.5" customHeight="1">
      <c r="A32" s="714" t="s">
        <v>155</v>
      </c>
      <c r="B32" s="715"/>
      <c r="C32" s="715"/>
      <c r="D32" s="718"/>
      <c r="E32" s="709" t="s">
        <v>455</v>
      </c>
      <c r="F32" s="702"/>
      <c r="G32" s="702"/>
      <c r="H32" s="702"/>
      <c r="I32" s="702"/>
      <c r="J32" s="702"/>
      <c r="K32" s="703"/>
      <c r="L32" s="701" t="s">
        <v>458</v>
      </c>
      <c r="M32" s="702"/>
      <c r="N32" s="702"/>
      <c r="O32" s="702"/>
      <c r="P32" s="702"/>
      <c r="Q32" s="702"/>
      <c r="R32" s="703"/>
      <c r="S32" s="704" t="s">
        <v>156</v>
      </c>
      <c r="T32" s="705"/>
      <c r="U32" s="706"/>
      <c r="V32" s="707">
        <v>6000</v>
      </c>
      <c r="W32" s="708"/>
      <c r="X32" s="708"/>
      <c r="Y32" s="708"/>
      <c r="Z32" s="694" t="s">
        <v>154</v>
      </c>
      <c r="AA32" s="692">
        <f>V32*1.08</f>
        <v>6480</v>
      </c>
      <c r="AB32" s="693"/>
      <c r="AC32" s="693"/>
      <c r="AD32" s="694" t="s">
        <v>154</v>
      </c>
      <c r="AE32" s="690" t="s">
        <v>157</v>
      </c>
      <c r="AF32" s="691"/>
    </row>
    <row r="33" spans="1:32" s="218" customFormat="1" ht="20.100000000000001" customHeight="1">
      <c r="A33" s="656"/>
      <c r="B33" s="657"/>
      <c r="C33" s="657"/>
      <c r="D33" s="658"/>
      <c r="E33" s="631"/>
      <c r="F33" s="632"/>
      <c r="G33" s="632"/>
      <c r="H33" s="632"/>
      <c r="I33" s="632"/>
      <c r="J33" s="632"/>
      <c r="K33" s="633"/>
      <c r="L33" s="631"/>
      <c r="M33" s="632"/>
      <c r="N33" s="632"/>
      <c r="O33" s="632"/>
      <c r="P33" s="632"/>
      <c r="Q33" s="632"/>
      <c r="R33" s="633"/>
      <c r="S33" s="621"/>
      <c r="T33" s="622"/>
      <c r="U33" s="623"/>
      <c r="V33" s="626"/>
      <c r="W33" s="627"/>
      <c r="X33" s="627"/>
      <c r="Y33" s="627"/>
      <c r="Z33" s="679"/>
      <c r="AA33" s="676"/>
      <c r="AB33" s="677"/>
      <c r="AC33" s="677"/>
      <c r="AD33" s="679"/>
      <c r="AE33" s="688"/>
      <c r="AF33" s="689"/>
    </row>
    <row r="34" spans="1:32" s="218" customFormat="1" ht="20.100000000000001" customHeight="1">
      <c r="A34" s="638" t="s">
        <v>167</v>
      </c>
      <c r="B34" s="639"/>
      <c r="C34" s="639"/>
      <c r="D34" s="639"/>
      <c r="E34" s="642" t="s">
        <v>455</v>
      </c>
      <c r="F34" s="643"/>
      <c r="G34" s="643"/>
      <c r="H34" s="643"/>
      <c r="I34" s="643"/>
      <c r="J34" s="643"/>
      <c r="K34" s="643"/>
      <c r="L34" s="643" t="s">
        <v>459</v>
      </c>
      <c r="M34" s="643"/>
      <c r="N34" s="643"/>
      <c r="O34" s="643"/>
      <c r="P34" s="643"/>
      <c r="Q34" s="643"/>
      <c r="R34" s="643"/>
      <c r="S34" s="618" t="s">
        <v>156</v>
      </c>
      <c r="T34" s="619"/>
      <c r="U34" s="620"/>
      <c r="V34" s="624">
        <v>4000</v>
      </c>
      <c r="W34" s="625"/>
      <c r="X34" s="625"/>
      <c r="Y34" s="625"/>
      <c r="Z34" s="678" t="s">
        <v>154</v>
      </c>
      <c r="AA34" s="674">
        <f>V34*1.08</f>
        <v>4320</v>
      </c>
      <c r="AB34" s="675"/>
      <c r="AC34" s="675"/>
      <c r="AD34" s="678" t="s">
        <v>154</v>
      </c>
      <c r="AE34" s="686" t="s">
        <v>157</v>
      </c>
      <c r="AF34" s="687"/>
    </row>
    <row r="35" spans="1:32" s="218" customFormat="1" ht="20.100000000000001" customHeight="1">
      <c r="A35" s="640"/>
      <c r="B35" s="641"/>
      <c r="C35" s="641"/>
      <c r="D35" s="641"/>
      <c r="E35" s="644"/>
      <c r="F35" s="644"/>
      <c r="G35" s="644"/>
      <c r="H35" s="644"/>
      <c r="I35" s="644"/>
      <c r="J35" s="644"/>
      <c r="K35" s="644"/>
      <c r="L35" s="644"/>
      <c r="M35" s="644"/>
      <c r="N35" s="644"/>
      <c r="O35" s="644"/>
      <c r="P35" s="644"/>
      <c r="Q35" s="644"/>
      <c r="R35" s="644"/>
      <c r="S35" s="621"/>
      <c r="T35" s="622"/>
      <c r="U35" s="623"/>
      <c r="V35" s="626"/>
      <c r="W35" s="627"/>
      <c r="X35" s="627"/>
      <c r="Y35" s="627"/>
      <c r="Z35" s="679"/>
      <c r="AA35" s="676"/>
      <c r="AB35" s="677"/>
      <c r="AC35" s="677"/>
      <c r="AD35" s="679"/>
      <c r="AE35" s="688"/>
      <c r="AF35" s="689"/>
    </row>
    <row r="36" spans="1:32" s="218" customFormat="1" ht="20.100000000000001" customHeight="1">
      <c r="A36" s="653" t="s">
        <v>171</v>
      </c>
      <c r="B36" s="654"/>
      <c r="C36" s="654"/>
      <c r="D36" s="654"/>
      <c r="E36" s="662" t="s">
        <v>455</v>
      </c>
      <c r="F36" s="629"/>
      <c r="G36" s="629"/>
      <c r="H36" s="629"/>
      <c r="I36" s="629"/>
      <c r="J36" s="629"/>
      <c r="K36" s="630"/>
      <c r="L36" s="629" t="s">
        <v>459</v>
      </c>
      <c r="M36" s="629"/>
      <c r="N36" s="629"/>
      <c r="O36" s="629"/>
      <c r="P36" s="629"/>
      <c r="Q36" s="629"/>
      <c r="R36" s="630"/>
      <c r="S36" s="618" t="s">
        <v>156</v>
      </c>
      <c r="T36" s="619"/>
      <c r="U36" s="620"/>
      <c r="V36" s="624">
        <v>6000</v>
      </c>
      <c r="W36" s="625"/>
      <c r="X36" s="625"/>
      <c r="Y36" s="625"/>
      <c r="Z36" s="678" t="s">
        <v>154</v>
      </c>
      <c r="AA36" s="674">
        <f>V36*1.08</f>
        <v>6480</v>
      </c>
      <c r="AB36" s="675"/>
      <c r="AC36" s="675"/>
      <c r="AD36" s="678" t="s">
        <v>154</v>
      </c>
      <c r="AE36" s="686" t="s">
        <v>157</v>
      </c>
      <c r="AF36" s="687"/>
    </row>
    <row r="37" spans="1:32" s="218" customFormat="1" ht="20.100000000000001" customHeight="1">
      <c r="A37" s="656"/>
      <c r="B37" s="657"/>
      <c r="C37" s="657"/>
      <c r="D37" s="657"/>
      <c r="E37" s="631"/>
      <c r="F37" s="632"/>
      <c r="G37" s="632"/>
      <c r="H37" s="632"/>
      <c r="I37" s="632"/>
      <c r="J37" s="632"/>
      <c r="K37" s="633"/>
      <c r="L37" s="632"/>
      <c r="M37" s="632"/>
      <c r="N37" s="632"/>
      <c r="O37" s="632"/>
      <c r="P37" s="632"/>
      <c r="Q37" s="632"/>
      <c r="R37" s="633"/>
      <c r="S37" s="621"/>
      <c r="T37" s="622"/>
      <c r="U37" s="623"/>
      <c r="V37" s="626"/>
      <c r="W37" s="627"/>
      <c r="X37" s="627"/>
      <c r="Y37" s="627"/>
      <c r="Z37" s="679"/>
      <c r="AA37" s="676"/>
      <c r="AB37" s="677"/>
      <c r="AC37" s="677"/>
      <c r="AD37" s="679"/>
      <c r="AE37" s="688"/>
      <c r="AF37" s="689"/>
    </row>
    <row r="38" spans="1:32" s="218" customFormat="1" ht="24.95" customHeight="1">
      <c r="A38" s="653" t="s">
        <v>173</v>
      </c>
      <c r="B38" s="654"/>
      <c r="C38" s="654"/>
      <c r="D38" s="655"/>
      <c r="E38" s="662" t="s">
        <v>456</v>
      </c>
      <c r="F38" s="629"/>
      <c r="G38" s="629"/>
      <c r="H38" s="629"/>
      <c r="I38" s="629"/>
      <c r="J38" s="629"/>
      <c r="K38" s="630"/>
      <c r="L38" s="628" t="s">
        <v>457</v>
      </c>
      <c r="M38" s="629"/>
      <c r="N38" s="629"/>
      <c r="O38" s="629"/>
      <c r="P38" s="629"/>
      <c r="Q38" s="629"/>
      <c r="R38" s="630"/>
      <c r="S38" s="637" t="s">
        <v>174</v>
      </c>
      <c r="T38" s="637"/>
      <c r="U38" s="637"/>
      <c r="V38" s="680">
        <v>5000</v>
      </c>
      <c r="W38" s="680"/>
      <c r="X38" s="680"/>
      <c r="Y38" s="681"/>
      <c r="Z38" s="682" t="s">
        <v>154</v>
      </c>
      <c r="AA38" s="663">
        <f>V38*1.08</f>
        <v>5400</v>
      </c>
      <c r="AB38" s="663"/>
      <c r="AC38" s="664"/>
      <c r="AD38" s="667" t="s">
        <v>154</v>
      </c>
      <c r="AE38" s="669" t="s">
        <v>157</v>
      </c>
      <c r="AF38" s="670"/>
    </row>
    <row r="39" spans="1:32" s="218" customFormat="1" ht="24.95" customHeight="1">
      <c r="A39" s="656"/>
      <c r="B39" s="657"/>
      <c r="C39" s="657"/>
      <c r="D39" s="658"/>
      <c r="E39" s="631"/>
      <c r="F39" s="632"/>
      <c r="G39" s="632"/>
      <c r="H39" s="632"/>
      <c r="I39" s="632"/>
      <c r="J39" s="632"/>
      <c r="K39" s="633"/>
      <c r="L39" s="631"/>
      <c r="M39" s="632"/>
      <c r="N39" s="632"/>
      <c r="O39" s="632"/>
      <c r="P39" s="632"/>
      <c r="Q39" s="632"/>
      <c r="R39" s="633"/>
      <c r="S39" s="637"/>
      <c r="T39" s="637"/>
      <c r="U39" s="637"/>
      <c r="V39" s="680"/>
      <c r="W39" s="680"/>
      <c r="X39" s="680"/>
      <c r="Y39" s="681"/>
      <c r="Z39" s="682"/>
      <c r="AA39" s="663"/>
      <c r="AB39" s="663"/>
      <c r="AC39" s="664"/>
      <c r="AD39" s="667"/>
      <c r="AE39" s="669"/>
      <c r="AF39" s="670"/>
    </row>
    <row r="40" spans="1:32" s="218" customFormat="1" ht="24.95" customHeight="1">
      <c r="A40" s="656"/>
      <c r="B40" s="657"/>
      <c r="C40" s="657"/>
      <c r="D40" s="658"/>
      <c r="E40" s="631"/>
      <c r="F40" s="632"/>
      <c r="G40" s="632"/>
      <c r="H40" s="632"/>
      <c r="I40" s="632"/>
      <c r="J40" s="632"/>
      <c r="K40" s="633"/>
      <c r="L40" s="631"/>
      <c r="M40" s="632"/>
      <c r="N40" s="632"/>
      <c r="O40" s="632"/>
      <c r="P40" s="632"/>
      <c r="Q40" s="632"/>
      <c r="R40" s="633"/>
      <c r="S40" s="637"/>
      <c r="T40" s="637"/>
      <c r="U40" s="637"/>
      <c r="V40" s="680"/>
      <c r="W40" s="680"/>
      <c r="X40" s="680"/>
      <c r="Y40" s="681"/>
      <c r="Z40" s="682"/>
      <c r="AA40" s="663"/>
      <c r="AB40" s="663"/>
      <c r="AC40" s="664"/>
      <c r="AD40" s="667"/>
      <c r="AE40" s="669"/>
      <c r="AF40" s="670"/>
    </row>
    <row r="41" spans="1:32" s="218" customFormat="1" ht="24.95" customHeight="1">
      <c r="A41" s="656"/>
      <c r="B41" s="657"/>
      <c r="C41" s="657"/>
      <c r="D41" s="658"/>
      <c r="E41" s="631"/>
      <c r="F41" s="632"/>
      <c r="G41" s="632"/>
      <c r="H41" s="632"/>
      <c r="I41" s="632"/>
      <c r="J41" s="632"/>
      <c r="K41" s="633"/>
      <c r="L41" s="631"/>
      <c r="M41" s="632"/>
      <c r="N41" s="632"/>
      <c r="O41" s="632"/>
      <c r="P41" s="632"/>
      <c r="Q41" s="632"/>
      <c r="R41" s="633"/>
      <c r="S41" s="637" t="s">
        <v>175</v>
      </c>
      <c r="T41" s="637"/>
      <c r="U41" s="637"/>
      <c r="V41" s="680">
        <v>5000</v>
      </c>
      <c r="W41" s="680"/>
      <c r="X41" s="680"/>
      <c r="Y41" s="681"/>
      <c r="Z41" s="682" t="s">
        <v>154</v>
      </c>
      <c r="AA41" s="663">
        <f>V41*1.08</f>
        <v>5400</v>
      </c>
      <c r="AB41" s="663"/>
      <c r="AC41" s="664"/>
      <c r="AD41" s="667" t="s">
        <v>154</v>
      </c>
      <c r="AE41" s="669" t="s">
        <v>157</v>
      </c>
      <c r="AF41" s="670"/>
    </row>
    <row r="42" spans="1:32" s="218" customFormat="1" ht="24.95" customHeight="1">
      <c r="A42" s="656"/>
      <c r="B42" s="657"/>
      <c r="C42" s="657"/>
      <c r="D42" s="658"/>
      <c r="E42" s="631"/>
      <c r="F42" s="632"/>
      <c r="G42" s="632"/>
      <c r="H42" s="632"/>
      <c r="I42" s="632"/>
      <c r="J42" s="632"/>
      <c r="K42" s="633"/>
      <c r="L42" s="631"/>
      <c r="M42" s="632"/>
      <c r="N42" s="632"/>
      <c r="O42" s="632"/>
      <c r="P42" s="632"/>
      <c r="Q42" s="632"/>
      <c r="R42" s="633"/>
      <c r="S42" s="637"/>
      <c r="T42" s="637"/>
      <c r="U42" s="637"/>
      <c r="V42" s="680"/>
      <c r="W42" s="680"/>
      <c r="X42" s="680"/>
      <c r="Y42" s="681"/>
      <c r="Z42" s="682"/>
      <c r="AA42" s="663"/>
      <c r="AB42" s="663"/>
      <c r="AC42" s="664"/>
      <c r="AD42" s="667"/>
      <c r="AE42" s="669"/>
      <c r="AF42" s="670"/>
    </row>
    <row r="43" spans="1:32" s="218" customFormat="1" ht="24.95" customHeight="1" thickBot="1">
      <c r="A43" s="659"/>
      <c r="B43" s="660"/>
      <c r="C43" s="660"/>
      <c r="D43" s="661"/>
      <c r="E43" s="634"/>
      <c r="F43" s="635"/>
      <c r="G43" s="635"/>
      <c r="H43" s="635"/>
      <c r="I43" s="635"/>
      <c r="J43" s="635"/>
      <c r="K43" s="636"/>
      <c r="L43" s="634"/>
      <c r="M43" s="635"/>
      <c r="N43" s="635"/>
      <c r="O43" s="635"/>
      <c r="P43" s="635"/>
      <c r="Q43" s="635"/>
      <c r="R43" s="636"/>
      <c r="S43" s="673"/>
      <c r="T43" s="673"/>
      <c r="U43" s="673"/>
      <c r="V43" s="683"/>
      <c r="W43" s="683"/>
      <c r="X43" s="683"/>
      <c r="Y43" s="684"/>
      <c r="Z43" s="685"/>
      <c r="AA43" s="665"/>
      <c r="AB43" s="665"/>
      <c r="AC43" s="666"/>
      <c r="AD43" s="668"/>
      <c r="AE43" s="671"/>
      <c r="AF43" s="672"/>
    </row>
    <row r="44" spans="1:32" s="218" customFormat="1" ht="30" thickBot="1">
      <c r="S44" s="242"/>
      <c r="T44" s="242"/>
      <c r="U44" s="242"/>
      <c r="V44" s="238"/>
      <c r="W44" s="238"/>
      <c r="X44" s="238"/>
      <c r="Y44" s="238"/>
      <c r="Z44" s="238"/>
      <c r="AA44" s="238"/>
      <c r="AB44" s="238"/>
      <c r="AC44" s="238"/>
      <c r="AD44" s="238"/>
      <c r="AE44" s="238"/>
      <c r="AF44" s="238"/>
    </row>
    <row r="45" spans="1:32" s="218" customFormat="1" ht="20.100000000000001" customHeight="1">
      <c r="A45" s="600" t="s">
        <v>176</v>
      </c>
      <c r="B45" s="601"/>
      <c r="C45" s="601"/>
      <c r="D45" s="602"/>
      <c r="E45" s="609" t="s">
        <v>436</v>
      </c>
      <c r="F45" s="645"/>
      <c r="G45" s="645"/>
      <c r="H45" s="645"/>
      <c r="I45" s="645"/>
      <c r="J45" s="645"/>
      <c r="K45" s="645"/>
      <c r="L45" s="645"/>
      <c r="M45" s="645"/>
      <c r="N45" s="645"/>
      <c r="O45" s="645"/>
      <c r="P45" s="645"/>
      <c r="Q45" s="645"/>
      <c r="R45" s="645"/>
      <c r="S45" s="645"/>
      <c r="T45" s="645"/>
      <c r="U45" s="645"/>
      <c r="V45" s="645"/>
      <c r="W45" s="645"/>
      <c r="X45" s="645"/>
      <c r="Y45" s="645"/>
      <c r="Z45" s="645"/>
      <c r="AA45" s="645"/>
      <c r="AB45" s="645"/>
      <c r="AC45" s="645"/>
      <c r="AD45" s="645"/>
      <c r="AE45" s="645"/>
      <c r="AF45" s="646"/>
    </row>
    <row r="46" spans="1:32" s="218" customFormat="1" ht="20.100000000000001" customHeight="1">
      <c r="A46" s="603"/>
      <c r="B46" s="604"/>
      <c r="C46" s="604"/>
      <c r="D46" s="605"/>
      <c r="E46" s="647"/>
      <c r="F46" s="648"/>
      <c r="G46" s="648"/>
      <c r="H46" s="648"/>
      <c r="I46" s="648"/>
      <c r="J46" s="648"/>
      <c r="K46" s="648"/>
      <c r="L46" s="648"/>
      <c r="M46" s="648"/>
      <c r="N46" s="648"/>
      <c r="O46" s="648"/>
      <c r="P46" s="648"/>
      <c r="Q46" s="648"/>
      <c r="R46" s="648"/>
      <c r="S46" s="648"/>
      <c r="T46" s="648"/>
      <c r="U46" s="648"/>
      <c r="V46" s="648"/>
      <c r="W46" s="648"/>
      <c r="X46" s="648"/>
      <c r="Y46" s="648"/>
      <c r="Z46" s="648"/>
      <c r="AA46" s="648"/>
      <c r="AB46" s="648"/>
      <c r="AC46" s="648"/>
      <c r="AD46" s="648"/>
      <c r="AE46" s="648"/>
      <c r="AF46" s="649"/>
    </row>
    <row r="47" spans="1:32" s="218" customFormat="1" ht="20.100000000000001" customHeight="1">
      <c r="A47" s="603"/>
      <c r="B47" s="604"/>
      <c r="C47" s="604"/>
      <c r="D47" s="605"/>
      <c r="E47" s="647"/>
      <c r="F47" s="648"/>
      <c r="G47" s="648"/>
      <c r="H47" s="648"/>
      <c r="I47" s="648"/>
      <c r="J47" s="648"/>
      <c r="K47" s="648"/>
      <c r="L47" s="648"/>
      <c r="M47" s="648"/>
      <c r="N47" s="648"/>
      <c r="O47" s="648"/>
      <c r="P47" s="648"/>
      <c r="Q47" s="648"/>
      <c r="R47" s="648"/>
      <c r="S47" s="648"/>
      <c r="T47" s="648"/>
      <c r="U47" s="648"/>
      <c r="V47" s="648"/>
      <c r="W47" s="648"/>
      <c r="X47" s="648"/>
      <c r="Y47" s="648"/>
      <c r="Z47" s="648"/>
      <c r="AA47" s="648"/>
      <c r="AB47" s="648"/>
      <c r="AC47" s="648"/>
      <c r="AD47" s="648"/>
      <c r="AE47" s="648"/>
      <c r="AF47" s="649"/>
    </row>
    <row r="48" spans="1:32" s="218" customFormat="1" ht="20.100000000000001" customHeight="1">
      <c r="A48" s="603"/>
      <c r="B48" s="604"/>
      <c r="C48" s="604"/>
      <c r="D48" s="605"/>
      <c r="E48" s="647"/>
      <c r="F48" s="648"/>
      <c r="G48" s="648"/>
      <c r="H48" s="648"/>
      <c r="I48" s="648"/>
      <c r="J48" s="648"/>
      <c r="K48" s="648"/>
      <c r="L48" s="648"/>
      <c r="M48" s="648"/>
      <c r="N48" s="648"/>
      <c r="O48" s="648"/>
      <c r="P48" s="648"/>
      <c r="Q48" s="648"/>
      <c r="R48" s="648"/>
      <c r="S48" s="648"/>
      <c r="T48" s="648"/>
      <c r="U48" s="648"/>
      <c r="V48" s="648"/>
      <c r="W48" s="648"/>
      <c r="X48" s="648"/>
      <c r="Y48" s="648"/>
      <c r="Z48" s="648"/>
      <c r="AA48" s="648"/>
      <c r="AB48" s="648"/>
      <c r="AC48" s="648"/>
      <c r="AD48" s="648"/>
      <c r="AE48" s="648"/>
      <c r="AF48" s="649"/>
    </row>
    <row r="49" spans="1:32" s="218" customFormat="1" ht="20.100000000000001" customHeight="1" thickBot="1">
      <c r="A49" s="606"/>
      <c r="B49" s="607"/>
      <c r="C49" s="607"/>
      <c r="D49" s="608"/>
      <c r="E49" s="650"/>
      <c r="F49" s="651"/>
      <c r="G49" s="651"/>
      <c r="H49" s="651"/>
      <c r="I49" s="651"/>
      <c r="J49" s="651"/>
      <c r="K49" s="651"/>
      <c r="L49" s="651"/>
      <c r="M49" s="651"/>
      <c r="N49" s="651"/>
      <c r="O49" s="651"/>
      <c r="P49" s="651"/>
      <c r="Q49" s="651"/>
      <c r="R49" s="651"/>
      <c r="S49" s="651"/>
      <c r="T49" s="651"/>
      <c r="U49" s="651"/>
      <c r="V49" s="651"/>
      <c r="W49" s="651"/>
      <c r="X49" s="651"/>
      <c r="Y49" s="651"/>
      <c r="Z49" s="651"/>
      <c r="AA49" s="651"/>
      <c r="AB49" s="651"/>
      <c r="AC49" s="651"/>
      <c r="AD49" s="651"/>
      <c r="AE49" s="651"/>
      <c r="AF49" s="652"/>
    </row>
    <row r="50" spans="1:32" s="218" customFormat="1" ht="53.25" customHeight="1">
      <c r="A50" s="600" t="s">
        <v>179</v>
      </c>
      <c r="B50" s="601"/>
      <c r="C50" s="601"/>
      <c r="D50" s="602"/>
      <c r="E50" s="609" t="s">
        <v>460</v>
      </c>
      <c r="F50" s="610"/>
      <c r="G50" s="610"/>
      <c r="H50" s="610"/>
      <c r="I50" s="610"/>
      <c r="J50" s="610"/>
      <c r="K50" s="610"/>
      <c r="L50" s="610"/>
      <c r="M50" s="610"/>
      <c r="N50" s="610"/>
      <c r="O50" s="610"/>
      <c r="P50" s="610"/>
      <c r="Q50" s="610"/>
      <c r="R50" s="610"/>
      <c r="S50" s="610"/>
      <c r="T50" s="610"/>
      <c r="U50" s="610"/>
      <c r="V50" s="610"/>
      <c r="W50" s="610"/>
      <c r="X50" s="610"/>
      <c r="Y50" s="610"/>
      <c r="Z50" s="610"/>
      <c r="AA50" s="610"/>
      <c r="AB50" s="610"/>
      <c r="AC50" s="610"/>
      <c r="AD50" s="610"/>
      <c r="AE50" s="610"/>
      <c r="AF50" s="611"/>
    </row>
    <row r="51" spans="1:32" s="218" customFormat="1" ht="53.25" customHeight="1">
      <c r="A51" s="603"/>
      <c r="B51" s="604"/>
      <c r="C51" s="604"/>
      <c r="D51" s="605"/>
      <c r="E51" s="612"/>
      <c r="F51" s="613"/>
      <c r="G51" s="613"/>
      <c r="H51" s="613"/>
      <c r="I51" s="613"/>
      <c r="J51" s="613"/>
      <c r="K51" s="613"/>
      <c r="L51" s="613"/>
      <c r="M51" s="613"/>
      <c r="N51" s="613"/>
      <c r="O51" s="613"/>
      <c r="P51" s="613"/>
      <c r="Q51" s="613"/>
      <c r="R51" s="613"/>
      <c r="S51" s="613"/>
      <c r="T51" s="613"/>
      <c r="U51" s="613"/>
      <c r="V51" s="613"/>
      <c r="W51" s="613"/>
      <c r="X51" s="613"/>
      <c r="Y51" s="613"/>
      <c r="Z51" s="613"/>
      <c r="AA51" s="613"/>
      <c r="AB51" s="613"/>
      <c r="AC51" s="613"/>
      <c r="AD51" s="613"/>
      <c r="AE51" s="613"/>
      <c r="AF51" s="614"/>
    </row>
    <row r="52" spans="1:32" s="218" customFormat="1" ht="53.25" customHeight="1">
      <c r="A52" s="603"/>
      <c r="B52" s="604"/>
      <c r="C52" s="604"/>
      <c r="D52" s="605"/>
      <c r="E52" s="612"/>
      <c r="F52" s="613"/>
      <c r="G52" s="613"/>
      <c r="H52" s="613"/>
      <c r="I52" s="613"/>
      <c r="J52" s="613"/>
      <c r="K52" s="613"/>
      <c r="L52" s="613"/>
      <c r="M52" s="613"/>
      <c r="N52" s="613"/>
      <c r="O52" s="613"/>
      <c r="P52" s="613"/>
      <c r="Q52" s="613"/>
      <c r="R52" s="613"/>
      <c r="S52" s="613"/>
      <c r="T52" s="613"/>
      <c r="U52" s="613"/>
      <c r="V52" s="613"/>
      <c r="W52" s="613"/>
      <c r="X52" s="613"/>
      <c r="Y52" s="613"/>
      <c r="Z52" s="613"/>
      <c r="AA52" s="613"/>
      <c r="AB52" s="613"/>
      <c r="AC52" s="613"/>
      <c r="AD52" s="613"/>
      <c r="AE52" s="613"/>
      <c r="AF52" s="614"/>
    </row>
    <row r="53" spans="1:32" s="218" customFormat="1" ht="53.25" customHeight="1">
      <c r="A53" s="603"/>
      <c r="B53" s="604"/>
      <c r="C53" s="604"/>
      <c r="D53" s="605"/>
      <c r="E53" s="612"/>
      <c r="F53" s="613"/>
      <c r="G53" s="613"/>
      <c r="H53" s="613"/>
      <c r="I53" s="613"/>
      <c r="J53" s="613"/>
      <c r="K53" s="613"/>
      <c r="L53" s="613"/>
      <c r="M53" s="613"/>
      <c r="N53" s="613"/>
      <c r="O53" s="613"/>
      <c r="P53" s="613"/>
      <c r="Q53" s="613"/>
      <c r="R53" s="613"/>
      <c r="S53" s="613"/>
      <c r="T53" s="613"/>
      <c r="U53" s="613"/>
      <c r="V53" s="613"/>
      <c r="W53" s="613"/>
      <c r="X53" s="613"/>
      <c r="Y53" s="613"/>
      <c r="Z53" s="613"/>
      <c r="AA53" s="613"/>
      <c r="AB53" s="613"/>
      <c r="AC53" s="613"/>
      <c r="AD53" s="613"/>
      <c r="AE53" s="613"/>
      <c r="AF53" s="614"/>
    </row>
    <row r="54" spans="1:32" s="218" customFormat="1" ht="53.25" customHeight="1" thickBot="1">
      <c r="A54" s="606"/>
      <c r="B54" s="607"/>
      <c r="C54" s="607"/>
      <c r="D54" s="608"/>
      <c r="E54" s="615"/>
      <c r="F54" s="616"/>
      <c r="G54" s="616"/>
      <c r="H54" s="616"/>
      <c r="I54" s="61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7"/>
    </row>
    <row r="55" spans="1:32" s="218" customFormat="1" ht="29.25"/>
    <row r="56" spans="1:32" s="218" customFormat="1" ht="29.25"/>
    <row r="57" spans="1:32" s="218" customFormat="1" ht="29.25"/>
    <row r="58" spans="1:32" s="218" customFormat="1" ht="29.25"/>
    <row r="59" spans="1:32" s="218" customFormat="1" ht="29.25"/>
    <row r="60" spans="1:32" s="218" customFormat="1" ht="29.25"/>
    <row r="61" spans="1:32" s="218" customFormat="1" ht="29.25"/>
    <row r="62" spans="1:32" s="218" customFormat="1" ht="29.25"/>
    <row r="63" spans="1:32" s="218" customFormat="1" ht="29.25"/>
    <row r="64" spans="1:32" s="218" customFormat="1" ht="29.25"/>
    <row r="65" s="218" customFormat="1" ht="29.25"/>
    <row r="66" s="218" customFormat="1" ht="29.25"/>
    <row r="67" s="218" customFormat="1" ht="29.25"/>
    <row r="68" s="218" customFormat="1" ht="29.25"/>
    <row r="69" s="218" customFormat="1" ht="29.25"/>
    <row r="70" s="218" customFormat="1" ht="29.25"/>
    <row r="71" s="218" customFormat="1" ht="29.25"/>
  </sheetData>
  <mergeCells count="108">
    <mergeCell ref="S9:X10"/>
    <mergeCell ref="Y9:AD10"/>
    <mergeCell ref="S13:W13"/>
    <mergeCell ref="B3:E3"/>
    <mergeCell ref="F3:M3"/>
    <mergeCell ref="P5:S6"/>
    <mergeCell ref="T5:AI6"/>
    <mergeCell ref="P3:S3"/>
    <mergeCell ref="T3:AA3"/>
    <mergeCell ref="Y13:AC13"/>
    <mergeCell ref="B5:N6"/>
    <mergeCell ref="S8:AD8"/>
    <mergeCell ref="AG11:AH12"/>
    <mergeCell ref="AG13:AH16"/>
    <mergeCell ref="AE13:AF16"/>
    <mergeCell ref="AE11:AF12"/>
    <mergeCell ref="A11:F12"/>
    <mergeCell ref="G11:L12"/>
    <mergeCell ref="M11:R12"/>
    <mergeCell ref="S11:AD12"/>
    <mergeCell ref="A13:F24"/>
    <mergeCell ref="G13:L16"/>
    <mergeCell ref="M13:R14"/>
    <mergeCell ref="S21:W21"/>
    <mergeCell ref="AE17:AF20"/>
    <mergeCell ref="Y15:AC15"/>
    <mergeCell ref="Y14:AC14"/>
    <mergeCell ref="Y23:AC23"/>
    <mergeCell ref="Y20:AC20"/>
    <mergeCell ref="Y18:AC18"/>
    <mergeCell ref="Y22:AC22"/>
    <mergeCell ref="AG17:AH20"/>
    <mergeCell ref="AE21:AF24"/>
    <mergeCell ref="AG21:AH24"/>
    <mergeCell ref="Y21:AC21"/>
    <mergeCell ref="Y16:AC16"/>
    <mergeCell ref="Y17:AC17"/>
    <mergeCell ref="Y19:AC19"/>
    <mergeCell ref="Y24:AC24"/>
    <mergeCell ref="S14:W14"/>
    <mergeCell ref="S18:W18"/>
    <mergeCell ref="S19:W19"/>
    <mergeCell ref="S15:W15"/>
    <mergeCell ref="G17:L20"/>
    <mergeCell ref="M21:R22"/>
    <mergeCell ref="M15:R16"/>
    <mergeCell ref="M17:R18"/>
    <mergeCell ref="G21:L24"/>
    <mergeCell ref="S23:W23"/>
    <mergeCell ref="S16:W16"/>
    <mergeCell ref="S17:W17"/>
    <mergeCell ref="S20:W20"/>
    <mergeCell ref="M23:R24"/>
    <mergeCell ref="M19:R20"/>
    <mergeCell ref="S22:W22"/>
    <mergeCell ref="S24:W24"/>
    <mergeCell ref="A27:G28"/>
    <mergeCell ref="AD34:AD35"/>
    <mergeCell ref="S30:AF31"/>
    <mergeCell ref="S27:AD27"/>
    <mergeCell ref="L32:R33"/>
    <mergeCell ref="S32:U33"/>
    <mergeCell ref="V32:Y33"/>
    <mergeCell ref="L34:R35"/>
    <mergeCell ref="E32:K33"/>
    <mergeCell ref="E30:K31"/>
    <mergeCell ref="L30:R31"/>
    <mergeCell ref="A30:D31"/>
    <mergeCell ref="A32:D33"/>
    <mergeCell ref="Z32:Z33"/>
    <mergeCell ref="Z36:Z37"/>
    <mergeCell ref="Z34:Z35"/>
    <mergeCell ref="V38:Y40"/>
    <mergeCell ref="Z38:Z40"/>
    <mergeCell ref="V41:Y43"/>
    <mergeCell ref="Z41:Z43"/>
    <mergeCell ref="AE34:AF35"/>
    <mergeCell ref="AE32:AF33"/>
    <mergeCell ref="AA32:AC33"/>
    <mergeCell ref="AD32:AD33"/>
    <mergeCell ref="AE36:AF37"/>
    <mergeCell ref="AA36:AC37"/>
    <mergeCell ref="AD36:AD37"/>
    <mergeCell ref="V36:Y37"/>
    <mergeCell ref="A50:D54"/>
    <mergeCell ref="E50:AF54"/>
    <mergeCell ref="S34:U35"/>
    <mergeCell ref="V34:Y35"/>
    <mergeCell ref="L38:R43"/>
    <mergeCell ref="S38:U40"/>
    <mergeCell ref="A45:D49"/>
    <mergeCell ref="A34:D35"/>
    <mergeCell ref="E34:K35"/>
    <mergeCell ref="E45:AF49"/>
    <mergeCell ref="A38:D43"/>
    <mergeCell ref="E38:K43"/>
    <mergeCell ref="AA41:AC43"/>
    <mergeCell ref="AD41:AD43"/>
    <mergeCell ref="AE41:AF43"/>
    <mergeCell ref="AA38:AC40"/>
    <mergeCell ref="AD38:AD40"/>
    <mergeCell ref="S41:U43"/>
    <mergeCell ref="AE38:AF40"/>
    <mergeCell ref="AA34:AC35"/>
    <mergeCell ref="S36:U37"/>
    <mergeCell ref="A36:D37"/>
    <mergeCell ref="E36:K37"/>
    <mergeCell ref="L36:R37"/>
  </mergeCells>
  <phoneticPr fontId="9"/>
  <pageMargins left="0.78700000000000003" right="0.78700000000000003" top="0.98399999999999999" bottom="0.98399999999999999" header="0.51200000000000001" footer="0.51200000000000001"/>
  <pageSetup paperSize="8" scale="30"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92D050"/>
    <pageSetUpPr fitToPage="1"/>
  </sheetPr>
  <dimension ref="A1:BU123"/>
  <sheetViews>
    <sheetView topLeftCell="A70" zoomScale="48" zoomScaleNormal="48" workbookViewId="0">
      <selection activeCell="AB115" sqref="AB115"/>
    </sheetView>
  </sheetViews>
  <sheetFormatPr defaultColWidth="3.375" defaultRowHeight="13.5"/>
  <cols>
    <col min="1" max="5" width="6" customWidth="1"/>
    <col min="6" max="6" width="21.875" customWidth="1"/>
    <col min="7" max="11" width="6" customWidth="1"/>
    <col min="12" max="12" width="19.5" customWidth="1"/>
    <col min="13" max="17" width="6" customWidth="1"/>
    <col min="18" max="18" width="25.125" customWidth="1"/>
    <col min="19" max="30" width="15.625" customWidth="1"/>
    <col min="31" max="31" width="6" customWidth="1"/>
    <col min="32" max="32" width="11.625" customWidth="1"/>
    <col min="33" max="33" width="6" customWidth="1"/>
    <col min="34" max="34" width="12.125" customWidth="1"/>
    <col min="35" max="69" width="6" customWidth="1"/>
    <col min="70" max="70" width="4.625" customWidth="1"/>
  </cols>
  <sheetData>
    <row r="1" spans="1:70" ht="43.5" customHeight="1">
      <c r="A1" s="314" t="s">
        <v>325</v>
      </c>
      <c r="K1" s="153"/>
      <c r="L1" s="153"/>
      <c r="M1" s="153"/>
      <c r="N1" s="153"/>
      <c r="O1" s="153"/>
      <c r="P1" s="153"/>
      <c r="Q1" s="153"/>
      <c r="R1" s="153"/>
      <c r="S1" s="153"/>
      <c r="T1" s="153"/>
      <c r="U1" s="153"/>
      <c r="V1" s="153"/>
      <c r="W1" s="153"/>
    </row>
    <row r="2" spans="1:70" ht="17.25">
      <c r="A2" s="154"/>
      <c r="K2" s="12"/>
      <c r="L2" s="12"/>
      <c r="M2" s="12"/>
      <c r="N2" s="12"/>
      <c r="O2" s="12"/>
      <c r="P2" s="12"/>
      <c r="Q2" s="12"/>
      <c r="R2" s="12"/>
      <c r="S2" s="12"/>
      <c r="T2" s="12"/>
      <c r="U2" s="12"/>
      <c r="V2" s="12"/>
      <c r="W2" s="12"/>
    </row>
    <row r="3" spans="1:70" s="218" customFormat="1" ht="60.75" customHeight="1">
      <c r="A3" s="217"/>
      <c r="B3" s="731" t="s">
        <v>405</v>
      </c>
      <c r="C3" s="669"/>
      <c r="D3" s="669"/>
      <c r="E3" s="669"/>
      <c r="F3" s="732" t="s">
        <v>429</v>
      </c>
      <c r="G3" s="732"/>
      <c r="H3" s="732"/>
      <c r="I3" s="732"/>
      <c r="J3" s="732"/>
      <c r="K3" s="732"/>
      <c r="L3" s="732"/>
      <c r="M3" s="732"/>
      <c r="O3" s="219"/>
      <c r="P3" s="637" t="s">
        <v>136</v>
      </c>
      <c r="Q3" s="637"/>
      <c r="R3" s="637"/>
      <c r="S3" s="637"/>
      <c r="T3" s="732" t="s">
        <v>430</v>
      </c>
      <c r="U3" s="732"/>
      <c r="V3" s="732"/>
      <c r="W3" s="732"/>
      <c r="X3" s="732"/>
      <c r="Y3" s="732"/>
      <c r="Z3" s="732"/>
      <c r="AA3" s="732"/>
    </row>
    <row r="4" spans="1:70" s="218" customFormat="1" ht="27" customHeight="1">
      <c r="A4" s="220"/>
      <c r="K4" s="221"/>
      <c r="L4" s="221"/>
      <c r="M4" s="221"/>
      <c r="N4" s="221"/>
      <c r="O4" s="221"/>
      <c r="P4" s="221"/>
      <c r="Q4" s="221"/>
      <c r="R4" s="221"/>
      <c r="S4" s="221"/>
      <c r="T4" s="221"/>
      <c r="U4" s="221"/>
      <c r="V4" s="221"/>
      <c r="W4" s="221"/>
    </row>
    <row r="5" spans="1:70" s="218" customFormat="1" ht="27" customHeight="1">
      <c r="B5" s="737" t="s">
        <v>138</v>
      </c>
      <c r="C5" s="738"/>
      <c r="D5" s="738"/>
      <c r="E5" s="738"/>
      <c r="F5" s="738"/>
      <c r="G5" s="738"/>
      <c r="H5" s="738"/>
      <c r="I5" s="738"/>
      <c r="J5" s="738"/>
      <c r="K5" s="738"/>
      <c r="L5" s="738"/>
      <c r="M5" s="738"/>
      <c r="N5" s="739"/>
      <c r="P5" s="733" t="s">
        <v>137</v>
      </c>
      <c r="Q5" s="733"/>
      <c r="R5" s="733"/>
      <c r="S5" s="733"/>
      <c r="T5" s="735" t="s">
        <v>226</v>
      </c>
      <c r="U5" s="735"/>
      <c r="V5" s="735"/>
      <c r="W5" s="735"/>
      <c r="X5" s="735"/>
      <c r="Y5" s="735"/>
      <c r="Z5" s="735"/>
      <c r="AA5" s="735"/>
      <c r="AB5" s="735"/>
      <c r="AC5" s="735"/>
      <c r="AD5" s="735"/>
      <c r="AE5" s="735"/>
      <c r="AF5" s="735"/>
      <c r="AG5" s="735"/>
      <c r="AH5" s="735"/>
      <c r="AI5" s="735"/>
    </row>
    <row r="6" spans="1:70" s="218" customFormat="1" ht="27" customHeight="1">
      <c r="B6" s="740"/>
      <c r="C6" s="741"/>
      <c r="D6" s="741"/>
      <c r="E6" s="741"/>
      <c r="F6" s="741"/>
      <c r="G6" s="741"/>
      <c r="H6" s="741"/>
      <c r="I6" s="741"/>
      <c r="J6" s="741"/>
      <c r="K6" s="741"/>
      <c r="L6" s="741"/>
      <c r="M6" s="741"/>
      <c r="N6" s="742"/>
      <c r="P6" s="734"/>
      <c r="Q6" s="734"/>
      <c r="R6" s="734"/>
      <c r="S6" s="734"/>
      <c r="T6" s="736"/>
      <c r="U6" s="736"/>
      <c r="V6" s="736"/>
      <c r="W6" s="736"/>
      <c r="X6" s="736"/>
      <c r="Y6" s="736"/>
      <c r="Z6" s="736"/>
      <c r="AA6" s="736"/>
      <c r="AB6" s="736"/>
      <c r="AC6" s="736"/>
      <c r="AD6" s="736"/>
      <c r="AE6" s="736"/>
      <c r="AF6" s="736"/>
      <c r="AG6" s="736"/>
      <c r="AH6" s="736"/>
      <c r="AI6" s="736"/>
      <c r="BR6" s="222"/>
    </row>
    <row r="7" spans="1:70" s="218" customFormat="1" ht="27" customHeight="1" thickBot="1">
      <c r="B7" s="223"/>
      <c r="C7" s="223"/>
      <c r="D7" s="223"/>
      <c r="E7" s="223"/>
      <c r="F7" s="223"/>
      <c r="G7" s="223"/>
      <c r="H7" s="223"/>
      <c r="I7" s="223"/>
      <c r="J7" s="223"/>
      <c r="K7" s="223"/>
      <c r="L7" s="223"/>
      <c r="M7" s="223"/>
      <c r="N7" s="223"/>
      <c r="S7" s="224"/>
      <c r="T7" s="224"/>
      <c r="U7" s="224"/>
      <c r="V7" s="224"/>
      <c r="W7" s="224"/>
      <c r="X7" s="224"/>
      <c r="Y7" s="224"/>
      <c r="Z7" s="224"/>
      <c r="AA7" s="224"/>
      <c r="AB7" s="224"/>
      <c r="AC7" s="224"/>
      <c r="AD7" s="224"/>
      <c r="BR7" s="222"/>
    </row>
    <row r="8" spans="1:70" s="218" customFormat="1" ht="57" customHeight="1">
      <c r="B8" s="223"/>
      <c r="C8" s="223"/>
      <c r="D8" s="223"/>
      <c r="E8" s="223"/>
      <c r="F8" s="223"/>
      <c r="G8" s="223"/>
      <c r="H8" s="223"/>
      <c r="I8" s="223"/>
      <c r="J8" s="223"/>
      <c r="K8" s="223"/>
      <c r="L8" s="223"/>
      <c r="M8" s="223"/>
      <c r="N8" s="223"/>
      <c r="S8" s="743" t="s">
        <v>139</v>
      </c>
      <c r="T8" s="744"/>
      <c r="U8" s="744"/>
      <c r="V8" s="744"/>
      <c r="W8" s="744"/>
      <c r="X8" s="744"/>
      <c r="Y8" s="744"/>
      <c r="Z8" s="744"/>
      <c r="AA8" s="744"/>
      <c r="AB8" s="744"/>
      <c r="AC8" s="744"/>
      <c r="AD8" s="745"/>
      <c r="BR8" s="222"/>
    </row>
    <row r="9" spans="1:70" s="218" customFormat="1" ht="27" customHeight="1">
      <c r="S9" s="725" t="s">
        <v>432</v>
      </c>
      <c r="T9" s="726"/>
      <c r="U9" s="726"/>
      <c r="V9" s="726"/>
      <c r="W9" s="726"/>
      <c r="X9" s="726"/>
      <c r="Y9" s="726" t="s">
        <v>431</v>
      </c>
      <c r="Z9" s="726"/>
      <c r="AA9" s="726"/>
      <c r="AB9" s="726"/>
      <c r="AC9" s="726"/>
      <c r="AD9" s="729"/>
      <c r="AI9" s="225"/>
      <c r="BR9" s="222"/>
    </row>
    <row r="10" spans="1:70" s="218" customFormat="1" ht="57.75" customHeight="1" thickBot="1">
      <c r="S10" s="727"/>
      <c r="T10" s="728"/>
      <c r="U10" s="728"/>
      <c r="V10" s="728"/>
      <c r="W10" s="728"/>
      <c r="X10" s="728"/>
      <c r="Y10" s="728"/>
      <c r="Z10" s="728"/>
      <c r="AA10" s="728"/>
      <c r="AB10" s="728"/>
      <c r="AC10" s="728"/>
      <c r="AD10" s="730"/>
      <c r="AI10" s="225"/>
      <c r="BR10" s="222"/>
    </row>
    <row r="11" spans="1:70" s="218" customFormat="1" ht="23.1" customHeight="1">
      <c r="A11" s="750" t="s">
        <v>142</v>
      </c>
      <c r="B11" s="748"/>
      <c r="C11" s="748"/>
      <c r="D11" s="748"/>
      <c r="E11" s="748"/>
      <c r="F11" s="748"/>
      <c r="G11" s="696" t="s">
        <v>143</v>
      </c>
      <c r="H11" s="696"/>
      <c r="I11" s="696"/>
      <c r="J11" s="696"/>
      <c r="K11" s="696"/>
      <c r="L11" s="696"/>
      <c r="M11" s="748" t="s">
        <v>144</v>
      </c>
      <c r="N11" s="748"/>
      <c r="O11" s="748"/>
      <c r="P11" s="748"/>
      <c r="Q11" s="748"/>
      <c r="R11" s="748"/>
      <c r="S11" s="748" t="s">
        <v>145</v>
      </c>
      <c r="T11" s="748"/>
      <c r="U11" s="748"/>
      <c r="V11" s="748"/>
      <c r="W11" s="748"/>
      <c r="X11" s="748"/>
      <c r="Y11" s="748"/>
      <c r="Z11" s="748"/>
      <c r="AA11" s="748"/>
      <c r="AB11" s="748"/>
      <c r="AC11" s="748"/>
      <c r="AD11" s="748"/>
      <c r="AE11" s="748" t="s">
        <v>146</v>
      </c>
      <c r="AF11" s="749"/>
      <c r="AG11" s="746" t="s">
        <v>147</v>
      </c>
      <c r="AH11" s="747"/>
      <c r="AI11" s="225"/>
      <c r="BP11" s="226"/>
      <c r="BQ11" s="226"/>
      <c r="BR11" s="225"/>
    </row>
    <row r="12" spans="1:70" s="218" customFormat="1" ht="63.75" customHeight="1">
      <c r="A12" s="751"/>
      <c r="B12" s="669"/>
      <c r="C12" s="669"/>
      <c r="D12" s="669"/>
      <c r="E12" s="669"/>
      <c r="F12" s="669"/>
      <c r="G12" s="721"/>
      <c r="H12" s="721"/>
      <c r="I12" s="721"/>
      <c r="J12" s="721"/>
      <c r="K12" s="721"/>
      <c r="L12" s="721"/>
      <c r="M12" s="669"/>
      <c r="N12" s="669"/>
      <c r="O12" s="669"/>
      <c r="P12" s="669"/>
      <c r="Q12" s="669"/>
      <c r="R12" s="669"/>
      <c r="S12" s="669"/>
      <c r="T12" s="669"/>
      <c r="U12" s="669"/>
      <c r="V12" s="669"/>
      <c r="W12" s="669"/>
      <c r="X12" s="669"/>
      <c r="Y12" s="669"/>
      <c r="Z12" s="669"/>
      <c r="AA12" s="669"/>
      <c r="AB12" s="669"/>
      <c r="AC12" s="669"/>
      <c r="AD12" s="669"/>
      <c r="AE12" s="669"/>
      <c r="AF12" s="724"/>
      <c r="AG12" s="669"/>
      <c r="AH12" s="670"/>
      <c r="AI12" s="225"/>
      <c r="BP12" s="226"/>
      <c r="BQ12" s="226"/>
      <c r="BR12" s="225"/>
    </row>
    <row r="13" spans="1:70" s="218" customFormat="1" ht="39.950000000000003" customHeight="1">
      <c r="A13" s="752" t="s">
        <v>168</v>
      </c>
      <c r="B13" s="753"/>
      <c r="C13" s="753"/>
      <c r="D13" s="753"/>
      <c r="E13" s="753"/>
      <c r="F13" s="754"/>
      <c r="G13" s="669" t="s">
        <v>169</v>
      </c>
      <c r="H13" s="669"/>
      <c r="I13" s="669"/>
      <c r="J13" s="669"/>
      <c r="K13" s="669"/>
      <c r="L13" s="669"/>
      <c r="M13" s="669" t="s">
        <v>24</v>
      </c>
      <c r="N13" s="669"/>
      <c r="O13" s="669"/>
      <c r="P13" s="669"/>
      <c r="Q13" s="669"/>
      <c r="R13" s="669"/>
      <c r="S13" s="719"/>
      <c r="T13" s="719"/>
      <c r="U13" s="719"/>
      <c r="V13" s="719"/>
      <c r="W13" s="720"/>
      <c r="X13" s="227" t="s">
        <v>154</v>
      </c>
      <c r="Y13" s="719"/>
      <c r="Z13" s="719"/>
      <c r="AA13" s="719"/>
      <c r="AB13" s="719"/>
      <c r="AC13" s="720"/>
      <c r="AD13" s="228" t="s">
        <v>154</v>
      </c>
      <c r="AE13" s="669"/>
      <c r="AF13" s="724"/>
      <c r="AG13" s="669"/>
      <c r="AH13" s="670"/>
      <c r="AI13" s="225"/>
      <c r="BP13" s="226"/>
      <c r="BQ13" s="226"/>
    </row>
    <row r="14" spans="1:70" s="218" customFormat="1" ht="39.950000000000003" customHeight="1">
      <c r="A14" s="603"/>
      <c r="B14" s="604"/>
      <c r="C14" s="604"/>
      <c r="D14" s="604"/>
      <c r="E14" s="604"/>
      <c r="F14" s="605"/>
      <c r="G14" s="669"/>
      <c r="H14" s="669"/>
      <c r="I14" s="669"/>
      <c r="J14" s="669"/>
      <c r="K14" s="669"/>
      <c r="L14" s="669"/>
      <c r="M14" s="669"/>
      <c r="N14" s="669"/>
      <c r="O14" s="669"/>
      <c r="P14" s="669"/>
      <c r="Q14" s="669"/>
      <c r="R14" s="669"/>
      <c r="S14" s="663">
        <f>S13*1.08</f>
        <v>0</v>
      </c>
      <c r="T14" s="663"/>
      <c r="U14" s="663"/>
      <c r="V14" s="663"/>
      <c r="W14" s="664"/>
      <c r="X14" s="229" t="s">
        <v>154</v>
      </c>
      <c r="Y14" s="663">
        <f>Y13*1.08</f>
        <v>0</v>
      </c>
      <c r="Z14" s="663"/>
      <c r="AA14" s="663"/>
      <c r="AB14" s="663"/>
      <c r="AC14" s="664"/>
      <c r="AD14" s="230" t="s">
        <v>154</v>
      </c>
      <c r="AE14" s="669"/>
      <c r="AF14" s="724"/>
      <c r="AG14" s="669"/>
      <c r="AH14" s="670"/>
      <c r="AI14" s="225"/>
      <c r="BP14" s="226"/>
      <c r="BQ14" s="226"/>
    </row>
    <row r="15" spans="1:70" s="218" customFormat="1" ht="39.950000000000003" customHeight="1">
      <c r="A15" s="603"/>
      <c r="B15" s="604"/>
      <c r="C15" s="604"/>
      <c r="D15" s="604"/>
      <c r="E15" s="604"/>
      <c r="F15" s="605"/>
      <c r="G15" s="669"/>
      <c r="H15" s="669"/>
      <c r="I15" s="669"/>
      <c r="J15" s="669"/>
      <c r="K15" s="669"/>
      <c r="L15" s="669"/>
      <c r="M15" s="669" t="s">
        <v>158</v>
      </c>
      <c r="N15" s="669"/>
      <c r="O15" s="669"/>
      <c r="P15" s="669"/>
      <c r="Q15" s="669"/>
      <c r="R15" s="669"/>
      <c r="S15" s="719"/>
      <c r="T15" s="719"/>
      <c r="U15" s="719"/>
      <c r="V15" s="719"/>
      <c r="W15" s="720"/>
      <c r="X15" s="227" t="s">
        <v>154</v>
      </c>
      <c r="Y15" s="719"/>
      <c r="Z15" s="719"/>
      <c r="AA15" s="719"/>
      <c r="AB15" s="719"/>
      <c r="AC15" s="720"/>
      <c r="AD15" s="228" t="s">
        <v>154</v>
      </c>
      <c r="AE15" s="669"/>
      <c r="AF15" s="724"/>
      <c r="AG15" s="669"/>
      <c r="AH15" s="670"/>
      <c r="AI15" s="225"/>
      <c r="BP15" s="226"/>
      <c r="BQ15" s="226"/>
    </row>
    <row r="16" spans="1:70" s="218" customFormat="1" ht="39.950000000000003" customHeight="1">
      <c r="A16" s="603"/>
      <c r="B16" s="604"/>
      <c r="C16" s="604"/>
      <c r="D16" s="604"/>
      <c r="E16" s="604"/>
      <c r="F16" s="605"/>
      <c r="G16" s="669"/>
      <c r="H16" s="669"/>
      <c r="I16" s="669"/>
      <c r="J16" s="669"/>
      <c r="K16" s="669"/>
      <c r="L16" s="669"/>
      <c r="M16" s="669"/>
      <c r="N16" s="669"/>
      <c r="O16" s="669"/>
      <c r="P16" s="669"/>
      <c r="Q16" s="669"/>
      <c r="R16" s="669"/>
      <c r="S16" s="663">
        <f>S15*1.08</f>
        <v>0</v>
      </c>
      <c r="T16" s="663"/>
      <c r="U16" s="663"/>
      <c r="V16" s="663"/>
      <c r="W16" s="664"/>
      <c r="X16" s="229" t="s">
        <v>154</v>
      </c>
      <c r="Y16" s="663">
        <f>Y15*1.08</f>
        <v>0</v>
      </c>
      <c r="Z16" s="663"/>
      <c r="AA16" s="663"/>
      <c r="AB16" s="663"/>
      <c r="AC16" s="664"/>
      <c r="AD16" s="230" t="s">
        <v>154</v>
      </c>
      <c r="AE16" s="669"/>
      <c r="AF16" s="724"/>
      <c r="AG16" s="669"/>
      <c r="AH16" s="670"/>
      <c r="AI16" s="225"/>
      <c r="BP16" s="226"/>
      <c r="BQ16" s="226"/>
    </row>
    <row r="17" spans="1:69" s="218" customFormat="1" ht="39.950000000000003" customHeight="1">
      <c r="A17" s="603"/>
      <c r="B17" s="604"/>
      <c r="C17" s="604"/>
      <c r="D17" s="604"/>
      <c r="E17" s="604"/>
      <c r="F17" s="605"/>
      <c r="G17" s="669" t="s">
        <v>152</v>
      </c>
      <c r="H17" s="669"/>
      <c r="I17" s="669"/>
      <c r="J17" s="669"/>
      <c r="K17" s="669"/>
      <c r="L17" s="669"/>
      <c r="M17" s="669" t="s">
        <v>24</v>
      </c>
      <c r="N17" s="669"/>
      <c r="O17" s="669"/>
      <c r="P17" s="669"/>
      <c r="Q17" s="669"/>
      <c r="R17" s="669"/>
      <c r="S17" s="719"/>
      <c r="T17" s="719"/>
      <c r="U17" s="719"/>
      <c r="V17" s="719"/>
      <c r="W17" s="720"/>
      <c r="X17" s="227" t="s">
        <v>154</v>
      </c>
      <c r="Y17" s="719"/>
      <c r="Z17" s="719"/>
      <c r="AA17" s="719"/>
      <c r="AB17" s="719"/>
      <c r="AC17" s="720"/>
      <c r="AD17" s="228" t="s">
        <v>154</v>
      </c>
      <c r="AE17" s="669">
        <v>7</v>
      </c>
      <c r="AF17" s="724"/>
      <c r="AG17" s="669"/>
      <c r="AH17" s="670"/>
      <c r="AI17" s="225"/>
      <c r="BP17" s="226"/>
      <c r="BQ17" s="226"/>
    </row>
    <row r="18" spans="1:69" s="218" customFormat="1" ht="39.950000000000003" customHeight="1">
      <c r="A18" s="603"/>
      <c r="B18" s="604"/>
      <c r="C18" s="604"/>
      <c r="D18" s="604"/>
      <c r="E18" s="604"/>
      <c r="F18" s="605"/>
      <c r="G18" s="669"/>
      <c r="H18" s="669"/>
      <c r="I18" s="669"/>
      <c r="J18" s="669"/>
      <c r="K18" s="669"/>
      <c r="L18" s="669"/>
      <c r="M18" s="669"/>
      <c r="N18" s="669"/>
      <c r="O18" s="669"/>
      <c r="P18" s="669"/>
      <c r="Q18" s="669"/>
      <c r="R18" s="669"/>
      <c r="S18" s="663">
        <f>S17*1.08</f>
        <v>0</v>
      </c>
      <c r="T18" s="663"/>
      <c r="U18" s="663"/>
      <c r="V18" s="663"/>
      <c r="W18" s="664"/>
      <c r="X18" s="229" t="s">
        <v>154</v>
      </c>
      <c r="Y18" s="663">
        <f>Y17*1.08</f>
        <v>0</v>
      </c>
      <c r="Z18" s="663"/>
      <c r="AA18" s="663"/>
      <c r="AB18" s="663"/>
      <c r="AC18" s="664"/>
      <c r="AD18" s="230" t="s">
        <v>154</v>
      </c>
      <c r="AE18" s="669"/>
      <c r="AF18" s="724"/>
      <c r="AG18" s="669"/>
      <c r="AH18" s="670"/>
      <c r="AI18" s="225"/>
      <c r="BP18" s="226"/>
      <c r="BQ18" s="226"/>
    </row>
    <row r="19" spans="1:69" s="218" customFormat="1" ht="39.950000000000003" customHeight="1">
      <c r="A19" s="603"/>
      <c r="B19" s="604"/>
      <c r="C19" s="604"/>
      <c r="D19" s="604"/>
      <c r="E19" s="604"/>
      <c r="F19" s="605"/>
      <c r="G19" s="669"/>
      <c r="H19" s="669"/>
      <c r="I19" s="669"/>
      <c r="J19" s="669"/>
      <c r="K19" s="669"/>
      <c r="L19" s="669"/>
      <c r="M19" s="669" t="s">
        <v>158</v>
      </c>
      <c r="N19" s="669"/>
      <c r="O19" s="669"/>
      <c r="P19" s="669"/>
      <c r="Q19" s="669"/>
      <c r="R19" s="669"/>
      <c r="S19" s="719">
        <v>125926</v>
      </c>
      <c r="T19" s="719"/>
      <c r="U19" s="719"/>
      <c r="V19" s="719"/>
      <c r="W19" s="720"/>
      <c r="X19" s="227" t="s">
        <v>154</v>
      </c>
      <c r="Y19" s="719">
        <v>132200</v>
      </c>
      <c r="Z19" s="719"/>
      <c r="AA19" s="719"/>
      <c r="AB19" s="719"/>
      <c r="AC19" s="720"/>
      <c r="AD19" s="228" t="s">
        <v>154</v>
      </c>
      <c r="AE19" s="669"/>
      <c r="AF19" s="724"/>
      <c r="AG19" s="669"/>
      <c r="AH19" s="670"/>
      <c r="AI19" s="225"/>
      <c r="BP19" s="226"/>
      <c r="BQ19" s="226"/>
    </row>
    <row r="20" spans="1:69" s="218" customFormat="1" ht="39.950000000000003" customHeight="1">
      <c r="A20" s="603"/>
      <c r="B20" s="604"/>
      <c r="C20" s="604"/>
      <c r="D20" s="604"/>
      <c r="E20" s="604"/>
      <c r="F20" s="605"/>
      <c r="G20" s="669"/>
      <c r="H20" s="669"/>
      <c r="I20" s="669"/>
      <c r="J20" s="669"/>
      <c r="K20" s="669"/>
      <c r="L20" s="669"/>
      <c r="M20" s="669"/>
      <c r="N20" s="669"/>
      <c r="O20" s="669"/>
      <c r="P20" s="669"/>
      <c r="Q20" s="669"/>
      <c r="R20" s="669"/>
      <c r="S20" s="663">
        <f>S19*1.08</f>
        <v>136000.08000000002</v>
      </c>
      <c r="T20" s="663"/>
      <c r="U20" s="663"/>
      <c r="V20" s="663"/>
      <c r="W20" s="664"/>
      <c r="X20" s="229" t="s">
        <v>154</v>
      </c>
      <c r="Y20" s="663">
        <f>Y19*1.08</f>
        <v>142776</v>
      </c>
      <c r="Z20" s="663"/>
      <c r="AA20" s="663"/>
      <c r="AB20" s="663"/>
      <c r="AC20" s="664"/>
      <c r="AD20" s="230" t="s">
        <v>154</v>
      </c>
      <c r="AE20" s="669"/>
      <c r="AF20" s="724"/>
      <c r="AG20" s="669"/>
      <c r="AH20" s="670"/>
      <c r="AI20" s="225"/>
    </row>
    <row r="21" spans="1:69" s="218" customFormat="1" ht="39.950000000000003" customHeight="1">
      <c r="A21" s="603"/>
      <c r="B21" s="604"/>
      <c r="C21" s="604"/>
      <c r="D21" s="604"/>
      <c r="E21" s="604"/>
      <c r="F21" s="605"/>
      <c r="G21" s="669" t="s">
        <v>160</v>
      </c>
      <c r="H21" s="669"/>
      <c r="I21" s="669"/>
      <c r="J21" s="669"/>
      <c r="K21" s="669"/>
      <c r="L21" s="669"/>
      <c r="M21" s="669" t="s">
        <v>24</v>
      </c>
      <c r="N21" s="669"/>
      <c r="O21" s="669"/>
      <c r="P21" s="669"/>
      <c r="Q21" s="669"/>
      <c r="R21" s="669"/>
      <c r="S21" s="719"/>
      <c r="T21" s="719"/>
      <c r="U21" s="719"/>
      <c r="V21" s="719"/>
      <c r="W21" s="720"/>
      <c r="X21" s="227" t="s">
        <v>154</v>
      </c>
      <c r="Y21" s="719"/>
      <c r="Z21" s="719"/>
      <c r="AA21" s="719"/>
      <c r="AB21" s="719"/>
      <c r="AC21" s="720"/>
      <c r="AD21" s="228" t="s">
        <v>154</v>
      </c>
      <c r="AE21" s="669">
        <v>8</v>
      </c>
      <c r="AF21" s="724"/>
      <c r="AG21" s="669"/>
      <c r="AH21" s="670"/>
      <c r="AI21" s="225"/>
    </row>
    <row r="22" spans="1:69" s="218" customFormat="1" ht="39.950000000000003" customHeight="1">
      <c r="A22" s="603"/>
      <c r="B22" s="604"/>
      <c r="C22" s="604"/>
      <c r="D22" s="604"/>
      <c r="E22" s="604"/>
      <c r="F22" s="605"/>
      <c r="G22" s="669"/>
      <c r="H22" s="669"/>
      <c r="I22" s="669"/>
      <c r="J22" s="669"/>
      <c r="K22" s="669"/>
      <c r="L22" s="669"/>
      <c r="M22" s="669"/>
      <c r="N22" s="669"/>
      <c r="O22" s="669"/>
      <c r="P22" s="669"/>
      <c r="Q22" s="669"/>
      <c r="R22" s="669"/>
      <c r="S22" s="663">
        <f>S21*1.08</f>
        <v>0</v>
      </c>
      <c r="T22" s="663"/>
      <c r="U22" s="663"/>
      <c r="V22" s="663"/>
      <c r="W22" s="664"/>
      <c r="X22" s="229" t="s">
        <v>154</v>
      </c>
      <c r="Y22" s="663">
        <f>Y21*1.08</f>
        <v>0</v>
      </c>
      <c r="Z22" s="663"/>
      <c r="AA22" s="663"/>
      <c r="AB22" s="663"/>
      <c r="AC22" s="664"/>
      <c r="AD22" s="230" t="s">
        <v>154</v>
      </c>
      <c r="AE22" s="669"/>
      <c r="AF22" s="724"/>
      <c r="AG22" s="669"/>
      <c r="AH22" s="670"/>
      <c r="AI22" s="225"/>
    </row>
    <row r="23" spans="1:69" s="218" customFormat="1" ht="39.950000000000003" customHeight="1">
      <c r="A23" s="603"/>
      <c r="B23" s="604"/>
      <c r="C23" s="604"/>
      <c r="D23" s="604"/>
      <c r="E23" s="604"/>
      <c r="F23" s="605"/>
      <c r="G23" s="669"/>
      <c r="H23" s="669"/>
      <c r="I23" s="669"/>
      <c r="J23" s="669"/>
      <c r="K23" s="669"/>
      <c r="L23" s="669"/>
      <c r="M23" s="669" t="s">
        <v>158</v>
      </c>
      <c r="N23" s="669"/>
      <c r="O23" s="669"/>
      <c r="P23" s="669"/>
      <c r="Q23" s="669"/>
      <c r="R23" s="669"/>
      <c r="S23" s="719">
        <v>157407</v>
      </c>
      <c r="T23" s="719"/>
      <c r="U23" s="719"/>
      <c r="V23" s="719"/>
      <c r="W23" s="720"/>
      <c r="X23" s="227" t="s">
        <v>154</v>
      </c>
      <c r="Y23" s="719">
        <v>164200</v>
      </c>
      <c r="Z23" s="719"/>
      <c r="AA23" s="719"/>
      <c r="AB23" s="719"/>
      <c r="AC23" s="720"/>
      <c r="AD23" s="228" t="s">
        <v>154</v>
      </c>
      <c r="AE23" s="669"/>
      <c r="AF23" s="724"/>
      <c r="AG23" s="669"/>
      <c r="AH23" s="670"/>
      <c r="AI23" s="225"/>
    </row>
    <row r="24" spans="1:69" s="218" customFormat="1" ht="39.950000000000003" customHeight="1">
      <c r="A24" s="603"/>
      <c r="B24" s="604"/>
      <c r="C24" s="604"/>
      <c r="D24" s="604"/>
      <c r="E24" s="604"/>
      <c r="F24" s="605"/>
      <c r="G24" s="669"/>
      <c r="H24" s="669"/>
      <c r="I24" s="669"/>
      <c r="J24" s="669"/>
      <c r="K24" s="669"/>
      <c r="L24" s="669"/>
      <c r="M24" s="733"/>
      <c r="N24" s="733"/>
      <c r="O24" s="733"/>
      <c r="P24" s="733"/>
      <c r="Q24" s="733"/>
      <c r="R24" s="733"/>
      <c r="S24" s="781">
        <f>S23*1.08</f>
        <v>169999.56</v>
      </c>
      <c r="T24" s="781"/>
      <c r="U24" s="781"/>
      <c r="V24" s="781"/>
      <c r="W24" s="674"/>
      <c r="X24" s="232" t="s">
        <v>154</v>
      </c>
      <c r="Y24" s="781">
        <f>Y23*1.08</f>
        <v>177336</v>
      </c>
      <c r="Z24" s="781"/>
      <c r="AA24" s="781"/>
      <c r="AB24" s="781"/>
      <c r="AC24" s="674"/>
      <c r="AD24" s="233" t="s">
        <v>154</v>
      </c>
      <c r="AE24" s="733"/>
      <c r="AF24" s="686"/>
      <c r="AG24" s="733"/>
      <c r="AH24" s="780"/>
      <c r="AI24" s="225"/>
    </row>
    <row r="25" spans="1:69" s="218" customFormat="1" ht="39.950000000000003" customHeight="1">
      <c r="A25" s="752" t="s">
        <v>172</v>
      </c>
      <c r="B25" s="782"/>
      <c r="C25" s="782"/>
      <c r="D25" s="782"/>
      <c r="E25" s="782"/>
      <c r="F25" s="783"/>
      <c r="G25" s="669" t="s">
        <v>168</v>
      </c>
      <c r="H25" s="669"/>
      <c r="I25" s="669"/>
      <c r="J25" s="669"/>
      <c r="K25" s="669"/>
      <c r="L25" s="669"/>
      <c r="M25" s="669" t="s">
        <v>24</v>
      </c>
      <c r="N25" s="669"/>
      <c r="O25" s="669"/>
      <c r="P25" s="669"/>
      <c r="Q25" s="669"/>
      <c r="R25" s="669"/>
      <c r="S25" s="719"/>
      <c r="T25" s="719"/>
      <c r="U25" s="719"/>
      <c r="V25" s="719"/>
      <c r="W25" s="720"/>
      <c r="X25" s="227" t="s">
        <v>154</v>
      </c>
      <c r="Y25" s="719"/>
      <c r="Z25" s="719"/>
      <c r="AA25" s="719"/>
      <c r="AB25" s="719"/>
      <c r="AC25" s="720"/>
      <c r="AD25" s="228" t="s">
        <v>154</v>
      </c>
      <c r="AE25" s="669">
        <v>8</v>
      </c>
      <c r="AF25" s="724"/>
      <c r="AG25" s="669"/>
      <c r="AH25" s="670"/>
      <c r="AI25" s="225"/>
    </row>
    <row r="26" spans="1:69" s="218" customFormat="1" ht="39.950000000000003" customHeight="1">
      <c r="A26" s="784"/>
      <c r="B26" s="785"/>
      <c r="C26" s="785"/>
      <c r="D26" s="785"/>
      <c r="E26" s="785"/>
      <c r="F26" s="786"/>
      <c r="G26" s="669"/>
      <c r="H26" s="669"/>
      <c r="I26" s="669"/>
      <c r="J26" s="669"/>
      <c r="K26" s="669"/>
      <c r="L26" s="669"/>
      <c r="M26" s="669"/>
      <c r="N26" s="669"/>
      <c r="O26" s="669"/>
      <c r="P26" s="669"/>
      <c r="Q26" s="669"/>
      <c r="R26" s="669"/>
      <c r="S26" s="663">
        <f>S25*1.08</f>
        <v>0</v>
      </c>
      <c r="T26" s="663"/>
      <c r="U26" s="663"/>
      <c r="V26" s="663"/>
      <c r="W26" s="664"/>
      <c r="X26" s="229" t="s">
        <v>154</v>
      </c>
      <c r="Y26" s="663">
        <f>Y25*1.08</f>
        <v>0</v>
      </c>
      <c r="Z26" s="663"/>
      <c r="AA26" s="663"/>
      <c r="AB26" s="663"/>
      <c r="AC26" s="664"/>
      <c r="AD26" s="230" t="s">
        <v>154</v>
      </c>
      <c r="AE26" s="669"/>
      <c r="AF26" s="724"/>
      <c r="AG26" s="669"/>
      <c r="AH26" s="670"/>
      <c r="AI26" s="225"/>
    </row>
    <row r="27" spans="1:69" s="218" customFormat="1" ht="39.950000000000003" customHeight="1">
      <c r="A27" s="784"/>
      <c r="B27" s="785"/>
      <c r="C27" s="785"/>
      <c r="D27" s="785"/>
      <c r="E27" s="785"/>
      <c r="F27" s="786"/>
      <c r="G27" s="669"/>
      <c r="H27" s="669"/>
      <c r="I27" s="669"/>
      <c r="J27" s="669"/>
      <c r="K27" s="669"/>
      <c r="L27" s="669"/>
      <c r="M27" s="669" t="s">
        <v>158</v>
      </c>
      <c r="N27" s="669"/>
      <c r="O27" s="669"/>
      <c r="P27" s="669"/>
      <c r="Q27" s="669"/>
      <c r="R27" s="669"/>
      <c r="S27" s="719">
        <v>175926</v>
      </c>
      <c r="T27" s="719"/>
      <c r="U27" s="719"/>
      <c r="V27" s="719"/>
      <c r="W27" s="720"/>
      <c r="X27" s="227" t="s">
        <v>154</v>
      </c>
      <c r="Y27" s="719">
        <v>183000</v>
      </c>
      <c r="Z27" s="719"/>
      <c r="AA27" s="719"/>
      <c r="AB27" s="719"/>
      <c r="AC27" s="720"/>
      <c r="AD27" s="228" t="s">
        <v>154</v>
      </c>
      <c r="AE27" s="669"/>
      <c r="AF27" s="724"/>
      <c r="AG27" s="669"/>
      <c r="AH27" s="670"/>
      <c r="AI27" s="225"/>
    </row>
    <row r="28" spans="1:69" s="218" customFormat="1" ht="39.950000000000003" customHeight="1">
      <c r="A28" s="784"/>
      <c r="B28" s="785"/>
      <c r="C28" s="785"/>
      <c r="D28" s="785"/>
      <c r="E28" s="785"/>
      <c r="F28" s="786"/>
      <c r="G28" s="669"/>
      <c r="H28" s="669"/>
      <c r="I28" s="669"/>
      <c r="J28" s="669"/>
      <c r="K28" s="669"/>
      <c r="L28" s="669"/>
      <c r="M28" s="669"/>
      <c r="N28" s="669"/>
      <c r="O28" s="669"/>
      <c r="P28" s="669"/>
      <c r="Q28" s="669"/>
      <c r="R28" s="669"/>
      <c r="S28" s="663">
        <f>S27*1.08</f>
        <v>190000.08000000002</v>
      </c>
      <c r="T28" s="663"/>
      <c r="U28" s="663"/>
      <c r="V28" s="663"/>
      <c r="W28" s="664"/>
      <c r="X28" s="229" t="s">
        <v>154</v>
      </c>
      <c r="Y28" s="663">
        <f>Y27*1.08</f>
        <v>197640</v>
      </c>
      <c r="Z28" s="663"/>
      <c r="AA28" s="663"/>
      <c r="AB28" s="663"/>
      <c r="AC28" s="664"/>
      <c r="AD28" s="230" t="s">
        <v>154</v>
      </c>
      <c r="AE28" s="669"/>
      <c r="AF28" s="724"/>
      <c r="AG28" s="669"/>
      <c r="AH28" s="670"/>
      <c r="AI28" s="225"/>
    </row>
    <row r="29" spans="1:69" s="218" customFormat="1" ht="39.950000000000003" customHeight="1">
      <c r="A29" s="784"/>
      <c r="B29" s="785"/>
      <c r="C29" s="785"/>
      <c r="D29" s="785"/>
      <c r="E29" s="785"/>
      <c r="F29" s="786"/>
      <c r="G29" s="669" t="s">
        <v>169</v>
      </c>
      <c r="H29" s="669"/>
      <c r="I29" s="669"/>
      <c r="J29" s="669"/>
      <c r="K29" s="669"/>
      <c r="L29" s="669"/>
      <c r="M29" s="669" t="s">
        <v>24</v>
      </c>
      <c r="N29" s="669"/>
      <c r="O29" s="669"/>
      <c r="P29" s="669"/>
      <c r="Q29" s="669"/>
      <c r="R29" s="669"/>
      <c r="S29" s="719"/>
      <c r="T29" s="719"/>
      <c r="U29" s="719"/>
      <c r="V29" s="719"/>
      <c r="W29" s="720"/>
      <c r="X29" s="227" t="s">
        <v>154</v>
      </c>
      <c r="Y29" s="719"/>
      <c r="Z29" s="719"/>
      <c r="AA29" s="719"/>
      <c r="AB29" s="719"/>
      <c r="AC29" s="720"/>
      <c r="AD29" s="228" t="s">
        <v>154</v>
      </c>
      <c r="AE29" s="669">
        <v>10</v>
      </c>
      <c r="AF29" s="724"/>
      <c r="AG29" s="669"/>
      <c r="AH29" s="670"/>
      <c r="AI29" s="225"/>
    </row>
    <row r="30" spans="1:69" s="218" customFormat="1" ht="39.950000000000003" customHeight="1">
      <c r="A30" s="784"/>
      <c r="B30" s="785"/>
      <c r="C30" s="785"/>
      <c r="D30" s="785"/>
      <c r="E30" s="785"/>
      <c r="F30" s="786"/>
      <c r="G30" s="669"/>
      <c r="H30" s="669"/>
      <c r="I30" s="669"/>
      <c r="J30" s="669"/>
      <c r="K30" s="669"/>
      <c r="L30" s="669"/>
      <c r="M30" s="669"/>
      <c r="N30" s="669"/>
      <c r="O30" s="669"/>
      <c r="P30" s="669"/>
      <c r="Q30" s="669"/>
      <c r="R30" s="669"/>
      <c r="S30" s="663">
        <f>S29*1.08</f>
        <v>0</v>
      </c>
      <c r="T30" s="663"/>
      <c r="U30" s="663"/>
      <c r="V30" s="663"/>
      <c r="W30" s="664"/>
      <c r="X30" s="229" t="s">
        <v>154</v>
      </c>
      <c r="Y30" s="663">
        <f>Y29*1.08</f>
        <v>0</v>
      </c>
      <c r="Z30" s="663"/>
      <c r="AA30" s="663"/>
      <c r="AB30" s="663"/>
      <c r="AC30" s="664"/>
      <c r="AD30" s="230" t="s">
        <v>154</v>
      </c>
      <c r="AE30" s="669"/>
      <c r="AF30" s="724"/>
      <c r="AG30" s="669"/>
      <c r="AH30" s="670"/>
      <c r="AI30" s="225"/>
    </row>
    <row r="31" spans="1:69" s="218" customFormat="1" ht="39.950000000000003" customHeight="1">
      <c r="A31" s="784"/>
      <c r="B31" s="785"/>
      <c r="C31" s="785"/>
      <c r="D31" s="785"/>
      <c r="E31" s="785"/>
      <c r="F31" s="786"/>
      <c r="G31" s="669"/>
      <c r="H31" s="669"/>
      <c r="I31" s="669"/>
      <c r="J31" s="669"/>
      <c r="K31" s="669"/>
      <c r="L31" s="669"/>
      <c r="M31" s="669" t="s">
        <v>158</v>
      </c>
      <c r="N31" s="669"/>
      <c r="O31" s="669"/>
      <c r="P31" s="669"/>
      <c r="Q31" s="669"/>
      <c r="R31" s="669"/>
      <c r="S31" s="719">
        <v>219444</v>
      </c>
      <c r="T31" s="719"/>
      <c r="U31" s="719"/>
      <c r="V31" s="719"/>
      <c r="W31" s="720"/>
      <c r="X31" s="227" t="s">
        <v>154</v>
      </c>
      <c r="Y31" s="719">
        <v>243000</v>
      </c>
      <c r="Z31" s="719"/>
      <c r="AA31" s="719"/>
      <c r="AB31" s="719"/>
      <c r="AC31" s="720"/>
      <c r="AD31" s="228" t="s">
        <v>154</v>
      </c>
      <c r="AE31" s="669"/>
      <c r="AF31" s="724"/>
      <c r="AG31" s="669"/>
      <c r="AH31" s="670"/>
      <c r="AI31" s="225"/>
    </row>
    <row r="32" spans="1:69" s="218" customFormat="1" ht="39.950000000000003" customHeight="1">
      <c r="A32" s="784"/>
      <c r="B32" s="785"/>
      <c r="C32" s="785"/>
      <c r="D32" s="785"/>
      <c r="E32" s="785"/>
      <c r="F32" s="786"/>
      <c r="G32" s="669"/>
      <c r="H32" s="669"/>
      <c r="I32" s="669"/>
      <c r="J32" s="669"/>
      <c r="K32" s="669"/>
      <c r="L32" s="669"/>
      <c r="M32" s="669"/>
      <c r="N32" s="669"/>
      <c r="O32" s="669"/>
      <c r="P32" s="669"/>
      <c r="Q32" s="669"/>
      <c r="R32" s="669"/>
      <c r="S32" s="663">
        <f>S31*1.08</f>
        <v>236999.52000000002</v>
      </c>
      <c r="T32" s="663"/>
      <c r="U32" s="663"/>
      <c r="V32" s="663"/>
      <c r="W32" s="664"/>
      <c r="X32" s="229" t="s">
        <v>154</v>
      </c>
      <c r="Y32" s="663">
        <f>Y31*1.08</f>
        <v>262440</v>
      </c>
      <c r="Z32" s="663"/>
      <c r="AA32" s="663"/>
      <c r="AB32" s="663"/>
      <c r="AC32" s="664"/>
      <c r="AD32" s="230" t="s">
        <v>154</v>
      </c>
      <c r="AE32" s="669"/>
      <c r="AF32" s="724"/>
      <c r="AG32" s="669"/>
      <c r="AH32" s="670"/>
      <c r="AI32" s="225"/>
    </row>
    <row r="33" spans="1:35" s="218" customFormat="1" ht="39.950000000000003" customHeight="1">
      <c r="A33" s="784"/>
      <c r="B33" s="785"/>
      <c r="C33" s="785"/>
      <c r="D33" s="785"/>
      <c r="E33" s="785"/>
      <c r="F33" s="786"/>
      <c r="G33" s="669" t="s">
        <v>152</v>
      </c>
      <c r="H33" s="669"/>
      <c r="I33" s="669"/>
      <c r="J33" s="669"/>
      <c r="K33" s="669"/>
      <c r="L33" s="669"/>
      <c r="M33" s="669" t="s">
        <v>24</v>
      </c>
      <c r="N33" s="669"/>
      <c r="O33" s="669"/>
      <c r="P33" s="669"/>
      <c r="Q33" s="669"/>
      <c r="R33" s="669"/>
      <c r="S33" s="719"/>
      <c r="T33" s="719"/>
      <c r="U33" s="719"/>
      <c r="V33" s="719"/>
      <c r="W33" s="720"/>
      <c r="X33" s="227" t="s">
        <v>154</v>
      </c>
      <c r="Y33" s="719"/>
      <c r="Z33" s="719"/>
      <c r="AA33" s="719"/>
      <c r="AB33" s="719"/>
      <c r="AC33" s="720"/>
      <c r="AD33" s="228" t="s">
        <v>154</v>
      </c>
      <c r="AE33" s="669">
        <v>13</v>
      </c>
      <c r="AF33" s="724"/>
      <c r="AG33" s="669"/>
      <c r="AH33" s="670"/>
      <c r="AI33" s="225"/>
    </row>
    <row r="34" spans="1:35" s="218" customFormat="1" ht="39.950000000000003" customHeight="1">
      <c r="A34" s="784"/>
      <c r="B34" s="785"/>
      <c r="C34" s="785"/>
      <c r="D34" s="785"/>
      <c r="E34" s="785"/>
      <c r="F34" s="786"/>
      <c r="G34" s="669"/>
      <c r="H34" s="669"/>
      <c r="I34" s="669"/>
      <c r="J34" s="669"/>
      <c r="K34" s="669"/>
      <c r="L34" s="669"/>
      <c r="M34" s="669"/>
      <c r="N34" s="669"/>
      <c r="O34" s="669"/>
      <c r="P34" s="669"/>
      <c r="Q34" s="669"/>
      <c r="R34" s="669"/>
      <c r="S34" s="663">
        <f>S33*1.08</f>
        <v>0</v>
      </c>
      <c r="T34" s="663"/>
      <c r="U34" s="663"/>
      <c r="V34" s="663"/>
      <c r="W34" s="664"/>
      <c r="X34" s="229" t="s">
        <v>154</v>
      </c>
      <c r="Y34" s="663">
        <f>Y33*1.08</f>
        <v>0</v>
      </c>
      <c r="Z34" s="663"/>
      <c r="AA34" s="663"/>
      <c r="AB34" s="663"/>
      <c r="AC34" s="664"/>
      <c r="AD34" s="230" t="s">
        <v>154</v>
      </c>
      <c r="AE34" s="669"/>
      <c r="AF34" s="724"/>
      <c r="AG34" s="669"/>
      <c r="AH34" s="670"/>
      <c r="AI34" s="225"/>
    </row>
    <row r="35" spans="1:35" s="218" customFormat="1" ht="39.950000000000003" customHeight="1">
      <c r="A35" s="784"/>
      <c r="B35" s="785"/>
      <c r="C35" s="785"/>
      <c r="D35" s="785"/>
      <c r="E35" s="785"/>
      <c r="F35" s="786"/>
      <c r="G35" s="669"/>
      <c r="H35" s="669"/>
      <c r="I35" s="669"/>
      <c r="J35" s="669"/>
      <c r="K35" s="669"/>
      <c r="L35" s="669"/>
      <c r="M35" s="669" t="s">
        <v>158</v>
      </c>
      <c r="N35" s="669"/>
      <c r="O35" s="669"/>
      <c r="P35" s="669"/>
      <c r="Q35" s="669"/>
      <c r="R35" s="669"/>
      <c r="S35" s="719">
        <v>273148</v>
      </c>
      <c r="T35" s="719"/>
      <c r="U35" s="719"/>
      <c r="V35" s="719"/>
      <c r="W35" s="720"/>
      <c r="X35" s="227" t="s">
        <v>154</v>
      </c>
      <c r="Y35" s="719">
        <v>304200</v>
      </c>
      <c r="Z35" s="719"/>
      <c r="AA35" s="719"/>
      <c r="AB35" s="719"/>
      <c r="AC35" s="720"/>
      <c r="AD35" s="228" t="s">
        <v>154</v>
      </c>
      <c r="AE35" s="669"/>
      <c r="AF35" s="724"/>
      <c r="AG35" s="669"/>
      <c r="AH35" s="670"/>
      <c r="AI35" s="225"/>
    </row>
    <row r="36" spans="1:35" s="218" customFormat="1" ht="39.950000000000003" customHeight="1">
      <c r="A36" s="784"/>
      <c r="B36" s="785"/>
      <c r="C36" s="785"/>
      <c r="D36" s="785"/>
      <c r="E36" s="785"/>
      <c r="F36" s="786"/>
      <c r="G36" s="669"/>
      <c r="H36" s="669"/>
      <c r="I36" s="669"/>
      <c r="J36" s="669"/>
      <c r="K36" s="669"/>
      <c r="L36" s="669"/>
      <c r="M36" s="669"/>
      <c r="N36" s="669"/>
      <c r="O36" s="669"/>
      <c r="P36" s="669"/>
      <c r="Q36" s="669"/>
      <c r="R36" s="669"/>
      <c r="S36" s="663">
        <f>S35*1.08</f>
        <v>294999.84000000003</v>
      </c>
      <c r="T36" s="663"/>
      <c r="U36" s="663"/>
      <c r="V36" s="663"/>
      <c r="W36" s="664"/>
      <c r="X36" s="229" t="s">
        <v>154</v>
      </c>
      <c r="Y36" s="663">
        <f>Y35*1.08</f>
        <v>328536</v>
      </c>
      <c r="Z36" s="663"/>
      <c r="AA36" s="663"/>
      <c r="AB36" s="663"/>
      <c r="AC36" s="664"/>
      <c r="AD36" s="230" t="s">
        <v>154</v>
      </c>
      <c r="AE36" s="669"/>
      <c r="AF36" s="724"/>
      <c r="AG36" s="669"/>
      <c r="AH36" s="670"/>
      <c r="AI36" s="225"/>
    </row>
    <row r="37" spans="1:35" s="218" customFormat="1" ht="39.950000000000003" customHeight="1">
      <c r="A37" s="784"/>
      <c r="B37" s="785"/>
      <c r="C37" s="785"/>
      <c r="D37" s="785"/>
      <c r="E37" s="785"/>
      <c r="F37" s="786"/>
      <c r="G37" s="669" t="s">
        <v>160</v>
      </c>
      <c r="H37" s="669"/>
      <c r="I37" s="669"/>
      <c r="J37" s="669"/>
      <c r="K37" s="669"/>
      <c r="L37" s="669"/>
      <c r="M37" s="669" t="s">
        <v>24</v>
      </c>
      <c r="N37" s="669"/>
      <c r="O37" s="669"/>
      <c r="P37" s="669"/>
      <c r="Q37" s="669"/>
      <c r="R37" s="669"/>
      <c r="S37" s="719"/>
      <c r="T37" s="719"/>
      <c r="U37" s="719"/>
      <c r="V37" s="719"/>
      <c r="W37" s="720"/>
      <c r="X37" s="227" t="s">
        <v>154</v>
      </c>
      <c r="Y37" s="719"/>
      <c r="Z37" s="719"/>
      <c r="AA37" s="719"/>
      <c r="AB37" s="719"/>
      <c r="AC37" s="720"/>
      <c r="AD37" s="228" t="s">
        <v>154</v>
      </c>
      <c r="AE37" s="669">
        <v>14</v>
      </c>
      <c r="AF37" s="724"/>
      <c r="AG37" s="669"/>
      <c r="AH37" s="670"/>
      <c r="AI37" s="225"/>
    </row>
    <row r="38" spans="1:35" s="218" customFormat="1" ht="39.950000000000003" customHeight="1">
      <c r="A38" s="784"/>
      <c r="B38" s="785"/>
      <c r="C38" s="785"/>
      <c r="D38" s="785"/>
      <c r="E38" s="785"/>
      <c r="F38" s="786"/>
      <c r="G38" s="669"/>
      <c r="H38" s="669"/>
      <c r="I38" s="669"/>
      <c r="J38" s="669"/>
      <c r="K38" s="669"/>
      <c r="L38" s="669"/>
      <c r="M38" s="669"/>
      <c r="N38" s="669"/>
      <c r="O38" s="669"/>
      <c r="P38" s="669"/>
      <c r="Q38" s="669"/>
      <c r="R38" s="669"/>
      <c r="S38" s="663">
        <f>S37*1.08</f>
        <v>0</v>
      </c>
      <c r="T38" s="663"/>
      <c r="U38" s="663"/>
      <c r="V38" s="663"/>
      <c r="W38" s="664"/>
      <c r="X38" s="229" t="s">
        <v>154</v>
      </c>
      <c r="Y38" s="663">
        <f>Y37*1.08</f>
        <v>0</v>
      </c>
      <c r="Z38" s="663"/>
      <c r="AA38" s="663"/>
      <c r="AB38" s="663"/>
      <c r="AC38" s="664"/>
      <c r="AD38" s="230" t="s">
        <v>154</v>
      </c>
      <c r="AE38" s="669"/>
      <c r="AF38" s="724"/>
      <c r="AG38" s="669"/>
      <c r="AH38" s="670"/>
      <c r="AI38" s="225"/>
    </row>
    <row r="39" spans="1:35" s="218" customFormat="1" ht="39.950000000000003" customHeight="1">
      <c r="A39" s="784"/>
      <c r="B39" s="785"/>
      <c r="C39" s="785"/>
      <c r="D39" s="785"/>
      <c r="E39" s="785"/>
      <c r="F39" s="786"/>
      <c r="G39" s="669"/>
      <c r="H39" s="669"/>
      <c r="I39" s="669"/>
      <c r="J39" s="669"/>
      <c r="K39" s="669"/>
      <c r="L39" s="669"/>
      <c r="M39" s="669" t="s">
        <v>158</v>
      </c>
      <c r="N39" s="669"/>
      <c r="O39" s="669"/>
      <c r="P39" s="669"/>
      <c r="Q39" s="669"/>
      <c r="R39" s="669"/>
      <c r="S39" s="719">
        <v>319444</v>
      </c>
      <c r="T39" s="719"/>
      <c r="U39" s="719"/>
      <c r="V39" s="719"/>
      <c r="W39" s="720"/>
      <c r="X39" s="227" t="s">
        <v>154</v>
      </c>
      <c r="Y39" s="719">
        <v>344200</v>
      </c>
      <c r="Z39" s="719"/>
      <c r="AA39" s="719"/>
      <c r="AB39" s="719"/>
      <c r="AC39" s="720"/>
      <c r="AD39" s="228" t="s">
        <v>154</v>
      </c>
      <c r="AE39" s="669"/>
      <c r="AF39" s="724"/>
      <c r="AG39" s="669"/>
      <c r="AH39" s="670"/>
      <c r="AI39" s="225"/>
    </row>
    <row r="40" spans="1:35" s="218" customFormat="1" ht="39.950000000000003" customHeight="1">
      <c r="A40" s="784"/>
      <c r="B40" s="785"/>
      <c r="C40" s="785"/>
      <c r="D40" s="785"/>
      <c r="E40" s="785"/>
      <c r="F40" s="786"/>
      <c r="G40" s="733"/>
      <c r="H40" s="733"/>
      <c r="I40" s="733"/>
      <c r="J40" s="733"/>
      <c r="K40" s="733"/>
      <c r="L40" s="733"/>
      <c r="M40" s="733"/>
      <c r="N40" s="733"/>
      <c r="O40" s="733"/>
      <c r="P40" s="733"/>
      <c r="Q40" s="733"/>
      <c r="R40" s="733"/>
      <c r="S40" s="781">
        <f>S39*1.08</f>
        <v>344999.52</v>
      </c>
      <c r="T40" s="781"/>
      <c r="U40" s="781"/>
      <c r="V40" s="781"/>
      <c r="W40" s="674"/>
      <c r="X40" s="232" t="s">
        <v>154</v>
      </c>
      <c r="Y40" s="781">
        <f>Y39*1.08</f>
        <v>371736</v>
      </c>
      <c r="Z40" s="781"/>
      <c r="AA40" s="781"/>
      <c r="AB40" s="781"/>
      <c r="AC40" s="674"/>
      <c r="AD40" s="233" t="s">
        <v>154</v>
      </c>
      <c r="AE40" s="733"/>
      <c r="AF40" s="686"/>
      <c r="AG40" s="733"/>
      <c r="AH40" s="780"/>
      <c r="AI40" s="225"/>
    </row>
    <row r="41" spans="1:35" s="218" customFormat="1" ht="39.950000000000003" customHeight="1">
      <c r="A41" s="752" t="s">
        <v>178</v>
      </c>
      <c r="B41" s="753"/>
      <c r="C41" s="753"/>
      <c r="D41" s="753"/>
      <c r="E41" s="753"/>
      <c r="F41" s="754"/>
      <c r="G41" s="669" t="s">
        <v>160</v>
      </c>
      <c r="H41" s="669"/>
      <c r="I41" s="669"/>
      <c r="J41" s="669"/>
      <c r="K41" s="669"/>
      <c r="L41" s="669"/>
      <c r="M41" s="686" t="s">
        <v>24</v>
      </c>
      <c r="N41" s="753"/>
      <c r="O41" s="753"/>
      <c r="P41" s="753"/>
      <c r="Q41" s="753"/>
      <c r="R41" s="754"/>
      <c r="S41" s="720"/>
      <c r="T41" s="777"/>
      <c r="U41" s="777"/>
      <c r="V41" s="777"/>
      <c r="W41" s="777"/>
      <c r="X41" s="227" t="s">
        <v>154</v>
      </c>
      <c r="Y41" s="720"/>
      <c r="Z41" s="777"/>
      <c r="AA41" s="777"/>
      <c r="AB41" s="777"/>
      <c r="AC41" s="777"/>
      <c r="AD41" s="228" t="s">
        <v>154</v>
      </c>
      <c r="AE41" s="686">
        <v>4</v>
      </c>
      <c r="AF41" s="754"/>
      <c r="AG41" s="686"/>
      <c r="AH41" s="687"/>
      <c r="AI41" s="225"/>
    </row>
    <row r="42" spans="1:35" s="218" customFormat="1" ht="39.950000000000003" customHeight="1">
      <c r="A42" s="603"/>
      <c r="B42" s="604"/>
      <c r="C42" s="604"/>
      <c r="D42" s="604"/>
      <c r="E42" s="604"/>
      <c r="F42" s="605"/>
      <c r="G42" s="669"/>
      <c r="H42" s="669"/>
      <c r="I42" s="669"/>
      <c r="J42" s="669"/>
      <c r="K42" s="669"/>
      <c r="L42" s="669"/>
      <c r="M42" s="688"/>
      <c r="N42" s="756"/>
      <c r="O42" s="756"/>
      <c r="P42" s="756"/>
      <c r="Q42" s="756"/>
      <c r="R42" s="757"/>
      <c r="S42" s="664">
        <f>S41*1.08</f>
        <v>0</v>
      </c>
      <c r="T42" s="779"/>
      <c r="U42" s="779"/>
      <c r="V42" s="779"/>
      <c r="W42" s="779"/>
      <c r="X42" s="229" t="s">
        <v>154</v>
      </c>
      <c r="Y42" s="664">
        <f>Y41*1.08</f>
        <v>0</v>
      </c>
      <c r="Z42" s="779"/>
      <c r="AA42" s="779"/>
      <c r="AB42" s="779"/>
      <c r="AC42" s="779"/>
      <c r="AD42" s="230" t="s">
        <v>154</v>
      </c>
      <c r="AE42" s="690"/>
      <c r="AF42" s="605"/>
      <c r="AG42" s="690"/>
      <c r="AH42" s="691"/>
      <c r="AI42" s="225"/>
    </row>
    <row r="43" spans="1:35" s="218" customFormat="1" ht="39.950000000000003" customHeight="1">
      <c r="A43" s="603"/>
      <c r="B43" s="604"/>
      <c r="C43" s="604"/>
      <c r="D43" s="604"/>
      <c r="E43" s="604"/>
      <c r="F43" s="605"/>
      <c r="G43" s="669"/>
      <c r="H43" s="669"/>
      <c r="I43" s="669"/>
      <c r="J43" s="669"/>
      <c r="K43" s="669"/>
      <c r="L43" s="669"/>
      <c r="M43" s="686" t="s">
        <v>158</v>
      </c>
      <c r="N43" s="753"/>
      <c r="O43" s="753"/>
      <c r="P43" s="753"/>
      <c r="Q43" s="753"/>
      <c r="R43" s="754"/>
      <c r="S43" s="720">
        <v>100000</v>
      </c>
      <c r="T43" s="777"/>
      <c r="U43" s="777"/>
      <c r="V43" s="777"/>
      <c r="W43" s="777"/>
      <c r="X43" s="227" t="s">
        <v>154</v>
      </c>
      <c r="Y43" s="720">
        <v>108800</v>
      </c>
      <c r="Z43" s="777"/>
      <c r="AA43" s="777"/>
      <c r="AB43" s="777"/>
      <c r="AC43" s="777"/>
      <c r="AD43" s="228" t="s">
        <v>154</v>
      </c>
      <c r="AE43" s="690"/>
      <c r="AF43" s="605"/>
      <c r="AG43" s="690"/>
      <c r="AH43" s="691"/>
      <c r="AI43" s="225"/>
    </row>
    <row r="44" spans="1:35" s="218" customFormat="1" ht="39.950000000000003" customHeight="1">
      <c r="A44" s="755"/>
      <c r="B44" s="756"/>
      <c r="C44" s="756"/>
      <c r="D44" s="756"/>
      <c r="E44" s="756"/>
      <c r="F44" s="757"/>
      <c r="G44" s="733"/>
      <c r="H44" s="733"/>
      <c r="I44" s="733"/>
      <c r="J44" s="733"/>
      <c r="K44" s="733"/>
      <c r="L44" s="733"/>
      <c r="M44" s="688"/>
      <c r="N44" s="756"/>
      <c r="O44" s="756"/>
      <c r="P44" s="756"/>
      <c r="Q44" s="756"/>
      <c r="R44" s="757"/>
      <c r="S44" s="664">
        <f>S43*1.08</f>
        <v>108000</v>
      </c>
      <c r="T44" s="779"/>
      <c r="U44" s="779"/>
      <c r="V44" s="779"/>
      <c r="W44" s="779"/>
      <c r="X44" s="229" t="s">
        <v>154</v>
      </c>
      <c r="Y44" s="664">
        <f>Y43*1.08</f>
        <v>117504.00000000001</v>
      </c>
      <c r="Z44" s="779"/>
      <c r="AA44" s="779"/>
      <c r="AB44" s="779"/>
      <c r="AC44" s="779"/>
      <c r="AD44" s="230" t="s">
        <v>154</v>
      </c>
      <c r="AE44" s="688"/>
      <c r="AF44" s="757"/>
      <c r="AG44" s="688"/>
      <c r="AH44" s="689"/>
      <c r="AI44" s="225"/>
    </row>
    <row r="45" spans="1:35" s="218" customFormat="1" ht="39.950000000000003" customHeight="1">
      <c r="A45" s="752" t="s">
        <v>166</v>
      </c>
      <c r="B45" s="753"/>
      <c r="C45" s="753"/>
      <c r="D45" s="753"/>
      <c r="E45" s="753"/>
      <c r="F45" s="754"/>
      <c r="G45" s="669" t="s">
        <v>180</v>
      </c>
      <c r="H45" s="669"/>
      <c r="I45" s="669"/>
      <c r="J45" s="669"/>
      <c r="K45" s="669"/>
      <c r="L45" s="669"/>
      <c r="M45" s="669" t="s">
        <v>24</v>
      </c>
      <c r="N45" s="669"/>
      <c r="O45" s="669"/>
      <c r="P45" s="669"/>
      <c r="Q45" s="669"/>
      <c r="R45" s="669"/>
      <c r="S45" s="719"/>
      <c r="T45" s="719"/>
      <c r="U45" s="719"/>
      <c r="V45" s="719"/>
      <c r="W45" s="720"/>
      <c r="X45" s="227" t="s">
        <v>154</v>
      </c>
      <c r="Y45" s="719"/>
      <c r="Z45" s="719"/>
      <c r="AA45" s="719"/>
      <c r="AB45" s="719"/>
      <c r="AC45" s="720"/>
      <c r="AD45" s="228" t="s">
        <v>154</v>
      </c>
      <c r="AE45" s="669"/>
      <c r="AF45" s="724"/>
      <c r="AG45" s="669"/>
      <c r="AH45" s="670"/>
      <c r="AI45" s="225"/>
    </row>
    <row r="46" spans="1:35" s="218" customFormat="1" ht="39.950000000000003" customHeight="1">
      <c r="A46" s="603"/>
      <c r="B46" s="604"/>
      <c r="C46" s="604"/>
      <c r="D46" s="604"/>
      <c r="E46" s="604"/>
      <c r="F46" s="605"/>
      <c r="G46" s="669"/>
      <c r="H46" s="669"/>
      <c r="I46" s="669"/>
      <c r="J46" s="669"/>
      <c r="K46" s="669"/>
      <c r="L46" s="669"/>
      <c r="M46" s="669"/>
      <c r="N46" s="669"/>
      <c r="O46" s="669"/>
      <c r="P46" s="669"/>
      <c r="Q46" s="669"/>
      <c r="R46" s="669"/>
      <c r="S46" s="663">
        <f>S45*1.08</f>
        <v>0</v>
      </c>
      <c r="T46" s="663"/>
      <c r="U46" s="663"/>
      <c r="V46" s="663"/>
      <c r="W46" s="664"/>
      <c r="X46" s="229" t="s">
        <v>154</v>
      </c>
      <c r="Y46" s="663">
        <f>Y45*1.08</f>
        <v>0</v>
      </c>
      <c r="Z46" s="663"/>
      <c r="AA46" s="663"/>
      <c r="AB46" s="663"/>
      <c r="AC46" s="664"/>
      <c r="AD46" s="230" t="s">
        <v>154</v>
      </c>
      <c r="AE46" s="669"/>
      <c r="AF46" s="724"/>
      <c r="AG46" s="669"/>
      <c r="AH46" s="670"/>
      <c r="AI46" s="225"/>
    </row>
    <row r="47" spans="1:35" s="218" customFormat="1" ht="39.950000000000003" customHeight="1">
      <c r="A47" s="603"/>
      <c r="B47" s="604"/>
      <c r="C47" s="604"/>
      <c r="D47" s="604"/>
      <c r="E47" s="604"/>
      <c r="F47" s="605"/>
      <c r="G47" s="669"/>
      <c r="H47" s="669"/>
      <c r="I47" s="669"/>
      <c r="J47" s="669"/>
      <c r="K47" s="669"/>
      <c r="L47" s="669"/>
      <c r="M47" s="669" t="s">
        <v>158</v>
      </c>
      <c r="N47" s="669"/>
      <c r="O47" s="669"/>
      <c r="P47" s="669"/>
      <c r="Q47" s="669"/>
      <c r="R47" s="669"/>
      <c r="S47" s="719"/>
      <c r="T47" s="719"/>
      <c r="U47" s="719"/>
      <c r="V47" s="719"/>
      <c r="W47" s="720"/>
      <c r="X47" s="227" t="s">
        <v>154</v>
      </c>
      <c r="Y47" s="719"/>
      <c r="Z47" s="719"/>
      <c r="AA47" s="719"/>
      <c r="AB47" s="719"/>
      <c r="AC47" s="720"/>
      <c r="AD47" s="228" t="s">
        <v>154</v>
      </c>
      <c r="AE47" s="669"/>
      <c r="AF47" s="724"/>
      <c r="AG47" s="669"/>
      <c r="AH47" s="670"/>
      <c r="AI47" s="225"/>
    </row>
    <row r="48" spans="1:35" s="218" customFormat="1" ht="39.950000000000003" customHeight="1">
      <c r="A48" s="603"/>
      <c r="B48" s="604"/>
      <c r="C48" s="604"/>
      <c r="D48" s="604"/>
      <c r="E48" s="604"/>
      <c r="F48" s="605"/>
      <c r="G48" s="669"/>
      <c r="H48" s="669"/>
      <c r="I48" s="669"/>
      <c r="J48" s="669"/>
      <c r="K48" s="669"/>
      <c r="L48" s="669"/>
      <c r="M48" s="669"/>
      <c r="N48" s="669"/>
      <c r="O48" s="669"/>
      <c r="P48" s="669"/>
      <c r="Q48" s="669"/>
      <c r="R48" s="669"/>
      <c r="S48" s="663">
        <f>S47*1.08</f>
        <v>0</v>
      </c>
      <c r="T48" s="663"/>
      <c r="U48" s="663"/>
      <c r="V48" s="663"/>
      <c r="W48" s="664"/>
      <c r="X48" s="229" t="s">
        <v>154</v>
      </c>
      <c r="Y48" s="663">
        <f>Y47*1.08</f>
        <v>0</v>
      </c>
      <c r="Z48" s="663"/>
      <c r="AA48" s="663"/>
      <c r="AB48" s="663"/>
      <c r="AC48" s="664"/>
      <c r="AD48" s="230" t="s">
        <v>154</v>
      </c>
      <c r="AE48" s="669"/>
      <c r="AF48" s="724"/>
      <c r="AG48" s="669"/>
      <c r="AH48" s="670"/>
      <c r="AI48" s="225"/>
    </row>
    <row r="49" spans="1:73" s="218" customFormat="1" ht="39.950000000000003" customHeight="1">
      <c r="A49" s="603"/>
      <c r="B49" s="604"/>
      <c r="C49" s="604"/>
      <c r="D49" s="604"/>
      <c r="E49" s="604"/>
      <c r="F49" s="605"/>
      <c r="G49" s="669" t="s">
        <v>160</v>
      </c>
      <c r="H49" s="669"/>
      <c r="I49" s="669"/>
      <c r="J49" s="669"/>
      <c r="K49" s="669"/>
      <c r="L49" s="669"/>
      <c r="M49" s="669" t="s">
        <v>24</v>
      </c>
      <c r="N49" s="669"/>
      <c r="O49" s="669"/>
      <c r="P49" s="669"/>
      <c r="Q49" s="669"/>
      <c r="R49" s="669"/>
      <c r="S49" s="719"/>
      <c r="T49" s="719"/>
      <c r="U49" s="719"/>
      <c r="V49" s="719"/>
      <c r="W49" s="720"/>
      <c r="X49" s="227" t="s">
        <v>154</v>
      </c>
      <c r="Y49" s="719"/>
      <c r="Z49" s="719"/>
      <c r="AA49" s="719"/>
      <c r="AB49" s="719"/>
      <c r="AC49" s="720"/>
      <c r="AD49" s="228" t="s">
        <v>154</v>
      </c>
      <c r="AE49" s="669">
        <v>6</v>
      </c>
      <c r="AF49" s="724"/>
      <c r="AG49" s="669"/>
      <c r="AH49" s="670"/>
      <c r="AI49" s="234"/>
    </row>
    <row r="50" spans="1:73" s="218" customFormat="1" ht="39.950000000000003" customHeight="1">
      <c r="A50" s="603"/>
      <c r="B50" s="604"/>
      <c r="C50" s="604"/>
      <c r="D50" s="604"/>
      <c r="E50" s="604"/>
      <c r="F50" s="605"/>
      <c r="G50" s="669"/>
      <c r="H50" s="669"/>
      <c r="I50" s="669"/>
      <c r="J50" s="669"/>
      <c r="K50" s="669"/>
      <c r="L50" s="669"/>
      <c r="M50" s="669"/>
      <c r="N50" s="669"/>
      <c r="O50" s="669"/>
      <c r="P50" s="669"/>
      <c r="Q50" s="669"/>
      <c r="R50" s="669"/>
      <c r="S50" s="663">
        <f>S49*1.08</f>
        <v>0</v>
      </c>
      <c r="T50" s="663"/>
      <c r="U50" s="663"/>
      <c r="V50" s="663"/>
      <c r="W50" s="664"/>
      <c r="X50" s="229" t="s">
        <v>154</v>
      </c>
      <c r="Y50" s="663">
        <f>Y49*1.08</f>
        <v>0</v>
      </c>
      <c r="Z50" s="663"/>
      <c r="AA50" s="663"/>
      <c r="AB50" s="663"/>
      <c r="AC50" s="664"/>
      <c r="AD50" s="230" t="s">
        <v>154</v>
      </c>
      <c r="AE50" s="669"/>
      <c r="AF50" s="724"/>
      <c r="AG50" s="669"/>
      <c r="AH50" s="670"/>
      <c r="AI50" s="234"/>
    </row>
    <row r="51" spans="1:73" s="218" customFormat="1" ht="39.950000000000003" customHeight="1">
      <c r="A51" s="603"/>
      <c r="B51" s="604"/>
      <c r="C51" s="604"/>
      <c r="D51" s="604"/>
      <c r="E51" s="604"/>
      <c r="F51" s="605"/>
      <c r="G51" s="669"/>
      <c r="H51" s="669"/>
      <c r="I51" s="669"/>
      <c r="J51" s="669"/>
      <c r="K51" s="669"/>
      <c r="L51" s="669"/>
      <c r="M51" s="669" t="s">
        <v>158</v>
      </c>
      <c r="N51" s="669"/>
      <c r="O51" s="669"/>
      <c r="P51" s="669"/>
      <c r="Q51" s="669"/>
      <c r="R51" s="669"/>
      <c r="S51" s="719">
        <v>134259</v>
      </c>
      <c r="T51" s="719"/>
      <c r="U51" s="719"/>
      <c r="V51" s="719"/>
      <c r="W51" s="720"/>
      <c r="X51" s="227" t="s">
        <v>154</v>
      </c>
      <c r="Y51" s="719">
        <v>152000</v>
      </c>
      <c r="Z51" s="719"/>
      <c r="AA51" s="719"/>
      <c r="AB51" s="719"/>
      <c r="AC51" s="720"/>
      <c r="AD51" s="228" t="s">
        <v>154</v>
      </c>
      <c r="AE51" s="669"/>
      <c r="AF51" s="724"/>
      <c r="AG51" s="669"/>
      <c r="AH51" s="670"/>
      <c r="AI51" s="234"/>
    </row>
    <row r="52" spans="1:73" s="218" customFormat="1" ht="39.950000000000003" customHeight="1" thickBot="1">
      <c r="A52" s="606"/>
      <c r="B52" s="607"/>
      <c r="C52" s="607"/>
      <c r="D52" s="607"/>
      <c r="E52" s="607"/>
      <c r="F52" s="608"/>
      <c r="G52" s="671"/>
      <c r="H52" s="671"/>
      <c r="I52" s="671"/>
      <c r="J52" s="671"/>
      <c r="K52" s="671"/>
      <c r="L52" s="671"/>
      <c r="M52" s="671"/>
      <c r="N52" s="671"/>
      <c r="O52" s="671"/>
      <c r="P52" s="671"/>
      <c r="Q52" s="671"/>
      <c r="R52" s="671"/>
      <c r="S52" s="665">
        <f>S51*1.08</f>
        <v>144999.72</v>
      </c>
      <c r="T52" s="665"/>
      <c r="U52" s="665"/>
      <c r="V52" s="665"/>
      <c r="W52" s="666"/>
      <c r="X52" s="235" t="s">
        <v>154</v>
      </c>
      <c r="Y52" s="665">
        <f>Y51*1.08</f>
        <v>164160</v>
      </c>
      <c r="Z52" s="665"/>
      <c r="AA52" s="665"/>
      <c r="AB52" s="665"/>
      <c r="AC52" s="666"/>
      <c r="AD52" s="236" t="s">
        <v>154</v>
      </c>
      <c r="AE52" s="671"/>
      <c r="AF52" s="778"/>
      <c r="AG52" s="671"/>
      <c r="AH52" s="672"/>
      <c r="AI52" s="234"/>
    </row>
    <row r="53" spans="1:73" s="218" customFormat="1" ht="39.950000000000003" customHeight="1">
      <c r="AI53" s="234"/>
      <c r="BR53" s="237"/>
      <c r="BS53" s="237"/>
      <c r="BT53" s="238"/>
      <c r="BU53" s="238"/>
    </row>
    <row r="54" spans="1:73" s="218" customFormat="1" ht="39.950000000000003" customHeight="1">
      <c r="AI54" s="239"/>
    </row>
    <row r="55" spans="1:73" s="218" customFormat="1" ht="39.950000000000003" customHeight="1">
      <c r="A55" s="695" t="s">
        <v>140</v>
      </c>
      <c r="B55" s="695"/>
      <c r="C55" s="695"/>
      <c r="D55" s="695"/>
      <c r="E55" s="695"/>
      <c r="F55" s="695"/>
      <c r="G55" s="695"/>
      <c r="S55" s="700"/>
      <c r="T55" s="700"/>
      <c r="U55" s="700"/>
      <c r="V55" s="700"/>
      <c r="W55" s="700"/>
      <c r="X55" s="700"/>
      <c r="Y55" s="700"/>
      <c r="Z55" s="700"/>
      <c r="AA55" s="700"/>
      <c r="AB55" s="700"/>
      <c r="AC55" s="700"/>
      <c r="AD55" s="700"/>
      <c r="AI55" s="239"/>
    </row>
    <row r="56" spans="1:73" s="218" customFormat="1" ht="39.950000000000003" customHeight="1">
      <c r="A56" s="695"/>
      <c r="B56" s="695"/>
      <c r="C56" s="695"/>
      <c r="D56" s="695"/>
      <c r="E56" s="695"/>
      <c r="F56" s="695"/>
      <c r="G56" s="695"/>
      <c r="S56" s="240"/>
      <c r="T56" s="240"/>
      <c r="U56" s="240"/>
      <c r="V56" s="240"/>
      <c r="W56" s="240"/>
      <c r="X56" s="240"/>
      <c r="Y56" s="240"/>
      <c r="Z56" s="240"/>
      <c r="AA56" s="240"/>
      <c r="AB56" s="240"/>
      <c r="AC56" s="240"/>
      <c r="AD56" s="240"/>
      <c r="BR56" s="238"/>
    </row>
    <row r="57" spans="1:73" s="218" customFormat="1" ht="39.950000000000003" customHeight="1" thickBot="1">
      <c r="S57" s="241"/>
      <c r="T57" s="241"/>
      <c r="U57" s="241"/>
      <c r="V57" s="241"/>
      <c r="W57" s="241"/>
      <c r="X57" s="241"/>
      <c r="Y57" s="241"/>
      <c r="Z57" s="241"/>
      <c r="AA57" s="241"/>
      <c r="AB57" s="241"/>
      <c r="AC57" s="241"/>
      <c r="AD57" s="241"/>
      <c r="BR57" s="237"/>
    </row>
    <row r="58" spans="1:73" s="218" customFormat="1" ht="20.100000000000001" customHeight="1">
      <c r="A58" s="714"/>
      <c r="B58" s="715"/>
      <c r="C58" s="715"/>
      <c r="D58" s="716"/>
      <c r="E58" s="710" t="s">
        <v>434</v>
      </c>
      <c r="F58" s="711"/>
      <c r="G58" s="711"/>
      <c r="H58" s="711"/>
      <c r="I58" s="711"/>
      <c r="J58" s="711"/>
      <c r="K58" s="711"/>
      <c r="L58" s="711"/>
      <c r="M58" s="711"/>
      <c r="N58" s="711"/>
      <c r="O58" s="711"/>
      <c r="P58" s="711"/>
      <c r="Q58" s="711"/>
      <c r="R58" s="711"/>
      <c r="S58" s="696" t="s">
        <v>150</v>
      </c>
      <c r="T58" s="696"/>
      <c r="U58" s="696"/>
      <c r="V58" s="696"/>
      <c r="W58" s="696"/>
      <c r="X58" s="696"/>
      <c r="Y58" s="696"/>
      <c r="Z58" s="696"/>
      <c r="AA58" s="696"/>
      <c r="AB58" s="696"/>
      <c r="AC58" s="696"/>
      <c r="AD58" s="696"/>
      <c r="AE58" s="696"/>
      <c r="AF58" s="697"/>
      <c r="BR58" s="237"/>
    </row>
    <row r="59" spans="1:73" s="218" customFormat="1" ht="20.100000000000001" customHeight="1" thickBot="1">
      <c r="A59" s="659"/>
      <c r="B59" s="660"/>
      <c r="C59" s="660"/>
      <c r="D59" s="717"/>
      <c r="E59" s="712"/>
      <c r="F59" s="713"/>
      <c r="G59" s="713"/>
      <c r="H59" s="713"/>
      <c r="I59" s="713"/>
      <c r="J59" s="713"/>
      <c r="K59" s="713"/>
      <c r="L59" s="713"/>
      <c r="M59" s="713"/>
      <c r="N59" s="713"/>
      <c r="O59" s="713"/>
      <c r="P59" s="713"/>
      <c r="Q59" s="713"/>
      <c r="R59" s="713"/>
      <c r="S59" s="698"/>
      <c r="T59" s="698"/>
      <c r="U59" s="698"/>
      <c r="V59" s="698"/>
      <c r="W59" s="698"/>
      <c r="X59" s="698"/>
      <c r="Y59" s="698"/>
      <c r="Z59" s="698"/>
      <c r="AA59" s="698"/>
      <c r="AB59" s="698"/>
      <c r="AC59" s="698"/>
      <c r="AD59" s="698"/>
      <c r="AE59" s="698"/>
      <c r="AF59" s="699"/>
    </row>
    <row r="60" spans="1:73" s="218" customFormat="1" ht="20.100000000000001" customHeight="1">
      <c r="A60" s="714" t="s">
        <v>155</v>
      </c>
      <c r="B60" s="715"/>
      <c r="C60" s="715"/>
      <c r="D60" s="718"/>
      <c r="E60" s="709" t="s">
        <v>433</v>
      </c>
      <c r="F60" s="702"/>
      <c r="G60" s="702"/>
      <c r="H60" s="702"/>
      <c r="I60" s="702"/>
      <c r="J60" s="702"/>
      <c r="K60" s="703"/>
      <c r="L60" s="701"/>
      <c r="M60" s="702"/>
      <c r="N60" s="702"/>
      <c r="O60" s="702"/>
      <c r="P60" s="702"/>
      <c r="Q60" s="702"/>
      <c r="R60" s="703"/>
      <c r="S60" s="704" t="s">
        <v>156</v>
      </c>
      <c r="T60" s="705"/>
      <c r="U60" s="706"/>
      <c r="V60" s="707"/>
      <c r="W60" s="708"/>
      <c r="X60" s="708"/>
      <c r="Y60" s="708"/>
      <c r="Z60" s="694" t="s">
        <v>154</v>
      </c>
      <c r="AA60" s="692">
        <f>V60*1.08</f>
        <v>0</v>
      </c>
      <c r="AB60" s="693"/>
      <c r="AC60" s="693"/>
      <c r="AD60" s="694" t="s">
        <v>154</v>
      </c>
      <c r="AE60" s="690" t="s">
        <v>157</v>
      </c>
      <c r="AF60" s="691"/>
    </row>
    <row r="61" spans="1:73" s="218" customFormat="1" ht="20.100000000000001" customHeight="1">
      <c r="A61" s="656"/>
      <c r="B61" s="657"/>
      <c r="C61" s="657"/>
      <c r="D61" s="658"/>
      <c r="E61" s="631"/>
      <c r="F61" s="632"/>
      <c r="G61" s="632"/>
      <c r="H61" s="632"/>
      <c r="I61" s="632"/>
      <c r="J61" s="632"/>
      <c r="K61" s="633"/>
      <c r="L61" s="631"/>
      <c r="M61" s="632"/>
      <c r="N61" s="632"/>
      <c r="O61" s="632"/>
      <c r="P61" s="632"/>
      <c r="Q61" s="632"/>
      <c r="R61" s="633"/>
      <c r="S61" s="621"/>
      <c r="T61" s="622"/>
      <c r="U61" s="623"/>
      <c r="V61" s="626"/>
      <c r="W61" s="627"/>
      <c r="X61" s="627"/>
      <c r="Y61" s="627"/>
      <c r="Z61" s="679"/>
      <c r="AA61" s="676"/>
      <c r="AB61" s="677"/>
      <c r="AC61" s="677"/>
      <c r="AD61" s="679"/>
      <c r="AE61" s="688"/>
      <c r="AF61" s="689"/>
    </row>
    <row r="62" spans="1:73" s="218" customFormat="1" ht="20.100000000000001" customHeight="1">
      <c r="A62" s="656"/>
      <c r="B62" s="657"/>
      <c r="C62" s="657"/>
      <c r="D62" s="658"/>
      <c r="E62" s="631"/>
      <c r="F62" s="632"/>
      <c r="G62" s="632"/>
      <c r="H62" s="632"/>
      <c r="I62" s="632"/>
      <c r="J62" s="632"/>
      <c r="K62" s="633"/>
      <c r="L62" s="631"/>
      <c r="M62" s="632"/>
      <c r="N62" s="632"/>
      <c r="O62" s="632"/>
      <c r="P62" s="632"/>
      <c r="Q62" s="632"/>
      <c r="R62" s="633"/>
      <c r="S62" s="618" t="s">
        <v>159</v>
      </c>
      <c r="T62" s="619"/>
      <c r="U62" s="620"/>
      <c r="V62" s="624">
        <v>8000</v>
      </c>
      <c r="W62" s="625"/>
      <c r="X62" s="625"/>
      <c r="Y62" s="625"/>
      <c r="Z62" s="678" t="s">
        <v>154</v>
      </c>
      <c r="AA62" s="674">
        <f>V62*1.08</f>
        <v>8640</v>
      </c>
      <c r="AB62" s="675"/>
      <c r="AC62" s="675"/>
      <c r="AD62" s="678" t="s">
        <v>154</v>
      </c>
      <c r="AE62" s="686" t="s">
        <v>157</v>
      </c>
      <c r="AF62" s="687"/>
    </row>
    <row r="63" spans="1:73" s="218" customFormat="1" ht="20.100000000000001" customHeight="1">
      <c r="A63" s="656"/>
      <c r="B63" s="657"/>
      <c r="C63" s="657"/>
      <c r="D63" s="658"/>
      <c r="E63" s="631"/>
      <c r="F63" s="632"/>
      <c r="G63" s="632"/>
      <c r="H63" s="632"/>
      <c r="I63" s="632"/>
      <c r="J63" s="632"/>
      <c r="K63" s="633"/>
      <c r="L63" s="631"/>
      <c r="M63" s="632"/>
      <c r="N63" s="632"/>
      <c r="O63" s="632"/>
      <c r="P63" s="632"/>
      <c r="Q63" s="632"/>
      <c r="R63" s="633"/>
      <c r="S63" s="621"/>
      <c r="T63" s="622"/>
      <c r="U63" s="623"/>
      <c r="V63" s="626"/>
      <c r="W63" s="627"/>
      <c r="X63" s="627"/>
      <c r="Y63" s="627"/>
      <c r="Z63" s="679"/>
      <c r="AA63" s="676"/>
      <c r="AB63" s="677"/>
      <c r="AC63" s="677"/>
      <c r="AD63" s="679"/>
      <c r="AE63" s="688"/>
      <c r="AF63" s="689"/>
    </row>
    <row r="64" spans="1:73" s="218" customFormat="1" ht="20.100000000000001" customHeight="1">
      <c r="A64" s="656"/>
      <c r="B64" s="657"/>
      <c r="C64" s="657"/>
      <c r="D64" s="658"/>
      <c r="E64" s="631"/>
      <c r="F64" s="632"/>
      <c r="G64" s="632"/>
      <c r="H64" s="632"/>
      <c r="I64" s="632"/>
      <c r="J64" s="632"/>
      <c r="K64" s="633"/>
      <c r="L64" s="631"/>
      <c r="M64" s="632"/>
      <c r="N64" s="632"/>
      <c r="O64" s="632"/>
      <c r="P64" s="632"/>
      <c r="Q64" s="632"/>
      <c r="R64" s="633"/>
      <c r="S64" s="618" t="s">
        <v>162</v>
      </c>
      <c r="T64" s="619"/>
      <c r="U64" s="620"/>
      <c r="V64" s="624">
        <v>9000</v>
      </c>
      <c r="W64" s="625"/>
      <c r="X64" s="625"/>
      <c r="Y64" s="625"/>
      <c r="Z64" s="678" t="s">
        <v>154</v>
      </c>
      <c r="AA64" s="674">
        <f>V64*1.08</f>
        <v>9720</v>
      </c>
      <c r="AB64" s="675"/>
      <c r="AC64" s="675"/>
      <c r="AD64" s="678" t="s">
        <v>154</v>
      </c>
      <c r="AE64" s="686" t="s">
        <v>157</v>
      </c>
      <c r="AF64" s="687"/>
    </row>
    <row r="65" spans="1:32" s="218" customFormat="1" ht="20.100000000000001" customHeight="1">
      <c r="A65" s="656"/>
      <c r="B65" s="657"/>
      <c r="C65" s="657"/>
      <c r="D65" s="658"/>
      <c r="E65" s="631"/>
      <c r="F65" s="632"/>
      <c r="G65" s="632"/>
      <c r="H65" s="632"/>
      <c r="I65" s="632"/>
      <c r="J65" s="632"/>
      <c r="K65" s="633"/>
      <c r="L65" s="631"/>
      <c r="M65" s="632"/>
      <c r="N65" s="632"/>
      <c r="O65" s="632"/>
      <c r="P65" s="632"/>
      <c r="Q65" s="632"/>
      <c r="R65" s="633"/>
      <c r="S65" s="621"/>
      <c r="T65" s="622"/>
      <c r="U65" s="623"/>
      <c r="V65" s="626"/>
      <c r="W65" s="627"/>
      <c r="X65" s="627"/>
      <c r="Y65" s="627"/>
      <c r="Z65" s="679"/>
      <c r="AA65" s="676"/>
      <c r="AB65" s="677"/>
      <c r="AC65" s="677"/>
      <c r="AD65" s="679"/>
      <c r="AE65" s="688"/>
      <c r="AF65" s="689"/>
    </row>
    <row r="66" spans="1:32" s="218" customFormat="1" ht="20.100000000000001" customHeight="1">
      <c r="A66" s="656"/>
      <c r="B66" s="657"/>
      <c r="C66" s="657"/>
      <c r="D66" s="658"/>
      <c r="E66" s="631"/>
      <c r="F66" s="632"/>
      <c r="G66" s="632"/>
      <c r="H66" s="632"/>
      <c r="I66" s="632"/>
      <c r="J66" s="632"/>
      <c r="K66" s="633"/>
      <c r="L66" s="631"/>
      <c r="M66" s="632"/>
      <c r="N66" s="632"/>
      <c r="O66" s="632"/>
      <c r="P66" s="632"/>
      <c r="Q66" s="632"/>
      <c r="R66" s="633"/>
      <c r="S66" s="618" t="s">
        <v>163</v>
      </c>
      <c r="T66" s="619"/>
      <c r="U66" s="620"/>
      <c r="V66" s="624">
        <v>8000</v>
      </c>
      <c r="W66" s="625"/>
      <c r="X66" s="625"/>
      <c r="Y66" s="625"/>
      <c r="Z66" s="678" t="s">
        <v>154</v>
      </c>
      <c r="AA66" s="674">
        <f>V66*1.08</f>
        <v>8640</v>
      </c>
      <c r="AB66" s="675"/>
      <c r="AC66" s="675"/>
      <c r="AD66" s="678" t="s">
        <v>154</v>
      </c>
      <c r="AE66" s="686" t="s">
        <v>157</v>
      </c>
      <c r="AF66" s="687"/>
    </row>
    <row r="67" spans="1:32" s="218" customFormat="1" ht="20.100000000000001" customHeight="1">
      <c r="A67" s="656"/>
      <c r="B67" s="657"/>
      <c r="C67" s="657"/>
      <c r="D67" s="658"/>
      <c r="E67" s="631"/>
      <c r="F67" s="632"/>
      <c r="G67" s="632"/>
      <c r="H67" s="632"/>
      <c r="I67" s="632"/>
      <c r="J67" s="632"/>
      <c r="K67" s="633"/>
      <c r="L67" s="631"/>
      <c r="M67" s="632"/>
      <c r="N67" s="632"/>
      <c r="O67" s="632"/>
      <c r="P67" s="632"/>
      <c r="Q67" s="632"/>
      <c r="R67" s="633"/>
      <c r="S67" s="621"/>
      <c r="T67" s="622"/>
      <c r="U67" s="623"/>
      <c r="V67" s="626"/>
      <c r="W67" s="627"/>
      <c r="X67" s="627"/>
      <c r="Y67" s="627"/>
      <c r="Z67" s="679"/>
      <c r="AA67" s="676"/>
      <c r="AB67" s="677"/>
      <c r="AC67" s="677"/>
      <c r="AD67" s="679"/>
      <c r="AE67" s="688"/>
      <c r="AF67" s="689"/>
    </row>
    <row r="68" spans="1:32" s="218" customFormat="1" ht="20.100000000000001" customHeight="1">
      <c r="A68" s="656"/>
      <c r="B68" s="657"/>
      <c r="C68" s="657"/>
      <c r="D68" s="658"/>
      <c r="E68" s="631"/>
      <c r="F68" s="632"/>
      <c r="G68" s="632"/>
      <c r="H68" s="632"/>
      <c r="I68" s="632"/>
      <c r="J68" s="632"/>
      <c r="K68" s="633"/>
      <c r="L68" s="631"/>
      <c r="M68" s="632"/>
      <c r="N68" s="632"/>
      <c r="O68" s="632"/>
      <c r="P68" s="632"/>
      <c r="Q68" s="632"/>
      <c r="R68" s="633"/>
      <c r="S68" s="618" t="s">
        <v>166</v>
      </c>
      <c r="T68" s="619"/>
      <c r="U68" s="620"/>
      <c r="V68" s="624">
        <v>8000</v>
      </c>
      <c r="W68" s="625"/>
      <c r="X68" s="625"/>
      <c r="Y68" s="625"/>
      <c r="Z68" s="678" t="s">
        <v>154</v>
      </c>
      <c r="AA68" s="674">
        <f>V68*1.08</f>
        <v>8640</v>
      </c>
      <c r="AB68" s="675"/>
      <c r="AC68" s="675"/>
      <c r="AD68" s="678" t="s">
        <v>154</v>
      </c>
      <c r="AE68" s="686" t="s">
        <v>157</v>
      </c>
      <c r="AF68" s="687"/>
    </row>
    <row r="69" spans="1:32" s="218" customFormat="1" ht="20.100000000000001" customHeight="1">
      <c r="A69" s="768"/>
      <c r="B69" s="769"/>
      <c r="C69" s="769"/>
      <c r="D69" s="776"/>
      <c r="E69" s="770"/>
      <c r="F69" s="771"/>
      <c r="G69" s="771"/>
      <c r="H69" s="771"/>
      <c r="I69" s="771"/>
      <c r="J69" s="771"/>
      <c r="K69" s="772"/>
      <c r="L69" s="770"/>
      <c r="M69" s="771"/>
      <c r="N69" s="771"/>
      <c r="O69" s="771"/>
      <c r="P69" s="771"/>
      <c r="Q69" s="771"/>
      <c r="R69" s="772"/>
      <c r="S69" s="621"/>
      <c r="T69" s="622"/>
      <c r="U69" s="623"/>
      <c r="V69" s="626"/>
      <c r="W69" s="627"/>
      <c r="X69" s="627"/>
      <c r="Y69" s="627"/>
      <c r="Z69" s="679"/>
      <c r="AA69" s="676"/>
      <c r="AB69" s="677"/>
      <c r="AC69" s="677"/>
      <c r="AD69" s="679"/>
      <c r="AE69" s="688"/>
      <c r="AF69" s="689"/>
    </row>
    <row r="70" spans="1:32" s="218" customFormat="1" ht="20.100000000000001" customHeight="1">
      <c r="A70" s="638" t="s">
        <v>167</v>
      </c>
      <c r="B70" s="639"/>
      <c r="C70" s="639"/>
      <c r="D70" s="639"/>
      <c r="E70" s="642" t="s">
        <v>433</v>
      </c>
      <c r="F70" s="643"/>
      <c r="G70" s="643"/>
      <c r="H70" s="643"/>
      <c r="I70" s="643"/>
      <c r="J70" s="643"/>
      <c r="K70" s="643"/>
      <c r="L70" s="643"/>
      <c r="M70" s="643"/>
      <c r="N70" s="643"/>
      <c r="O70" s="643"/>
      <c r="P70" s="643"/>
      <c r="Q70" s="643"/>
      <c r="R70" s="643"/>
      <c r="S70" s="618" t="s">
        <v>156</v>
      </c>
      <c r="T70" s="619"/>
      <c r="U70" s="620"/>
      <c r="V70" s="624"/>
      <c r="W70" s="625"/>
      <c r="X70" s="625"/>
      <c r="Y70" s="625"/>
      <c r="Z70" s="678" t="s">
        <v>154</v>
      </c>
      <c r="AA70" s="674">
        <f>V70*1.08</f>
        <v>0</v>
      </c>
      <c r="AB70" s="675"/>
      <c r="AC70" s="675"/>
      <c r="AD70" s="678" t="s">
        <v>154</v>
      </c>
      <c r="AE70" s="686" t="s">
        <v>157</v>
      </c>
      <c r="AF70" s="687"/>
    </row>
    <row r="71" spans="1:32" s="218" customFormat="1" ht="20.100000000000001" customHeight="1">
      <c r="A71" s="640"/>
      <c r="B71" s="641"/>
      <c r="C71" s="641"/>
      <c r="D71" s="641"/>
      <c r="E71" s="644"/>
      <c r="F71" s="644"/>
      <c r="G71" s="644"/>
      <c r="H71" s="644"/>
      <c r="I71" s="644"/>
      <c r="J71" s="644"/>
      <c r="K71" s="644"/>
      <c r="L71" s="644"/>
      <c r="M71" s="644"/>
      <c r="N71" s="644"/>
      <c r="O71" s="644"/>
      <c r="P71" s="644"/>
      <c r="Q71" s="644"/>
      <c r="R71" s="644"/>
      <c r="S71" s="621"/>
      <c r="T71" s="622"/>
      <c r="U71" s="623"/>
      <c r="V71" s="626"/>
      <c r="W71" s="627"/>
      <c r="X71" s="627"/>
      <c r="Y71" s="627"/>
      <c r="Z71" s="679"/>
      <c r="AA71" s="676"/>
      <c r="AB71" s="677"/>
      <c r="AC71" s="677"/>
      <c r="AD71" s="679"/>
      <c r="AE71" s="688"/>
      <c r="AF71" s="689"/>
    </row>
    <row r="72" spans="1:32" s="218" customFormat="1" ht="20.100000000000001" customHeight="1">
      <c r="A72" s="640"/>
      <c r="B72" s="641"/>
      <c r="C72" s="641"/>
      <c r="D72" s="641"/>
      <c r="E72" s="644"/>
      <c r="F72" s="644"/>
      <c r="G72" s="644"/>
      <c r="H72" s="644"/>
      <c r="I72" s="644"/>
      <c r="J72" s="644"/>
      <c r="K72" s="644"/>
      <c r="L72" s="644"/>
      <c r="M72" s="644"/>
      <c r="N72" s="644"/>
      <c r="O72" s="644"/>
      <c r="P72" s="644"/>
      <c r="Q72" s="644"/>
      <c r="R72" s="644"/>
      <c r="S72" s="618" t="s">
        <v>159</v>
      </c>
      <c r="T72" s="619"/>
      <c r="U72" s="620"/>
      <c r="V72" s="624">
        <v>4000</v>
      </c>
      <c r="W72" s="625"/>
      <c r="X72" s="625"/>
      <c r="Y72" s="625"/>
      <c r="Z72" s="678" t="s">
        <v>154</v>
      </c>
      <c r="AA72" s="674">
        <f>V72*1.08</f>
        <v>4320</v>
      </c>
      <c r="AB72" s="675"/>
      <c r="AC72" s="675"/>
      <c r="AD72" s="678" t="s">
        <v>154</v>
      </c>
      <c r="AE72" s="686" t="s">
        <v>157</v>
      </c>
      <c r="AF72" s="687"/>
    </row>
    <row r="73" spans="1:32" s="218" customFormat="1" ht="20.100000000000001" customHeight="1">
      <c r="A73" s="640"/>
      <c r="B73" s="641"/>
      <c r="C73" s="641"/>
      <c r="D73" s="641"/>
      <c r="E73" s="644"/>
      <c r="F73" s="644"/>
      <c r="G73" s="644"/>
      <c r="H73" s="644"/>
      <c r="I73" s="644"/>
      <c r="J73" s="644"/>
      <c r="K73" s="644"/>
      <c r="L73" s="644"/>
      <c r="M73" s="644"/>
      <c r="N73" s="644"/>
      <c r="O73" s="644"/>
      <c r="P73" s="644"/>
      <c r="Q73" s="644"/>
      <c r="R73" s="644"/>
      <c r="S73" s="621"/>
      <c r="T73" s="622"/>
      <c r="U73" s="623"/>
      <c r="V73" s="626"/>
      <c r="W73" s="627"/>
      <c r="X73" s="627"/>
      <c r="Y73" s="627"/>
      <c r="Z73" s="679"/>
      <c r="AA73" s="676"/>
      <c r="AB73" s="677"/>
      <c r="AC73" s="677"/>
      <c r="AD73" s="679"/>
      <c r="AE73" s="688"/>
      <c r="AF73" s="689"/>
    </row>
    <row r="74" spans="1:32" s="218" customFormat="1" ht="20.100000000000001" customHeight="1">
      <c r="A74" s="640"/>
      <c r="B74" s="641"/>
      <c r="C74" s="641"/>
      <c r="D74" s="641"/>
      <c r="E74" s="644"/>
      <c r="F74" s="644"/>
      <c r="G74" s="644"/>
      <c r="H74" s="644"/>
      <c r="I74" s="644"/>
      <c r="J74" s="644"/>
      <c r="K74" s="644"/>
      <c r="L74" s="644"/>
      <c r="M74" s="644"/>
      <c r="N74" s="644"/>
      <c r="O74" s="644"/>
      <c r="P74" s="644"/>
      <c r="Q74" s="644"/>
      <c r="R74" s="644"/>
      <c r="S74" s="618" t="s">
        <v>162</v>
      </c>
      <c r="T74" s="619"/>
      <c r="U74" s="620"/>
      <c r="V74" s="624">
        <v>4000</v>
      </c>
      <c r="W74" s="625"/>
      <c r="X74" s="625"/>
      <c r="Y74" s="625"/>
      <c r="Z74" s="678" t="s">
        <v>154</v>
      </c>
      <c r="AA74" s="674">
        <f>V74*1.08</f>
        <v>4320</v>
      </c>
      <c r="AB74" s="675"/>
      <c r="AC74" s="675"/>
      <c r="AD74" s="678" t="s">
        <v>154</v>
      </c>
      <c r="AE74" s="686" t="s">
        <v>157</v>
      </c>
      <c r="AF74" s="687"/>
    </row>
    <row r="75" spans="1:32" s="218" customFormat="1" ht="20.100000000000001" customHeight="1">
      <c r="A75" s="640"/>
      <c r="B75" s="641"/>
      <c r="C75" s="641"/>
      <c r="D75" s="641"/>
      <c r="E75" s="644"/>
      <c r="F75" s="644"/>
      <c r="G75" s="644"/>
      <c r="H75" s="644"/>
      <c r="I75" s="644"/>
      <c r="J75" s="644"/>
      <c r="K75" s="644"/>
      <c r="L75" s="644"/>
      <c r="M75" s="644"/>
      <c r="N75" s="644"/>
      <c r="O75" s="644"/>
      <c r="P75" s="644"/>
      <c r="Q75" s="644"/>
      <c r="R75" s="644"/>
      <c r="S75" s="621"/>
      <c r="T75" s="622"/>
      <c r="U75" s="623"/>
      <c r="V75" s="626"/>
      <c r="W75" s="627"/>
      <c r="X75" s="627"/>
      <c r="Y75" s="627"/>
      <c r="Z75" s="679"/>
      <c r="AA75" s="676"/>
      <c r="AB75" s="677"/>
      <c r="AC75" s="677"/>
      <c r="AD75" s="679"/>
      <c r="AE75" s="688"/>
      <c r="AF75" s="689"/>
    </row>
    <row r="76" spans="1:32" s="218" customFormat="1" ht="20.100000000000001" customHeight="1">
      <c r="A76" s="640"/>
      <c r="B76" s="641"/>
      <c r="C76" s="641"/>
      <c r="D76" s="641"/>
      <c r="E76" s="644"/>
      <c r="F76" s="644"/>
      <c r="G76" s="644"/>
      <c r="H76" s="644"/>
      <c r="I76" s="644"/>
      <c r="J76" s="644"/>
      <c r="K76" s="644"/>
      <c r="L76" s="644"/>
      <c r="M76" s="644"/>
      <c r="N76" s="644"/>
      <c r="O76" s="644"/>
      <c r="P76" s="644"/>
      <c r="Q76" s="644"/>
      <c r="R76" s="644"/>
      <c r="S76" s="618" t="s">
        <v>163</v>
      </c>
      <c r="T76" s="619"/>
      <c r="U76" s="620"/>
      <c r="V76" s="624"/>
      <c r="W76" s="625"/>
      <c r="X76" s="625"/>
      <c r="Y76" s="625"/>
      <c r="Z76" s="678" t="s">
        <v>154</v>
      </c>
      <c r="AA76" s="674">
        <f>V76*1.08</f>
        <v>0</v>
      </c>
      <c r="AB76" s="675"/>
      <c r="AC76" s="675"/>
      <c r="AD76" s="678" t="s">
        <v>154</v>
      </c>
      <c r="AE76" s="686" t="s">
        <v>157</v>
      </c>
      <c r="AF76" s="687"/>
    </row>
    <row r="77" spans="1:32" s="218" customFormat="1" ht="20.100000000000001" customHeight="1">
      <c r="A77" s="640"/>
      <c r="B77" s="641"/>
      <c r="C77" s="641"/>
      <c r="D77" s="641"/>
      <c r="E77" s="644"/>
      <c r="F77" s="644"/>
      <c r="G77" s="644"/>
      <c r="H77" s="644"/>
      <c r="I77" s="644"/>
      <c r="J77" s="644"/>
      <c r="K77" s="644"/>
      <c r="L77" s="644"/>
      <c r="M77" s="644"/>
      <c r="N77" s="644"/>
      <c r="O77" s="644"/>
      <c r="P77" s="644"/>
      <c r="Q77" s="644"/>
      <c r="R77" s="644"/>
      <c r="S77" s="621"/>
      <c r="T77" s="622"/>
      <c r="U77" s="623"/>
      <c r="V77" s="626"/>
      <c r="W77" s="627"/>
      <c r="X77" s="627"/>
      <c r="Y77" s="627"/>
      <c r="Z77" s="679"/>
      <c r="AA77" s="676"/>
      <c r="AB77" s="677"/>
      <c r="AC77" s="677"/>
      <c r="AD77" s="679"/>
      <c r="AE77" s="688"/>
      <c r="AF77" s="689"/>
    </row>
    <row r="78" spans="1:32" s="218" customFormat="1" ht="20.100000000000001" customHeight="1">
      <c r="A78" s="640"/>
      <c r="B78" s="641"/>
      <c r="C78" s="641"/>
      <c r="D78" s="641"/>
      <c r="E78" s="644"/>
      <c r="F78" s="644"/>
      <c r="G78" s="644"/>
      <c r="H78" s="644"/>
      <c r="I78" s="644"/>
      <c r="J78" s="644"/>
      <c r="K78" s="644"/>
      <c r="L78" s="644"/>
      <c r="M78" s="644"/>
      <c r="N78" s="644"/>
      <c r="O78" s="644"/>
      <c r="P78" s="644"/>
      <c r="Q78" s="644"/>
      <c r="R78" s="644"/>
      <c r="S78" s="618" t="s">
        <v>166</v>
      </c>
      <c r="T78" s="619"/>
      <c r="U78" s="620"/>
      <c r="V78" s="624"/>
      <c r="W78" s="625"/>
      <c r="X78" s="625"/>
      <c r="Y78" s="625"/>
      <c r="Z78" s="678" t="s">
        <v>154</v>
      </c>
      <c r="AA78" s="674">
        <f>V78*1.08</f>
        <v>0</v>
      </c>
      <c r="AB78" s="675"/>
      <c r="AC78" s="675"/>
      <c r="AD78" s="678" t="s">
        <v>154</v>
      </c>
      <c r="AE78" s="686" t="s">
        <v>157</v>
      </c>
      <c r="AF78" s="687"/>
    </row>
    <row r="79" spans="1:32" s="218" customFormat="1" ht="20.100000000000001" customHeight="1">
      <c r="A79" s="773"/>
      <c r="B79" s="774"/>
      <c r="C79" s="774"/>
      <c r="D79" s="774"/>
      <c r="E79" s="775"/>
      <c r="F79" s="775"/>
      <c r="G79" s="775"/>
      <c r="H79" s="775"/>
      <c r="I79" s="775"/>
      <c r="J79" s="775"/>
      <c r="K79" s="775"/>
      <c r="L79" s="775"/>
      <c r="M79" s="775"/>
      <c r="N79" s="775"/>
      <c r="O79" s="775"/>
      <c r="P79" s="775"/>
      <c r="Q79" s="775"/>
      <c r="R79" s="775"/>
      <c r="S79" s="621"/>
      <c r="T79" s="622"/>
      <c r="U79" s="623"/>
      <c r="V79" s="626"/>
      <c r="W79" s="627"/>
      <c r="X79" s="627"/>
      <c r="Y79" s="627"/>
      <c r="Z79" s="679"/>
      <c r="AA79" s="676"/>
      <c r="AB79" s="677"/>
      <c r="AC79" s="677"/>
      <c r="AD79" s="679"/>
      <c r="AE79" s="688"/>
      <c r="AF79" s="689"/>
    </row>
    <row r="80" spans="1:32" s="218" customFormat="1" ht="20.100000000000001" customHeight="1">
      <c r="A80" s="653" t="s">
        <v>171</v>
      </c>
      <c r="B80" s="654"/>
      <c r="C80" s="654"/>
      <c r="D80" s="654"/>
      <c r="E80" s="662" t="s">
        <v>433</v>
      </c>
      <c r="F80" s="629"/>
      <c r="G80" s="629"/>
      <c r="H80" s="629"/>
      <c r="I80" s="629"/>
      <c r="J80" s="629"/>
      <c r="K80" s="630"/>
      <c r="L80" s="629"/>
      <c r="M80" s="629"/>
      <c r="N80" s="629"/>
      <c r="O80" s="629"/>
      <c r="P80" s="629"/>
      <c r="Q80" s="629"/>
      <c r="R80" s="630"/>
      <c r="S80" s="618" t="s">
        <v>156</v>
      </c>
      <c r="T80" s="619"/>
      <c r="U80" s="620"/>
      <c r="V80" s="624"/>
      <c r="W80" s="625"/>
      <c r="X80" s="625"/>
      <c r="Y80" s="625"/>
      <c r="Z80" s="678" t="s">
        <v>154</v>
      </c>
      <c r="AA80" s="674">
        <f>V80*1.08</f>
        <v>0</v>
      </c>
      <c r="AB80" s="675"/>
      <c r="AC80" s="675"/>
      <c r="AD80" s="678" t="s">
        <v>154</v>
      </c>
      <c r="AE80" s="686" t="s">
        <v>157</v>
      </c>
      <c r="AF80" s="687"/>
    </row>
    <row r="81" spans="1:32" s="218" customFormat="1" ht="20.100000000000001" customHeight="1">
      <c r="A81" s="656"/>
      <c r="B81" s="657"/>
      <c r="C81" s="657"/>
      <c r="D81" s="657"/>
      <c r="E81" s="631"/>
      <c r="F81" s="632"/>
      <c r="G81" s="632"/>
      <c r="H81" s="632"/>
      <c r="I81" s="632"/>
      <c r="J81" s="632"/>
      <c r="K81" s="633"/>
      <c r="L81" s="632"/>
      <c r="M81" s="632"/>
      <c r="N81" s="632"/>
      <c r="O81" s="632"/>
      <c r="P81" s="632"/>
      <c r="Q81" s="632"/>
      <c r="R81" s="633"/>
      <c r="S81" s="621"/>
      <c r="T81" s="622"/>
      <c r="U81" s="623"/>
      <c r="V81" s="626"/>
      <c r="W81" s="627"/>
      <c r="X81" s="627"/>
      <c r="Y81" s="627"/>
      <c r="Z81" s="679"/>
      <c r="AA81" s="676"/>
      <c r="AB81" s="677"/>
      <c r="AC81" s="677"/>
      <c r="AD81" s="679"/>
      <c r="AE81" s="688"/>
      <c r="AF81" s="689"/>
    </row>
    <row r="82" spans="1:32" s="218" customFormat="1" ht="20.100000000000001" customHeight="1">
      <c r="A82" s="656"/>
      <c r="B82" s="657"/>
      <c r="C82" s="657"/>
      <c r="D82" s="657"/>
      <c r="E82" s="631"/>
      <c r="F82" s="632"/>
      <c r="G82" s="632"/>
      <c r="H82" s="632"/>
      <c r="I82" s="632"/>
      <c r="J82" s="632"/>
      <c r="K82" s="633"/>
      <c r="L82" s="632"/>
      <c r="M82" s="632"/>
      <c r="N82" s="632"/>
      <c r="O82" s="632"/>
      <c r="P82" s="632"/>
      <c r="Q82" s="632"/>
      <c r="R82" s="633"/>
      <c r="S82" s="618" t="s">
        <v>159</v>
      </c>
      <c r="T82" s="619"/>
      <c r="U82" s="620"/>
      <c r="V82" s="624">
        <v>6000</v>
      </c>
      <c r="W82" s="625"/>
      <c r="X82" s="625"/>
      <c r="Y82" s="625"/>
      <c r="Z82" s="678" t="s">
        <v>154</v>
      </c>
      <c r="AA82" s="674">
        <f>V82*1.08</f>
        <v>6480</v>
      </c>
      <c r="AB82" s="675"/>
      <c r="AC82" s="675"/>
      <c r="AD82" s="678" t="s">
        <v>154</v>
      </c>
      <c r="AE82" s="686" t="s">
        <v>157</v>
      </c>
      <c r="AF82" s="687"/>
    </row>
    <row r="83" spans="1:32" s="218" customFormat="1" ht="20.100000000000001" customHeight="1">
      <c r="A83" s="656"/>
      <c r="B83" s="657"/>
      <c r="C83" s="657"/>
      <c r="D83" s="657"/>
      <c r="E83" s="631"/>
      <c r="F83" s="632"/>
      <c r="G83" s="632"/>
      <c r="H83" s="632"/>
      <c r="I83" s="632"/>
      <c r="J83" s="632"/>
      <c r="K83" s="633"/>
      <c r="L83" s="632"/>
      <c r="M83" s="632"/>
      <c r="N83" s="632"/>
      <c r="O83" s="632"/>
      <c r="P83" s="632"/>
      <c r="Q83" s="632"/>
      <c r="R83" s="633"/>
      <c r="S83" s="621"/>
      <c r="T83" s="622"/>
      <c r="U83" s="623"/>
      <c r="V83" s="626"/>
      <c r="W83" s="627"/>
      <c r="X83" s="627"/>
      <c r="Y83" s="627"/>
      <c r="Z83" s="679"/>
      <c r="AA83" s="676"/>
      <c r="AB83" s="677"/>
      <c r="AC83" s="677"/>
      <c r="AD83" s="679"/>
      <c r="AE83" s="688"/>
      <c r="AF83" s="689"/>
    </row>
    <row r="84" spans="1:32" s="218" customFormat="1" ht="20.100000000000001" customHeight="1">
      <c r="A84" s="656"/>
      <c r="B84" s="657"/>
      <c r="C84" s="657"/>
      <c r="D84" s="657"/>
      <c r="E84" s="631"/>
      <c r="F84" s="632"/>
      <c r="G84" s="632"/>
      <c r="H84" s="632"/>
      <c r="I84" s="632"/>
      <c r="J84" s="632"/>
      <c r="K84" s="633"/>
      <c r="L84" s="632"/>
      <c r="M84" s="632"/>
      <c r="N84" s="632"/>
      <c r="O84" s="632"/>
      <c r="P84" s="632"/>
      <c r="Q84" s="632"/>
      <c r="R84" s="633"/>
      <c r="S84" s="618" t="s">
        <v>162</v>
      </c>
      <c r="T84" s="619"/>
      <c r="U84" s="620"/>
      <c r="V84" s="624">
        <v>6000</v>
      </c>
      <c r="W84" s="625"/>
      <c r="X84" s="625"/>
      <c r="Y84" s="625"/>
      <c r="Z84" s="678" t="s">
        <v>154</v>
      </c>
      <c r="AA84" s="674">
        <f>V84*1.08</f>
        <v>6480</v>
      </c>
      <c r="AB84" s="675"/>
      <c r="AC84" s="675"/>
      <c r="AD84" s="678" t="s">
        <v>154</v>
      </c>
      <c r="AE84" s="686" t="s">
        <v>157</v>
      </c>
      <c r="AF84" s="687"/>
    </row>
    <row r="85" spans="1:32" s="218" customFormat="1" ht="20.100000000000001" customHeight="1">
      <c r="A85" s="656"/>
      <c r="B85" s="657"/>
      <c r="C85" s="657"/>
      <c r="D85" s="657"/>
      <c r="E85" s="631"/>
      <c r="F85" s="632"/>
      <c r="G85" s="632"/>
      <c r="H85" s="632"/>
      <c r="I85" s="632"/>
      <c r="J85" s="632"/>
      <c r="K85" s="633"/>
      <c r="L85" s="632"/>
      <c r="M85" s="632"/>
      <c r="N85" s="632"/>
      <c r="O85" s="632"/>
      <c r="P85" s="632"/>
      <c r="Q85" s="632"/>
      <c r="R85" s="633"/>
      <c r="S85" s="621"/>
      <c r="T85" s="622"/>
      <c r="U85" s="623"/>
      <c r="V85" s="626"/>
      <c r="W85" s="627"/>
      <c r="X85" s="627"/>
      <c r="Y85" s="627"/>
      <c r="Z85" s="679"/>
      <c r="AA85" s="676"/>
      <c r="AB85" s="677"/>
      <c r="AC85" s="677"/>
      <c r="AD85" s="679"/>
      <c r="AE85" s="688"/>
      <c r="AF85" s="689"/>
    </row>
    <row r="86" spans="1:32" s="218" customFormat="1" ht="20.100000000000001" customHeight="1">
      <c r="A86" s="656"/>
      <c r="B86" s="657"/>
      <c r="C86" s="657"/>
      <c r="D86" s="657"/>
      <c r="E86" s="631"/>
      <c r="F86" s="632"/>
      <c r="G86" s="632"/>
      <c r="H86" s="632"/>
      <c r="I86" s="632"/>
      <c r="J86" s="632"/>
      <c r="K86" s="633"/>
      <c r="L86" s="632"/>
      <c r="M86" s="632"/>
      <c r="N86" s="632"/>
      <c r="O86" s="632"/>
      <c r="P86" s="632"/>
      <c r="Q86" s="632"/>
      <c r="R86" s="633"/>
      <c r="S86" s="618" t="s">
        <v>163</v>
      </c>
      <c r="T86" s="619"/>
      <c r="U86" s="620"/>
      <c r="V86" s="624">
        <v>4000</v>
      </c>
      <c r="W86" s="625"/>
      <c r="X86" s="625"/>
      <c r="Y86" s="625"/>
      <c r="Z86" s="678" t="s">
        <v>154</v>
      </c>
      <c r="AA86" s="674">
        <f>V86*1.08</f>
        <v>4320</v>
      </c>
      <c r="AB86" s="675"/>
      <c r="AC86" s="675"/>
      <c r="AD86" s="678" t="s">
        <v>154</v>
      </c>
      <c r="AE86" s="686" t="s">
        <v>157</v>
      </c>
      <c r="AF86" s="687"/>
    </row>
    <row r="87" spans="1:32" s="218" customFormat="1" ht="20.100000000000001" customHeight="1">
      <c r="A87" s="656"/>
      <c r="B87" s="657"/>
      <c r="C87" s="657"/>
      <c r="D87" s="657"/>
      <c r="E87" s="631"/>
      <c r="F87" s="632"/>
      <c r="G87" s="632"/>
      <c r="H87" s="632"/>
      <c r="I87" s="632"/>
      <c r="J87" s="632"/>
      <c r="K87" s="633"/>
      <c r="L87" s="632"/>
      <c r="M87" s="632"/>
      <c r="N87" s="632"/>
      <c r="O87" s="632"/>
      <c r="P87" s="632"/>
      <c r="Q87" s="632"/>
      <c r="R87" s="633"/>
      <c r="S87" s="621"/>
      <c r="T87" s="622"/>
      <c r="U87" s="623"/>
      <c r="V87" s="626"/>
      <c r="W87" s="627"/>
      <c r="X87" s="627"/>
      <c r="Y87" s="627"/>
      <c r="Z87" s="679"/>
      <c r="AA87" s="676"/>
      <c r="AB87" s="677"/>
      <c r="AC87" s="677"/>
      <c r="AD87" s="679"/>
      <c r="AE87" s="688"/>
      <c r="AF87" s="689"/>
    </row>
    <row r="88" spans="1:32" s="218" customFormat="1" ht="20.100000000000001" customHeight="1">
      <c r="A88" s="656"/>
      <c r="B88" s="657"/>
      <c r="C88" s="657"/>
      <c r="D88" s="657"/>
      <c r="E88" s="631"/>
      <c r="F88" s="632"/>
      <c r="G88" s="632"/>
      <c r="H88" s="632"/>
      <c r="I88" s="632"/>
      <c r="J88" s="632"/>
      <c r="K88" s="633"/>
      <c r="L88" s="632"/>
      <c r="M88" s="632"/>
      <c r="N88" s="632"/>
      <c r="O88" s="632"/>
      <c r="P88" s="632"/>
      <c r="Q88" s="632"/>
      <c r="R88" s="633"/>
      <c r="S88" s="618" t="s">
        <v>166</v>
      </c>
      <c r="T88" s="619"/>
      <c r="U88" s="620"/>
      <c r="V88" s="624">
        <v>4000</v>
      </c>
      <c r="W88" s="625"/>
      <c r="X88" s="625"/>
      <c r="Y88" s="625"/>
      <c r="Z88" s="678" t="s">
        <v>154</v>
      </c>
      <c r="AA88" s="674">
        <f>V88*1.08</f>
        <v>4320</v>
      </c>
      <c r="AB88" s="675"/>
      <c r="AC88" s="675"/>
      <c r="AD88" s="678" t="s">
        <v>154</v>
      </c>
      <c r="AE88" s="686" t="s">
        <v>157</v>
      </c>
      <c r="AF88" s="687"/>
    </row>
    <row r="89" spans="1:32" s="218" customFormat="1" ht="20.100000000000001" customHeight="1">
      <c r="A89" s="768"/>
      <c r="B89" s="769"/>
      <c r="C89" s="769"/>
      <c r="D89" s="769"/>
      <c r="E89" s="770"/>
      <c r="F89" s="771"/>
      <c r="G89" s="771"/>
      <c r="H89" s="771"/>
      <c r="I89" s="771"/>
      <c r="J89" s="771"/>
      <c r="K89" s="772"/>
      <c r="L89" s="771"/>
      <c r="M89" s="771"/>
      <c r="N89" s="771"/>
      <c r="O89" s="771"/>
      <c r="P89" s="771"/>
      <c r="Q89" s="771"/>
      <c r="R89" s="772"/>
      <c r="S89" s="621"/>
      <c r="T89" s="622"/>
      <c r="U89" s="623"/>
      <c r="V89" s="626"/>
      <c r="W89" s="627"/>
      <c r="X89" s="627"/>
      <c r="Y89" s="627"/>
      <c r="Z89" s="679"/>
      <c r="AA89" s="676"/>
      <c r="AB89" s="677"/>
      <c r="AC89" s="677"/>
      <c r="AD89" s="679"/>
      <c r="AE89" s="688"/>
      <c r="AF89" s="689"/>
    </row>
    <row r="90" spans="1:32" s="218" customFormat="1" ht="24.95" customHeight="1">
      <c r="A90" s="653" t="s">
        <v>173</v>
      </c>
      <c r="B90" s="654"/>
      <c r="C90" s="654"/>
      <c r="D90" s="655"/>
      <c r="E90" s="662" t="s">
        <v>435</v>
      </c>
      <c r="F90" s="629"/>
      <c r="G90" s="629"/>
      <c r="H90" s="629"/>
      <c r="I90" s="629"/>
      <c r="J90" s="629"/>
      <c r="K90" s="630"/>
      <c r="L90" s="759"/>
      <c r="M90" s="760"/>
      <c r="N90" s="760"/>
      <c r="O90" s="760"/>
      <c r="P90" s="760"/>
      <c r="Q90" s="760"/>
      <c r="R90" s="761"/>
      <c r="S90" s="637" t="s">
        <v>174</v>
      </c>
      <c r="T90" s="637"/>
      <c r="U90" s="637"/>
      <c r="V90" s="680"/>
      <c r="W90" s="680"/>
      <c r="X90" s="680"/>
      <c r="Y90" s="681"/>
      <c r="Z90" s="682" t="s">
        <v>154</v>
      </c>
      <c r="AA90" s="663">
        <f>V90*1.08</f>
        <v>0</v>
      </c>
      <c r="AB90" s="663"/>
      <c r="AC90" s="664"/>
      <c r="AD90" s="667" t="s">
        <v>154</v>
      </c>
      <c r="AE90" s="669" t="s">
        <v>157</v>
      </c>
      <c r="AF90" s="670"/>
    </row>
    <row r="91" spans="1:32" s="218" customFormat="1" ht="24.95" customHeight="1">
      <c r="A91" s="656"/>
      <c r="B91" s="657"/>
      <c r="C91" s="657"/>
      <c r="D91" s="658"/>
      <c r="E91" s="631"/>
      <c r="F91" s="632"/>
      <c r="G91" s="632"/>
      <c r="H91" s="632"/>
      <c r="I91" s="632"/>
      <c r="J91" s="632"/>
      <c r="K91" s="633"/>
      <c r="L91" s="762"/>
      <c r="M91" s="763"/>
      <c r="N91" s="763"/>
      <c r="O91" s="763"/>
      <c r="P91" s="763"/>
      <c r="Q91" s="763"/>
      <c r="R91" s="764"/>
      <c r="S91" s="637"/>
      <c r="T91" s="637"/>
      <c r="U91" s="637"/>
      <c r="V91" s="680"/>
      <c r="W91" s="680"/>
      <c r="X91" s="680"/>
      <c r="Y91" s="681"/>
      <c r="Z91" s="682"/>
      <c r="AA91" s="663"/>
      <c r="AB91" s="663"/>
      <c r="AC91" s="664"/>
      <c r="AD91" s="667"/>
      <c r="AE91" s="669"/>
      <c r="AF91" s="670"/>
    </row>
    <row r="92" spans="1:32" s="218" customFormat="1" ht="24.95" customHeight="1">
      <c r="A92" s="656"/>
      <c r="B92" s="657"/>
      <c r="C92" s="657"/>
      <c r="D92" s="658"/>
      <c r="E92" s="631"/>
      <c r="F92" s="632"/>
      <c r="G92" s="632"/>
      <c r="H92" s="632"/>
      <c r="I92" s="632"/>
      <c r="J92" s="632"/>
      <c r="K92" s="633"/>
      <c r="L92" s="762"/>
      <c r="M92" s="763"/>
      <c r="N92" s="763"/>
      <c r="O92" s="763"/>
      <c r="P92" s="763"/>
      <c r="Q92" s="763"/>
      <c r="R92" s="764"/>
      <c r="S92" s="637"/>
      <c r="T92" s="637"/>
      <c r="U92" s="637"/>
      <c r="V92" s="680"/>
      <c r="W92" s="680"/>
      <c r="X92" s="680"/>
      <c r="Y92" s="681"/>
      <c r="Z92" s="682"/>
      <c r="AA92" s="663"/>
      <c r="AB92" s="663"/>
      <c r="AC92" s="664"/>
      <c r="AD92" s="667"/>
      <c r="AE92" s="669"/>
      <c r="AF92" s="670"/>
    </row>
    <row r="93" spans="1:32" s="218" customFormat="1" ht="24.95" customHeight="1">
      <c r="A93" s="656"/>
      <c r="B93" s="657"/>
      <c r="C93" s="657"/>
      <c r="D93" s="658"/>
      <c r="E93" s="631"/>
      <c r="F93" s="632"/>
      <c r="G93" s="632"/>
      <c r="H93" s="632"/>
      <c r="I93" s="632"/>
      <c r="J93" s="632"/>
      <c r="K93" s="633"/>
      <c r="L93" s="762"/>
      <c r="M93" s="763"/>
      <c r="N93" s="763"/>
      <c r="O93" s="763"/>
      <c r="P93" s="763"/>
      <c r="Q93" s="763"/>
      <c r="R93" s="764"/>
      <c r="S93" s="637" t="s">
        <v>175</v>
      </c>
      <c r="T93" s="637"/>
      <c r="U93" s="637"/>
      <c r="V93" s="680">
        <v>5000</v>
      </c>
      <c r="W93" s="680"/>
      <c r="X93" s="680"/>
      <c r="Y93" s="681"/>
      <c r="Z93" s="682" t="s">
        <v>154</v>
      </c>
      <c r="AA93" s="663">
        <f>V93*1.08</f>
        <v>5400</v>
      </c>
      <c r="AB93" s="663"/>
      <c r="AC93" s="664"/>
      <c r="AD93" s="667" t="s">
        <v>154</v>
      </c>
      <c r="AE93" s="669" t="s">
        <v>157</v>
      </c>
      <c r="AF93" s="670"/>
    </row>
    <row r="94" spans="1:32" s="218" customFormat="1" ht="24.95" customHeight="1">
      <c r="A94" s="656"/>
      <c r="B94" s="657"/>
      <c r="C94" s="657"/>
      <c r="D94" s="658"/>
      <c r="E94" s="631"/>
      <c r="F94" s="632"/>
      <c r="G94" s="632"/>
      <c r="H94" s="632"/>
      <c r="I94" s="632"/>
      <c r="J94" s="632"/>
      <c r="K94" s="633"/>
      <c r="L94" s="762"/>
      <c r="M94" s="763"/>
      <c r="N94" s="763"/>
      <c r="O94" s="763"/>
      <c r="P94" s="763"/>
      <c r="Q94" s="763"/>
      <c r="R94" s="764"/>
      <c r="S94" s="637"/>
      <c r="T94" s="637"/>
      <c r="U94" s="637"/>
      <c r="V94" s="680"/>
      <c r="W94" s="680"/>
      <c r="X94" s="680"/>
      <c r="Y94" s="681"/>
      <c r="Z94" s="682"/>
      <c r="AA94" s="663"/>
      <c r="AB94" s="663"/>
      <c r="AC94" s="664"/>
      <c r="AD94" s="667"/>
      <c r="AE94" s="669"/>
      <c r="AF94" s="670"/>
    </row>
    <row r="95" spans="1:32" s="218" customFormat="1" ht="24.95" customHeight="1" thickBot="1">
      <c r="A95" s="659"/>
      <c r="B95" s="660"/>
      <c r="C95" s="660"/>
      <c r="D95" s="661"/>
      <c r="E95" s="634"/>
      <c r="F95" s="635"/>
      <c r="G95" s="635"/>
      <c r="H95" s="635"/>
      <c r="I95" s="635"/>
      <c r="J95" s="635"/>
      <c r="K95" s="636"/>
      <c r="L95" s="765"/>
      <c r="M95" s="766"/>
      <c r="N95" s="766"/>
      <c r="O95" s="766"/>
      <c r="P95" s="766"/>
      <c r="Q95" s="766"/>
      <c r="R95" s="767"/>
      <c r="S95" s="673"/>
      <c r="T95" s="673"/>
      <c r="U95" s="673"/>
      <c r="V95" s="683"/>
      <c r="W95" s="683"/>
      <c r="X95" s="683"/>
      <c r="Y95" s="684"/>
      <c r="Z95" s="685"/>
      <c r="AA95" s="665"/>
      <c r="AB95" s="665"/>
      <c r="AC95" s="666"/>
      <c r="AD95" s="668"/>
      <c r="AE95" s="671"/>
      <c r="AF95" s="672"/>
    </row>
    <row r="96" spans="1:32" s="218" customFormat="1" ht="30" thickBot="1">
      <c r="S96" s="242"/>
      <c r="T96" s="242"/>
      <c r="U96" s="242"/>
      <c r="V96" s="238"/>
      <c r="W96" s="238"/>
      <c r="X96" s="238"/>
      <c r="Y96" s="238"/>
      <c r="Z96" s="238"/>
      <c r="AA96" s="238"/>
      <c r="AB96" s="238"/>
      <c r="AC96" s="238"/>
      <c r="AD96" s="238"/>
      <c r="AE96" s="238"/>
      <c r="AF96" s="238"/>
    </row>
    <row r="97" spans="1:32" s="218" customFormat="1" ht="20.100000000000001" customHeight="1">
      <c r="A97" s="600" t="s">
        <v>176</v>
      </c>
      <c r="B97" s="601"/>
      <c r="C97" s="601"/>
      <c r="D97" s="602"/>
      <c r="E97" s="758" t="s">
        <v>462</v>
      </c>
      <c r="F97" s="645"/>
      <c r="G97" s="645"/>
      <c r="H97" s="645"/>
      <c r="I97" s="645"/>
      <c r="J97" s="645"/>
      <c r="K97" s="645"/>
      <c r="L97" s="645"/>
      <c r="M97" s="645"/>
      <c r="N97" s="645"/>
      <c r="O97" s="645"/>
      <c r="P97" s="645"/>
      <c r="Q97" s="645"/>
      <c r="R97" s="645"/>
      <c r="S97" s="645"/>
      <c r="T97" s="645"/>
      <c r="U97" s="645"/>
      <c r="V97" s="645"/>
      <c r="W97" s="645"/>
      <c r="X97" s="645"/>
      <c r="Y97" s="645"/>
      <c r="Z97" s="645"/>
      <c r="AA97" s="645"/>
      <c r="AB97" s="645"/>
      <c r="AC97" s="645"/>
      <c r="AD97" s="645"/>
      <c r="AE97" s="645"/>
      <c r="AF97" s="646"/>
    </row>
    <row r="98" spans="1:32" s="218" customFormat="1" ht="20.100000000000001" customHeight="1">
      <c r="A98" s="603"/>
      <c r="B98" s="604"/>
      <c r="C98" s="604"/>
      <c r="D98" s="605"/>
      <c r="E98" s="647"/>
      <c r="F98" s="648"/>
      <c r="G98" s="648"/>
      <c r="H98" s="648"/>
      <c r="I98" s="648"/>
      <c r="J98" s="648"/>
      <c r="K98" s="648"/>
      <c r="L98" s="648"/>
      <c r="M98" s="648"/>
      <c r="N98" s="648"/>
      <c r="O98" s="648"/>
      <c r="P98" s="648"/>
      <c r="Q98" s="648"/>
      <c r="R98" s="648"/>
      <c r="S98" s="648"/>
      <c r="T98" s="648"/>
      <c r="U98" s="648"/>
      <c r="V98" s="648"/>
      <c r="W98" s="648"/>
      <c r="X98" s="648"/>
      <c r="Y98" s="648"/>
      <c r="Z98" s="648"/>
      <c r="AA98" s="648"/>
      <c r="AB98" s="648"/>
      <c r="AC98" s="648"/>
      <c r="AD98" s="648"/>
      <c r="AE98" s="648"/>
      <c r="AF98" s="649"/>
    </row>
    <row r="99" spans="1:32" s="218" customFormat="1" ht="20.100000000000001" customHeight="1">
      <c r="A99" s="603"/>
      <c r="B99" s="604"/>
      <c r="C99" s="604"/>
      <c r="D99" s="605"/>
      <c r="E99" s="647"/>
      <c r="F99" s="648"/>
      <c r="G99" s="648"/>
      <c r="H99" s="648"/>
      <c r="I99" s="648"/>
      <c r="J99" s="648"/>
      <c r="K99" s="648"/>
      <c r="L99" s="648"/>
      <c r="M99" s="648"/>
      <c r="N99" s="648"/>
      <c r="O99" s="648"/>
      <c r="P99" s="648"/>
      <c r="Q99" s="648"/>
      <c r="R99" s="648"/>
      <c r="S99" s="648"/>
      <c r="T99" s="648"/>
      <c r="U99" s="648"/>
      <c r="V99" s="648"/>
      <c r="W99" s="648"/>
      <c r="X99" s="648"/>
      <c r="Y99" s="648"/>
      <c r="Z99" s="648"/>
      <c r="AA99" s="648"/>
      <c r="AB99" s="648"/>
      <c r="AC99" s="648"/>
      <c r="AD99" s="648"/>
      <c r="AE99" s="648"/>
      <c r="AF99" s="649"/>
    </row>
    <row r="100" spans="1:32" s="218" customFormat="1" ht="20.100000000000001" customHeight="1">
      <c r="A100" s="603"/>
      <c r="B100" s="604"/>
      <c r="C100" s="604"/>
      <c r="D100" s="605"/>
      <c r="E100" s="647"/>
      <c r="F100" s="648"/>
      <c r="G100" s="648"/>
      <c r="H100" s="648"/>
      <c r="I100" s="648"/>
      <c r="J100" s="648"/>
      <c r="K100" s="648"/>
      <c r="L100" s="648"/>
      <c r="M100" s="648"/>
      <c r="N100" s="648"/>
      <c r="O100" s="648"/>
      <c r="P100" s="648"/>
      <c r="Q100" s="648"/>
      <c r="R100" s="648"/>
      <c r="S100" s="648"/>
      <c r="T100" s="648"/>
      <c r="U100" s="648"/>
      <c r="V100" s="648"/>
      <c r="W100" s="648"/>
      <c r="X100" s="648"/>
      <c r="Y100" s="648"/>
      <c r="Z100" s="648"/>
      <c r="AA100" s="648"/>
      <c r="AB100" s="648"/>
      <c r="AC100" s="648"/>
      <c r="AD100" s="648"/>
      <c r="AE100" s="648"/>
      <c r="AF100" s="649"/>
    </row>
    <row r="101" spans="1:32" s="218" customFormat="1" ht="20.100000000000001" customHeight="1" thickBot="1">
      <c r="A101" s="606"/>
      <c r="B101" s="607"/>
      <c r="C101" s="607"/>
      <c r="D101" s="608"/>
      <c r="E101" s="650"/>
      <c r="F101" s="651"/>
      <c r="G101" s="651"/>
      <c r="H101" s="651"/>
      <c r="I101" s="651"/>
      <c r="J101" s="651"/>
      <c r="K101" s="651"/>
      <c r="L101" s="651"/>
      <c r="M101" s="651"/>
      <c r="N101" s="651"/>
      <c r="O101" s="651"/>
      <c r="P101" s="651"/>
      <c r="Q101" s="651"/>
      <c r="R101" s="651"/>
      <c r="S101" s="651"/>
      <c r="T101" s="651"/>
      <c r="U101" s="651"/>
      <c r="V101" s="651"/>
      <c r="W101" s="651"/>
      <c r="X101" s="651"/>
      <c r="Y101" s="651"/>
      <c r="Z101" s="651"/>
      <c r="AA101" s="651"/>
      <c r="AB101" s="651"/>
      <c r="AC101" s="651"/>
      <c r="AD101" s="651"/>
      <c r="AE101" s="651"/>
      <c r="AF101" s="652"/>
    </row>
    <row r="102" spans="1:32" s="218" customFormat="1" ht="24.95" customHeight="1">
      <c r="A102" s="600" t="s">
        <v>179</v>
      </c>
      <c r="B102" s="601"/>
      <c r="C102" s="601"/>
      <c r="D102" s="602"/>
      <c r="E102" s="609" t="s">
        <v>461</v>
      </c>
      <c r="F102" s="610"/>
      <c r="G102" s="610"/>
      <c r="H102" s="610"/>
      <c r="I102" s="61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1"/>
    </row>
    <row r="103" spans="1:32" s="218" customFormat="1" ht="24.95" customHeight="1">
      <c r="A103" s="603"/>
      <c r="B103" s="604"/>
      <c r="C103" s="604"/>
      <c r="D103" s="605"/>
      <c r="E103" s="612"/>
      <c r="F103" s="613"/>
      <c r="G103" s="613"/>
      <c r="H103" s="613"/>
      <c r="I103" s="613"/>
      <c r="J103" s="613"/>
      <c r="K103" s="613"/>
      <c r="L103" s="613"/>
      <c r="M103" s="613"/>
      <c r="N103" s="613"/>
      <c r="O103" s="613"/>
      <c r="P103" s="613"/>
      <c r="Q103" s="613"/>
      <c r="R103" s="613"/>
      <c r="S103" s="613"/>
      <c r="T103" s="613"/>
      <c r="U103" s="613"/>
      <c r="V103" s="613"/>
      <c r="W103" s="613"/>
      <c r="X103" s="613"/>
      <c r="Y103" s="613"/>
      <c r="Z103" s="613"/>
      <c r="AA103" s="613"/>
      <c r="AB103" s="613"/>
      <c r="AC103" s="613"/>
      <c r="AD103" s="613"/>
      <c r="AE103" s="613"/>
      <c r="AF103" s="614"/>
    </row>
    <row r="104" spans="1:32" s="218" customFormat="1" ht="24.95" customHeight="1">
      <c r="A104" s="603"/>
      <c r="B104" s="604"/>
      <c r="C104" s="604"/>
      <c r="D104" s="605"/>
      <c r="E104" s="612"/>
      <c r="F104" s="613"/>
      <c r="G104" s="613"/>
      <c r="H104" s="613"/>
      <c r="I104" s="613"/>
      <c r="J104" s="613"/>
      <c r="K104" s="613"/>
      <c r="L104" s="613"/>
      <c r="M104" s="613"/>
      <c r="N104" s="613"/>
      <c r="O104" s="613"/>
      <c r="P104" s="613"/>
      <c r="Q104" s="613"/>
      <c r="R104" s="613"/>
      <c r="S104" s="613"/>
      <c r="T104" s="613"/>
      <c r="U104" s="613"/>
      <c r="V104" s="613"/>
      <c r="W104" s="613"/>
      <c r="X104" s="613"/>
      <c r="Y104" s="613"/>
      <c r="Z104" s="613"/>
      <c r="AA104" s="613"/>
      <c r="AB104" s="613"/>
      <c r="AC104" s="613"/>
      <c r="AD104" s="613"/>
      <c r="AE104" s="613"/>
      <c r="AF104" s="614"/>
    </row>
    <row r="105" spans="1:32" s="218" customFormat="1" ht="24.95" customHeight="1">
      <c r="A105" s="603"/>
      <c r="B105" s="604"/>
      <c r="C105" s="604"/>
      <c r="D105" s="605"/>
      <c r="E105" s="612"/>
      <c r="F105" s="613"/>
      <c r="G105" s="613"/>
      <c r="H105" s="613"/>
      <c r="I105" s="613"/>
      <c r="J105" s="613"/>
      <c r="K105" s="613"/>
      <c r="L105" s="613"/>
      <c r="M105" s="613"/>
      <c r="N105" s="613"/>
      <c r="O105" s="613"/>
      <c r="P105" s="613"/>
      <c r="Q105" s="613"/>
      <c r="R105" s="613"/>
      <c r="S105" s="613"/>
      <c r="T105" s="613"/>
      <c r="U105" s="613"/>
      <c r="V105" s="613"/>
      <c r="W105" s="613"/>
      <c r="X105" s="613"/>
      <c r="Y105" s="613"/>
      <c r="Z105" s="613"/>
      <c r="AA105" s="613"/>
      <c r="AB105" s="613"/>
      <c r="AC105" s="613"/>
      <c r="AD105" s="613"/>
      <c r="AE105" s="613"/>
      <c r="AF105" s="614"/>
    </row>
    <row r="106" spans="1:32" s="218" customFormat="1" ht="24.95" customHeight="1" thickBot="1">
      <c r="A106" s="606"/>
      <c r="B106" s="607"/>
      <c r="C106" s="607"/>
      <c r="D106" s="608"/>
      <c r="E106" s="615"/>
      <c r="F106" s="616"/>
      <c r="G106" s="616"/>
      <c r="H106" s="616"/>
      <c r="I106" s="61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7"/>
    </row>
    <row r="107" spans="1:32" s="218" customFormat="1" ht="29.25"/>
    <row r="108" spans="1:32" s="218" customFormat="1" ht="29.25"/>
    <row r="109" spans="1:32" s="218" customFormat="1" ht="29.25"/>
    <row r="110" spans="1:32" s="218" customFormat="1" ht="29.25"/>
    <row r="111" spans="1:32" s="218" customFormat="1" ht="29.25"/>
    <row r="112" spans="1:32" s="218" customFormat="1" ht="29.25"/>
    <row r="113" s="218" customFormat="1" ht="29.25"/>
    <row r="114" s="218" customFormat="1" ht="29.25"/>
    <row r="115" s="218" customFormat="1" ht="29.25"/>
    <row r="116" s="218" customFormat="1" ht="29.25"/>
    <row r="117" s="218" customFormat="1" ht="29.25"/>
    <row r="118" s="218" customFormat="1" ht="29.25"/>
    <row r="119" s="218" customFormat="1" ht="29.25"/>
    <row r="120" s="218" customFormat="1" ht="29.25"/>
    <row r="121" s="218" customFormat="1" ht="29.25"/>
    <row r="122" s="218" customFormat="1" ht="29.25"/>
    <row r="123" s="218" customFormat="1" ht="29.25"/>
  </sheetData>
  <mergeCells count="274">
    <mergeCell ref="AG11:AH12"/>
    <mergeCell ref="S9:X10"/>
    <mergeCell ref="Y9:AD10"/>
    <mergeCell ref="A11:F12"/>
    <mergeCell ref="G11:L12"/>
    <mergeCell ref="M11:R12"/>
    <mergeCell ref="Y15:AC15"/>
    <mergeCell ref="S16:W16"/>
    <mergeCell ref="B3:E3"/>
    <mergeCell ref="F3:M3"/>
    <mergeCell ref="P3:S3"/>
    <mergeCell ref="T3:AA3"/>
    <mergeCell ref="B5:N6"/>
    <mergeCell ref="P5:S6"/>
    <mergeCell ref="T5:AI6"/>
    <mergeCell ref="AE11:AF12"/>
    <mergeCell ref="AE13:AF16"/>
    <mergeCell ref="S11:AD12"/>
    <mergeCell ref="S8:AD8"/>
    <mergeCell ref="A13:F24"/>
    <mergeCell ref="G13:L16"/>
    <mergeCell ref="AG13:AH16"/>
    <mergeCell ref="S14:W14"/>
    <mergeCell ref="Y14:AC14"/>
    <mergeCell ref="M13:R14"/>
    <mergeCell ref="S13:W13"/>
    <mergeCell ref="G17:L20"/>
    <mergeCell ref="M17:R18"/>
    <mergeCell ref="S17:W17"/>
    <mergeCell ref="M19:R20"/>
    <mergeCell ref="Y16:AC16"/>
    <mergeCell ref="Y13:AC13"/>
    <mergeCell ref="S20:W20"/>
    <mergeCell ref="Y20:AC20"/>
    <mergeCell ref="Y17:AC17"/>
    <mergeCell ref="S19:W19"/>
    <mergeCell ref="AE17:AF20"/>
    <mergeCell ref="AG17:AH20"/>
    <mergeCell ref="Y18:AC18"/>
    <mergeCell ref="Y19:AC19"/>
    <mergeCell ref="Y28:AC28"/>
    <mergeCell ref="M15:R16"/>
    <mergeCell ref="S15:W15"/>
    <mergeCell ref="S18:W18"/>
    <mergeCell ref="AE21:AF24"/>
    <mergeCell ref="S24:W24"/>
    <mergeCell ref="Y24:AC24"/>
    <mergeCell ref="M27:R28"/>
    <mergeCell ref="S27:W27"/>
    <mergeCell ref="Y27:AC27"/>
    <mergeCell ref="S28:W28"/>
    <mergeCell ref="G33:L36"/>
    <mergeCell ref="M33:R34"/>
    <mergeCell ref="S33:W33"/>
    <mergeCell ref="G21:L24"/>
    <mergeCell ref="M21:R22"/>
    <mergeCell ref="S21:W21"/>
    <mergeCell ref="Y21:AC21"/>
    <mergeCell ref="AE25:AF28"/>
    <mergeCell ref="AG25:AH28"/>
    <mergeCell ref="S26:W26"/>
    <mergeCell ref="Y26:AC26"/>
    <mergeCell ref="S25:W25"/>
    <mergeCell ref="Y25:AC25"/>
    <mergeCell ref="AG29:AH32"/>
    <mergeCell ref="AG33:AH36"/>
    <mergeCell ref="AG21:AH24"/>
    <mergeCell ref="S22:W22"/>
    <mergeCell ref="Y22:AC22"/>
    <mergeCell ref="S23:W23"/>
    <mergeCell ref="Y31:AC31"/>
    <mergeCell ref="S32:W32"/>
    <mergeCell ref="M35:R36"/>
    <mergeCell ref="M23:R24"/>
    <mergeCell ref="Y23:AC23"/>
    <mergeCell ref="A25:F40"/>
    <mergeCell ref="G25:L28"/>
    <mergeCell ref="M25:R26"/>
    <mergeCell ref="G37:L40"/>
    <mergeCell ref="M37:R38"/>
    <mergeCell ref="G29:L32"/>
    <mergeCell ref="AE29:AF32"/>
    <mergeCell ref="M31:R32"/>
    <mergeCell ref="Y32:AC32"/>
    <mergeCell ref="Y33:AC33"/>
    <mergeCell ref="AE33:AF36"/>
    <mergeCell ref="S29:W29"/>
    <mergeCell ref="Y29:AC29"/>
    <mergeCell ref="M29:R30"/>
    <mergeCell ref="S30:W30"/>
    <mergeCell ref="Y30:AC30"/>
    <mergeCell ref="S36:W36"/>
    <mergeCell ref="Y36:AC36"/>
    <mergeCell ref="S34:W34"/>
    <mergeCell ref="Y34:AC34"/>
    <mergeCell ref="S35:W35"/>
    <mergeCell ref="Y35:AC35"/>
    <mergeCell ref="M39:R40"/>
    <mergeCell ref="S31:W31"/>
    <mergeCell ref="AG37:AH40"/>
    <mergeCell ref="S38:W38"/>
    <mergeCell ref="Y38:AC38"/>
    <mergeCell ref="Y39:AC39"/>
    <mergeCell ref="S40:W40"/>
    <mergeCell ref="Y40:AC40"/>
    <mergeCell ref="S39:W39"/>
    <mergeCell ref="AE37:AF40"/>
    <mergeCell ref="S37:W37"/>
    <mergeCell ref="Y37:AC37"/>
    <mergeCell ref="AG41:AH44"/>
    <mergeCell ref="S42:W42"/>
    <mergeCell ref="Y42:AC42"/>
    <mergeCell ref="S43:W43"/>
    <mergeCell ref="Y43:AC43"/>
    <mergeCell ref="S44:W44"/>
    <mergeCell ref="Y44:AC44"/>
    <mergeCell ref="Y41:AC41"/>
    <mergeCell ref="AE45:AF48"/>
    <mergeCell ref="A41:F44"/>
    <mergeCell ref="G41:L44"/>
    <mergeCell ref="M41:R42"/>
    <mergeCell ref="S41:W41"/>
    <mergeCell ref="M43:R44"/>
    <mergeCell ref="A45:F52"/>
    <mergeCell ref="G45:L48"/>
    <mergeCell ref="M45:R46"/>
    <mergeCell ref="AE41:AF44"/>
    <mergeCell ref="Y48:AC48"/>
    <mergeCell ref="S45:W45"/>
    <mergeCell ref="G49:L52"/>
    <mergeCell ref="M49:R50"/>
    <mergeCell ref="S49:W49"/>
    <mergeCell ref="Y45:AC45"/>
    <mergeCell ref="AE49:AF52"/>
    <mergeCell ref="A55:G56"/>
    <mergeCell ref="S55:AD55"/>
    <mergeCell ref="AG45:AH48"/>
    <mergeCell ref="S46:W46"/>
    <mergeCell ref="Y46:AC46"/>
    <mergeCell ref="M47:R48"/>
    <mergeCell ref="S47:W47"/>
    <mergeCell ref="Y47:AC47"/>
    <mergeCell ref="S48:W48"/>
    <mergeCell ref="AE62:AF63"/>
    <mergeCell ref="AG49:AH52"/>
    <mergeCell ref="S50:W50"/>
    <mergeCell ref="Y50:AC50"/>
    <mergeCell ref="M51:R52"/>
    <mergeCell ref="S51:W51"/>
    <mergeCell ref="Y51:AC51"/>
    <mergeCell ref="S52:W52"/>
    <mergeCell ref="Y52:AC52"/>
    <mergeCell ref="Y49:AC49"/>
    <mergeCell ref="V60:Y61"/>
    <mergeCell ref="Z60:Z61"/>
    <mergeCell ref="A58:D59"/>
    <mergeCell ref="E58:K59"/>
    <mergeCell ref="L58:R59"/>
    <mergeCell ref="S58:AF59"/>
    <mergeCell ref="AA60:AC61"/>
    <mergeCell ref="AD60:AD61"/>
    <mergeCell ref="AE60:AF61"/>
    <mergeCell ref="AA68:AC69"/>
    <mergeCell ref="AD68:AD69"/>
    <mergeCell ref="V68:Y69"/>
    <mergeCell ref="V66:Y67"/>
    <mergeCell ref="V64:Y65"/>
    <mergeCell ref="V62:Y63"/>
    <mergeCell ref="Z62:Z63"/>
    <mergeCell ref="AA62:AC63"/>
    <mergeCell ref="AD62:AD63"/>
    <mergeCell ref="AE68:AF69"/>
    <mergeCell ref="AE66:AF67"/>
    <mergeCell ref="Z64:Z65"/>
    <mergeCell ref="AA64:AC65"/>
    <mergeCell ref="AD64:AD65"/>
    <mergeCell ref="AE64:AF65"/>
    <mergeCell ref="Z66:Z67"/>
    <mergeCell ref="AA66:AC67"/>
    <mergeCell ref="AD66:AD67"/>
    <mergeCell ref="Z68:Z69"/>
    <mergeCell ref="A60:D69"/>
    <mergeCell ref="E60:K69"/>
    <mergeCell ref="L60:R69"/>
    <mergeCell ref="S68:U69"/>
    <mergeCell ref="S66:U67"/>
    <mergeCell ref="S64:U65"/>
    <mergeCell ref="S62:U63"/>
    <mergeCell ref="S60:U61"/>
    <mergeCell ref="AA70:AC71"/>
    <mergeCell ref="AD70:AD71"/>
    <mergeCell ref="AE70:AF71"/>
    <mergeCell ref="AD72:AD73"/>
    <mergeCell ref="A70:D79"/>
    <mergeCell ref="E70:K79"/>
    <mergeCell ref="L70:R79"/>
    <mergeCell ref="S70:U71"/>
    <mergeCell ref="S78:U79"/>
    <mergeCell ref="S74:U75"/>
    <mergeCell ref="V70:Y71"/>
    <mergeCell ref="AA72:AC73"/>
    <mergeCell ref="AD76:AD77"/>
    <mergeCell ref="AE76:AF77"/>
    <mergeCell ref="AE72:AF73"/>
    <mergeCell ref="Z74:Z75"/>
    <mergeCell ref="AA74:AC75"/>
    <mergeCell ref="V74:Y75"/>
    <mergeCell ref="AE74:AF75"/>
    <mergeCell ref="Z70:Z71"/>
    <mergeCell ref="AD74:AD75"/>
    <mergeCell ref="S72:U73"/>
    <mergeCell ref="V72:Y73"/>
    <mergeCell ref="Z72:Z73"/>
    <mergeCell ref="V78:Y79"/>
    <mergeCell ref="Z78:Z79"/>
    <mergeCell ref="AA78:AC79"/>
    <mergeCell ref="S76:U77"/>
    <mergeCell ref="V76:Y77"/>
    <mergeCell ref="Z76:Z77"/>
    <mergeCell ref="AE80:AF81"/>
    <mergeCell ref="Z82:Z83"/>
    <mergeCell ref="AA82:AC83"/>
    <mergeCell ref="AD82:AD83"/>
    <mergeCell ref="Z80:Z81"/>
    <mergeCell ref="AD78:AD79"/>
    <mergeCell ref="AE88:AF89"/>
    <mergeCell ref="AE82:AF83"/>
    <mergeCell ref="AA80:AC81"/>
    <mergeCell ref="AA76:AC77"/>
    <mergeCell ref="AD80:AD81"/>
    <mergeCell ref="AA84:AC85"/>
    <mergeCell ref="AD84:AD85"/>
    <mergeCell ref="AE78:AF79"/>
    <mergeCell ref="AA88:AC89"/>
    <mergeCell ref="AE84:AF85"/>
    <mergeCell ref="Z84:Z85"/>
    <mergeCell ref="A80:D89"/>
    <mergeCell ref="E80:K89"/>
    <mergeCell ref="L80:R89"/>
    <mergeCell ref="S88:U89"/>
    <mergeCell ref="V88:Y89"/>
    <mergeCell ref="S82:U83"/>
    <mergeCell ref="V82:Y83"/>
    <mergeCell ref="Z88:Z89"/>
    <mergeCell ref="S80:U81"/>
    <mergeCell ref="V80:Y81"/>
    <mergeCell ref="V84:Y85"/>
    <mergeCell ref="S84:U85"/>
    <mergeCell ref="S86:U87"/>
    <mergeCell ref="V86:Y87"/>
    <mergeCell ref="A102:D106"/>
    <mergeCell ref="E102:AF106"/>
    <mergeCell ref="A97:D101"/>
    <mergeCell ref="E97:AF101"/>
    <mergeCell ref="AD93:AD95"/>
    <mergeCell ref="AE93:AF95"/>
    <mergeCell ref="S93:U95"/>
    <mergeCell ref="V93:Y95"/>
    <mergeCell ref="Z86:Z87"/>
    <mergeCell ref="AA86:AC87"/>
    <mergeCell ref="Z93:Z95"/>
    <mergeCell ref="AA93:AC95"/>
    <mergeCell ref="A90:D95"/>
    <mergeCell ref="E90:K95"/>
    <mergeCell ref="L90:R95"/>
    <mergeCell ref="S90:U92"/>
    <mergeCell ref="V90:Y92"/>
    <mergeCell ref="AD86:AD87"/>
    <mergeCell ref="AE86:AF87"/>
    <mergeCell ref="Z90:Z92"/>
    <mergeCell ref="AA90:AC92"/>
    <mergeCell ref="AD90:AD92"/>
    <mergeCell ref="AE90:AF92"/>
    <mergeCell ref="AD88:AD89"/>
  </mergeCells>
  <phoneticPr fontId="104"/>
  <pageMargins left="0.78700000000000003" right="0.78700000000000003" top="0.98399999999999999" bottom="0.98399999999999999" header="0.51200000000000001" footer="0.51200000000000001"/>
  <pageSetup paperSize="8" scale="30"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92D050"/>
    <pageSetUpPr fitToPage="1"/>
  </sheetPr>
  <dimension ref="A1:AL96"/>
  <sheetViews>
    <sheetView topLeftCell="A82" zoomScale="69" zoomScaleNormal="69" workbookViewId="0">
      <selection activeCell="A25" sqref="A25:F36"/>
    </sheetView>
  </sheetViews>
  <sheetFormatPr defaultColWidth="3.375" defaultRowHeight="13.5"/>
  <cols>
    <col min="1" max="22" width="6" customWidth="1"/>
    <col min="23" max="23" width="25.5" customWidth="1"/>
    <col min="24" max="28" width="6" customWidth="1"/>
    <col min="29" max="29" width="29.625" customWidth="1"/>
    <col min="30" max="35" width="6" customWidth="1"/>
    <col min="36" max="36" width="4.625" customWidth="1"/>
  </cols>
  <sheetData>
    <row r="1" spans="1:38" ht="55.5" customHeight="1">
      <c r="A1" s="314" t="s">
        <v>334</v>
      </c>
      <c r="K1" s="153"/>
      <c r="L1" s="153"/>
      <c r="M1" s="153"/>
      <c r="N1" s="153"/>
      <c r="O1" s="153"/>
      <c r="P1" s="153"/>
      <c r="Q1" s="153"/>
      <c r="R1" s="153"/>
      <c r="S1" s="153"/>
      <c r="T1" s="153"/>
      <c r="U1" s="153"/>
      <c r="V1" s="153"/>
      <c r="W1" s="153"/>
    </row>
    <row r="2" spans="1:38" ht="17.25">
      <c r="A2" s="154"/>
      <c r="K2" s="12"/>
      <c r="L2" s="12"/>
      <c r="M2" s="12"/>
      <c r="N2" s="12"/>
      <c r="O2" s="12"/>
      <c r="P2" s="12"/>
      <c r="Q2" s="12"/>
      <c r="R2" s="12"/>
      <c r="S2" s="12"/>
      <c r="T2" s="12"/>
      <c r="U2" s="12"/>
      <c r="V2" s="12"/>
      <c r="W2" s="12"/>
    </row>
    <row r="3" spans="1:38" ht="51" customHeight="1">
      <c r="A3" s="155"/>
      <c r="B3" s="823" t="s">
        <v>405</v>
      </c>
      <c r="C3" s="823"/>
      <c r="D3" s="823"/>
      <c r="E3" s="823"/>
      <c r="F3" s="813" t="s">
        <v>437</v>
      </c>
      <c r="G3" s="813"/>
      <c r="H3" s="813"/>
      <c r="I3" s="813"/>
      <c r="J3" s="813"/>
      <c r="K3" s="813"/>
      <c r="L3" s="813"/>
      <c r="M3" s="813"/>
      <c r="O3" s="156"/>
      <c r="P3" s="824" t="s">
        <v>136</v>
      </c>
      <c r="Q3" s="824"/>
      <c r="R3" s="824"/>
      <c r="S3" s="824"/>
      <c r="T3" s="813" t="s">
        <v>438</v>
      </c>
      <c r="U3" s="813"/>
      <c r="V3" s="813"/>
      <c r="W3" s="813"/>
      <c r="X3" s="813"/>
      <c r="Y3" s="813"/>
      <c r="Z3" s="813"/>
      <c r="AA3" s="813"/>
    </row>
    <row r="4" spans="1:38" ht="17.25">
      <c r="A4" s="154"/>
      <c r="K4" s="12"/>
      <c r="L4" s="12"/>
      <c r="M4" s="12"/>
      <c r="N4" s="12"/>
      <c r="O4" s="12"/>
      <c r="P4" s="12"/>
      <c r="Q4" s="12"/>
      <c r="R4" s="12"/>
      <c r="S4" s="12"/>
      <c r="T4" s="12"/>
      <c r="U4" s="12"/>
      <c r="V4" s="12"/>
      <c r="W4" s="12"/>
    </row>
    <row r="5" spans="1:38" ht="23.25" customHeight="1">
      <c r="B5" s="814" t="s">
        <v>138</v>
      </c>
      <c r="C5" s="815"/>
      <c r="D5" s="815"/>
      <c r="E5" s="815"/>
      <c r="F5" s="815"/>
      <c r="G5" s="815"/>
      <c r="H5" s="815"/>
      <c r="I5" s="815"/>
      <c r="J5" s="815"/>
      <c r="K5" s="815"/>
      <c r="L5" s="815"/>
      <c r="M5" s="815"/>
      <c r="N5" s="816"/>
      <c r="P5" s="834" t="s">
        <v>137</v>
      </c>
      <c r="Q5" s="835"/>
      <c r="R5" s="835"/>
      <c r="S5" s="836"/>
      <c r="T5" s="840" t="s">
        <v>226</v>
      </c>
      <c r="U5" s="840"/>
      <c r="V5" s="840"/>
      <c r="W5" s="840"/>
      <c r="X5" s="840"/>
      <c r="Y5" s="840"/>
      <c r="Z5" s="840"/>
      <c r="AA5" s="840"/>
      <c r="AB5" s="840"/>
      <c r="AC5" s="840"/>
      <c r="AD5" s="840"/>
      <c r="AE5" s="840"/>
      <c r="AF5" s="840"/>
      <c r="AG5" s="840"/>
      <c r="AH5" s="840"/>
      <c r="AI5" s="841"/>
    </row>
    <row r="6" spans="1:38" ht="30.75" customHeight="1">
      <c r="B6" s="817"/>
      <c r="C6" s="818"/>
      <c r="D6" s="818"/>
      <c r="E6" s="818"/>
      <c r="F6" s="818"/>
      <c r="G6" s="818"/>
      <c r="H6" s="818"/>
      <c r="I6" s="818"/>
      <c r="J6" s="818"/>
      <c r="K6" s="818"/>
      <c r="L6" s="818"/>
      <c r="M6" s="818"/>
      <c r="N6" s="819"/>
      <c r="P6" s="837"/>
      <c r="Q6" s="838"/>
      <c r="R6" s="838"/>
      <c r="S6" s="839"/>
      <c r="T6" s="842"/>
      <c r="U6" s="842"/>
      <c r="V6" s="842"/>
      <c r="W6" s="842"/>
      <c r="X6" s="842"/>
      <c r="Y6" s="842"/>
      <c r="Z6" s="842"/>
      <c r="AA6" s="842"/>
      <c r="AB6" s="842"/>
      <c r="AC6" s="842"/>
      <c r="AD6" s="842"/>
      <c r="AE6" s="842"/>
      <c r="AF6" s="842"/>
      <c r="AG6" s="842"/>
      <c r="AH6" s="842"/>
      <c r="AI6" s="843"/>
      <c r="AJ6" s="157"/>
    </row>
    <row r="7" spans="1:38" s="17" customFormat="1" ht="30.75" customHeight="1" thickBot="1">
      <c r="B7" s="245"/>
      <c r="C7" s="245"/>
      <c r="D7" s="245"/>
      <c r="E7" s="245"/>
      <c r="F7" s="245"/>
      <c r="G7" s="245"/>
      <c r="H7" s="245"/>
      <c r="I7" s="245"/>
      <c r="J7" s="245"/>
      <c r="K7" s="245"/>
      <c r="L7" s="245"/>
      <c r="M7" s="245"/>
      <c r="N7" s="245"/>
      <c r="S7" s="243"/>
      <c r="T7" s="243"/>
      <c r="U7" s="243"/>
      <c r="V7" s="243"/>
      <c r="W7" s="243"/>
      <c r="X7" s="243"/>
      <c r="Y7" s="243"/>
      <c r="Z7" s="243"/>
      <c r="AA7" s="243"/>
      <c r="AB7" s="243"/>
      <c r="AC7" s="243"/>
      <c r="AD7" s="243"/>
      <c r="AJ7" s="157"/>
    </row>
    <row r="8" spans="1:38" ht="59.25" customHeight="1" thickBot="1">
      <c r="B8" s="245"/>
      <c r="C8" s="245"/>
      <c r="D8" s="245"/>
      <c r="E8" s="245"/>
      <c r="F8" s="245"/>
      <c r="G8" s="245"/>
      <c r="H8" s="245"/>
      <c r="I8" s="245"/>
      <c r="J8" s="245"/>
      <c r="K8" s="245"/>
      <c r="L8" s="245"/>
      <c r="M8" s="245"/>
      <c r="N8" s="245"/>
      <c r="S8" s="820" t="s">
        <v>139</v>
      </c>
      <c r="T8" s="821"/>
      <c r="U8" s="821"/>
      <c r="V8" s="821"/>
      <c r="W8" s="821"/>
      <c r="X8" s="821"/>
      <c r="Y8" s="821"/>
      <c r="Z8" s="821"/>
      <c r="AA8" s="821"/>
      <c r="AB8" s="821"/>
      <c r="AC8" s="821"/>
      <c r="AD8" s="822"/>
      <c r="AJ8" s="157"/>
    </row>
    <row r="9" spans="1:38" ht="30" customHeight="1">
      <c r="S9" s="825" t="s">
        <v>439</v>
      </c>
      <c r="T9" s="826"/>
      <c r="U9" s="826"/>
      <c r="V9" s="826"/>
      <c r="W9" s="826"/>
      <c r="X9" s="826"/>
      <c r="Y9" s="826" t="s">
        <v>440</v>
      </c>
      <c r="Z9" s="826"/>
      <c r="AA9" s="826"/>
      <c r="AB9" s="826"/>
      <c r="AC9" s="826"/>
      <c r="AD9" s="829"/>
      <c r="AI9" s="158"/>
      <c r="AJ9" s="157"/>
    </row>
    <row r="10" spans="1:38" ht="30" customHeight="1" thickBot="1">
      <c r="S10" s="827"/>
      <c r="T10" s="828"/>
      <c r="U10" s="828"/>
      <c r="V10" s="828"/>
      <c r="W10" s="828"/>
      <c r="X10" s="828"/>
      <c r="Y10" s="828"/>
      <c r="Z10" s="828"/>
      <c r="AA10" s="828"/>
      <c r="AB10" s="828"/>
      <c r="AC10" s="828"/>
      <c r="AD10" s="830"/>
      <c r="AI10" s="158"/>
      <c r="AJ10" s="157"/>
    </row>
    <row r="11" spans="1:38" ht="27" customHeight="1">
      <c r="A11" s="831" t="s">
        <v>142</v>
      </c>
      <c r="B11" s="832"/>
      <c r="C11" s="832"/>
      <c r="D11" s="832"/>
      <c r="E11" s="832"/>
      <c r="F11" s="832"/>
      <c r="G11" s="832" t="s">
        <v>143</v>
      </c>
      <c r="H11" s="832"/>
      <c r="I11" s="832"/>
      <c r="J11" s="832"/>
      <c r="K11" s="832"/>
      <c r="L11" s="832"/>
      <c r="M11" s="832" t="s">
        <v>144</v>
      </c>
      <c r="N11" s="832"/>
      <c r="O11" s="832"/>
      <c r="P11" s="832"/>
      <c r="Q11" s="832"/>
      <c r="R11" s="832"/>
      <c r="S11" s="832" t="s">
        <v>145</v>
      </c>
      <c r="T11" s="832"/>
      <c r="U11" s="832"/>
      <c r="V11" s="832"/>
      <c r="W11" s="832"/>
      <c r="X11" s="832"/>
      <c r="Y11" s="832"/>
      <c r="Z11" s="832"/>
      <c r="AA11" s="832"/>
      <c r="AB11" s="832"/>
      <c r="AC11" s="832"/>
      <c r="AD11" s="832"/>
      <c r="AE11" s="832" t="s">
        <v>146</v>
      </c>
      <c r="AF11" s="844"/>
      <c r="AG11" s="846" t="s">
        <v>147</v>
      </c>
      <c r="AH11" s="847"/>
      <c r="AI11" s="158"/>
      <c r="AJ11" s="158"/>
      <c r="AK11" s="158"/>
      <c r="AL11" s="157"/>
    </row>
    <row r="12" spans="1:38" ht="27" customHeight="1">
      <c r="A12" s="833"/>
      <c r="B12" s="803"/>
      <c r="C12" s="803"/>
      <c r="D12" s="803"/>
      <c r="E12" s="803"/>
      <c r="F12" s="803"/>
      <c r="G12" s="803"/>
      <c r="H12" s="803"/>
      <c r="I12" s="803"/>
      <c r="J12" s="803"/>
      <c r="K12" s="803"/>
      <c r="L12" s="803"/>
      <c r="M12" s="803"/>
      <c r="N12" s="803"/>
      <c r="O12" s="803"/>
      <c r="P12" s="803"/>
      <c r="Q12" s="803"/>
      <c r="R12" s="803"/>
      <c r="S12" s="803"/>
      <c r="T12" s="803"/>
      <c r="U12" s="803"/>
      <c r="V12" s="803"/>
      <c r="W12" s="803"/>
      <c r="X12" s="803"/>
      <c r="Y12" s="803"/>
      <c r="Z12" s="803"/>
      <c r="AA12" s="803"/>
      <c r="AB12" s="803"/>
      <c r="AC12" s="803"/>
      <c r="AD12" s="803"/>
      <c r="AE12" s="803"/>
      <c r="AF12" s="845"/>
      <c r="AG12" s="803"/>
      <c r="AH12" s="848"/>
      <c r="AI12" s="158"/>
      <c r="AJ12" s="158"/>
      <c r="AK12" s="158"/>
      <c r="AL12" s="157"/>
    </row>
    <row r="13" spans="1:38" ht="27" customHeight="1">
      <c r="A13" s="794" t="s">
        <v>181</v>
      </c>
      <c r="B13" s="795"/>
      <c r="C13" s="795"/>
      <c r="D13" s="795"/>
      <c r="E13" s="795"/>
      <c r="F13" s="796"/>
      <c r="G13" s="803" t="s">
        <v>169</v>
      </c>
      <c r="H13" s="803"/>
      <c r="I13" s="803"/>
      <c r="J13" s="803"/>
      <c r="K13" s="803"/>
      <c r="L13" s="803"/>
      <c r="M13" s="803" t="s">
        <v>170</v>
      </c>
      <c r="N13" s="803"/>
      <c r="O13" s="803"/>
      <c r="P13" s="803"/>
      <c r="Q13" s="803"/>
      <c r="R13" s="803"/>
      <c r="S13" s="789"/>
      <c r="T13" s="789"/>
      <c r="U13" s="789"/>
      <c r="V13" s="789"/>
      <c r="W13" s="790"/>
      <c r="X13" s="160" t="s">
        <v>154</v>
      </c>
      <c r="Y13" s="789"/>
      <c r="Z13" s="789"/>
      <c r="AA13" s="789"/>
      <c r="AB13" s="789"/>
      <c r="AC13" s="790"/>
      <c r="AD13" s="161" t="s">
        <v>154</v>
      </c>
      <c r="AE13" s="787"/>
      <c r="AF13" s="791"/>
      <c r="AG13" s="787"/>
      <c r="AH13" s="788"/>
      <c r="AI13" s="158"/>
      <c r="AJ13" s="158"/>
      <c r="AK13" s="158"/>
      <c r="AL13" s="157"/>
    </row>
    <row r="14" spans="1:38" ht="27" customHeight="1">
      <c r="A14" s="797"/>
      <c r="B14" s="798"/>
      <c r="C14" s="798"/>
      <c r="D14" s="798"/>
      <c r="E14" s="798"/>
      <c r="F14" s="799"/>
      <c r="G14" s="803"/>
      <c r="H14" s="803"/>
      <c r="I14" s="803"/>
      <c r="J14" s="803"/>
      <c r="K14" s="803"/>
      <c r="L14" s="803"/>
      <c r="M14" s="803"/>
      <c r="N14" s="803"/>
      <c r="O14" s="803"/>
      <c r="P14" s="803"/>
      <c r="Q14" s="803"/>
      <c r="R14" s="803"/>
      <c r="S14" s="792">
        <f>S13*1.08</f>
        <v>0</v>
      </c>
      <c r="T14" s="792"/>
      <c r="U14" s="792"/>
      <c r="V14" s="792"/>
      <c r="W14" s="793"/>
      <c r="X14" s="162" t="s">
        <v>154</v>
      </c>
      <c r="Y14" s="792">
        <f>Y13*1.08</f>
        <v>0</v>
      </c>
      <c r="Z14" s="792"/>
      <c r="AA14" s="792"/>
      <c r="AB14" s="792"/>
      <c r="AC14" s="793"/>
      <c r="AD14" s="163" t="s">
        <v>154</v>
      </c>
      <c r="AE14" s="787"/>
      <c r="AF14" s="791"/>
      <c r="AG14" s="787"/>
      <c r="AH14" s="788"/>
      <c r="AI14" s="158"/>
      <c r="AJ14" s="158"/>
      <c r="AK14" s="158"/>
      <c r="AL14" s="157"/>
    </row>
    <row r="15" spans="1:38" ht="27" customHeight="1">
      <c r="A15" s="797"/>
      <c r="B15" s="798"/>
      <c r="C15" s="798"/>
      <c r="D15" s="798"/>
      <c r="E15" s="798"/>
      <c r="F15" s="799"/>
      <c r="G15" s="803"/>
      <c r="H15" s="803"/>
      <c r="I15" s="803"/>
      <c r="J15" s="803"/>
      <c r="K15" s="803"/>
      <c r="L15" s="803"/>
      <c r="M15" s="803" t="s">
        <v>158</v>
      </c>
      <c r="N15" s="803"/>
      <c r="O15" s="803"/>
      <c r="P15" s="803"/>
      <c r="Q15" s="803"/>
      <c r="R15" s="803"/>
      <c r="S15" s="789"/>
      <c r="T15" s="789"/>
      <c r="U15" s="789"/>
      <c r="V15" s="789"/>
      <c r="W15" s="790"/>
      <c r="X15" s="160" t="s">
        <v>154</v>
      </c>
      <c r="Y15" s="789"/>
      <c r="Z15" s="789"/>
      <c r="AA15" s="789"/>
      <c r="AB15" s="789"/>
      <c r="AC15" s="790"/>
      <c r="AD15" s="161" t="s">
        <v>154</v>
      </c>
      <c r="AE15" s="787"/>
      <c r="AF15" s="791"/>
      <c r="AG15" s="787"/>
      <c r="AH15" s="788"/>
      <c r="AI15" s="158"/>
      <c r="AJ15" s="158"/>
      <c r="AK15" s="158"/>
      <c r="AL15" s="157"/>
    </row>
    <row r="16" spans="1:38" ht="27" customHeight="1">
      <c r="A16" s="797"/>
      <c r="B16" s="798"/>
      <c r="C16" s="798"/>
      <c r="D16" s="798"/>
      <c r="E16" s="798"/>
      <c r="F16" s="799"/>
      <c r="G16" s="803"/>
      <c r="H16" s="803"/>
      <c r="I16" s="803"/>
      <c r="J16" s="803"/>
      <c r="K16" s="803"/>
      <c r="L16" s="803"/>
      <c r="M16" s="803"/>
      <c r="N16" s="803"/>
      <c r="O16" s="803"/>
      <c r="P16" s="803"/>
      <c r="Q16" s="803"/>
      <c r="R16" s="803"/>
      <c r="S16" s="792">
        <f>S15*1.08</f>
        <v>0</v>
      </c>
      <c r="T16" s="792"/>
      <c r="U16" s="792"/>
      <c r="V16" s="792"/>
      <c r="W16" s="793"/>
      <c r="X16" s="162" t="s">
        <v>154</v>
      </c>
      <c r="Y16" s="792">
        <f>Y15*1.08</f>
        <v>0</v>
      </c>
      <c r="Z16" s="792"/>
      <c r="AA16" s="792"/>
      <c r="AB16" s="792"/>
      <c r="AC16" s="793"/>
      <c r="AD16" s="163" t="s">
        <v>154</v>
      </c>
      <c r="AE16" s="787"/>
      <c r="AF16" s="791"/>
      <c r="AG16" s="787"/>
      <c r="AH16" s="788"/>
      <c r="AI16" s="158"/>
      <c r="AJ16" s="158"/>
      <c r="AK16" s="158"/>
      <c r="AL16" s="157"/>
    </row>
    <row r="17" spans="1:38" ht="27" customHeight="1">
      <c r="A17" s="797"/>
      <c r="B17" s="798"/>
      <c r="C17" s="798"/>
      <c r="D17" s="798"/>
      <c r="E17" s="798"/>
      <c r="F17" s="799"/>
      <c r="G17" s="803" t="s">
        <v>152</v>
      </c>
      <c r="H17" s="803"/>
      <c r="I17" s="803"/>
      <c r="J17" s="803"/>
      <c r="K17" s="803"/>
      <c r="L17" s="803"/>
      <c r="M17" s="803" t="s">
        <v>153</v>
      </c>
      <c r="N17" s="803"/>
      <c r="O17" s="803"/>
      <c r="P17" s="803"/>
      <c r="Q17" s="803"/>
      <c r="R17" s="803"/>
      <c r="S17" s="789"/>
      <c r="T17" s="789"/>
      <c r="U17" s="789"/>
      <c r="V17" s="789"/>
      <c r="W17" s="790"/>
      <c r="X17" s="160" t="s">
        <v>154</v>
      </c>
      <c r="Y17" s="789"/>
      <c r="Z17" s="789"/>
      <c r="AA17" s="789"/>
      <c r="AB17" s="789"/>
      <c r="AC17" s="790"/>
      <c r="AD17" s="161" t="s">
        <v>154</v>
      </c>
      <c r="AE17" s="787"/>
      <c r="AF17" s="791"/>
      <c r="AG17" s="787"/>
      <c r="AH17" s="788"/>
      <c r="AI17" s="158"/>
      <c r="AJ17" s="158"/>
      <c r="AK17" s="158"/>
      <c r="AL17" s="157"/>
    </row>
    <row r="18" spans="1:38" ht="27" customHeight="1">
      <c r="A18" s="797"/>
      <c r="B18" s="798"/>
      <c r="C18" s="798"/>
      <c r="D18" s="798"/>
      <c r="E18" s="798"/>
      <c r="F18" s="799"/>
      <c r="G18" s="803"/>
      <c r="H18" s="803"/>
      <c r="I18" s="803"/>
      <c r="J18" s="803"/>
      <c r="K18" s="803"/>
      <c r="L18" s="803"/>
      <c r="M18" s="803"/>
      <c r="N18" s="803"/>
      <c r="O18" s="803"/>
      <c r="P18" s="803"/>
      <c r="Q18" s="803"/>
      <c r="R18" s="803"/>
      <c r="S18" s="792">
        <f>S17*1.08</f>
        <v>0</v>
      </c>
      <c r="T18" s="792"/>
      <c r="U18" s="792"/>
      <c r="V18" s="792"/>
      <c r="W18" s="793"/>
      <c r="X18" s="162" t="s">
        <v>154</v>
      </c>
      <c r="Y18" s="792">
        <f>Y17*1.08</f>
        <v>0</v>
      </c>
      <c r="Z18" s="792"/>
      <c r="AA18" s="792"/>
      <c r="AB18" s="792"/>
      <c r="AC18" s="793"/>
      <c r="AD18" s="163" t="s">
        <v>154</v>
      </c>
      <c r="AE18" s="787"/>
      <c r="AF18" s="791"/>
      <c r="AG18" s="787"/>
      <c r="AH18" s="788"/>
      <c r="AI18" s="158"/>
      <c r="AJ18" s="158"/>
      <c r="AK18" s="158"/>
      <c r="AL18" s="157"/>
    </row>
    <row r="19" spans="1:38" ht="27" customHeight="1">
      <c r="A19" s="797"/>
      <c r="B19" s="798"/>
      <c r="C19" s="798"/>
      <c r="D19" s="798"/>
      <c r="E19" s="798"/>
      <c r="F19" s="799"/>
      <c r="G19" s="803"/>
      <c r="H19" s="803"/>
      <c r="I19" s="803"/>
      <c r="J19" s="803"/>
      <c r="K19" s="803"/>
      <c r="L19" s="803"/>
      <c r="M19" s="803" t="s">
        <v>158</v>
      </c>
      <c r="N19" s="803"/>
      <c r="O19" s="803"/>
      <c r="P19" s="803"/>
      <c r="Q19" s="803"/>
      <c r="R19" s="803"/>
      <c r="S19" s="789"/>
      <c r="T19" s="789"/>
      <c r="U19" s="789"/>
      <c r="V19" s="789"/>
      <c r="W19" s="790"/>
      <c r="X19" s="160" t="s">
        <v>154</v>
      </c>
      <c r="Y19" s="789"/>
      <c r="Z19" s="789"/>
      <c r="AA19" s="789"/>
      <c r="AB19" s="789"/>
      <c r="AC19" s="790"/>
      <c r="AD19" s="161" t="s">
        <v>154</v>
      </c>
      <c r="AE19" s="787"/>
      <c r="AF19" s="791"/>
      <c r="AG19" s="787"/>
      <c r="AH19" s="788"/>
      <c r="AI19" s="158"/>
      <c r="AJ19" s="158"/>
      <c r="AK19" s="158"/>
      <c r="AL19" s="157"/>
    </row>
    <row r="20" spans="1:38" ht="27" customHeight="1">
      <c r="A20" s="797"/>
      <c r="B20" s="798"/>
      <c r="C20" s="798"/>
      <c r="D20" s="798"/>
      <c r="E20" s="798"/>
      <c r="F20" s="799"/>
      <c r="G20" s="803"/>
      <c r="H20" s="803"/>
      <c r="I20" s="803"/>
      <c r="J20" s="803"/>
      <c r="K20" s="803"/>
      <c r="L20" s="803"/>
      <c r="M20" s="803"/>
      <c r="N20" s="803"/>
      <c r="O20" s="803"/>
      <c r="P20" s="803"/>
      <c r="Q20" s="803"/>
      <c r="R20" s="803"/>
      <c r="S20" s="792">
        <f>S19*1.08</f>
        <v>0</v>
      </c>
      <c r="T20" s="792"/>
      <c r="U20" s="792"/>
      <c r="V20" s="792"/>
      <c r="W20" s="793"/>
      <c r="X20" s="162" t="s">
        <v>154</v>
      </c>
      <c r="Y20" s="792">
        <f>Y19*1.08</f>
        <v>0</v>
      </c>
      <c r="Z20" s="792"/>
      <c r="AA20" s="792"/>
      <c r="AB20" s="792"/>
      <c r="AC20" s="793"/>
      <c r="AD20" s="163" t="s">
        <v>154</v>
      </c>
      <c r="AE20" s="787"/>
      <c r="AF20" s="791"/>
      <c r="AG20" s="787"/>
      <c r="AH20" s="788"/>
      <c r="AI20" s="158"/>
      <c r="AJ20" s="158"/>
      <c r="AK20" s="158"/>
      <c r="AL20" s="157"/>
    </row>
    <row r="21" spans="1:38" ht="27" customHeight="1">
      <c r="A21" s="797"/>
      <c r="B21" s="798"/>
      <c r="C21" s="798"/>
      <c r="D21" s="798"/>
      <c r="E21" s="798"/>
      <c r="F21" s="799"/>
      <c r="G21" s="803" t="s">
        <v>160</v>
      </c>
      <c r="H21" s="803"/>
      <c r="I21" s="803"/>
      <c r="J21" s="803"/>
      <c r="K21" s="803"/>
      <c r="L21" s="803"/>
      <c r="M21" s="803" t="s">
        <v>161</v>
      </c>
      <c r="N21" s="803"/>
      <c r="O21" s="803"/>
      <c r="P21" s="803"/>
      <c r="Q21" s="803"/>
      <c r="R21" s="803"/>
      <c r="S21" s="789"/>
      <c r="T21" s="789"/>
      <c r="U21" s="789"/>
      <c r="V21" s="789"/>
      <c r="W21" s="790"/>
      <c r="X21" s="160" t="s">
        <v>154</v>
      </c>
      <c r="Y21" s="789"/>
      <c r="Z21" s="789"/>
      <c r="AA21" s="789"/>
      <c r="AB21" s="789"/>
      <c r="AC21" s="790"/>
      <c r="AD21" s="161" t="s">
        <v>154</v>
      </c>
      <c r="AE21" s="787">
        <v>9</v>
      </c>
      <c r="AF21" s="791"/>
      <c r="AG21" s="787"/>
      <c r="AH21" s="788"/>
      <c r="AI21" s="158"/>
      <c r="AJ21" s="158"/>
      <c r="AK21" s="158"/>
      <c r="AL21" s="157"/>
    </row>
    <row r="22" spans="1:38" ht="27" customHeight="1">
      <c r="A22" s="797"/>
      <c r="B22" s="798"/>
      <c r="C22" s="798"/>
      <c r="D22" s="798"/>
      <c r="E22" s="798"/>
      <c r="F22" s="799"/>
      <c r="G22" s="803"/>
      <c r="H22" s="803"/>
      <c r="I22" s="803"/>
      <c r="J22" s="803"/>
      <c r="K22" s="803"/>
      <c r="L22" s="803"/>
      <c r="M22" s="803"/>
      <c r="N22" s="803"/>
      <c r="O22" s="803"/>
      <c r="P22" s="803"/>
      <c r="Q22" s="803"/>
      <c r="R22" s="803"/>
      <c r="S22" s="792">
        <f>S21*1.08</f>
        <v>0</v>
      </c>
      <c r="T22" s="792"/>
      <c r="U22" s="792"/>
      <c r="V22" s="792"/>
      <c r="W22" s="793"/>
      <c r="X22" s="162" t="s">
        <v>154</v>
      </c>
      <c r="Y22" s="792">
        <f>Y21*1.08</f>
        <v>0</v>
      </c>
      <c r="Z22" s="792"/>
      <c r="AA22" s="792"/>
      <c r="AB22" s="792"/>
      <c r="AC22" s="793"/>
      <c r="AD22" s="163" t="s">
        <v>154</v>
      </c>
      <c r="AE22" s="787"/>
      <c r="AF22" s="791"/>
      <c r="AG22" s="787"/>
      <c r="AH22" s="788"/>
      <c r="AI22" s="158"/>
      <c r="AJ22" s="158"/>
      <c r="AK22" s="158"/>
      <c r="AL22" s="157"/>
    </row>
    <row r="23" spans="1:38" ht="27" customHeight="1">
      <c r="A23" s="797"/>
      <c r="B23" s="798"/>
      <c r="C23" s="798"/>
      <c r="D23" s="798"/>
      <c r="E23" s="798"/>
      <c r="F23" s="799"/>
      <c r="G23" s="803"/>
      <c r="H23" s="803"/>
      <c r="I23" s="803"/>
      <c r="J23" s="803"/>
      <c r="K23" s="803"/>
      <c r="L23" s="803"/>
      <c r="M23" s="803" t="s">
        <v>158</v>
      </c>
      <c r="N23" s="803"/>
      <c r="O23" s="803"/>
      <c r="P23" s="803"/>
      <c r="Q23" s="803"/>
      <c r="R23" s="803"/>
      <c r="S23" s="789">
        <v>211111</v>
      </c>
      <c r="T23" s="789"/>
      <c r="U23" s="789"/>
      <c r="V23" s="789"/>
      <c r="W23" s="790"/>
      <c r="X23" s="160" t="s">
        <v>154</v>
      </c>
      <c r="Y23" s="789">
        <v>236800</v>
      </c>
      <c r="Z23" s="789"/>
      <c r="AA23" s="789"/>
      <c r="AB23" s="789"/>
      <c r="AC23" s="790"/>
      <c r="AD23" s="161" t="s">
        <v>154</v>
      </c>
      <c r="AE23" s="787"/>
      <c r="AF23" s="791"/>
      <c r="AG23" s="787"/>
      <c r="AH23" s="788"/>
      <c r="AI23" s="158"/>
      <c r="AJ23" s="158"/>
      <c r="AK23" s="158"/>
      <c r="AL23" s="157"/>
    </row>
    <row r="24" spans="1:38" ht="27" customHeight="1">
      <c r="A24" s="797"/>
      <c r="B24" s="798"/>
      <c r="C24" s="798"/>
      <c r="D24" s="798"/>
      <c r="E24" s="798"/>
      <c r="F24" s="799"/>
      <c r="G24" s="803"/>
      <c r="H24" s="803"/>
      <c r="I24" s="803"/>
      <c r="J24" s="803"/>
      <c r="K24" s="803"/>
      <c r="L24" s="803"/>
      <c r="M24" s="803"/>
      <c r="N24" s="803"/>
      <c r="O24" s="803"/>
      <c r="P24" s="803"/>
      <c r="Q24" s="803"/>
      <c r="R24" s="803"/>
      <c r="S24" s="792">
        <f>S23*1.08</f>
        <v>227999.88</v>
      </c>
      <c r="T24" s="792"/>
      <c r="U24" s="792"/>
      <c r="V24" s="792"/>
      <c r="W24" s="793"/>
      <c r="X24" s="162" t="s">
        <v>154</v>
      </c>
      <c r="Y24" s="792">
        <f>Y23*1.08</f>
        <v>255744.00000000003</v>
      </c>
      <c r="Z24" s="792"/>
      <c r="AA24" s="792"/>
      <c r="AB24" s="792"/>
      <c r="AC24" s="793"/>
      <c r="AD24" s="163" t="s">
        <v>154</v>
      </c>
      <c r="AE24" s="787"/>
      <c r="AF24" s="791"/>
      <c r="AG24" s="787"/>
      <c r="AH24" s="788"/>
      <c r="AI24" s="158"/>
      <c r="AJ24" s="158"/>
      <c r="AK24" s="158"/>
      <c r="AL24" s="157"/>
    </row>
    <row r="25" spans="1:38" ht="27" customHeight="1">
      <c r="A25" s="794" t="s">
        <v>183</v>
      </c>
      <c r="B25" s="795"/>
      <c r="C25" s="795"/>
      <c r="D25" s="795"/>
      <c r="E25" s="795"/>
      <c r="F25" s="796"/>
      <c r="G25" s="803" t="s">
        <v>169</v>
      </c>
      <c r="H25" s="803"/>
      <c r="I25" s="803"/>
      <c r="J25" s="803"/>
      <c r="K25" s="803"/>
      <c r="L25" s="803"/>
      <c r="M25" s="803" t="s">
        <v>170</v>
      </c>
      <c r="N25" s="803"/>
      <c r="O25" s="803"/>
      <c r="P25" s="803"/>
      <c r="Q25" s="803"/>
      <c r="R25" s="803"/>
      <c r="S25" s="789"/>
      <c r="T25" s="789"/>
      <c r="U25" s="789"/>
      <c r="V25" s="789"/>
      <c r="W25" s="790"/>
      <c r="X25" s="160" t="s">
        <v>154</v>
      </c>
      <c r="Y25" s="789"/>
      <c r="Z25" s="789"/>
      <c r="AA25" s="789"/>
      <c r="AB25" s="789"/>
      <c r="AC25" s="790"/>
      <c r="AD25" s="161" t="s">
        <v>154</v>
      </c>
      <c r="AE25" s="787">
        <v>12</v>
      </c>
      <c r="AF25" s="791"/>
      <c r="AG25" s="787"/>
      <c r="AH25" s="788"/>
      <c r="AI25" s="158"/>
    </row>
    <row r="26" spans="1:38" ht="27" customHeight="1">
      <c r="A26" s="797"/>
      <c r="B26" s="798"/>
      <c r="C26" s="798"/>
      <c r="D26" s="798"/>
      <c r="E26" s="798"/>
      <c r="F26" s="799"/>
      <c r="G26" s="803"/>
      <c r="H26" s="803"/>
      <c r="I26" s="803"/>
      <c r="J26" s="803"/>
      <c r="K26" s="803"/>
      <c r="L26" s="803"/>
      <c r="M26" s="803"/>
      <c r="N26" s="803"/>
      <c r="O26" s="803"/>
      <c r="P26" s="803"/>
      <c r="Q26" s="803"/>
      <c r="R26" s="803"/>
      <c r="S26" s="792">
        <f>S25*1.08</f>
        <v>0</v>
      </c>
      <c r="T26" s="792"/>
      <c r="U26" s="792"/>
      <c r="V26" s="792"/>
      <c r="W26" s="793"/>
      <c r="X26" s="162" t="s">
        <v>154</v>
      </c>
      <c r="Y26" s="792">
        <f>Y25*1.08</f>
        <v>0</v>
      </c>
      <c r="Z26" s="792"/>
      <c r="AA26" s="792"/>
      <c r="AB26" s="792"/>
      <c r="AC26" s="793"/>
      <c r="AD26" s="163" t="s">
        <v>154</v>
      </c>
      <c r="AE26" s="787"/>
      <c r="AF26" s="791"/>
      <c r="AG26" s="787"/>
      <c r="AH26" s="788"/>
      <c r="AI26" s="158"/>
    </row>
    <row r="27" spans="1:38" ht="27" customHeight="1">
      <c r="A27" s="797"/>
      <c r="B27" s="798"/>
      <c r="C27" s="798"/>
      <c r="D27" s="798"/>
      <c r="E27" s="798"/>
      <c r="F27" s="799"/>
      <c r="G27" s="803"/>
      <c r="H27" s="803"/>
      <c r="I27" s="803"/>
      <c r="J27" s="803"/>
      <c r="K27" s="803"/>
      <c r="L27" s="803"/>
      <c r="M27" s="803" t="s">
        <v>158</v>
      </c>
      <c r="N27" s="803"/>
      <c r="O27" s="803"/>
      <c r="P27" s="803"/>
      <c r="Q27" s="803"/>
      <c r="R27" s="803"/>
      <c r="S27" s="789">
        <v>296296</v>
      </c>
      <c r="T27" s="789"/>
      <c r="U27" s="789"/>
      <c r="V27" s="789"/>
      <c r="W27" s="790"/>
      <c r="X27" s="160" t="s">
        <v>154</v>
      </c>
      <c r="Y27" s="789">
        <v>327800</v>
      </c>
      <c r="Z27" s="789"/>
      <c r="AA27" s="789"/>
      <c r="AB27" s="789"/>
      <c r="AC27" s="790"/>
      <c r="AD27" s="161" t="s">
        <v>154</v>
      </c>
      <c r="AE27" s="787"/>
      <c r="AF27" s="791"/>
      <c r="AG27" s="787"/>
      <c r="AH27" s="788"/>
      <c r="AI27" s="158"/>
    </row>
    <row r="28" spans="1:38" ht="27" customHeight="1">
      <c r="A28" s="797"/>
      <c r="B28" s="798"/>
      <c r="C28" s="798"/>
      <c r="D28" s="798"/>
      <c r="E28" s="798"/>
      <c r="F28" s="799"/>
      <c r="G28" s="803"/>
      <c r="H28" s="803"/>
      <c r="I28" s="803"/>
      <c r="J28" s="803"/>
      <c r="K28" s="803"/>
      <c r="L28" s="803"/>
      <c r="M28" s="803"/>
      <c r="N28" s="803"/>
      <c r="O28" s="803"/>
      <c r="P28" s="803"/>
      <c r="Q28" s="803"/>
      <c r="R28" s="803"/>
      <c r="S28" s="792">
        <f>S27*1.08</f>
        <v>319999.68</v>
      </c>
      <c r="T28" s="792"/>
      <c r="U28" s="792"/>
      <c r="V28" s="792"/>
      <c r="W28" s="793"/>
      <c r="X28" s="162" t="s">
        <v>154</v>
      </c>
      <c r="Y28" s="792">
        <f>Y27*1.08</f>
        <v>354024</v>
      </c>
      <c r="Z28" s="792"/>
      <c r="AA28" s="792"/>
      <c r="AB28" s="792"/>
      <c r="AC28" s="793"/>
      <c r="AD28" s="163" t="s">
        <v>154</v>
      </c>
      <c r="AE28" s="787"/>
      <c r="AF28" s="791"/>
      <c r="AG28" s="787"/>
      <c r="AH28" s="788"/>
      <c r="AI28" s="158"/>
    </row>
    <row r="29" spans="1:38" ht="27" customHeight="1">
      <c r="A29" s="797"/>
      <c r="B29" s="798"/>
      <c r="C29" s="798"/>
      <c r="D29" s="798"/>
      <c r="E29" s="798"/>
      <c r="F29" s="799"/>
      <c r="G29" s="803" t="s">
        <v>152</v>
      </c>
      <c r="H29" s="803"/>
      <c r="I29" s="803"/>
      <c r="J29" s="803"/>
      <c r="K29" s="803"/>
      <c r="L29" s="803"/>
      <c r="M29" s="803" t="s">
        <v>153</v>
      </c>
      <c r="N29" s="803"/>
      <c r="O29" s="803"/>
      <c r="P29" s="803"/>
      <c r="Q29" s="803"/>
      <c r="R29" s="803"/>
      <c r="S29" s="789"/>
      <c r="T29" s="789"/>
      <c r="U29" s="789"/>
      <c r="V29" s="789"/>
      <c r="W29" s="790"/>
      <c r="X29" s="160" t="s">
        <v>154</v>
      </c>
      <c r="Y29" s="789"/>
      <c r="Z29" s="789"/>
      <c r="AA29" s="789"/>
      <c r="AB29" s="789"/>
      <c r="AC29" s="790"/>
      <c r="AD29" s="161" t="s">
        <v>154</v>
      </c>
      <c r="AE29" s="787">
        <v>14</v>
      </c>
      <c r="AF29" s="791"/>
      <c r="AG29" s="787"/>
      <c r="AH29" s="788"/>
      <c r="AI29" s="158"/>
    </row>
    <row r="30" spans="1:38" ht="27" customHeight="1">
      <c r="A30" s="797"/>
      <c r="B30" s="798"/>
      <c r="C30" s="798"/>
      <c r="D30" s="798"/>
      <c r="E30" s="798"/>
      <c r="F30" s="799"/>
      <c r="G30" s="803"/>
      <c r="H30" s="803"/>
      <c r="I30" s="803"/>
      <c r="J30" s="803"/>
      <c r="K30" s="803"/>
      <c r="L30" s="803"/>
      <c r="M30" s="803"/>
      <c r="N30" s="803"/>
      <c r="O30" s="803"/>
      <c r="P30" s="803"/>
      <c r="Q30" s="803"/>
      <c r="R30" s="803"/>
      <c r="S30" s="792">
        <f>S29*1.08</f>
        <v>0</v>
      </c>
      <c r="T30" s="792"/>
      <c r="U30" s="792"/>
      <c r="V30" s="792"/>
      <c r="W30" s="793"/>
      <c r="X30" s="162" t="s">
        <v>154</v>
      </c>
      <c r="Y30" s="792">
        <f>Y29*1.08</f>
        <v>0</v>
      </c>
      <c r="Z30" s="792"/>
      <c r="AA30" s="792"/>
      <c r="AB30" s="792"/>
      <c r="AC30" s="793"/>
      <c r="AD30" s="163" t="s">
        <v>154</v>
      </c>
      <c r="AE30" s="787"/>
      <c r="AF30" s="791"/>
      <c r="AG30" s="787"/>
      <c r="AH30" s="788"/>
      <c r="AI30" s="158"/>
    </row>
    <row r="31" spans="1:38" ht="27" customHeight="1">
      <c r="A31" s="797"/>
      <c r="B31" s="798"/>
      <c r="C31" s="798"/>
      <c r="D31" s="798"/>
      <c r="E31" s="798"/>
      <c r="F31" s="799"/>
      <c r="G31" s="803"/>
      <c r="H31" s="803"/>
      <c r="I31" s="803"/>
      <c r="J31" s="803"/>
      <c r="K31" s="803"/>
      <c r="L31" s="803"/>
      <c r="M31" s="803" t="s">
        <v>158</v>
      </c>
      <c r="N31" s="803"/>
      <c r="O31" s="803"/>
      <c r="P31" s="803"/>
      <c r="Q31" s="803"/>
      <c r="R31" s="803"/>
      <c r="S31" s="789">
        <v>350154</v>
      </c>
      <c r="T31" s="789"/>
      <c r="U31" s="789"/>
      <c r="V31" s="789"/>
      <c r="W31" s="790"/>
      <c r="X31" s="160" t="s">
        <v>154</v>
      </c>
      <c r="Y31" s="789">
        <v>389000</v>
      </c>
      <c r="Z31" s="789"/>
      <c r="AA31" s="789"/>
      <c r="AB31" s="789"/>
      <c r="AC31" s="790"/>
      <c r="AD31" s="161" t="s">
        <v>154</v>
      </c>
      <c r="AE31" s="787"/>
      <c r="AF31" s="791"/>
      <c r="AG31" s="787"/>
      <c r="AH31" s="788"/>
      <c r="AI31" s="158"/>
    </row>
    <row r="32" spans="1:38" ht="27" customHeight="1">
      <c r="A32" s="797"/>
      <c r="B32" s="798"/>
      <c r="C32" s="798"/>
      <c r="D32" s="798"/>
      <c r="E32" s="798"/>
      <c r="F32" s="799"/>
      <c r="G32" s="803"/>
      <c r="H32" s="803"/>
      <c r="I32" s="803"/>
      <c r="J32" s="803"/>
      <c r="K32" s="803"/>
      <c r="L32" s="803"/>
      <c r="M32" s="803"/>
      <c r="N32" s="803"/>
      <c r="O32" s="803"/>
      <c r="P32" s="803"/>
      <c r="Q32" s="803"/>
      <c r="R32" s="803"/>
      <c r="S32" s="792">
        <f>S31*1.08</f>
        <v>378166.32</v>
      </c>
      <c r="T32" s="792"/>
      <c r="U32" s="792"/>
      <c r="V32" s="792"/>
      <c r="W32" s="793"/>
      <c r="X32" s="162" t="s">
        <v>154</v>
      </c>
      <c r="Y32" s="792">
        <f>Y31*1.08</f>
        <v>420120</v>
      </c>
      <c r="Z32" s="792"/>
      <c r="AA32" s="792"/>
      <c r="AB32" s="792"/>
      <c r="AC32" s="793"/>
      <c r="AD32" s="163" t="s">
        <v>154</v>
      </c>
      <c r="AE32" s="787"/>
      <c r="AF32" s="791"/>
      <c r="AG32" s="787"/>
      <c r="AH32" s="788"/>
      <c r="AI32" s="158"/>
    </row>
    <row r="33" spans="1:35" ht="27" customHeight="1">
      <c r="A33" s="797"/>
      <c r="B33" s="798"/>
      <c r="C33" s="798"/>
      <c r="D33" s="798"/>
      <c r="E33" s="798"/>
      <c r="F33" s="799"/>
      <c r="G33" s="803" t="s">
        <v>160</v>
      </c>
      <c r="H33" s="803"/>
      <c r="I33" s="803"/>
      <c r="J33" s="803"/>
      <c r="K33" s="803"/>
      <c r="L33" s="803"/>
      <c r="M33" s="803" t="s">
        <v>161</v>
      </c>
      <c r="N33" s="803"/>
      <c r="O33" s="803"/>
      <c r="P33" s="803"/>
      <c r="Q33" s="803"/>
      <c r="R33" s="803"/>
      <c r="S33" s="789"/>
      <c r="T33" s="789"/>
      <c r="U33" s="789"/>
      <c r="V33" s="789"/>
      <c r="W33" s="790"/>
      <c r="X33" s="160" t="s">
        <v>154</v>
      </c>
      <c r="Y33" s="789"/>
      <c r="Z33" s="789"/>
      <c r="AA33" s="789"/>
      <c r="AB33" s="789"/>
      <c r="AC33" s="790"/>
      <c r="AD33" s="161" t="s">
        <v>154</v>
      </c>
      <c r="AE33" s="787"/>
      <c r="AF33" s="791"/>
      <c r="AG33" s="787"/>
      <c r="AH33" s="788"/>
      <c r="AI33" s="158"/>
    </row>
    <row r="34" spans="1:35" ht="27" customHeight="1">
      <c r="A34" s="797"/>
      <c r="B34" s="798"/>
      <c r="C34" s="798"/>
      <c r="D34" s="798"/>
      <c r="E34" s="798"/>
      <c r="F34" s="799"/>
      <c r="G34" s="803"/>
      <c r="H34" s="803"/>
      <c r="I34" s="803"/>
      <c r="J34" s="803"/>
      <c r="K34" s="803"/>
      <c r="L34" s="803"/>
      <c r="M34" s="803"/>
      <c r="N34" s="803"/>
      <c r="O34" s="803"/>
      <c r="P34" s="803"/>
      <c r="Q34" s="803"/>
      <c r="R34" s="803"/>
      <c r="S34" s="792">
        <f>S33*1.08</f>
        <v>0</v>
      </c>
      <c r="T34" s="792"/>
      <c r="U34" s="792"/>
      <c r="V34" s="792"/>
      <c r="W34" s="793"/>
      <c r="X34" s="162" t="s">
        <v>154</v>
      </c>
      <c r="Y34" s="792">
        <f>Y33*1.08</f>
        <v>0</v>
      </c>
      <c r="Z34" s="792"/>
      <c r="AA34" s="792"/>
      <c r="AB34" s="792"/>
      <c r="AC34" s="793"/>
      <c r="AD34" s="163" t="s">
        <v>154</v>
      </c>
      <c r="AE34" s="787"/>
      <c r="AF34" s="791"/>
      <c r="AG34" s="787"/>
      <c r="AH34" s="788"/>
      <c r="AI34" s="158"/>
    </row>
    <row r="35" spans="1:35" ht="27" customHeight="1">
      <c r="A35" s="797"/>
      <c r="B35" s="798"/>
      <c r="C35" s="798"/>
      <c r="D35" s="798"/>
      <c r="E35" s="798"/>
      <c r="F35" s="799"/>
      <c r="G35" s="803"/>
      <c r="H35" s="803"/>
      <c r="I35" s="803"/>
      <c r="J35" s="803"/>
      <c r="K35" s="803"/>
      <c r="L35" s="803"/>
      <c r="M35" s="803" t="s">
        <v>158</v>
      </c>
      <c r="N35" s="803"/>
      <c r="O35" s="803"/>
      <c r="P35" s="803"/>
      <c r="Q35" s="803"/>
      <c r="R35" s="803"/>
      <c r="S35" s="789"/>
      <c r="T35" s="789"/>
      <c r="U35" s="789"/>
      <c r="V35" s="789"/>
      <c r="W35" s="790"/>
      <c r="X35" s="160" t="s">
        <v>154</v>
      </c>
      <c r="Y35" s="789"/>
      <c r="Z35" s="789"/>
      <c r="AA35" s="789"/>
      <c r="AB35" s="789"/>
      <c r="AC35" s="790"/>
      <c r="AD35" s="161" t="s">
        <v>154</v>
      </c>
      <c r="AE35" s="787"/>
      <c r="AF35" s="791"/>
      <c r="AG35" s="787"/>
      <c r="AH35" s="788"/>
      <c r="AI35" s="158"/>
    </row>
    <row r="36" spans="1:35" ht="27" customHeight="1">
      <c r="A36" s="800"/>
      <c r="B36" s="801"/>
      <c r="C36" s="801"/>
      <c r="D36" s="801"/>
      <c r="E36" s="801"/>
      <c r="F36" s="802"/>
      <c r="G36" s="803"/>
      <c r="H36" s="803"/>
      <c r="I36" s="803"/>
      <c r="J36" s="803"/>
      <c r="K36" s="803"/>
      <c r="L36" s="803"/>
      <c r="M36" s="803"/>
      <c r="N36" s="803"/>
      <c r="O36" s="803"/>
      <c r="P36" s="803"/>
      <c r="Q36" s="803"/>
      <c r="R36" s="803"/>
      <c r="S36" s="792">
        <f>S35*1.08</f>
        <v>0</v>
      </c>
      <c r="T36" s="792"/>
      <c r="U36" s="792"/>
      <c r="V36" s="792"/>
      <c r="W36" s="793"/>
      <c r="X36" s="162" t="s">
        <v>154</v>
      </c>
      <c r="Y36" s="792">
        <f>Y35*1.08</f>
        <v>0</v>
      </c>
      <c r="Z36" s="792"/>
      <c r="AA36" s="792"/>
      <c r="AB36" s="792"/>
      <c r="AC36" s="793"/>
      <c r="AD36" s="163" t="s">
        <v>154</v>
      </c>
      <c r="AE36" s="787"/>
      <c r="AF36" s="791"/>
      <c r="AG36" s="787"/>
      <c r="AH36" s="788"/>
      <c r="AI36" s="158"/>
    </row>
    <row r="37" spans="1:35" ht="27" customHeight="1">
      <c r="A37" s="794" t="s">
        <v>185</v>
      </c>
      <c r="B37" s="795"/>
      <c r="C37" s="795"/>
      <c r="D37" s="795"/>
      <c r="E37" s="795"/>
      <c r="F37" s="796"/>
      <c r="G37" s="803" t="s">
        <v>169</v>
      </c>
      <c r="H37" s="803"/>
      <c r="I37" s="803"/>
      <c r="J37" s="803"/>
      <c r="K37" s="803"/>
      <c r="L37" s="803"/>
      <c r="M37" s="803" t="s">
        <v>170</v>
      </c>
      <c r="N37" s="803"/>
      <c r="O37" s="803"/>
      <c r="P37" s="803"/>
      <c r="Q37" s="803"/>
      <c r="R37" s="803"/>
      <c r="S37" s="789">
        <v>330556</v>
      </c>
      <c r="T37" s="789"/>
      <c r="U37" s="789"/>
      <c r="V37" s="789"/>
      <c r="W37" s="790"/>
      <c r="X37" s="160" t="s">
        <v>154</v>
      </c>
      <c r="Y37" s="789">
        <v>371000</v>
      </c>
      <c r="Z37" s="789"/>
      <c r="AA37" s="789"/>
      <c r="AB37" s="789"/>
      <c r="AC37" s="790"/>
      <c r="AD37" s="161" t="s">
        <v>154</v>
      </c>
      <c r="AE37" s="787">
        <v>14</v>
      </c>
      <c r="AF37" s="791"/>
      <c r="AG37" s="787"/>
      <c r="AH37" s="788"/>
      <c r="AI37" s="158"/>
    </row>
    <row r="38" spans="1:35" ht="27" customHeight="1">
      <c r="A38" s="797"/>
      <c r="B38" s="798"/>
      <c r="C38" s="798"/>
      <c r="D38" s="798"/>
      <c r="E38" s="798"/>
      <c r="F38" s="799"/>
      <c r="G38" s="803"/>
      <c r="H38" s="803"/>
      <c r="I38" s="803"/>
      <c r="J38" s="803"/>
      <c r="K38" s="803"/>
      <c r="L38" s="803"/>
      <c r="M38" s="803"/>
      <c r="N38" s="803"/>
      <c r="O38" s="803"/>
      <c r="P38" s="803"/>
      <c r="Q38" s="803"/>
      <c r="R38" s="803"/>
      <c r="S38" s="792">
        <f>S37*1.08</f>
        <v>357000.48000000004</v>
      </c>
      <c r="T38" s="792"/>
      <c r="U38" s="792"/>
      <c r="V38" s="792"/>
      <c r="W38" s="793"/>
      <c r="X38" s="162" t="s">
        <v>154</v>
      </c>
      <c r="Y38" s="792">
        <f>Y37*1.08</f>
        <v>400680</v>
      </c>
      <c r="Z38" s="792"/>
      <c r="AA38" s="792"/>
      <c r="AB38" s="792"/>
      <c r="AC38" s="793"/>
      <c r="AD38" s="163" t="s">
        <v>154</v>
      </c>
      <c r="AE38" s="787"/>
      <c r="AF38" s="791"/>
      <c r="AG38" s="787"/>
      <c r="AH38" s="788"/>
      <c r="AI38" s="158"/>
    </row>
    <row r="39" spans="1:35" ht="27" customHeight="1">
      <c r="A39" s="797"/>
      <c r="B39" s="798"/>
      <c r="C39" s="798"/>
      <c r="D39" s="798"/>
      <c r="E39" s="798"/>
      <c r="F39" s="799"/>
      <c r="G39" s="803"/>
      <c r="H39" s="803"/>
      <c r="I39" s="803"/>
      <c r="J39" s="803"/>
      <c r="K39" s="803"/>
      <c r="L39" s="803"/>
      <c r="M39" s="803" t="s">
        <v>158</v>
      </c>
      <c r="N39" s="803"/>
      <c r="O39" s="803"/>
      <c r="P39" s="803"/>
      <c r="Q39" s="803"/>
      <c r="R39" s="803"/>
      <c r="S39" s="789"/>
      <c r="T39" s="789"/>
      <c r="U39" s="789"/>
      <c r="V39" s="789"/>
      <c r="W39" s="790"/>
      <c r="X39" s="160" t="s">
        <v>154</v>
      </c>
      <c r="Y39" s="789"/>
      <c r="Z39" s="789"/>
      <c r="AA39" s="789"/>
      <c r="AB39" s="789"/>
      <c r="AC39" s="790"/>
      <c r="AD39" s="161" t="s">
        <v>154</v>
      </c>
      <c r="AE39" s="787"/>
      <c r="AF39" s="791"/>
      <c r="AG39" s="787"/>
      <c r="AH39" s="788"/>
      <c r="AI39" s="158"/>
    </row>
    <row r="40" spans="1:35" ht="27" customHeight="1">
      <c r="A40" s="797"/>
      <c r="B40" s="798"/>
      <c r="C40" s="798"/>
      <c r="D40" s="798"/>
      <c r="E40" s="798"/>
      <c r="F40" s="799"/>
      <c r="G40" s="803"/>
      <c r="H40" s="803"/>
      <c r="I40" s="803"/>
      <c r="J40" s="803"/>
      <c r="K40" s="803"/>
      <c r="L40" s="803"/>
      <c r="M40" s="803"/>
      <c r="N40" s="803"/>
      <c r="O40" s="803"/>
      <c r="P40" s="803"/>
      <c r="Q40" s="803"/>
      <c r="R40" s="803"/>
      <c r="S40" s="792">
        <f>S39*1.08</f>
        <v>0</v>
      </c>
      <c r="T40" s="792"/>
      <c r="U40" s="792"/>
      <c r="V40" s="792"/>
      <c r="W40" s="793"/>
      <c r="X40" s="162" t="s">
        <v>154</v>
      </c>
      <c r="Y40" s="792">
        <f>Y39*1.08</f>
        <v>0</v>
      </c>
      <c r="Z40" s="792"/>
      <c r="AA40" s="792"/>
      <c r="AB40" s="792"/>
      <c r="AC40" s="793"/>
      <c r="AD40" s="163" t="s">
        <v>154</v>
      </c>
      <c r="AE40" s="787"/>
      <c r="AF40" s="791"/>
      <c r="AG40" s="787"/>
      <c r="AH40" s="788"/>
      <c r="AI40" s="158"/>
    </row>
    <row r="41" spans="1:35" ht="27" customHeight="1">
      <c r="A41" s="797"/>
      <c r="B41" s="798"/>
      <c r="C41" s="798"/>
      <c r="D41" s="798"/>
      <c r="E41" s="798"/>
      <c r="F41" s="799"/>
      <c r="G41" s="803" t="s">
        <v>152</v>
      </c>
      <c r="H41" s="803"/>
      <c r="I41" s="803"/>
      <c r="J41" s="803"/>
      <c r="K41" s="803"/>
      <c r="L41" s="803"/>
      <c r="M41" s="803" t="s">
        <v>153</v>
      </c>
      <c r="N41" s="803"/>
      <c r="O41" s="803"/>
      <c r="P41" s="803"/>
      <c r="Q41" s="803"/>
      <c r="R41" s="803"/>
      <c r="S41" s="789"/>
      <c r="T41" s="789"/>
      <c r="U41" s="789"/>
      <c r="V41" s="789"/>
      <c r="W41" s="790"/>
      <c r="X41" s="160" t="s">
        <v>154</v>
      </c>
      <c r="Y41" s="789"/>
      <c r="Z41" s="789"/>
      <c r="AA41" s="789"/>
      <c r="AB41" s="789"/>
      <c r="AC41" s="790"/>
      <c r="AD41" s="161" t="s">
        <v>154</v>
      </c>
      <c r="AE41" s="787">
        <v>17</v>
      </c>
      <c r="AF41" s="791"/>
      <c r="AG41" s="787"/>
      <c r="AH41" s="788"/>
      <c r="AI41" s="158"/>
    </row>
    <row r="42" spans="1:35" ht="27" customHeight="1">
      <c r="A42" s="797"/>
      <c r="B42" s="798"/>
      <c r="C42" s="798"/>
      <c r="D42" s="798"/>
      <c r="E42" s="798"/>
      <c r="F42" s="799"/>
      <c r="G42" s="803"/>
      <c r="H42" s="803"/>
      <c r="I42" s="803"/>
      <c r="J42" s="803"/>
      <c r="K42" s="803"/>
      <c r="L42" s="803"/>
      <c r="M42" s="803"/>
      <c r="N42" s="803"/>
      <c r="O42" s="803"/>
      <c r="P42" s="803"/>
      <c r="Q42" s="803"/>
      <c r="R42" s="803"/>
      <c r="S42" s="792">
        <f>S41*1.08</f>
        <v>0</v>
      </c>
      <c r="T42" s="792"/>
      <c r="U42" s="792"/>
      <c r="V42" s="792"/>
      <c r="W42" s="793"/>
      <c r="X42" s="162" t="s">
        <v>154</v>
      </c>
      <c r="Y42" s="792">
        <f>Y41*1.08</f>
        <v>0</v>
      </c>
      <c r="Z42" s="792"/>
      <c r="AA42" s="792"/>
      <c r="AB42" s="792"/>
      <c r="AC42" s="793"/>
      <c r="AD42" s="163" t="s">
        <v>154</v>
      </c>
      <c r="AE42" s="787"/>
      <c r="AF42" s="791"/>
      <c r="AG42" s="787"/>
      <c r="AH42" s="788"/>
      <c r="AI42" s="158"/>
    </row>
    <row r="43" spans="1:35" ht="27" customHeight="1">
      <c r="A43" s="797"/>
      <c r="B43" s="798"/>
      <c r="C43" s="798"/>
      <c r="D43" s="798"/>
      <c r="E43" s="798"/>
      <c r="F43" s="799"/>
      <c r="G43" s="803"/>
      <c r="H43" s="803"/>
      <c r="I43" s="803"/>
      <c r="J43" s="803"/>
      <c r="K43" s="803"/>
      <c r="L43" s="803"/>
      <c r="M43" s="803" t="s">
        <v>158</v>
      </c>
      <c r="N43" s="803"/>
      <c r="O43" s="803"/>
      <c r="P43" s="803"/>
      <c r="Q43" s="803"/>
      <c r="R43" s="803"/>
      <c r="S43" s="789">
        <v>389043</v>
      </c>
      <c r="T43" s="789"/>
      <c r="U43" s="789"/>
      <c r="V43" s="789"/>
      <c r="W43" s="790"/>
      <c r="X43" s="160" t="s">
        <v>154</v>
      </c>
      <c r="Y43" s="789">
        <v>432200</v>
      </c>
      <c r="Z43" s="789"/>
      <c r="AA43" s="789"/>
      <c r="AB43" s="789"/>
      <c r="AC43" s="790"/>
      <c r="AD43" s="161" t="s">
        <v>154</v>
      </c>
      <c r="AE43" s="787"/>
      <c r="AF43" s="791"/>
      <c r="AG43" s="787"/>
      <c r="AH43" s="788"/>
      <c r="AI43" s="158"/>
    </row>
    <row r="44" spans="1:35" ht="27" customHeight="1">
      <c r="A44" s="797"/>
      <c r="B44" s="798"/>
      <c r="C44" s="798"/>
      <c r="D44" s="798"/>
      <c r="E44" s="798"/>
      <c r="F44" s="799"/>
      <c r="G44" s="803"/>
      <c r="H44" s="803"/>
      <c r="I44" s="803"/>
      <c r="J44" s="803"/>
      <c r="K44" s="803"/>
      <c r="L44" s="803"/>
      <c r="M44" s="803"/>
      <c r="N44" s="803"/>
      <c r="O44" s="803"/>
      <c r="P44" s="803"/>
      <c r="Q44" s="803"/>
      <c r="R44" s="803"/>
      <c r="S44" s="792">
        <f>S43*1.08</f>
        <v>420166.44</v>
      </c>
      <c r="T44" s="792"/>
      <c r="U44" s="792"/>
      <c r="V44" s="792"/>
      <c r="W44" s="793"/>
      <c r="X44" s="162" t="s">
        <v>154</v>
      </c>
      <c r="Y44" s="792">
        <f>Y43*1.08</f>
        <v>466776.00000000006</v>
      </c>
      <c r="Z44" s="792"/>
      <c r="AA44" s="792"/>
      <c r="AB44" s="792"/>
      <c r="AC44" s="793"/>
      <c r="AD44" s="163" t="s">
        <v>154</v>
      </c>
      <c r="AE44" s="787"/>
      <c r="AF44" s="791"/>
      <c r="AG44" s="787"/>
      <c r="AH44" s="788"/>
      <c r="AI44" s="158"/>
    </row>
    <row r="45" spans="1:35" ht="27" customHeight="1">
      <c r="A45" s="797"/>
      <c r="B45" s="798"/>
      <c r="C45" s="798"/>
      <c r="D45" s="798"/>
      <c r="E45" s="798"/>
      <c r="F45" s="799"/>
      <c r="G45" s="803" t="s">
        <v>160</v>
      </c>
      <c r="H45" s="803"/>
      <c r="I45" s="803"/>
      <c r="J45" s="803"/>
      <c r="K45" s="803"/>
      <c r="L45" s="803"/>
      <c r="M45" s="803" t="s">
        <v>161</v>
      </c>
      <c r="N45" s="803"/>
      <c r="O45" s="803"/>
      <c r="P45" s="803"/>
      <c r="Q45" s="803"/>
      <c r="R45" s="803"/>
      <c r="S45" s="789"/>
      <c r="T45" s="789"/>
      <c r="U45" s="789"/>
      <c r="V45" s="789"/>
      <c r="W45" s="790"/>
      <c r="X45" s="160" t="s">
        <v>154</v>
      </c>
      <c r="Y45" s="789"/>
      <c r="Z45" s="789"/>
      <c r="AA45" s="789"/>
      <c r="AB45" s="789"/>
      <c r="AC45" s="790"/>
      <c r="AD45" s="161" t="s">
        <v>154</v>
      </c>
      <c r="AE45" s="787"/>
      <c r="AF45" s="791"/>
      <c r="AG45" s="787"/>
      <c r="AH45" s="788"/>
      <c r="AI45" s="158"/>
    </row>
    <row r="46" spans="1:35" ht="27" customHeight="1">
      <c r="A46" s="797"/>
      <c r="B46" s="798"/>
      <c r="C46" s="798"/>
      <c r="D46" s="798"/>
      <c r="E46" s="798"/>
      <c r="F46" s="799"/>
      <c r="G46" s="803"/>
      <c r="H46" s="803"/>
      <c r="I46" s="803"/>
      <c r="J46" s="803"/>
      <c r="K46" s="803"/>
      <c r="L46" s="803"/>
      <c r="M46" s="803"/>
      <c r="N46" s="803"/>
      <c r="O46" s="803"/>
      <c r="P46" s="803"/>
      <c r="Q46" s="803"/>
      <c r="R46" s="803"/>
      <c r="S46" s="792">
        <f>S45*1.08</f>
        <v>0</v>
      </c>
      <c r="T46" s="792"/>
      <c r="U46" s="792"/>
      <c r="V46" s="792"/>
      <c r="W46" s="793"/>
      <c r="X46" s="162" t="s">
        <v>154</v>
      </c>
      <c r="Y46" s="792">
        <f>Y45*1.08</f>
        <v>0</v>
      </c>
      <c r="Z46" s="792"/>
      <c r="AA46" s="792"/>
      <c r="AB46" s="792"/>
      <c r="AC46" s="793"/>
      <c r="AD46" s="163" t="s">
        <v>154</v>
      </c>
      <c r="AE46" s="787"/>
      <c r="AF46" s="791"/>
      <c r="AG46" s="787"/>
      <c r="AH46" s="788"/>
      <c r="AI46" s="158"/>
    </row>
    <row r="47" spans="1:35" ht="27" customHeight="1">
      <c r="A47" s="797"/>
      <c r="B47" s="798"/>
      <c r="C47" s="798"/>
      <c r="D47" s="798"/>
      <c r="E47" s="798"/>
      <c r="F47" s="799"/>
      <c r="G47" s="803"/>
      <c r="H47" s="803"/>
      <c r="I47" s="803"/>
      <c r="J47" s="803"/>
      <c r="K47" s="803"/>
      <c r="L47" s="803"/>
      <c r="M47" s="803" t="s">
        <v>158</v>
      </c>
      <c r="N47" s="803"/>
      <c r="O47" s="803"/>
      <c r="P47" s="803"/>
      <c r="Q47" s="803"/>
      <c r="R47" s="803"/>
      <c r="S47" s="789"/>
      <c r="T47" s="789"/>
      <c r="U47" s="789"/>
      <c r="V47" s="789"/>
      <c r="W47" s="790"/>
      <c r="X47" s="160" t="s">
        <v>154</v>
      </c>
      <c r="Y47" s="789"/>
      <c r="Z47" s="789"/>
      <c r="AA47" s="789"/>
      <c r="AB47" s="789"/>
      <c r="AC47" s="790"/>
      <c r="AD47" s="161" t="s">
        <v>154</v>
      </c>
      <c r="AE47" s="787"/>
      <c r="AF47" s="791"/>
      <c r="AG47" s="787"/>
      <c r="AH47" s="788"/>
      <c r="AI47" s="158"/>
    </row>
    <row r="48" spans="1:35" ht="27" customHeight="1">
      <c r="A48" s="800"/>
      <c r="B48" s="801"/>
      <c r="C48" s="801"/>
      <c r="D48" s="801"/>
      <c r="E48" s="801"/>
      <c r="F48" s="802"/>
      <c r="G48" s="803"/>
      <c r="H48" s="803"/>
      <c r="I48" s="803"/>
      <c r="J48" s="803"/>
      <c r="K48" s="803"/>
      <c r="L48" s="803"/>
      <c r="M48" s="803"/>
      <c r="N48" s="803"/>
      <c r="O48" s="803"/>
      <c r="P48" s="803"/>
      <c r="Q48" s="803"/>
      <c r="R48" s="803"/>
      <c r="S48" s="792">
        <f>S47*1.08</f>
        <v>0</v>
      </c>
      <c r="T48" s="792"/>
      <c r="U48" s="792"/>
      <c r="V48" s="792"/>
      <c r="W48" s="793"/>
      <c r="X48" s="162" t="s">
        <v>154</v>
      </c>
      <c r="Y48" s="792">
        <f>Y47*1.08</f>
        <v>0</v>
      </c>
      <c r="Z48" s="792"/>
      <c r="AA48" s="792"/>
      <c r="AB48" s="792"/>
      <c r="AC48" s="793"/>
      <c r="AD48" s="163" t="s">
        <v>154</v>
      </c>
      <c r="AE48" s="787"/>
      <c r="AF48" s="791"/>
      <c r="AG48" s="787"/>
      <c r="AH48" s="788"/>
      <c r="AI48" s="158"/>
    </row>
    <row r="49" spans="1:35" ht="27" customHeight="1">
      <c r="A49" s="804" t="s">
        <v>187</v>
      </c>
      <c r="B49" s="805"/>
      <c r="C49" s="805"/>
      <c r="D49" s="805"/>
      <c r="E49" s="805"/>
      <c r="F49" s="806"/>
      <c r="G49" s="803" t="s">
        <v>169</v>
      </c>
      <c r="H49" s="803"/>
      <c r="I49" s="803"/>
      <c r="J49" s="803"/>
      <c r="K49" s="803"/>
      <c r="L49" s="803"/>
      <c r="M49" s="803" t="s">
        <v>170</v>
      </c>
      <c r="N49" s="803"/>
      <c r="O49" s="803"/>
      <c r="P49" s="803"/>
      <c r="Q49" s="803"/>
      <c r="R49" s="803"/>
      <c r="S49" s="789"/>
      <c r="T49" s="789"/>
      <c r="U49" s="789"/>
      <c r="V49" s="789"/>
      <c r="W49" s="790"/>
      <c r="X49" s="160" t="s">
        <v>154</v>
      </c>
      <c r="Y49" s="789"/>
      <c r="Z49" s="789"/>
      <c r="AA49" s="789"/>
      <c r="AB49" s="789"/>
      <c r="AC49" s="790"/>
      <c r="AD49" s="161" t="s">
        <v>154</v>
      </c>
      <c r="AE49" s="787">
        <v>17</v>
      </c>
      <c r="AF49" s="791"/>
      <c r="AG49" s="787"/>
      <c r="AH49" s="788"/>
      <c r="AI49" s="158"/>
    </row>
    <row r="50" spans="1:35" ht="27" customHeight="1">
      <c r="A50" s="807"/>
      <c r="B50" s="808"/>
      <c r="C50" s="808"/>
      <c r="D50" s="808"/>
      <c r="E50" s="808"/>
      <c r="F50" s="809"/>
      <c r="G50" s="803"/>
      <c r="H50" s="803"/>
      <c r="I50" s="803"/>
      <c r="J50" s="803"/>
      <c r="K50" s="803"/>
      <c r="L50" s="803"/>
      <c r="M50" s="803"/>
      <c r="N50" s="803"/>
      <c r="O50" s="803"/>
      <c r="P50" s="803"/>
      <c r="Q50" s="803"/>
      <c r="R50" s="803"/>
      <c r="S50" s="792">
        <f>S49*1.08</f>
        <v>0</v>
      </c>
      <c r="T50" s="792"/>
      <c r="U50" s="792"/>
      <c r="V50" s="792"/>
      <c r="W50" s="793"/>
      <c r="X50" s="162" t="s">
        <v>154</v>
      </c>
      <c r="Y50" s="792">
        <f>Y49*1.08</f>
        <v>0</v>
      </c>
      <c r="Z50" s="792"/>
      <c r="AA50" s="792"/>
      <c r="AB50" s="792"/>
      <c r="AC50" s="793"/>
      <c r="AD50" s="163" t="s">
        <v>154</v>
      </c>
      <c r="AE50" s="787"/>
      <c r="AF50" s="791"/>
      <c r="AG50" s="787"/>
      <c r="AH50" s="788"/>
      <c r="AI50" s="158"/>
    </row>
    <row r="51" spans="1:35" ht="27" customHeight="1">
      <c r="A51" s="807"/>
      <c r="B51" s="808"/>
      <c r="C51" s="808"/>
      <c r="D51" s="808"/>
      <c r="E51" s="808"/>
      <c r="F51" s="809"/>
      <c r="G51" s="803"/>
      <c r="H51" s="803"/>
      <c r="I51" s="803"/>
      <c r="J51" s="803"/>
      <c r="K51" s="803"/>
      <c r="L51" s="803"/>
      <c r="M51" s="803" t="s">
        <v>158</v>
      </c>
      <c r="N51" s="803"/>
      <c r="O51" s="803"/>
      <c r="P51" s="803"/>
      <c r="Q51" s="803"/>
      <c r="R51" s="803"/>
      <c r="S51" s="789">
        <v>407407</v>
      </c>
      <c r="T51" s="789"/>
      <c r="U51" s="789"/>
      <c r="V51" s="789"/>
      <c r="W51" s="790"/>
      <c r="X51" s="160" t="s">
        <v>154</v>
      </c>
      <c r="Y51" s="789">
        <v>431800</v>
      </c>
      <c r="Z51" s="789"/>
      <c r="AA51" s="789"/>
      <c r="AB51" s="789"/>
      <c r="AC51" s="790"/>
      <c r="AD51" s="161" t="s">
        <v>154</v>
      </c>
      <c r="AE51" s="787"/>
      <c r="AF51" s="791"/>
      <c r="AG51" s="787"/>
      <c r="AH51" s="788"/>
      <c r="AI51" s="158"/>
    </row>
    <row r="52" spans="1:35" ht="27" customHeight="1">
      <c r="A52" s="807"/>
      <c r="B52" s="808"/>
      <c r="C52" s="808"/>
      <c r="D52" s="808"/>
      <c r="E52" s="808"/>
      <c r="F52" s="809"/>
      <c r="G52" s="803"/>
      <c r="H52" s="803"/>
      <c r="I52" s="803"/>
      <c r="J52" s="803"/>
      <c r="K52" s="803"/>
      <c r="L52" s="803"/>
      <c r="M52" s="803"/>
      <c r="N52" s="803"/>
      <c r="O52" s="803"/>
      <c r="P52" s="803"/>
      <c r="Q52" s="803"/>
      <c r="R52" s="803"/>
      <c r="S52" s="792">
        <f>S51*1.08</f>
        <v>439999.56000000006</v>
      </c>
      <c r="T52" s="792"/>
      <c r="U52" s="792"/>
      <c r="V52" s="792"/>
      <c r="W52" s="793"/>
      <c r="X52" s="162" t="s">
        <v>154</v>
      </c>
      <c r="Y52" s="792">
        <f>Y51*1.08</f>
        <v>466344.00000000006</v>
      </c>
      <c r="Z52" s="792"/>
      <c r="AA52" s="792"/>
      <c r="AB52" s="792"/>
      <c r="AC52" s="793"/>
      <c r="AD52" s="163" t="s">
        <v>154</v>
      </c>
      <c r="AE52" s="787"/>
      <c r="AF52" s="791"/>
      <c r="AG52" s="787"/>
      <c r="AH52" s="788"/>
      <c r="AI52" s="158"/>
    </row>
    <row r="53" spans="1:35" ht="27" customHeight="1">
      <c r="A53" s="807"/>
      <c r="B53" s="808"/>
      <c r="C53" s="808"/>
      <c r="D53" s="808"/>
      <c r="E53" s="808"/>
      <c r="F53" s="809"/>
      <c r="G53" s="803" t="s">
        <v>152</v>
      </c>
      <c r="H53" s="803"/>
      <c r="I53" s="803"/>
      <c r="J53" s="803"/>
      <c r="K53" s="803"/>
      <c r="L53" s="803"/>
      <c r="M53" s="803" t="s">
        <v>153</v>
      </c>
      <c r="N53" s="803"/>
      <c r="O53" s="803"/>
      <c r="P53" s="803"/>
      <c r="Q53" s="803"/>
      <c r="R53" s="803"/>
      <c r="S53" s="789"/>
      <c r="T53" s="789"/>
      <c r="U53" s="789"/>
      <c r="V53" s="789"/>
      <c r="W53" s="790"/>
      <c r="X53" s="160" t="s">
        <v>154</v>
      </c>
      <c r="Y53" s="789"/>
      <c r="Z53" s="789"/>
      <c r="AA53" s="789"/>
      <c r="AB53" s="789"/>
      <c r="AC53" s="790"/>
      <c r="AD53" s="161" t="s">
        <v>154</v>
      </c>
      <c r="AE53" s="787">
        <v>19</v>
      </c>
      <c r="AF53" s="791"/>
      <c r="AG53" s="787"/>
      <c r="AH53" s="788"/>
      <c r="AI53" s="158"/>
    </row>
    <row r="54" spans="1:35" ht="27" customHeight="1">
      <c r="A54" s="807"/>
      <c r="B54" s="808"/>
      <c r="C54" s="808"/>
      <c r="D54" s="808"/>
      <c r="E54" s="808"/>
      <c r="F54" s="809"/>
      <c r="G54" s="803"/>
      <c r="H54" s="803"/>
      <c r="I54" s="803"/>
      <c r="J54" s="803"/>
      <c r="K54" s="803"/>
      <c r="L54" s="803"/>
      <c r="M54" s="803"/>
      <c r="N54" s="803"/>
      <c r="O54" s="803"/>
      <c r="P54" s="803"/>
      <c r="Q54" s="803"/>
      <c r="R54" s="803"/>
      <c r="S54" s="792">
        <f>S53*1.08</f>
        <v>0</v>
      </c>
      <c r="T54" s="792"/>
      <c r="U54" s="792"/>
      <c r="V54" s="792"/>
      <c r="W54" s="793"/>
      <c r="X54" s="162" t="s">
        <v>154</v>
      </c>
      <c r="Y54" s="792">
        <f>Y53*1.08</f>
        <v>0</v>
      </c>
      <c r="Z54" s="792"/>
      <c r="AA54" s="792"/>
      <c r="AB54" s="792"/>
      <c r="AC54" s="793"/>
      <c r="AD54" s="163" t="s">
        <v>154</v>
      </c>
      <c r="AE54" s="787"/>
      <c r="AF54" s="791"/>
      <c r="AG54" s="787"/>
      <c r="AH54" s="788"/>
      <c r="AI54" s="158"/>
    </row>
    <row r="55" spans="1:35" ht="27" customHeight="1">
      <c r="A55" s="807"/>
      <c r="B55" s="808"/>
      <c r="C55" s="808"/>
      <c r="D55" s="808"/>
      <c r="E55" s="808"/>
      <c r="F55" s="809"/>
      <c r="G55" s="803"/>
      <c r="H55" s="803"/>
      <c r="I55" s="803"/>
      <c r="J55" s="803"/>
      <c r="K55" s="803"/>
      <c r="L55" s="803"/>
      <c r="M55" s="803" t="s">
        <v>158</v>
      </c>
      <c r="N55" s="803"/>
      <c r="O55" s="803"/>
      <c r="P55" s="803"/>
      <c r="Q55" s="803"/>
      <c r="R55" s="803"/>
      <c r="S55" s="789">
        <v>444444</v>
      </c>
      <c r="T55" s="789"/>
      <c r="U55" s="789"/>
      <c r="V55" s="789"/>
      <c r="W55" s="790"/>
      <c r="X55" s="160" t="s">
        <v>154</v>
      </c>
      <c r="Y55" s="789">
        <v>493000</v>
      </c>
      <c r="Z55" s="789"/>
      <c r="AA55" s="789"/>
      <c r="AB55" s="789"/>
      <c r="AC55" s="790"/>
      <c r="AD55" s="161" t="s">
        <v>154</v>
      </c>
      <c r="AE55" s="787"/>
      <c r="AF55" s="791"/>
      <c r="AG55" s="787"/>
      <c r="AH55" s="788"/>
      <c r="AI55" s="158"/>
    </row>
    <row r="56" spans="1:35" ht="27" customHeight="1">
      <c r="A56" s="807"/>
      <c r="B56" s="808"/>
      <c r="C56" s="808"/>
      <c r="D56" s="808"/>
      <c r="E56" s="808"/>
      <c r="F56" s="809"/>
      <c r="G56" s="803"/>
      <c r="H56" s="803"/>
      <c r="I56" s="803"/>
      <c r="J56" s="803"/>
      <c r="K56" s="803"/>
      <c r="L56" s="803"/>
      <c r="M56" s="803"/>
      <c r="N56" s="803"/>
      <c r="O56" s="803"/>
      <c r="P56" s="803"/>
      <c r="Q56" s="803"/>
      <c r="R56" s="803"/>
      <c r="S56" s="792">
        <f>S55*1.08</f>
        <v>479999.52</v>
      </c>
      <c r="T56" s="792"/>
      <c r="U56" s="792"/>
      <c r="V56" s="792"/>
      <c r="W56" s="793"/>
      <c r="X56" s="162" t="s">
        <v>154</v>
      </c>
      <c r="Y56" s="792">
        <f>Y55*1.08</f>
        <v>532440</v>
      </c>
      <c r="Z56" s="792"/>
      <c r="AA56" s="792"/>
      <c r="AB56" s="792"/>
      <c r="AC56" s="793"/>
      <c r="AD56" s="163" t="s">
        <v>154</v>
      </c>
      <c r="AE56" s="787"/>
      <c r="AF56" s="791"/>
      <c r="AG56" s="787"/>
      <c r="AH56" s="788"/>
      <c r="AI56" s="158"/>
    </row>
    <row r="57" spans="1:35" ht="27" customHeight="1">
      <c r="A57" s="807"/>
      <c r="B57" s="808"/>
      <c r="C57" s="808"/>
      <c r="D57" s="808"/>
      <c r="E57" s="808"/>
      <c r="F57" s="809"/>
      <c r="G57" s="803" t="s">
        <v>160</v>
      </c>
      <c r="H57" s="803"/>
      <c r="I57" s="803"/>
      <c r="J57" s="803"/>
      <c r="K57" s="803"/>
      <c r="L57" s="803"/>
      <c r="M57" s="803" t="s">
        <v>161</v>
      </c>
      <c r="N57" s="803"/>
      <c r="O57" s="803"/>
      <c r="P57" s="803"/>
      <c r="Q57" s="803"/>
      <c r="R57" s="803"/>
      <c r="S57" s="789"/>
      <c r="T57" s="789"/>
      <c r="U57" s="789"/>
      <c r="V57" s="789"/>
      <c r="W57" s="790"/>
      <c r="X57" s="160" t="s">
        <v>154</v>
      </c>
      <c r="Y57" s="789"/>
      <c r="Z57" s="789"/>
      <c r="AA57" s="789"/>
      <c r="AB57" s="789"/>
      <c r="AC57" s="790"/>
      <c r="AD57" s="161" t="s">
        <v>154</v>
      </c>
      <c r="AE57" s="787"/>
      <c r="AF57" s="791"/>
      <c r="AG57" s="787"/>
      <c r="AH57" s="788"/>
      <c r="AI57" s="158"/>
    </row>
    <row r="58" spans="1:35" ht="27" customHeight="1">
      <c r="A58" s="807"/>
      <c r="B58" s="808"/>
      <c r="C58" s="808"/>
      <c r="D58" s="808"/>
      <c r="E58" s="808"/>
      <c r="F58" s="809"/>
      <c r="G58" s="803"/>
      <c r="H58" s="803"/>
      <c r="I58" s="803"/>
      <c r="J58" s="803"/>
      <c r="K58" s="803"/>
      <c r="L58" s="803"/>
      <c r="M58" s="803"/>
      <c r="N58" s="803"/>
      <c r="O58" s="803"/>
      <c r="P58" s="803"/>
      <c r="Q58" s="803"/>
      <c r="R58" s="803"/>
      <c r="S58" s="792">
        <f>S57*1.08</f>
        <v>0</v>
      </c>
      <c r="T58" s="792"/>
      <c r="U58" s="792"/>
      <c r="V58" s="792"/>
      <c r="W58" s="793"/>
      <c r="X58" s="162" t="s">
        <v>154</v>
      </c>
      <c r="Y58" s="792">
        <f>Y57*1.08</f>
        <v>0</v>
      </c>
      <c r="Z58" s="792"/>
      <c r="AA58" s="792"/>
      <c r="AB58" s="792"/>
      <c r="AC58" s="793"/>
      <c r="AD58" s="163" t="s">
        <v>154</v>
      </c>
      <c r="AE58" s="787"/>
      <c r="AF58" s="791"/>
      <c r="AG58" s="787"/>
      <c r="AH58" s="788"/>
      <c r="AI58" s="158"/>
    </row>
    <row r="59" spans="1:35" ht="27" customHeight="1">
      <c r="A59" s="807"/>
      <c r="B59" s="808"/>
      <c r="C59" s="808"/>
      <c r="D59" s="808"/>
      <c r="E59" s="808"/>
      <c r="F59" s="809"/>
      <c r="G59" s="803"/>
      <c r="H59" s="803"/>
      <c r="I59" s="803"/>
      <c r="J59" s="803"/>
      <c r="K59" s="803"/>
      <c r="L59" s="803"/>
      <c r="M59" s="803" t="s">
        <v>158</v>
      </c>
      <c r="N59" s="803"/>
      <c r="O59" s="803"/>
      <c r="P59" s="803"/>
      <c r="Q59" s="803"/>
      <c r="R59" s="803"/>
      <c r="S59" s="789"/>
      <c r="T59" s="789"/>
      <c r="U59" s="789"/>
      <c r="V59" s="789"/>
      <c r="W59" s="790"/>
      <c r="X59" s="160" t="s">
        <v>154</v>
      </c>
      <c r="Y59" s="789"/>
      <c r="Z59" s="789"/>
      <c r="AA59" s="789"/>
      <c r="AB59" s="789"/>
      <c r="AC59" s="790"/>
      <c r="AD59" s="161" t="s">
        <v>154</v>
      </c>
      <c r="AE59" s="787"/>
      <c r="AF59" s="791"/>
      <c r="AG59" s="787"/>
      <c r="AH59" s="788"/>
      <c r="AI59" s="158"/>
    </row>
    <row r="60" spans="1:35" ht="27" customHeight="1">
      <c r="A60" s="810"/>
      <c r="B60" s="811"/>
      <c r="C60" s="811"/>
      <c r="D60" s="811"/>
      <c r="E60" s="811"/>
      <c r="F60" s="812"/>
      <c r="G60" s="803"/>
      <c r="H60" s="803"/>
      <c r="I60" s="803"/>
      <c r="J60" s="803"/>
      <c r="K60" s="803"/>
      <c r="L60" s="803"/>
      <c r="M60" s="803"/>
      <c r="N60" s="803"/>
      <c r="O60" s="803"/>
      <c r="P60" s="803"/>
      <c r="Q60" s="803"/>
      <c r="R60" s="803"/>
      <c r="S60" s="792">
        <f>S59*1.08</f>
        <v>0</v>
      </c>
      <c r="T60" s="792"/>
      <c r="U60" s="792"/>
      <c r="V60" s="792"/>
      <c r="W60" s="793"/>
      <c r="X60" s="162" t="s">
        <v>154</v>
      </c>
      <c r="Y60" s="792">
        <f>Y59*1.08</f>
        <v>0</v>
      </c>
      <c r="Z60" s="792"/>
      <c r="AA60" s="792"/>
      <c r="AB60" s="792"/>
      <c r="AC60" s="793"/>
      <c r="AD60" s="163" t="s">
        <v>154</v>
      </c>
      <c r="AE60" s="787"/>
      <c r="AF60" s="791"/>
      <c r="AG60" s="787"/>
      <c r="AH60" s="788"/>
      <c r="AI60" s="158"/>
    </row>
    <row r="61" spans="1:35" ht="27" customHeight="1">
      <c r="A61" s="794" t="s">
        <v>182</v>
      </c>
      <c r="B61" s="795"/>
      <c r="C61" s="795"/>
      <c r="D61" s="795"/>
      <c r="E61" s="795"/>
      <c r="F61" s="796"/>
      <c r="G61" s="803" t="s">
        <v>169</v>
      </c>
      <c r="H61" s="803"/>
      <c r="I61" s="803"/>
      <c r="J61" s="803"/>
      <c r="K61" s="803"/>
      <c r="L61" s="803"/>
      <c r="M61" s="803" t="s">
        <v>24</v>
      </c>
      <c r="N61" s="803"/>
      <c r="O61" s="803"/>
      <c r="P61" s="803"/>
      <c r="Q61" s="803"/>
      <c r="R61" s="803"/>
      <c r="S61" s="789"/>
      <c r="T61" s="789"/>
      <c r="U61" s="789"/>
      <c r="V61" s="789"/>
      <c r="W61" s="790"/>
      <c r="X61" s="160" t="s">
        <v>154</v>
      </c>
      <c r="Y61" s="789"/>
      <c r="Z61" s="789"/>
      <c r="AA61" s="789"/>
      <c r="AB61" s="789"/>
      <c r="AC61" s="790"/>
      <c r="AD61" s="161" t="s">
        <v>154</v>
      </c>
      <c r="AE61" s="787"/>
      <c r="AF61" s="791"/>
      <c r="AG61" s="787"/>
      <c r="AH61" s="788"/>
      <c r="AI61" s="21"/>
    </row>
    <row r="62" spans="1:35" ht="27" customHeight="1">
      <c r="A62" s="797"/>
      <c r="B62" s="798"/>
      <c r="C62" s="798"/>
      <c r="D62" s="798"/>
      <c r="E62" s="798"/>
      <c r="F62" s="799"/>
      <c r="G62" s="803"/>
      <c r="H62" s="803"/>
      <c r="I62" s="803"/>
      <c r="J62" s="803"/>
      <c r="K62" s="803"/>
      <c r="L62" s="803"/>
      <c r="M62" s="803"/>
      <c r="N62" s="803"/>
      <c r="O62" s="803"/>
      <c r="P62" s="803"/>
      <c r="Q62" s="803"/>
      <c r="R62" s="803"/>
      <c r="S62" s="792">
        <f>S61*1.08</f>
        <v>0</v>
      </c>
      <c r="T62" s="792"/>
      <c r="U62" s="792"/>
      <c r="V62" s="792"/>
      <c r="W62" s="793"/>
      <c r="X62" s="162" t="s">
        <v>154</v>
      </c>
      <c r="Y62" s="792">
        <f>Y61*1.08</f>
        <v>0</v>
      </c>
      <c r="Z62" s="792"/>
      <c r="AA62" s="792"/>
      <c r="AB62" s="792"/>
      <c r="AC62" s="793"/>
      <c r="AD62" s="163" t="s">
        <v>154</v>
      </c>
      <c r="AE62" s="787"/>
      <c r="AF62" s="791"/>
      <c r="AG62" s="787"/>
      <c r="AH62" s="788"/>
    </row>
    <row r="63" spans="1:35" ht="27" customHeight="1">
      <c r="A63" s="797"/>
      <c r="B63" s="798"/>
      <c r="C63" s="798"/>
      <c r="D63" s="798"/>
      <c r="E63" s="798"/>
      <c r="F63" s="799"/>
      <c r="G63" s="803"/>
      <c r="H63" s="803"/>
      <c r="I63" s="803"/>
      <c r="J63" s="803"/>
      <c r="K63" s="803"/>
      <c r="L63" s="803"/>
      <c r="M63" s="803" t="s">
        <v>158</v>
      </c>
      <c r="N63" s="803"/>
      <c r="O63" s="803"/>
      <c r="P63" s="803"/>
      <c r="Q63" s="803"/>
      <c r="R63" s="803"/>
      <c r="S63" s="789"/>
      <c r="T63" s="789"/>
      <c r="U63" s="789"/>
      <c r="V63" s="789"/>
      <c r="W63" s="790"/>
      <c r="X63" s="160" t="s">
        <v>154</v>
      </c>
      <c r="Y63" s="789"/>
      <c r="Z63" s="789"/>
      <c r="AA63" s="789"/>
      <c r="AB63" s="789"/>
      <c r="AC63" s="790"/>
      <c r="AD63" s="161" t="s">
        <v>154</v>
      </c>
      <c r="AE63" s="787"/>
      <c r="AF63" s="791"/>
      <c r="AG63" s="787"/>
      <c r="AH63" s="788"/>
    </row>
    <row r="64" spans="1:35" ht="27" customHeight="1">
      <c r="A64" s="797"/>
      <c r="B64" s="798"/>
      <c r="C64" s="798"/>
      <c r="D64" s="798"/>
      <c r="E64" s="798"/>
      <c r="F64" s="799"/>
      <c r="G64" s="803"/>
      <c r="H64" s="803"/>
      <c r="I64" s="803"/>
      <c r="J64" s="803"/>
      <c r="K64" s="803"/>
      <c r="L64" s="803"/>
      <c r="M64" s="803"/>
      <c r="N64" s="803"/>
      <c r="O64" s="803"/>
      <c r="P64" s="803"/>
      <c r="Q64" s="803"/>
      <c r="R64" s="803"/>
      <c r="S64" s="792">
        <f>S63*1.08</f>
        <v>0</v>
      </c>
      <c r="T64" s="792"/>
      <c r="U64" s="792"/>
      <c r="V64" s="792"/>
      <c r="W64" s="793"/>
      <c r="X64" s="162" t="s">
        <v>154</v>
      </c>
      <c r="Y64" s="792">
        <f>Y63*1.08</f>
        <v>0</v>
      </c>
      <c r="Z64" s="792"/>
      <c r="AA64" s="792"/>
      <c r="AB64" s="792"/>
      <c r="AC64" s="793"/>
      <c r="AD64" s="163" t="s">
        <v>154</v>
      </c>
      <c r="AE64" s="787"/>
      <c r="AF64" s="791"/>
      <c r="AG64" s="787"/>
      <c r="AH64" s="788"/>
    </row>
    <row r="65" spans="1:34" ht="27" customHeight="1">
      <c r="A65" s="797"/>
      <c r="B65" s="798"/>
      <c r="C65" s="798"/>
      <c r="D65" s="798"/>
      <c r="E65" s="798"/>
      <c r="F65" s="799"/>
      <c r="G65" s="803" t="s">
        <v>152</v>
      </c>
      <c r="H65" s="803"/>
      <c r="I65" s="803"/>
      <c r="J65" s="803"/>
      <c r="K65" s="803"/>
      <c r="L65" s="803"/>
      <c r="M65" s="803" t="s">
        <v>24</v>
      </c>
      <c r="N65" s="803"/>
      <c r="O65" s="803"/>
      <c r="P65" s="803"/>
      <c r="Q65" s="803"/>
      <c r="R65" s="803"/>
      <c r="S65" s="789"/>
      <c r="T65" s="789"/>
      <c r="U65" s="789"/>
      <c r="V65" s="789"/>
      <c r="W65" s="790"/>
      <c r="X65" s="160" t="s">
        <v>154</v>
      </c>
      <c r="Y65" s="789"/>
      <c r="Z65" s="789"/>
      <c r="AA65" s="789"/>
      <c r="AB65" s="789"/>
      <c r="AC65" s="790"/>
      <c r="AD65" s="161" t="s">
        <v>154</v>
      </c>
      <c r="AE65" s="787">
        <v>9</v>
      </c>
      <c r="AF65" s="791"/>
      <c r="AG65" s="787"/>
      <c r="AH65" s="788"/>
    </row>
    <row r="66" spans="1:34" ht="27" customHeight="1">
      <c r="A66" s="797"/>
      <c r="B66" s="798"/>
      <c r="C66" s="798"/>
      <c r="D66" s="798"/>
      <c r="E66" s="798"/>
      <c r="F66" s="799"/>
      <c r="G66" s="803"/>
      <c r="H66" s="803"/>
      <c r="I66" s="803"/>
      <c r="J66" s="803"/>
      <c r="K66" s="803"/>
      <c r="L66" s="803"/>
      <c r="M66" s="803"/>
      <c r="N66" s="803"/>
      <c r="O66" s="803"/>
      <c r="P66" s="803"/>
      <c r="Q66" s="803"/>
      <c r="R66" s="803"/>
      <c r="S66" s="792">
        <f>S65*1.08</f>
        <v>0</v>
      </c>
      <c r="T66" s="792"/>
      <c r="U66" s="792"/>
      <c r="V66" s="792"/>
      <c r="W66" s="793"/>
      <c r="X66" s="162" t="s">
        <v>154</v>
      </c>
      <c r="Y66" s="792">
        <f>Y65*1.08</f>
        <v>0</v>
      </c>
      <c r="Z66" s="792"/>
      <c r="AA66" s="792"/>
      <c r="AB66" s="792"/>
      <c r="AC66" s="793"/>
      <c r="AD66" s="163" t="s">
        <v>154</v>
      </c>
      <c r="AE66" s="787"/>
      <c r="AF66" s="791"/>
      <c r="AG66" s="787"/>
      <c r="AH66" s="788"/>
    </row>
    <row r="67" spans="1:34" ht="27" customHeight="1">
      <c r="A67" s="797"/>
      <c r="B67" s="798"/>
      <c r="C67" s="798"/>
      <c r="D67" s="798"/>
      <c r="E67" s="798"/>
      <c r="F67" s="799"/>
      <c r="G67" s="803"/>
      <c r="H67" s="803"/>
      <c r="I67" s="803"/>
      <c r="J67" s="803"/>
      <c r="K67" s="803"/>
      <c r="L67" s="803"/>
      <c r="M67" s="803" t="s">
        <v>158</v>
      </c>
      <c r="N67" s="803"/>
      <c r="O67" s="803"/>
      <c r="P67" s="803"/>
      <c r="Q67" s="803"/>
      <c r="R67" s="803"/>
      <c r="S67" s="789">
        <v>206482</v>
      </c>
      <c r="T67" s="789"/>
      <c r="U67" s="789"/>
      <c r="V67" s="789"/>
      <c r="W67" s="790"/>
      <c r="X67" s="160" t="s">
        <v>154</v>
      </c>
      <c r="Y67" s="789">
        <v>217000</v>
      </c>
      <c r="Z67" s="789"/>
      <c r="AA67" s="789"/>
      <c r="AB67" s="789"/>
      <c r="AC67" s="790"/>
      <c r="AD67" s="161" t="s">
        <v>154</v>
      </c>
      <c r="AE67" s="787"/>
      <c r="AF67" s="791"/>
      <c r="AG67" s="787"/>
      <c r="AH67" s="788"/>
    </row>
    <row r="68" spans="1:34" ht="27" customHeight="1">
      <c r="A68" s="797"/>
      <c r="B68" s="798"/>
      <c r="C68" s="798"/>
      <c r="D68" s="798"/>
      <c r="E68" s="798"/>
      <c r="F68" s="799"/>
      <c r="G68" s="803"/>
      <c r="H68" s="803"/>
      <c r="I68" s="803"/>
      <c r="J68" s="803"/>
      <c r="K68" s="803"/>
      <c r="L68" s="803"/>
      <c r="M68" s="803"/>
      <c r="N68" s="803"/>
      <c r="O68" s="803"/>
      <c r="P68" s="803"/>
      <c r="Q68" s="803"/>
      <c r="R68" s="803"/>
      <c r="S68" s="849">
        <v>223000</v>
      </c>
      <c r="T68" s="849"/>
      <c r="U68" s="849"/>
      <c r="V68" s="849"/>
      <c r="W68" s="850"/>
      <c r="X68" s="162" t="s">
        <v>154</v>
      </c>
      <c r="Y68" s="792">
        <f>Y67*1.08</f>
        <v>234360.00000000003</v>
      </c>
      <c r="Z68" s="792"/>
      <c r="AA68" s="792"/>
      <c r="AB68" s="792"/>
      <c r="AC68" s="793"/>
      <c r="AD68" s="163" t="s">
        <v>154</v>
      </c>
      <c r="AE68" s="787"/>
      <c r="AF68" s="791"/>
      <c r="AG68" s="787"/>
      <c r="AH68" s="788"/>
    </row>
    <row r="69" spans="1:34" ht="27" customHeight="1">
      <c r="A69" s="797"/>
      <c r="B69" s="798"/>
      <c r="C69" s="798"/>
      <c r="D69" s="798"/>
      <c r="E69" s="798"/>
      <c r="F69" s="799"/>
      <c r="G69" s="803" t="s">
        <v>160</v>
      </c>
      <c r="H69" s="803"/>
      <c r="I69" s="803"/>
      <c r="J69" s="803"/>
      <c r="K69" s="803"/>
      <c r="L69" s="803"/>
      <c r="M69" s="803" t="s">
        <v>24</v>
      </c>
      <c r="N69" s="803"/>
      <c r="O69" s="803"/>
      <c r="P69" s="803"/>
      <c r="Q69" s="803"/>
      <c r="R69" s="803"/>
      <c r="S69" s="789"/>
      <c r="T69" s="789"/>
      <c r="U69" s="789"/>
      <c r="V69" s="789"/>
      <c r="W69" s="790"/>
      <c r="X69" s="160" t="s">
        <v>154</v>
      </c>
      <c r="Y69" s="789"/>
      <c r="Z69" s="789"/>
      <c r="AA69" s="789"/>
      <c r="AB69" s="789"/>
      <c r="AC69" s="790"/>
      <c r="AD69" s="161" t="s">
        <v>154</v>
      </c>
      <c r="AE69" s="787"/>
      <c r="AF69" s="791"/>
      <c r="AG69" s="787"/>
      <c r="AH69" s="788"/>
    </row>
    <row r="70" spans="1:34" ht="27" customHeight="1">
      <c r="A70" s="797"/>
      <c r="B70" s="798"/>
      <c r="C70" s="798"/>
      <c r="D70" s="798"/>
      <c r="E70" s="798"/>
      <c r="F70" s="799"/>
      <c r="G70" s="803"/>
      <c r="H70" s="803"/>
      <c r="I70" s="803"/>
      <c r="J70" s="803"/>
      <c r="K70" s="803"/>
      <c r="L70" s="803"/>
      <c r="M70" s="803"/>
      <c r="N70" s="803"/>
      <c r="O70" s="803"/>
      <c r="P70" s="803"/>
      <c r="Q70" s="803"/>
      <c r="R70" s="803"/>
      <c r="S70" s="792">
        <f>S69*1.08</f>
        <v>0</v>
      </c>
      <c r="T70" s="792"/>
      <c r="U70" s="792"/>
      <c r="V70" s="792"/>
      <c r="W70" s="793"/>
      <c r="X70" s="162" t="s">
        <v>154</v>
      </c>
      <c r="Y70" s="792">
        <f>Y69*1.08</f>
        <v>0</v>
      </c>
      <c r="Z70" s="792"/>
      <c r="AA70" s="792"/>
      <c r="AB70" s="792"/>
      <c r="AC70" s="793"/>
      <c r="AD70" s="163" t="s">
        <v>154</v>
      </c>
      <c r="AE70" s="787"/>
      <c r="AF70" s="791"/>
      <c r="AG70" s="787"/>
      <c r="AH70" s="788"/>
    </row>
    <row r="71" spans="1:34" ht="27" customHeight="1">
      <c r="A71" s="797"/>
      <c r="B71" s="798"/>
      <c r="C71" s="798"/>
      <c r="D71" s="798"/>
      <c r="E71" s="798"/>
      <c r="F71" s="799"/>
      <c r="G71" s="803"/>
      <c r="H71" s="803"/>
      <c r="I71" s="803"/>
      <c r="J71" s="803"/>
      <c r="K71" s="803"/>
      <c r="L71" s="803"/>
      <c r="M71" s="803" t="s">
        <v>158</v>
      </c>
      <c r="N71" s="803"/>
      <c r="O71" s="803"/>
      <c r="P71" s="803"/>
      <c r="Q71" s="803"/>
      <c r="R71" s="803"/>
      <c r="S71" s="789"/>
      <c r="T71" s="789"/>
      <c r="U71" s="789"/>
      <c r="V71" s="789"/>
      <c r="W71" s="790"/>
      <c r="X71" s="160" t="s">
        <v>154</v>
      </c>
      <c r="Y71" s="789"/>
      <c r="Z71" s="789"/>
      <c r="AA71" s="789"/>
      <c r="AB71" s="789"/>
      <c r="AC71" s="790"/>
      <c r="AD71" s="161" t="s">
        <v>154</v>
      </c>
      <c r="AE71" s="787"/>
      <c r="AF71" s="791"/>
      <c r="AG71" s="787"/>
      <c r="AH71" s="788"/>
    </row>
    <row r="72" spans="1:34" ht="27" customHeight="1">
      <c r="A72" s="797"/>
      <c r="B72" s="798"/>
      <c r="C72" s="798"/>
      <c r="D72" s="798"/>
      <c r="E72" s="798"/>
      <c r="F72" s="799"/>
      <c r="G72" s="803"/>
      <c r="H72" s="803"/>
      <c r="I72" s="803"/>
      <c r="J72" s="803"/>
      <c r="K72" s="803"/>
      <c r="L72" s="803"/>
      <c r="M72" s="803"/>
      <c r="N72" s="803"/>
      <c r="O72" s="803"/>
      <c r="P72" s="803"/>
      <c r="Q72" s="803"/>
      <c r="R72" s="803"/>
      <c r="S72" s="792">
        <f>S71*1.08</f>
        <v>0</v>
      </c>
      <c r="T72" s="792"/>
      <c r="U72" s="792"/>
      <c r="V72" s="792"/>
      <c r="W72" s="793"/>
      <c r="X72" s="162" t="s">
        <v>154</v>
      </c>
      <c r="Y72" s="792">
        <f>Y71*1.08</f>
        <v>0</v>
      </c>
      <c r="Z72" s="792"/>
      <c r="AA72" s="792"/>
      <c r="AB72" s="792"/>
      <c r="AC72" s="793"/>
      <c r="AD72" s="163" t="s">
        <v>154</v>
      </c>
      <c r="AE72" s="787"/>
      <c r="AF72" s="791"/>
      <c r="AG72" s="787"/>
      <c r="AH72" s="788"/>
    </row>
    <row r="73" spans="1:34" ht="27" customHeight="1">
      <c r="A73" s="794" t="s">
        <v>184</v>
      </c>
      <c r="B73" s="795"/>
      <c r="C73" s="795"/>
      <c r="D73" s="795"/>
      <c r="E73" s="795"/>
      <c r="F73" s="796"/>
      <c r="G73" s="803" t="s">
        <v>169</v>
      </c>
      <c r="H73" s="803"/>
      <c r="I73" s="803"/>
      <c r="J73" s="803"/>
      <c r="K73" s="803"/>
      <c r="L73" s="803"/>
      <c r="M73" s="803" t="s">
        <v>24</v>
      </c>
      <c r="N73" s="803"/>
      <c r="O73" s="803"/>
      <c r="P73" s="803"/>
      <c r="Q73" s="803"/>
      <c r="R73" s="803"/>
      <c r="S73" s="789"/>
      <c r="T73" s="789"/>
      <c r="U73" s="789"/>
      <c r="V73" s="789"/>
      <c r="W73" s="790"/>
      <c r="X73" s="160" t="s">
        <v>154</v>
      </c>
      <c r="Y73" s="789"/>
      <c r="Z73" s="789"/>
      <c r="AA73" s="789"/>
      <c r="AB73" s="789"/>
      <c r="AC73" s="790"/>
      <c r="AD73" s="161" t="s">
        <v>154</v>
      </c>
      <c r="AE73" s="787"/>
      <c r="AF73" s="791"/>
      <c r="AG73" s="787"/>
      <c r="AH73" s="788"/>
    </row>
    <row r="74" spans="1:34" ht="27" customHeight="1">
      <c r="A74" s="797"/>
      <c r="B74" s="798"/>
      <c r="C74" s="798"/>
      <c r="D74" s="798"/>
      <c r="E74" s="798"/>
      <c r="F74" s="799"/>
      <c r="G74" s="803"/>
      <c r="H74" s="803"/>
      <c r="I74" s="803"/>
      <c r="J74" s="803"/>
      <c r="K74" s="803"/>
      <c r="L74" s="803"/>
      <c r="M74" s="803"/>
      <c r="N74" s="803"/>
      <c r="O74" s="803"/>
      <c r="P74" s="803"/>
      <c r="Q74" s="803"/>
      <c r="R74" s="803"/>
      <c r="S74" s="792">
        <f>S73*1.08</f>
        <v>0</v>
      </c>
      <c r="T74" s="792"/>
      <c r="U74" s="792"/>
      <c r="V74" s="792"/>
      <c r="W74" s="793"/>
      <c r="X74" s="162" t="s">
        <v>154</v>
      </c>
      <c r="Y74" s="792">
        <f>Y73*1.08</f>
        <v>0</v>
      </c>
      <c r="Z74" s="792"/>
      <c r="AA74" s="792"/>
      <c r="AB74" s="792"/>
      <c r="AC74" s="793"/>
      <c r="AD74" s="163" t="s">
        <v>154</v>
      </c>
      <c r="AE74" s="787"/>
      <c r="AF74" s="791"/>
      <c r="AG74" s="787"/>
      <c r="AH74" s="788"/>
    </row>
    <row r="75" spans="1:34" ht="27" customHeight="1">
      <c r="A75" s="797"/>
      <c r="B75" s="798"/>
      <c r="C75" s="798"/>
      <c r="D75" s="798"/>
      <c r="E75" s="798"/>
      <c r="F75" s="799"/>
      <c r="G75" s="803"/>
      <c r="H75" s="803"/>
      <c r="I75" s="803"/>
      <c r="J75" s="803"/>
      <c r="K75" s="803"/>
      <c r="L75" s="803"/>
      <c r="M75" s="803" t="s">
        <v>158</v>
      </c>
      <c r="N75" s="803"/>
      <c r="O75" s="803"/>
      <c r="P75" s="803"/>
      <c r="Q75" s="803"/>
      <c r="R75" s="803"/>
      <c r="S75" s="789"/>
      <c r="T75" s="789"/>
      <c r="U75" s="789"/>
      <c r="V75" s="789"/>
      <c r="W75" s="790"/>
      <c r="X75" s="160" t="s">
        <v>154</v>
      </c>
      <c r="Y75" s="789"/>
      <c r="Z75" s="789"/>
      <c r="AA75" s="789"/>
      <c r="AB75" s="789"/>
      <c r="AC75" s="790"/>
      <c r="AD75" s="161" t="s">
        <v>154</v>
      </c>
      <c r="AE75" s="787"/>
      <c r="AF75" s="791"/>
      <c r="AG75" s="787"/>
      <c r="AH75" s="788"/>
    </row>
    <row r="76" spans="1:34" ht="27" customHeight="1">
      <c r="A76" s="797"/>
      <c r="B76" s="798"/>
      <c r="C76" s="798"/>
      <c r="D76" s="798"/>
      <c r="E76" s="798"/>
      <c r="F76" s="799"/>
      <c r="G76" s="803"/>
      <c r="H76" s="803"/>
      <c r="I76" s="803"/>
      <c r="J76" s="803"/>
      <c r="K76" s="803"/>
      <c r="L76" s="803"/>
      <c r="M76" s="803"/>
      <c r="N76" s="803"/>
      <c r="O76" s="803"/>
      <c r="P76" s="803"/>
      <c r="Q76" s="803"/>
      <c r="R76" s="803"/>
      <c r="S76" s="792">
        <f>S75*1.08</f>
        <v>0</v>
      </c>
      <c r="T76" s="792"/>
      <c r="U76" s="792"/>
      <c r="V76" s="792"/>
      <c r="W76" s="793"/>
      <c r="X76" s="162" t="s">
        <v>154</v>
      </c>
      <c r="Y76" s="792">
        <f>Y75*1.08</f>
        <v>0</v>
      </c>
      <c r="Z76" s="792"/>
      <c r="AA76" s="792"/>
      <c r="AB76" s="792"/>
      <c r="AC76" s="793"/>
      <c r="AD76" s="163" t="s">
        <v>154</v>
      </c>
      <c r="AE76" s="787"/>
      <c r="AF76" s="791"/>
      <c r="AG76" s="787"/>
      <c r="AH76" s="788"/>
    </row>
    <row r="77" spans="1:34" ht="27" customHeight="1">
      <c r="A77" s="797"/>
      <c r="B77" s="798"/>
      <c r="C77" s="798"/>
      <c r="D77" s="798"/>
      <c r="E77" s="798"/>
      <c r="F77" s="799"/>
      <c r="G77" s="803" t="s">
        <v>152</v>
      </c>
      <c r="H77" s="803"/>
      <c r="I77" s="803"/>
      <c r="J77" s="803"/>
      <c r="K77" s="803"/>
      <c r="L77" s="803"/>
      <c r="M77" s="803" t="s">
        <v>24</v>
      </c>
      <c r="N77" s="803"/>
      <c r="O77" s="803"/>
      <c r="P77" s="803"/>
      <c r="Q77" s="803"/>
      <c r="R77" s="803"/>
      <c r="S77" s="789"/>
      <c r="T77" s="789"/>
      <c r="U77" s="789"/>
      <c r="V77" s="789"/>
      <c r="W77" s="790"/>
      <c r="X77" s="160" t="s">
        <v>154</v>
      </c>
      <c r="Y77" s="789"/>
      <c r="Z77" s="789"/>
      <c r="AA77" s="789"/>
      <c r="AB77" s="789"/>
      <c r="AC77" s="790"/>
      <c r="AD77" s="161" t="s">
        <v>154</v>
      </c>
      <c r="AE77" s="787">
        <v>11</v>
      </c>
      <c r="AF77" s="791"/>
      <c r="AG77" s="787"/>
      <c r="AH77" s="788"/>
    </row>
    <row r="78" spans="1:34" ht="27" customHeight="1">
      <c r="A78" s="797"/>
      <c r="B78" s="798"/>
      <c r="C78" s="798"/>
      <c r="D78" s="798"/>
      <c r="E78" s="798"/>
      <c r="F78" s="799"/>
      <c r="G78" s="803"/>
      <c r="H78" s="803"/>
      <c r="I78" s="803"/>
      <c r="J78" s="803"/>
      <c r="K78" s="803"/>
      <c r="L78" s="803"/>
      <c r="M78" s="803"/>
      <c r="N78" s="803"/>
      <c r="O78" s="803"/>
      <c r="P78" s="803"/>
      <c r="Q78" s="803"/>
      <c r="R78" s="803"/>
      <c r="S78" s="792">
        <f>S77*1.08</f>
        <v>0</v>
      </c>
      <c r="T78" s="792"/>
      <c r="U78" s="792"/>
      <c r="V78" s="792"/>
      <c r="W78" s="793"/>
      <c r="X78" s="162" t="s">
        <v>154</v>
      </c>
      <c r="Y78" s="792">
        <f>Y77*1.08</f>
        <v>0</v>
      </c>
      <c r="Z78" s="792"/>
      <c r="AA78" s="792"/>
      <c r="AB78" s="792"/>
      <c r="AC78" s="793"/>
      <c r="AD78" s="163" t="s">
        <v>154</v>
      </c>
      <c r="AE78" s="787"/>
      <c r="AF78" s="791"/>
      <c r="AG78" s="787"/>
      <c r="AH78" s="788"/>
    </row>
    <row r="79" spans="1:34" ht="27" customHeight="1">
      <c r="A79" s="797"/>
      <c r="B79" s="798"/>
      <c r="C79" s="798"/>
      <c r="D79" s="798"/>
      <c r="E79" s="798"/>
      <c r="F79" s="799"/>
      <c r="G79" s="803"/>
      <c r="H79" s="803"/>
      <c r="I79" s="803"/>
      <c r="J79" s="803"/>
      <c r="K79" s="803"/>
      <c r="L79" s="803"/>
      <c r="M79" s="803" t="s">
        <v>158</v>
      </c>
      <c r="N79" s="803"/>
      <c r="O79" s="803"/>
      <c r="P79" s="803"/>
      <c r="Q79" s="803"/>
      <c r="R79" s="803"/>
      <c r="S79" s="789">
        <v>247222</v>
      </c>
      <c r="T79" s="789"/>
      <c r="U79" s="789"/>
      <c r="V79" s="789"/>
      <c r="W79" s="790"/>
      <c r="X79" s="160" t="s">
        <v>154</v>
      </c>
      <c r="Y79" s="789">
        <v>260200</v>
      </c>
      <c r="Z79" s="789"/>
      <c r="AA79" s="789"/>
      <c r="AB79" s="789"/>
      <c r="AC79" s="790"/>
      <c r="AD79" s="161" t="s">
        <v>154</v>
      </c>
      <c r="AE79" s="787"/>
      <c r="AF79" s="791"/>
      <c r="AG79" s="787"/>
      <c r="AH79" s="788"/>
    </row>
    <row r="80" spans="1:34" ht="27" customHeight="1">
      <c r="A80" s="797"/>
      <c r="B80" s="798"/>
      <c r="C80" s="798"/>
      <c r="D80" s="798"/>
      <c r="E80" s="798"/>
      <c r="F80" s="799"/>
      <c r="G80" s="803"/>
      <c r="H80" s="803"/>
      <c r="I80" s="803"/>
      <c r="J80" s="803"/>
      <c r="K80" s="803"/>
      <c r="L80" s="803"/>
      <c r="M80" s="803"/>
      <c r="N80" s="803"/>
      <c r="O80" s="803"/>
      <c r="P80" s="803"/>
      <c r="Q80" s="803"/>
      <c r="R80" s="803"/>
      <c r="S80" s="792">
        <f>S79*1.08</f>
        <v>266999.76</v>
      </c>
      <c r="T80" s="792"/>
      <c r="U80" s="792"/>
      <c r="V80" s="792"/>
      <c r="W80" s="793"/>
      <c r="X80" s="162" t="s">
        <v>154</v>
      </c>
      <c r="Y80" s="792">
        <f>Y79*1.08</f>
        <v>281016</v>
      </c>
      <c r="Z80" s="792"/>
      <c r="AA80" s="792"/>
      <c r="AB80" s="792"/>
      <c r="AC80" s="793"/>
      <c r="AD80" s="163" t="s">
        <v>154</v>
      </c>
      <c r="AE80" s="787"/>
      <c r="AF80" s="791"/>
      <c r="AG80" s="787"/>
      <c r="AH80" s="788"/>
    </row>
    <row r="81" spans="1:34" ht="27" customHeight="1">
      <c r="A81" s="797"/>
      <c r="B81" s="798"/>
      <c r="C81" s="798"/>
      <c r="D81" s="798"/>
      <c r="E81" s="798"/>
      <c r="F81" s="799"/>
      <c r="G81" s="803" t="s">
        <v>160</v>
      </c>
      <c r="H81" s="803"/>
      <c r="I81" s="803"/>
      <c r="J81" s="803"/>
      <c r="K81" s="803"/>
      <c r="L81" s="803"/>
      <c r="M81" s="803" t="s">
        <v>24</v>
      </c>
      <c r="N81" s="803"/>
      <c r="O81" s="803"/>
      <c r="P81" s="803"/>
      <c r="Q81" s="803"/>
      <c r="R81" s="803"/>
      <c r="S81" s="789"/>
      <c r="T81" s="789"/>
      <c r="U81" s="789"/>
      <c r="V81" s="789"/>
      <c r="W81" s="790"/>
      <c r="X81" s="160" t="s">
        <v>154</v>
      </c>
      <c r="Y81" s="789"/>
      <c r="Z81" s="789"/>
      <c r="AA81" s="789"/>
      <c r="AB81" s="789"/>
      <c r="AC81" s="790"/>
      <c r="AD81" s="161" t="s">
        <v>154</v>
      </c>
      <c r="AE81" s="787"/>
      <c r="AF81" s="791"/>
      <c r="AG81" s="787"/>
      <c r="AH81" s="788"/>
    </row>
    <row r="82" spans="1:34" ht="27" customHeight="1">
      <c r="A82" s="797"/>
      <c r="B82" s="798"/>
      <c r="C82" s="798"/>
      <c r="D82" s="798"/>
      <c r="E82" s="798"/>
      <c r="F82" s="799"/>
      <c r="G82" s="803"/>
      <c r="H82" s="803"/>
      <c r="I82" s="803"/>
      <c r="J82" s="803"/>
      <c r="K82" s="803"/>
      <c r="L82" s="803"/>
      <c r="M82" s="803"/>
      <c r="N82" s="803"/>
      <c r="O82" s="803"/>
      <c r="P82" s="803"/>
      <c r="Q82" s="803"/>
      <c r="R82" s="803"/>
      <c r="S82" s="792">
        <f>S81*1.08</f>
        <v>0</v>
      </c>
      <c r="T82" s="792"/>
      <c r="U82" s="792"/>
      <c r="V82" s="792"/>
      <c r="W82" s="793"/>
      <c r="X82" s="162" t="s">
        <v>154</v>
      </c>
      <c r="Y82" s="792">
        <f>Y81*1.08</f>
        <v>0</v>
      </c>
      <c r="Z82" s="792"/>
      <c r="AA82" s="792"/>
      <c r="AB82" s="792"/>
      <c r="AC82" s="793"/>
      <c r="AD82" s="163" t="s">
        <v>154</v>
      </c>
      <c r="AE82" s="787"/>
      <c r="AF82" s="791"/>
      <c r="AG82" s="787"/>
      <c r="AH82" s="788"/>
    </row>
    <row r="83" spans="1:34" ht="27" customHeight="1">
      <c r="A83" s="797"/>
      <c r="B83" s="798"/>
      <c r="C83" s="798"/>
      <c r="D83" s="798"/>
      <c r="E83" s="798"/>
      <c r="F83" s="799"/>
      <c r="G83" s="803"/>
      <c r="H83" s="803"/>
      <c r="I83" s="803"/>
      <c r="J83" s="803"/>
      <c r="K83" s="803"/>
      <c r="L83" s="803"/>
      <c r="M83" s="803" t="s">
        <v>158</v>
      </c>
      <c r="N83" s="803"/>
      <c r="O83" s="803"/>
      <c r="P83" s="803"/>
      <c r="Q83" s="803"/>
      <c r="R83" s="803"/>
      <c r="S83" s="789"/>
      <c r="T83" s="789"/>
      <c r="U83" s="789"/>
      <c r="V83" s="789"/>
      <c r="W83" s="790"/>
      <c r="X83" s="160" t="s">
        <v>154</v>
      </c>
      <c r="Y83" s="789"/>
      <c r="Z83" s="789"/>
      <c r="AA83" s="789"/>
      <c r="AB83" s="789"/>
      <c r="AC83" s="790"/>
      <c r="AD83" s="161" t="s">
        <v>154</v>
      </c>
      <c r="AE83" s="787"/>
      <c r="AF83" s="791"/>
      <c r="AG83" s="787"/>
      <c r="AH83" s="788"/>
    </row>
    <row r="84" spans="1:34" ht="27" customHeight="1">
      <c r="A84" s="800"/>
      <c r="B84" s="801"/>
      <c r="C84" s="801"/>
      <c r="D84" s="801"/>
      <c r="E84" s="801"/>
      <c r="F84" s="802"/>
      <c r="G84" s="803"/>
      <c r="H84" s="803"/>
      <c r="I84" s="803"/>
      <c r="J84" s="803"/>
      <c r="K84" s="803"/>
      <c r="L84" s="803"/>
      <c r="M84" s="803"/>
      <c r="N84" s="803"/>
      <c r="O84" s="803"/>
      <c r="P84" s="803"/>
      <c r="Q84" s="803"/>
      <c r="R84" s="803"/>
      <c r="S84" s="792">
        <f>S83*1.08</f>
        <v>0</v>
      </c>
      <c r="T84" s="792"/>
      <c r="U84" s="792"/>
      <c r="V84" s="792"/>
      <c r="W84" s="793"/>
      <c r="X84" s="162" t="s">
        <v>154</v>
      </c>
      <c r="Y84" s="792">
        <f>Y83*1.08</f>
        <v>0</v>
      </c>
      <c r="Z84" s="792"/>
      <c r="AA84" s="792"/>
      <c r="AB84" s="792"/>
      <c r="AC84" s="793"/>
      <c r="AD84" s="163" t="s">
        <v>154</v>
      </c>
      <c r="AE84" s="787"/>
      <c r="AF84" s="791"/>
      <c r="AG84" s="787"/>
      <c r="AH84" s="788"/>
    </row>
    <row r="85" spans="1:34" ht="27" customHeight="1">
      <c r="A85" s="804" t="s">
        <v>186</v>
      </c>
      <c r="B85" s="805"/>
      <c r="C85" s="805"/>
      <c r="D85" s="805"/>
      <c r="E85" s="805"/>
      <c r="F85" s="806"/>
      <c r="G85" s="803" t="s">
        <v>169</v>
      </c>
      <c r="H85" s="803"/>
      <c r="I85" s="803"/>
      <c r="J85" s="803"/>
      <c r="K85" s="803"/>
      <c r="L85" s="803"/>
      <c r="M85" s="803" t="s">
        <v>24</v>
      </c>
      <c r="N85" s="803"/>
      <c r="O85" s="803"/>
      <c r="P85" s="803"/>
      <c r="Q85" s="803"/>
      <c r="R85" s="803"/>
      <c r="S85" s="789"/>
      <c r="T85" s="789"/>
      <c r="U85" s="789"/>
      <c r="V85" s="789"/>
      <c r="W85" s="790"/>
      <c r="X85" s="160" t="s">
        <v>154</v>
      </c>
      <c r="Y85" s="789"/>
      <c r="Z85" s="789"/>
      <c r="AA85" s="789"/>
      <c r="AB85" s="789"/>
      <c r="AC85" s="790"/>
      <c r="AD85" s="161" t="s">
        <v>154</v>
      </c>
      <c r="AE85" s="787"/>
      <c r="AF85" s="791"/>
      <c r="AG85" s="787"/>
      <c r="AH85" s="788"/>
    </row>
    <row r="86" spans="1:34" ht="27" customHeight="1">
      <c r="A86" s="807"/>
      <c r="B86" s="808"/>
      <c r="C86" s="808"/>
      <c r="D86" s="808"/>
      <c r="E86" s="808"/>
      <c r="F86" s="809"/>
      <c r="G86" s="803"/>
      <c r="H86" s="803"/>
      <c r="I86" s="803"/>
      <c r="J86" s="803"/>
      <c r="K86" s="803"/>
      <c r="L86" s="803"/>
      <c r="M86" s="803"/>
      <c r="N86" s="803"/>
      <c r="O86" s="803"/>
      <c r="P86" s="803"/>
      <c r="Q86" s="803"/>
      <c r="R86" s="803"/>
      <c r="S86" s="792">
        <f>S85*1.08</f>
        <v>0</v>
      </c>
      <c r="T86" s="792"/>
      <c r="U86" s="792"/>
      <c r="V86" s="792"/>
      <c r="W86" s="793"/>
      <c r="X86" s="162" t="s">
        <v>154</v>
      </c>
      <c r="Y86" s="792">
        <f>Y85*1.08</f>
        <v>0</v>
      </c>
      <c r="Z86" s="792"/>
      <c r="AA86" s="792"/>
      <c r="AB86" s="792"/>
      <c r="AC86" s="793"/>
      <c r="AD86" s="163" t="s">
        <v>154</v>
      </c>
      <c r="AE86" s="787"/>
      <c r="AF86" s="791"/>
      <c r="AG86" s="787"/>
      <c r="AH86" s="788"/>
    </row>
    <row r="87" spans="1:34" ht="27" customHeight="1">
      <c r="A87" s="807"/>
      <c r="B87" s="808"/>
      <c r="C87" s="808"/>
      <c r="D87" s="808"/>
      <c r="E87" s="808"/>
      <c r="F87" s="809"/>
      <c r="G87" s="803"/>
      <c r="H87" s="803"/>
      <c r="I87" s="803"/>
      <c r="J87" s="803"/>
      <c r="K87" s="803"/>
      <c r="L87" s="803"/>
      <c r="M87" s="803" t="s">
        <v>158</v>
      </c>
      <c r="N87" s="803"/>
      <c r="O87" s="803"/>
      <c r="P87" s="803"/>
      <c r="Q87" s="803"/>
      <c r="R87" s="803"/>
      <c r="S87" s="789"/>
      <c r="T87" s="789"/>
      <c r="U87" s="789"/>
      <c r="V87" s="789"/>
      <c r="W87" s="790"/>
      <c r="X87" s="160" t="s">
        <v>154</v>
      </c>
      <c r="Y87" s="789"/>
      <c r="Z87" s="789"/>
      <c r="AA87" s="789"/>
      <c r="AB87" s="789"/>
      <c r="AC87" s="790"/>
      <c r="AD87" s="161" t="s">
        <v>154</v>
      </c>
      <c r="AE87" s="787"/>
      <c r="AF87" s="791"/>
      <c r="AG87" s="787"/>
      <c r="AH87" s="788"/>
    </row>
    <row r="88" spans="1:34" ht="27" customHeight="1">
      <c r="A88" s="807"/>
      <c r="B88" s="808"/>
      <c r="C88" s="808"/>
      <c r="D88" s="808"/>
      <c r="E88" s="808"/>
      <c r="F88" s="809"/>
      <c r="G88" s="869"/>
      <c r="H88" s="869"/>
      <c r="I88" s="869"/>
      <c r="J88" s="869"/>
      <c r="K88" s="869"/>
      <c r="L88" s="869"/>
      <c r="M88" s="803"/>
      <c r="N88" s="803"/>
      <c r="O88" s="803"/>
      <c r="P88" s="803"/>
      <c r="Q88" s="803"/>
      <c r="R88" s="803"/>
      <c r="S88" s="792">
        <f>S87*1.08</f>
        <v>0</v>
      </c>
      <c r="T88" s="792"/>
      <c r="U88" s="792"/>
      <c r="V88" s="792"/>
      <c r="W88" s="793"/>
      <c r="X88" s="162" t="s">
        <v>154</v>
      </c>
      <c r="Y88" s="792">
        <f>Y87*1.08</f>
        <v>0</v>
      </c>
      <c r="Z88" s="792"/>
      <c r="AA88" s="792"/>
      <c r="AB88" s="792"/>
      <c r="AC88" s="793"/>
      <c r="AD88" s="163" t="s">
        <v>154</v>
      </c>
      <c r="AE88" s="787"/>
      <c r="AF88" s="791"/>
      <c r="AG88" s="787"/>
      <c r="AH88" s="788"/>
    </row>
    <row r="89" spans="1:34" ht="27" customHeight="1">
      <c r="A89" s="807"/>
      <c r="B89" s="808"/>
      <c r="C89" s="808"/>
      <c r="D89" s="808"/>
      <c r="E89" s="808"/>
      <c r="F89" s="809"/>
      <c r="G89" s="803" t="s">
        <v>152</v>
      </c>
      <c r="H89" s="803"/>
      <c r="I89" s="803"/>
      <c r="J89" s="803"/>
      <c r="K89" s="803"/>
      <c r="L89" s="803"/>
      <c r="M89" s="871" t="s">
        <v>24</v>
      </c>
      <c r="N89" s="871"/>
      <c r="O89" s="871"/>
      <c r="P89" s="871"/>
      <c r="Q89" s="871"/>
      <c r="R89" s="871"/>
      <c r="S89" s="864"/>
      <c r="T89" s="864"/>
      <c r="U89" s="864"/>
      <c r="V89" s="864"/>
      <c r="W89" s="865"/>
      <c r="X89" s="171" t="s">
        <v>154</v>
      </c>
      <c r="Y89" s="864"/>
      <c r="Z89" s="864"/>
      <c r="AA89" s="864"/>
      <c r="AB89" s="864"/>
      <c r="AC89" s="865"/>
      <c r="AD89" s="172" t="s">
        <v>154</v>
      </c>
      <c r="AE89" s="855">
        <v>14</v>
      </c>
      <c r="AF89" s="856"/>
      <c r="AG89" s="855"/>
      <c r="AH89" s="861"/>
    </row>
    <row r="90" spans="1:34" ht="27" customHeight="1">
      <c r="A90" s="807"/>
      <c r="B90" s="808"/>
      <c r="C90" s="808"/>
      <c r="D90" s="808"/>
      <c r="E90" s="808"/>
      <c r="F90" s="809"/>
      <c r="G90" s="803"/>
      <c r="H90" s="803"/>
      <c r="I90" s="803"/>
      <c r="J90" s="803"/>
      <c r="K90" s="803"/>
      <c r="L90" s="803"/>
      <c r="M90" s="803"/>
      <c r="N90" s="803"/>
      <c r="O90" s="803"/>
      <c r="P90" s="803"/>
      <c r="Q90" s="803"/>
      <c r="R90" s="803"/>
      <c r="S90" s="792">
        <f>S89*1.08</f>
        <v>0</v>
      </c>
      <c r="T90" s="792"/>
      <c r="U90" s="792"/>
      <c r="V90" s="792"/>
      <c r="W90" s="793"/>
      <c r="X90" s="162" t="s">
        <v>154</v>
      </c>
      <c r="Y90" s="792">
        <f>Y89*1.08</f>
        <v>0</v>
      </c>
      <c r="Z90" s="792"/>
      <c r="AA90" s="792"/>
      <c r="AB90" s="792"/>
      <c r="AC90" s="793"/>
      <c r="AD90" s="163" t="s">
        <v>154</v>
      </c>
      <c r="AE90" s="787"/>
      <c r="AF90" s="791"/>
      <c r="AG90" s="787"/>
      <c r="AH90" s="788"/>
    </row>
    <row r="91" spans="1:34" ht="27" customHeight="1">
      <c r="A91" s="807"/>
      <c r="B91" s="808"/>
      <c r="C91" s="808"/>
      <c r="D91" s="808"/>
      <c r="E91" s="808"/>
      <c r="F91" s="809"/>
      <c r="G91" s="803"/>
      <c r="H91" s="803"/>
      <c r="I91" s="803"/>
      <c r="J91" s="803"/>
      <c r="K91" s="803"/>
      <c r="L91" s="803"/>
      <c r="M91" s="803" t="s">
        <v>158</v>
      </c>
      <c r="N91" s="803"/>
      <c r="O91" s="803"/>
      <c r="P91" s="803"/>
      <c r="Q91" s="803"/>
      <c r="R91" s="803"/>
      <c r="S91" s="789">
        <v>311111</v>
      </c>
      <c r="T91" s="789"/>
      <c r="U91" s="789"/>
      <c r="V91" s="789"/>
      <c r="W91" s="790"/>
      <c r="X91" s="160" t="s">
        <v>154</v>
      </c>
      <c r="Y91" s="789">
        <v>345000</v>
      </c>
      <c r="Z91" s="789"/>
      <c r="AA91" s="789"/>
      <c r="AB91" s="789"/>
      <c r="AC91" s="790"/>
      <c r="AD91" s="161" t="s">
        <v>154</v>
      </c>
      <c r="AE91" s="787"/>
      <c r="AF91" s="791"/>
      <c r="AG91" s="787"/>
      <c r="AH91" s="788"/>
    </row>
    <row r="92" spans="1:34" ht="27" customHeight="1">
      <c r="A92" s="807"/>
      <c r="B92" s="808"/>
      <c r="C92" s="808"/>
      <c r="D92" s="808"/>
      <c r="E92" s="808"/>
      <c r="F92" s="809"/>
      <c r="G92" s="803"/>
      <c r="H92" s="803"/>
      <c r="I92" s="803"/>
      <c r="J92" s="803"/>
      <c r="K92" s="803"/>
      <c r="L92" s="803"/>
      <c r="M92" s="869"/>
      <c r="N92" s="869"/>
      <c r="O92" s="869"/>
      <c r="P92" s="869"/>
      <c r="Q92" s="869"/>
      <c r="R92" s="869"/>
      <c r="S92" s="859">
        <f>S91*1.08</f>
        <v>335999.88</v>
      </c>
      <c r="T92" s="859"/>
      <c r="U92" s="859"/>
      <c r="V92" s="859"/>
      <c r="W92" s="860"/>
      <c r="X92" s="164" t="s">
        <v>154</v>
      </c>
      <c r="Y92" s="859">
        <f>Y91*1.08</f>
        <v>372600</v>
      </c>
      <c r="Z92" s="859"/>
      <c r="AA92" s="859"/>
      <c r="AB92" s="859"/>
      <c r="AC92" s="860"/>
      <c r="AD92" s="165" t="s">
        <v>154</v>
      </c>
      <c r="AE92" s="857"/>
      <c r="AF92" s="858"/>
      <c r="AG92" s="857"/>
      <c r="AH92" s="862"/>
    </row>
    <row r="93" spans="1:34" ht="27" customHeight="1">
      <c r="A93" s="807"/>
      <c r="B93" s="808"/>
      <c r="C93" s="808"/>
      <c r="D93" s="808"/>
      <c r="E93" s="808"/>
      <c r="F93" s="809"/>
      <c r="G93" s="803" t="s">
        <v>160</v>
      </c>
      <c r="H93" s="803"/>
      <c r="I93" s="803"/>
      <c r="J93" s="803"/>
      <c r="K93" s="803"/>
      <c r="L93" s="803"/>
      <c r="M93" s="803" t="s">
        <v>24</v>
      </c>
      <c r="N93" s="803"/>
      <c r="O93" s="803"/>
      <c r="P93" s="803"/>
      <c r="Q93" s="803"/>
      <c r="R93" s="803"/>
      <c r="S93" s="789"/>
      <c r="T93" s="789"/>
      <c r="U93" s="789"/>
      <c r="V93" s="789"/>
      <c r="W93" s="790"/>
      <c r="X93" s="160" t="s">
        <v>154</v>
      </c>
      <c r="Y93" s="789"/>
      <c r="Z93" s="789"/>
      <c r="AA93" s="789"/>
      <c r="AB93" s="789"/>
      <c r="AC93" s="790"/>
      <c r="AD93" s="161" t="s">
        <v>154</v>
      </c>
      <c r="AE93" s="787"/>
      <c r="AF93" s="791"/>
      <c r="AG93" s="787"/>
      <c r="AH93" s="788"/>
    </row>
    <row r="94" spans="1:34" ht="27" customHeight="1">
      <c r="A94" s="807"/>
      <c r="B94" s="808"/>
      <c r="C94" s="808"/>
      <c r="D94" s="808"/>
      <c r="E94" s="808"/>
      <c r="F94" s="809"/>
      <c r="G94" s="803"/>
      <c r="H94" s="803"/>
      <c r="I94" s="803"/>
      <c r="J94" s="803"/>
      <c r="K94" s="803"/>
      <c r="L94" s="803"/>
      <c r="M94" s="803"/>
      <c r="N94" s="803"/>
      <c r="O94" s="803"/>
      <c r="P94" s="803"/>
      <c r="Q94" s="803"/>
      <c r="R94" s="803"/>
      <c r="S94" s="792">
        <f>S93*1.08</f>
        <v>0</v>
      </c>
      <c r="T94" s="792"/>
      <c r="U94" s="792"/>
      <c r="V94" s="792"/>
      <c r="W94" s="793"/>
      <c r="X94" s="162" t="s">
        <v>154</v>
      </c>
      <c r="Y94" s="792">
        <f>Y93*1.08</f>
        <v>0</v>
      </c>
      <c r="Z94" s="792"/>
      <c r="AA94" s="792"/>
      <c r="AB94" s="792"/>
      <c r="AC94" s="793"/>
      <c r="AD94" s="163" t="s">
        <v>154</v>
      </c>
      <c r="AE94" s="787"/>
      <c r="AF94" s="791"/>
      <c r="AG94" s="787"/>
      <c r="AH94" s="788"/>
    </row>
    <row r="95" spans="1:34" ht="27" customHeight="1">
      <c r="A95" s="807"/>
      <c r="B95" s="808"/>
      <c r="C95" s="808"/>
      <c r="D95" s="808"/>
      <c r="E95" s="808"/>
      <c r="F95" s="809"/>
      <c r="G95" s="803"/>
      <c r="H95" s="803"/>
      <c r="I95" s="803"/>
      <c r="J95" s="803"/>
      <c r="K95" s="803"/>
      <c r="L95" s="803"/>
      <c r="M95" s="803" t="s">
        <v>158</v>
      </c>
      <c r="N95" s="803"/>
      <c r="O95" s="803"/>
      <c r="P95" s="803"/>
      <c r="Q95" s="803"/>
      <c r="R95" s="803"/>
      <c r="S95" s="789"/>
      <c r="T95" s="789"/>
      <c r="U95" s="789"/>
      <c r="V95" s="789"/>
      <c r="W95" s="790"/>
      <c r="X95" s="160" t="s">
        <v>154</v>
      </c>
      <c r="Y95" s="789"/>
      <c r="Z95" s="789"/>
      <c r="AA95" s="789"/>
      <c r="AB95" s="789"/>
      <c r="AC95" s="790"/>
      <c r="AD95" s="161" t="s">
        <v>154</v>
      </c>
      <c r="AE95" s="787"/>
      <c r="AF95" s="791"/>
      <c r="AG95" s="787"/>
      <c r="AH95" s="788"/>
    </row>
    <row r="96" spans="1:34" ht="27" customHeight="1" thickBot="1">
      <c r="A96" s="866"/>
      <c r="B96" s="867"/>
      <c r="C96" s="867"/>
      <c r="D96" s="867"/>
      <c r="E96" s="867"/>
      <c r="F96" s="868"/>
      <c r="G96" s="870"/>
      <c r="H96" s="870"/>
      <c r="I96" s="870"/>
      <c r="J96" s="870"/>
      <c r="K96" s="870"/>
      <c r="L96" s="870"/>
      <c r="M96" s="870"/>
      <c r="N96" s="870"/>
      <c r="O96" s="870"/>
      <c r="P96" s="870"/>
      <c r="Q96" s="870"/>
      <c r="R96" s="870"/>
      <c r="S96" s="853">
        <f>S95*1.08</f>
        <v>0</v>
      </c>
      <c r="T96" s="853"/>
      <c r="U96" s="853"/>
      <c r="V96" s="853"/>
      <c r="W96" s="854"/>
      <c r="X96" s="168" t="s">
        <v>154</v>
      </c>
      <c r="Y96" s="853">
        <f>Y95*1.08</f>
        <v>0</v>
      </c>
      <c r="Z96" s="853"/>
      <c r="AA96" s="853"/>
      <c r="AB96" s="853"/>
      <c r="AC96" s="854"/>
      <c r="AD96" s="169" t="s">
        <v>154</v>
      </c>
      <c r="AE96" s="851"/>
      <c r="AF96" s="852"/>
      <c r="AG96" s="851"/>
      <c r="AH96" s="863"/>
    </row>
  </sheetData>
  <mergeCells count="296">
    <mergeCell ref="Y81:AC81"/>
    <mergeCell ref="Y82:AC82"/>
    <mergeCell ref="S89:W89"/>
    <mergeCell ref="S81:W81"/>
    <mergeCell ref="A85:F96"/>
    <mergeCell ref="G85:L88"/>
    <mergeCell ref="M85:R86"/>
    <mergeCell ref="S85:W85"/>
    <mergeCell ref="M87:R88"/>
    <mergeCell ref="M93:R94"/>
    <mergeCell ref="S83:W83"/>
    <mergeCell ref="M95:R96"/>
    <mergeCell ref="Y91:AC91"/>
    <mergeCell ref="Y87:AC87"/>
    <mergeCell ref="S88:W88"/>
    <mergeCell ref="Y88:AC88"/>
    <mergeCell ref="Y89:AC89"/>
    <mergeCell ref="Y85:AC85"/>
    <mergeCell ref="Y84:AC84"/>
    <mergeCell ref="M89:R90"/>
    <mergeCell ref="G89:L92"/>
    <mergeCell ref="M91:R92"/>
    <mergeCell ref="G93:L96"/>
    <mergeCell ref="Y90:AC90"/>
    <mergeCell ref="S91:W91"/>
    <mergeCell ref="S92:W92"/>
    <mergeCell ref="AE85:AF88"/>
    <mergeCell ref="AG89:AH92"/>
    <mergeCell ref="S90:W90"/>
    <mergeCell ref="AG85:AH88"/>
    <mergeCell ref="Y86:AC86"/>
    <mergeCell ref="AG93:AH96"/>
    <mergeCell ref="Y94:AC94"/>
    <mergeCell ref="Y92:AC92"/>
    <mergeCell ref="AG77:AH80"/>
    <mergeCell ref="S78:W78"/>
    <mergeCell ref="Y78:AC78"/>
    <mergeCell ref="S79:W79"/>
    <mergeCell ref="Y79:AC79"/>
    <mergeCell ref="S80:W80"/>
    <mergeCell ref="Y77:AC77"/>
    <mergeCell ref="AE77:AF80"/>
    <mergeCell ref="S95:W95"/>
    <mergeCell ref="AE93:AF96"/>
    <mergeCell ref="Y95:AC95"/>
    <mergeCell ref="S96:W96"/>
    <mergeCell ref="Y96:AC96"/>
    <mergeCell ref="Y83:AC83"/>
    <mergeCell ref="S84:W84"/>
    <mergeCell ref="AE89:AF92"/>
    <mergeCell ref="AE81:AF84"/>
    <mergeCell ref="S94:W94"/>
    <mergeCell ref="AG81:AH84"/>
    <mergeCell ref="S82:W82"/>
    <mergeCell ref="S93:W93"/>
    <mergeCell ref="Y93:AC93"/>
    <mergeCell ref="S86:W86"/>
    <mergeCell ref="S87:W87"/>
    <mergeCell ref="M71:R72"/>
    <mergeCell ref="AG73:AH76"/>
    <mergeCell ref="S74:W74"/>
    <mergeCell ref="Y74:AC74"/>
    <mergeCell ref="S75:W75"/>
    <mergeCell ref="Y73:AC73"/>
    <mergeCell ref="AE73:AF76"/>
    <mergeCell ref="Y75:AC75"/>
    <mergeCell ref="S76:W76"/>
    <mergeCell ref="Y76:AC76"/>
    <mergeCell ref="Y68:AC68"/>
    <mergeCell ref="S59:W59"/>
    <mergeCell ref="Y59:AC59"/>
    <mergeCell ref="S60:W60"/>
    <mergeCell ref="Y60:AC60"/>
    <mergeCell ref="A73:F84"/>
    <mergeCell ref="G73:L76"/>
    <mergeCell ref="M73:R74"/>
    <mergeCell ref="S73:W73"/>
    <mergeCell ref="M75:R76"/>
    <mergeCell ref="G77:L80"/>
    <mergeCell ref="M77:R78"/>
    <mergeCell ref="S77:W77"/>
    <mergeCell ref="M79:R80"/>
    <mergeCell ref="M83:R84"/>
    <mergeCell ref="G81:L84"/>
    <mergeCell ref="M81:R82"/>
    <mergeCell ref="Y80:AC80"/>
    <mergeCell ref="A61:F72"/>
    <mergeCell ref="G61:L64"/>
    <mergeCell ref="M61:R62"/>
    <mergeCell ref="S61:W61"/>
    <mergeCell ref="M63:R64"/>
    <mergeCell ref="G69:L72"/>
    <mergeCell ref="S70:W70"/>
    <mergeCell ref="AG69:AH72"/>
    <mergeCell ref="AG21:AH24"/>
    <mergeCell ref="S22:W22"/>
    <mergeCell ref="S23:W23"/>
    <mergeCell ref="S24:W24"/>
    <mergeCell ref="S17:W17"/>
    <mergeCell ref="S28:W28"/>
    <mergeCell ref="AG33:AH36"/>
    <mergeCell ref="Y30:AC30"/>
    <mergeCell ref="Y31:AC31"/>
    <mergeCell ref="Y32:AC32"/>
    <mergeCell ref="Y33:AC33"/>
    <mergeCell ref="Y36:AC36"/>
    <mergeCell ref="Y34:AC34"/>
    <mergeCell ref="Y35:AC35"/>
    <mergeCell ref="Y70:AC70"/>
    <mergeCell ref="S71:W71"/>
    <mergeCell ref="Y71:AC71"/>
    <mergeCell ref="S72:W72"/>
    <mergeCell ref="Y72:AC72"/>
    <mergeCell ref="AE17:AF20"/>
    <mergeCell ref="Y18:AC18"/>
    <mergeCell ref="S68:W68"/>
    <mergeCell ref="G65:L68"/>
    <mergeCell ref="M65:R66"/>
    <mergeCell ref="M67:R68"/>
    <mergeCell ref="M69:R70"/>
    <mergeCell ref="S65:W65"/>
    <mergeCell ref="Y65:AC65"/>
    <mergeCell ref="S62:W62"/>
    <mergeCell ref="AG65:AH68"/>
    <mergeCell ref="S66:W66"/>
    <mergeCell ref="Y66:AC66"/>
    <mergeCell ref="S67:W67"/>
    <mergeCell ref="AG61:AH64"/>
    <mergeCell ref="Y61:AC61"/>
    <mergeCell ref="Y62:AC62"/>
    <mergeCell ref="S63:W63"/>
    <mergeCell ref="Y63:AC63"/>
    <mergeCell ref="AE61:AF64"/>
    <mergeCell ref="AE69:AF72"/>
    <mergeCell ref="S64:W64"/>
    <mergeCell ref="Y64:AC64"/>
    <mergeCell ref="AE65:AF68"/>
    <mergeCell ref="S69:W69"/>
    <mergeCell ref="Y69:AC69"/>
    <mergeCell ref="Y67:AC67"/>
    <mergeCell ref="AE33:AF36"/>
    <mergeCell ref="S13:W13"/>
    <mergeCell ref="S16:W16"/>
    <mergeCell ref="AG17:AH20"/>
    <mergeCell ref="Y25:AC25"/>
    <mergeCell ref="AE25:AF28"/>
    <mergeCell ref="AG25:AH28"/>
    <mergeCell ref="AE29:AF32"/>
    <mergeCell ref="AG29:AH32"/>
    <mergeCell ref="AE13:AF16"/>
    <mergeCell ref="AG13:AH16"/>
    <mergeCell ref="S58:W58"/>
    <mergeCell ref="Y58:AC58"/>
    <mergeCell ref="Y20:AC20"/>
    <mergeCell ref="Y13:AC13"/>
    <mergeCell ref="Y22:AC22"/>
    <mergeCell ref="Y16:AC16"/>
    <mergeCell ref="Y14:AC14"/>
    <mergeCell ref="Y15:AC15"/>
    <mergeCell ref="Y17:AC17"/>
    <mergeCell ref="S26:W26"/>
    <mergeCell ref="S27:W27"/>
    <mergeCell ref="S31:W31"/>
    <mergeCell ref="S32:W32"/>
    <mergeCell ref="S30:W30"/>
    <mergeCell ref="Y28:AC28"/>
    <mergeCell ref="Y26:AC26"/>
    <mergeCell ref="Y27:AC27"/>
    <mergeCell ref="Y29:AC29"/>
    <mergeCell ref="S18:W18"/>
    <mergeCell ref="S20:W20"/>
    <mergeCell ref="S15:W15"/>
    <mergeCell ref="Y19:AC19"/>
    <mergeCell ref="Y21:AC21"/>
    <mergeCell ref="Y24:AC24"/>
    <mergeCell ref="S57:W57"/>
    <mergeCell ref="T3:AA3"/>
    <mergeCell ref="B5:N6"/>
    <mergeCell ref="S8:AD8"/>
    <mergeCell ref="B3:E3"/>
    <mergeCell ref="F3:M3"/>
    <mergeCell ref="P3:S3"/>
    <mergeCell ref="S14:W14"/>
    <mergeCell ref="S9:X10"/>
    <mergeCell ref="Y9:AD10"/>
    <mergeCell ref="A11:F12"/>
    <mergeCell ref="G11:L12"/>
    <mergeCell ref="M11:R12"/>
    <mergeCell ref="S11:AD12"/>
    <mergeCell ref="A13:F24"/>
    <mergeCell ref="G13:L16"/>
    <mergeCell ref="M13:R14"/>
    <mergeCell ref="M15:R16"/>
    <mergeCell ref="P5:S6"/>
    <mergeCell ref="T5:AI6"/>
    <mergeCell ref="AE11:AF12"/>
    <mergeCell ref="AG11:AH12"/>
    <mergeCell ref="AE21:AF24"/>
    <mergeCell ref="Y23:AC23"/>
    <mergeCell ref="G17:L20"/>
    <mergeCell ref="M17:R18"/>
    <mergeCell ref="A25:F36"/>
    <mergeCell ref="G25:L28"/>
    <mergeCell ref="M25:R26"/>
    <mergeCell ref="S25:W25"/>
    <mergeCell ref="M27:R28"/>
    <mergeCell ref="G33:L36"/>
    <mergeCell ref="M33:R34"/>
    <mergeCell ref="S33:W33"/>
    <mergeCell ref="M35:R36"/>
    <mergeCell ref="S36:W36"/>
    <mergeCell ref="S34:W34"/>
    <mergeCell ref="S35:W35"/>
    <mergeCell ref="G29:L32"/>
    <mergeCell ref="M29:R30"/>
    <mergeCell ref="S29:W29"/>
    <mergeCell ref="M31:R32"/>
    <mergeCell ref="M19:R20"/>
    <mergeCell ref="G21:L24"/>
    <mergeCell ref="M21:R22"/>
    <mergeCell ref="S21:W21"/>
    <mergeCell ref="M23:R24"/>
    <mergeCell ref="S19:W19"/>
    <mergeCell ref="AE45:AF48"/>
    <mergeCell ref="AG45:AH48"/>
    <mergeCell ref="Y42:AC42"/>
    <mergeCell ref="Y38:AC38"/>
    <mergeCell ref="Y39:AC39"/>
    <mergeCell ref="Y43:AC43"/>
    <mergeCell ref="Y44:AC44"/>
    <mergeCell ref="Y45:AC45"/>
    <mergeCell ref="AG37:AH40"/>
    <mergeCell ref="Y41:AC41"/>
    <mergeCell ref="AE41:AF44"/>
    <mergeCell ref="AG41:AH44"/>
    <mergeCell ref="Y37:AC37"/>
    <mergeCell ref="AE37:AF40"/>
    <mergeCell ref="Y40:AC40"/>
    <mergeCell ref="A49:F60"/>
    <mergeCell ref="G49:L52"/>
    <mergeCell ref="M49:R50"/>
    <mergeCell ref="M51:R52"/>
    <mergeCell ref="M59:R60"/>
    <mergeCell ref="M57:R58"/>
    <mergeCell ref="G53:L56"/>
    <mergeCell ref="M55:R56"/>
    <mergeCell ref="G57:L60"/>
    <mergeCell ref="M53:R54"/>
    <mergeCell ref="M47:R48"/>
    <mergeCell ref="S38:W38"/>
    <mergeCell ref="S37:W37"/>
    <mergeCell ref="M39:R40"/>
    <mergeCell ref="S40:W40"/>
    <mergeCell ref="M37:R38"/>
    <mergeCell ref="S39:W39"/>
    <mergeCell ref="S45:W45"/>
    <mergeCell ref="S43:W43"/>
    <mergeCell ref="S44:W44"/>
    <mergeCell ref="S41:W41"/>
    <mergeCell ref="S42:W42"/>
    <mergeCell ref="A37:F48"/>
    <mergeCell ref="G37:L40"/>
    <mergeCell ref="G41:L44"/>
    <mergeCell ref="M41:R42"/>
    <mergeCell ref="M43:R44"/>
    <mergeCell ref="S56:W56"/>
    <mergeCell ref="Y56:AC56"/>
    <mergeCell ref="S53:W53"/>
    <mergeCell ref="S52:W52"/>
    <mergeCell ref="Y52:AC52"/>
    <mergeCell ref="S46:W46"/>
    <mergeCell ref="Y46:AC46"/>
    <mergeCell ref="Y47:AC47"/>
    <mergeCell ref="S47:W47"/>
    <mergeCell ref="S48:W48"/>
    <mergeCell ref="S49:W49"/>
    <mergeCell ref="S50:W50"/>
    <mergeCell ref="Y49:AC49"/>
    <mergeCell ref="Y48:AC48"/>
    <mergeCell ref="S54:W54"/>
    <mergeCell ref="S55:W55"/>
    <mergeCell ref="S51:W51"/>
    <mergeCell ref="G45:L48"/>
    <mergeCell ref="M45:R46"/>
    <mergeCell ref="AG49:AH52"/>
    <mergeCell ref="Y57:AC57"/>
    <mergeCell ref="AE57:AF60"/>
    <mergeCell ref="Y53:AC53"/>
    <mergeCell ref="AE53:AF56"/>
    <mergeCell ref="AG53:AH56"/>
    <mergeCell ref="Y51:AC51"/>
    <mergeCell ref="AG57:AH60"/>
    <mergeCell ref="AE49:AF52"/>
    <mergeCell ref="Y54:AC54"/>
    <mergeCell ref="Y55:AC55"/>
    <mergeCell ref="Y50:AC50"/>
  </mergeCells>
  <phoneticPr fontId="9"/>
  <pageMargins left="0.78740157480314965" right="0.78740157480314965" top="0.98425196850393704" bottom="0.98425196850393704" header="0.51181102362204722" footer="0.51181102362204722"/>
  <pageSetup paperSize="8" scale="42"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92D050"/>
    <pageSetUpPr fitToPage="1"/>
  </sheetPr>
  <dimension ref="A1:AO73"/>
  <sheetViews>
    <sheetView workbookViewId="0">
      <selection activeCell="O80" sqref="O80"/>
    </sheetView>
  </sheetViews>
  <sheetFormatPr defaultColWidth="3.375" defaultRowHeight="13.5"/>
  <cols>
    <col min="5" max="18" width="4.625" customWidth="1"/>
    <col min="19" max="23" width="5.625" customWidth="1"/>
    <col min="25" max="29" width="5.625" customWidth="1"/>
  </cols>
  <sheetData>
    <row r="1" spans="1:41" ht="18.75">
      <c r="A1" s="8" t="s">
        <v>326</v>
      </c>
      <c r="K1" s="12"/>
      <c r="L1" s="12"/>
      <c r="M1" s="12"/>
      <c r="N1" s="12"/>
      <c r="O1" s="12"/>
      <c r="P1" s="12"/>
      <c r="Q1" s="12"/>
      <c r="R1" s="12"/>
      <c r="S1" s="12"/>
      <c r="T1" s="12"/>
      <c r="U1" s="12"/>
      <c r="V1" s="12"/>
      <c r="W1" s="12"/>
    </row>
    <row r="2" spans="1:41" ht="17.25">
      <c r="A2" s="154"/>
      <c r="K2" s="12"/>
      <c r="L2" s="12"/>
      <c r="M2" s="12"/>
      <c r="N2" s="12"/>
      <c r="O2" s="12"/>
      <c r="P2" s="12"/>
      <c r="Q2" s="12"/>
      <c r="R2" s="12"/>
      <c r="S2" s="12"/>
      <c r="T2" s="12"/>
      <c r="U2" s="12"/>
      <c r="V2" s="12"/>
      <c r="W2" s="12"/>
    </row>
    <row r="3" spans="1:41" ht="36" customHeight="1">
      <c r="A3" s="155"/>
      <c r="B3" s="904" t="s">
        <v>406</v>
      </c>
      <c r="C3" s="904"/>
      <c r="D3" s="904"/>
      <c r="E3" s="904"/>
      <c r="F3" s="813" t="s">
        <v>441</v>
      </c>
      <c r="G3" s="813"/>
      <c r="H3" s="813"/>
      <c r="I3" s="813"/>
      <c r="J3" s="813"/>
      <c r="K3" s="813"/>
      <c r="L3" s="813"/>
      <c r="M3" s="813"/>
      <c r="O3" s="156"/>
      <c r="P3" s="1002" t="s">
        <v>136</v>
      </c>
      <c r="Q3" s="1002"/>
      <c r="R3" s="1002"/>
      <c r="S3" s="1002"/>
      <c r="T3" s="813" t="s">
        <v>438</v>
      </c>
      <c r="U3" s="813"/>
      <c r="V3" s="813"/>
      <c r="W3" s="813"/>
      <c r="X3" s="813"/>
      <c r="Y3" s="813"/>
      <c r="Z3" s="813"/>
      <c r="AA3" s="813"/>
      <c r="AI3" s="7"/>
      <c r="AJ3" s="7"/>
      <c r="AK3" s="7"/>
      <c r="AL3" s="7"/>
      <c r="AM3" s="7"/>
    </row>
    <row r="4" spans="1:41" ht="7.5" customHeight="1">
      <c r="A4" s="154"/>
      <c r="K4" s="12"/>
      <c r="L4" s="12"/>
      <c r="M4" s="12"/>
      <c r="N4" s="12"/>
      <c r="O4" s="12"/>
      <c r="P4" s="12"/>
      <c r="Q4" s="12"/>
      <c r="R4" s="12"/>
      <c r="S4" s="12"/>
      <c r="T4" s="12"/>
      <c r="U4" s="12"/>
      <c r="V4" s="12"/>
      <c r="W4" s="12"/>
      <c r="AI4" s="7"/>
      <c r="AJ4" s="7"/>
      <c r="AK4" s="7"/>
      <c r="AL4" s="7"/>
      <c r="AM4" s="7"/>
    </row>
    <row r="5" spans="1:41" ht="25.5" customHeight="1">
      <c r="A5" s="154"/>
      <c r="B5" s="967" t="s">
        <v>188</v>
      </c>
      <c r="C5" s="968"/>
      <c r="D5" s="968"/>
      <c r="E5" s="968"/>
      <c r="F5" s="968"/>
      <c r="G5" s="968"/>
      <c r="H5" s="968"/>
      <c r="I5" s="968"/>
      <c r="J5" s="968"/>
      <c r="K5" s="968"/>
      <c r="L5" s="968"/>
      <c r="M5" s="968"/>
      <c r="N5" s="969"/>
      <c r="O5" s="12"/>
      <c r="P5" s="12"/>
      <c r="Q5" s="904" t="s">
        <v>189</v>
      </c>
      <c r="R5" s="904"/>
      <c r="S5" s="904"/>
      <c r="T5" s="904"/>
      <c r="U5" s="976" t="s">
        <v>226</v>
      </c>
      <c r="V5" s="977"/>
      <c r="W5" s="977"/>
      <c r="X5" s="977"/>
      <c r="Y5" s="977"/>
      <c r="Z5" s="977"/>
      <c r="AA5" s="977"/>
      <c r="AB5" s="977"/>
      <c r="AC5" s="977"/>
      <c r="AD5" s="977"/>
      <c r="AE5" s="977"/>
      <c r="AF5" s="977"/>
      <c r="AG5" s="977"/>
      <c r="AH5" s="977"/>
      <c r="AI5" s="978"/>
      <c r="AJ5" s="7"/>
      <c r="AK5" s="7"/>
      <c r="AL5" s="7"/>
      <c r="AM5" s="7"/>
    </row>
    <row r="6" spans="1:41" ht="25.5" customHeight="1">
      <c r="A6" s="154"/>
      <c r="B6" s="970"/>
      <c r="C6" s="971"/>
      <c r="D6" s="971"/>
      <c r="E6" s="971"/>
      <c r="F6" s="971"/>
      <c r="G6" s="971"/>
      <c r="H6" s="971"/>
      <c r="I6" s="971"/>
      <c r="J6" s="971"/>
      <c r="K6" s="971"/>
      <c r="L6" s="971"/>
      <c r="M6" s="971"/>
      <c r="N6" s="972"/>
      <c r="O6" s="12"/>
      <c r="P6" s="12"/>
      <c r="Q6" s="904"/>
      <c r="R6" s="904"/>
      <c r="S6" s="904"/>
      <c r="T6" s="904"/>
      <c r="U6" s="979"/>
      <c r="V6" s="980"/>
      <c r="W6" s="980"/>
      <c r="X6" s="980"/>
      <c r="Y6" s="980"/>
      <c r="Z6" s="980"/>
      <c r="AA6" s="980"/>
      <c r="AB6" s="980"/>
      <c r="AC6" s="980"/>
      <c r="AD6" s="980"/>
      <c r="AE6" s="980"/>
      <c r="AF6" s="980"/>
      <c r="AG6" s="980"/>
      <c r="AH6" s="980"/>
      <c r="AI6" s="981"/>
      <c r="AJ6" s="174"/>
      <c r="AK6" s="7"/>
      <c r="AL6" s="7"/>
      <c r="AM6" s="7"/>
    </row>
    <row r="7" spans="1:41" ht="25.5" customHeight="1">
      <c r="A7" s="154"/>
      <c r="B7" s="973"/>
      <c r="C7" s="974"/>
      <c r="D7" s="974"/>
      <c r="E7" s="974"/>
      <c r="F7" s="974"/>
      <c r="G7" s="974"/>
      <c r="H7" s="974"/>
      <c r="I7" s="974"/>
      <c r="J7" s="974"/>
      <c r="K7" s="974"/>
      <c r="L7" s="974"/>
      <c r="M7" s="974"/>
      <c r="N7" s="975"/>
      <c r="O7" s="12"/>
      <c r="P7" s="12"/>
      <c r="Q7" s="12"/>
      <c r="R7" s="12"/>
      <c r="S7" s="12"/>
      <c r="T7" s="12"/>
      <c r="U7" s="12"/>
      <c r="V7" s="12"/>
      <c r="W7" s="12"/>
      <c r="AI7" s="174"/>
      <c r="AJ7" s="174"/>
      <c r="AK7" s="7"/>
      <c r="AL7" s="7"/>
      <c r="AM7" s="7"/>
    </row>
    <row r="8" spans="1:41" ht="25.5" customHeight="1" thickBot="1">
      <c r="S8" s="158"/>
      <c r="T8" s="158"/>
      <c r="U8" s="158"/>
      <c r="V8" s="158"/>
      <c r="W8" s="158"/>
      <c r="X8" s="158"/>
      <c r="Y8" s="158"/>
      <c r="Z8" s="158"/>
      <c r="AA8" s="158"/>
      <c r="AB8" s="158"/>
      <c r="AC8" s="158"/>
      <c r="AD8" s="158"/>
      <c r="AG8" s="158"/>
      <c r="AH8" s="158"/>
      <c r="AI8" s="157"/>
      <c r="AJ8" s="157"/>
      <c r="AK8" s="7"/>
      <c r="AL8" s="7"/>
      <c r="AM8" s="7"/>
    </row>
    <row r="9" spans="1:41" ht="25.5" customHeight="1">
      <c r="S9" s="999" t="s">
        <v>139</v>
      </c>
      <c r="T9" s="1000"/>
      <c r="U9" s="1000"/>
      <c r="V9" s="1000"/>
      <c r="W9" s="1000"/>
      <c r="X9" s="1000"/>
      <c r="Y9" s="1000"/>
      <c r="Z9" s="1000"/>
      <c r="AA9" s="1000"/>
      <c r="AB9" s="1000"/>
      <c r="AC9" s="1000"/>
      <c r="AD9" s="1001"/>
      <c r="AG9" s="158"/>
      <c r="AH9" s="158"/>
      <c r="AI9" s="157"/>
      <c r="AJ9" s="157"/>
      <c r="AK9" s="7"/>
      <c r="AL9" s="7"/>
      <c r="AM9" s="7"/>
    </row>
    <row r="10" spans="1:41" ht="25.5" customHeight="1">
      <c r="S10" s="982" t="s">
        <v>442</v>
      </c>
      <c r="T10" s="983"/>
      <c r="U10" s="983"/>
      <c r="V10" s="983"/>
      <c r="W10" s="983"/>
      <c r="X10" s="984"/>
      <c r="Y10" s="988" t="s">
        <v>440</v>
      </c>
      <c r="Z10" s="983"/>
      <c r="AA10" s="983"/>
      <c r="AB10" s="983"/>
      <c r="AC10" s="983"/>
      <c r="AD10" s="989"/>
      <c r="AG10" s="158"/>
      <c r="AH10" s="158"/>
      <c r="AI10" s="157"/>
      <c r="AJ10" s="157"/>
      <c r="AK10" s="7"/>
      <c r="AL10" s="7"/>
      <c r="AM10" s="7"/>
    </row>
    <row r="11" spans="1:41" ht="25.5" customHeight="1" thickBot="1">
      <c r="S11" s="985"/>
      <c r="T11" s="986"/>
      <c r="U11" s="986"/>
      <c r="V11" s="986"/>
      <c r="W11" s="986"/>
      <c r="X11" s="987"/>
      <c r="Y11" s="990"/>
      <c r="Z11" s="986"/>
      <c r="AA11" s="986"/>
      <c r="AB11" s="986"/>
      <c r="AC11" s="986"/>
      <c r="AD11" s="991"/>
      <c r="AG11" s="158"/>
      <c r="AH11" s="158"/>
      <c r="AI11" s="157"/>
      <c r="AJ11" s="157"/>
      <c r="AK11" s="7"/>
      <c r="AL11" s="7"/>
      <c r="AM11" s="7"/>
    </row>
    <row r="12" spans="1:41" ht="25.5" customHeight="1">
      <c r="A12" s="995" t="s">
        <v>142</v>
      </c>
      <c r="B12" s="993"/>
      <c r="C12" s="993"/>
      <c r="D12" s="993"/>
      <c r="E12" s="993"/>
      <c r="F12" s="994"/>
      <c r="G12" s="992" t="s">
        <v>192</v>
      </c>
      <c r="H12" s="993"/>
      <c r="I12" s="993"/>
      <c r="J12" s="993"/>
      <c r="K12" s="993"/>
      <c r="L12" s="994"/>
      <c r="M12" s="992" t="s">
        <v>144</v>
      </c>
      <c r="N12" s="993"/>
      <c r="O12" s="993"/>
      <c r="P12" s="993"/>
      <c r="Q12" s="993"/>
      <c r="R12" s="994"/>
      <c r="S12" s="992" t="s">
        <v>145</v>
      </c>
      <c r="T12" s="993"/>
      <c r="U12" s="993"/>
      <c r="V12" s="993"/>
      <c r="W12" s="993"/>
      <c r="X12" s="993"/>
      <c r="Y12" s="993"/>
      <c r="Z12" s="993"/>
      <c r="AA12" s="993"/>
      <c r="AB12" s="993"/>
      <c r="AC12" s="993"/>
      <c r="AD12" s="994"/>
      <c r="AE12" s="992" t="s">
        <v>146</v>
      </c>
      <c r="AF12" s="993"/>
      <c r="AG12" s="997" t="s">
        <v>147</v>
      </c>
      <c r="AH12" s="998"/>
      <c r="AI12" s="158"/>
      <c r="AJ12" s="158"/>
      <c r="AK12" s="157"/>
      <c r="AL12" s="157"/>
      <c r="AM12" s="7"/>
      <c r="AN12" s="7"/>
      <c r="AO12" s="7"/>
    </row>
    <row r="13" spans="1:41" ht="25.5" customHeight="1">
      <c r="A13" s="996"/>
      <c r="B13" s="945"/>
      <c r="C13" s="945"/>
      <c r="D13" s="945"/>
      <c r="E13" s="945"/>
      <c r="F13" s="946"/>
      <c r="G13" s="919"/>
      <c r="H13" s="945"/>
      <c r="I13" s="945"/>
      <c r="J13" s="945"/>
      <c r="K13" s="945"/>
      <c r="L13" s="946"/>
      <c r="M13" s="919"/>
      <c r="N13" s="945"/>
      <c r="O13" s="945"/>
      <c r="P13" s="945"/>
      <c r="Q13" s="945"/>
      <c r="R13" s="946"/>
      <c r="S13" s="919"/>
      <c r="T13" s="945"/>
      <c r="U13" s="945"/>
      <c r="V13" s="945"/>
      <c r="W13" s="945"/>
      <c r="X13" s="945"/>
      <c r="Y13" s="945"/>
      <c r="Z13" s="945"/>
      <c r="AA13" s="945"/>
      <c r="AB13" s="945"/>
      <c r="AC13" s="945"/>
      <c r="AD13" s="946"/>
      <c r="AE13" s="919"/>
      <c r="AF13" s="945"/>
      <c r="AG13" s="919"/>
      <c r="AH13" s="920"/>
      <c r="AI13" s="158"/>
      <c r="AJ13" s="158"/>
      <c r="AK13" s="157"/>
      <c r="AL13" s="157"/>
      <c r="AM13" s="7"/>
      <c r="AN13" s="7"/>
      <c r="AO13" s="7"/>
    </row>
    <row r="14" spans="1:41" ht="25.5" customHeight="1">
      <c r="A14" s="955" t="s">
        <v>194</v>
      </c>
      <c r="B14" s="943"/>
      <c r="C14" s="943"/>
      <c r="D14" s="943"/>
      <c r="E14" s="943"/>
      <c r="F14" s="944"/>
      <c r="G14" s="917" t="s">
        <v>195</v>
      </c>
      <c r="H14" s="943"/>
      <c r="I14" s="943"/>
      <c r="J14" s="943"/>
      <c r="K14" s="943"/>
      <c r="L14" s="944"/>
      <c r="M14" s="917" t="s">
        <v>24</v>
      </c>
      <c r="N14" s="943"/>
      <c r="O14" s="943"/>
      <c r="P14" s="943"/>
      <c r="Q14" s="943"/>
      <c r="R14" s="944"/>
      <c r="S14" s="907"/>
      <c r="T14" s="947"/>
      <c r="U14" s="947"/>
      <c r="V14" s="947"/>
      <c r="W14" s="947"/>
      <c r="X14" s="176" t="s">
        <v>154</v>
      </c>
      <c r="Y14" s="907"/>
      <c r="Z14" s="947"/>
      <c r="AA14" s="947"/>
      <c r="AB14" s="947"/>
      <c r="AC14" s="947"/>
      <c r="AD14" s="177" t="s">
        <v>154</v>
      </c>
      <c r="AE14" s="917">
        <v>11</v>
      </c>
      <c r="AF14" s="943"/>
      <c r="AG14" s="917"/>
      <c r="AH14" s="918"/>
      <c r="AI14" s="158"/>
      <c r="AJ14" s="158"/>
      <c r="AK14" s="157"/>
      <c r="AL14" s="157"/>
      <c r="AM14" s="7"/>
      <c r="AN14" s="7"/>
      <c r="AO14" s="7"/>
    </row>
    <row r="15" spans="1:41" ht="25.5" customHeight="1">
      <c r="A15" s="956"/>
      <c r="B15" s="957"/>
      <c r="C15" s="957"/>
      <c r="D15" s="957"/>
      <c r="E15" s="957"/>
      <c r="F15" s="958"/>
      <c r="G15" s="962"/>
      <c r="H15" s="957"/>
      <c r="I15" s="957"/>
      <c r="J15" s="957"/>
      <c r="K15" s="957"/>
      <c r="L15" s="958"/>
      <c r="M15" s="919"/>
      <c r="N15" s="945"/>
      <c r="O15" s="945"/>
      <c r="P15" s="945"/>
      <c r="Q15" s="945"/>
      <c r="R15" s="946"/>
      <c r="S15" s="910">
        <f>S14*1.08</f>
        <v>0</v>
      </c>
      <c r="T15" s="942"/>
      <c r="U15" s="942"/>
      <c r="V15" s="942"/>
      <c r="W15" s="942"/>
      <c r="X15" s="178" t="s">
        <v>154</v>
      </c>
      <c r="Y15" s="910">
        <f>Y14*1.08</f>
        <v>0</v>
      </c>
      <c r="Z15" s="942"/>
      <c r="AA15" s="942"/>
      <c r="AB15" s="942"/>
      <c r="AC15" s="942"/>
      <c r="AD15" s="179" t="s">
        <v>154</v>
      </c>
      <c r="AE15" s="962"/>
      <c r="AF15" s="957"/>
      <c r="AG15" s="962"/>
      <c r="AH15" s="965"/>
      <c r="AI15" s="158"/>
      <c r="AJ15" s="158"/>
      <c r="AK15" s="157"/>
      <c r="AL15" s="157"/>
      <c r="AM15" s="7"/>
      <c r="AN15" s="7"/>
      <c r="AO15" s="7"/>
    </row>
    <row r="16" spans="1:41" ht="25.5" customHeight="1">
      <c r="A16" s="956"/>
      <c r="B16" s="957"/>
      <c r="C16" s="957"/>
      <c r="D16" s="957"/>
      <c r="E16" s="957"/>
      <c r="F16" s="958"/>
      <c r="G16" s="962"/>
      <c r="H16" s="957"/>
      <c r="I16" s="957"/>
      <c r="J16" s="957"/>
      <c r="K16" s="957"/>
      <c r="L16" s="958"/>
      <c r="M16" s="917" t="s">
        <v>197</v>
      </c>
      <c r="N16" s="943"/>
      <c r="O16" s="943"/>
      <c r="P16" s="943"/>
      <c r="Q16" s="943"/>
      <c r="R16" s="944"/>
      <c r="S16" s="907">
        <v>160000</v>
      </c>
      <c r="T16" s="947"/>
      <c r="U16" s="947"/>
      <c r="V16" s="947"/>
      <c r="W16" s="947"/>
      <c r="X16" s="176" t="s">
        <v>154</v>
      </c>
      <c r="Y16" s="907">
        <v>170000</v>
      </c>
      <c r="Z16" s="947"/>
      <c r="AA16" s="947"/>
      <c r="AB16" s="947"/>
      <c r="AC16" s="947"/>
      <c r="AD16" s="177" t="s">
        <v>154</v>
      </c>
      <c r="AE16" s="962"/>
      <c r="AF16" s="957"/>
      <c r="AG16" s="962"/>
      <c r="AH16" s="965"/>
      <c r="AI16" s="158"/>
      <c r="AJ16" s="158"/>
      <c r="AK16" s="157"/>
      <c r="AL16" s="157"/>
      <c r="AM16" s="7"/>
      <c r="AN16" s="7"/>
      <c r="AO16" s="7"/>
    </row>
    <row r="17" spans="1:41" ht="25.5" customHeight="1">
      <c r="A17" s="956"/>
      <c r="B17" s="957"/>
      <c r="C17" s="957"/>
      <c r="D17" s="957"/>
      <c r="E17" s="957"/>
      <c r="F17" s="958"/>
      <c r="G17" s="962"/>
      <c r="H17" s="957"/>
      <c r="I17" s="957"/>
      <c r="J17" s="957"/>
      <c r="K17" s="957"/>
      <c r="L17" s="958"/>
      <c r="M17" s="919"/>
      <c r="N17" s="945"/>
      <c r="O17" s="945"/>
      <c r="P17" s="945"/>
      <c r="Q17" s="945"/>
      <c r="R17" s="946"/>
      <c r="S17" s="910">
        <f>S16*1.08</f>
        <v>172800</v>
      </c>
      <c r="T17" s="942"/>
      <c r="U17" s="942"/>
      <c r="V17" s="942"/>
      <c r="W17" s="942"/>
      <c r="X17" s="178" t="s">
        <v>154</v>
      </c>
      <c r="Y17" s="910">
        <f>Y16*1.08</f>
        <v>183600</v>
      </c>
      <c r="Z17" s="942"/>
      <c r="AA17" s="942"/>
      <c r="AB17" s="942"/>
      <c r="AC17" s="942"/>
      <c r="AD17" s="179" t="s">
        <v>154</v>
      </c>
      <c r="AE17" s="962"/>
      <c r="AF17" s="957"/>
      <c r="AG17" s="962"/>
      <c r="AH17" s="965"/>
      <c r="AI17" s="158"/>
      <c r="AJ17" s="158"/>
      <c r="AK17" s="157"/>
      <c r="AL17" s="157"/>
      <c r="AM17" s="7"/>
      <c r="AN17" s="7"/>
      <c r="AO17" s="7"/>
    </row>
    <row r="18" spans="1:41" ht="25.5" customHeight="1">
      <c r="A18" s="956"/>
      <c r="B18" s="957"/>
      <c r="C18" s="957"/>
      <c r="D18" s="957"/>
      <c r="E18" s="957"/>
      <c r="F18" s="958"/>
      <c r="G18" s="962"/>
      <c r="H18" s="957"/>
      <c r="I18" s="957"/>
      <c r="J18" s="957"/>
      <c r="K18" s="957"/>
      <c r="L18" s="958"/>
      <c r="M18" s="917" t="s">
        <v>158</v>
      </c>
      <c r="N18" s="943"/>
      <c r="O18" s="943"/>
      <c r="P18" s="943"/>
      <c r="Q18" s="943"/>
      <c r="R18" s="944"/>
      <c r="S18" s="907">
        <v>170000</v>
      </c>
      <c r="T18" s="947"/>
      <c r="U18" s="947"/>
      <c r="V18" s="947"/>
      <c r="W18" s="947"/>
      <c r="X18" s="176" t="s">
        <v>154</v>
      </c>
      <c r="Y18" s="907">
        <v>180000</v>
      </c>
      <c r="Z18" s="947"/>
      <c r="AA18" s="947"/>
      <c r="AB18" s="947"/>
      <c r="AC18" s="947"/>
      <c r="AD18" s="177" t="s">
        <v>154</v>
      </c>
      <c r="AE18" s="962"/>
      <c r="AF18" s="957"/>
      <c r="AG18" s="962"/>
      <c r="AH18" s="965"/>
      <c r="AI18" s="158"/>
      <c r="AJ18" s="158"/>
      <c r="AK18" s="157"/>
      <c r="AL18" s="157"/>
      <c r="AM18" s="7"/>
      <c r="AN18" s="7"/>
      <c r="AO18" s="7"/>
    </row>
    <row r="19" spans="1:41" ht="25.5" customHeight="1">
      <c r="A19" s="956"/>
      <c r="B19" s="957"/>
      <c r="C19" s="957"/>
      <c r="D19" s="957"/>
      <c r="E19" s="957"/>
      <c r="F19" s="958"/>
      <c r="G19" s="919"/>
      <c r="H19" s="945"/>
      <c r="I19" s="945"/>
      <c r="J19" s="945"/>
      <c r="K19" s="945"/>
      <c r="L19" s="946"/>
      <c r="M19" s="919"/>
      <c r="N19" s="945"/>
      <c r="O19" s="945"/>
      <c r="P19" s="945"/>
      <c r="Q19" s="945"/>
      <c r="R19" s="946"/>
      <c r="S19" s="910">
        <f>S18*1.08</f>
        <v>183600</v>
      </c>
      <c r="T19" s="942"/>
      <c r="U19" s="942"/>
      <c r="V19" s="942"/>
      <c r="W19" s="942"/>
      <c r="X19" s="178" t="s">
        <v>154</v>
      </c>
      <c r="Y19" s="910">
        <f>Y18*1.08</f>
        <v>194400</v>
      </c>
      <c r="Z19" s="942"/>
      <c r="AA19" s="942"/>
      <c r="AB19" s="942"/>
      <c r="AC19" s="942"/>
      <c r="AD19" s="179" t="s">
        <v>154</v>
      </c>
      <c r="AE19" s="919"/>
      <c r="AF19" s="945"/>
      <c r="AG19" s="919"/>
      <c r="AH19" s="920"/>
      <c r="AI19" s="158"/>
      <c r="AJ19" s="158"/>
      <c r="AK19" s="157"/>
      <c r="AL19" s="157"/>
      <c r="AM19" s="7"/>
      <c r="AN19" s="7"/>
      <c r="AO19" s="7"/>
    </row>
    <row r="20" spans="1:41" ht="25.5" customHeight="1">
      <c r="A20" s="956"/>
      <c r="B20" s="957"/>
      <c r="C20" s="957"/>
      <c r="D20" s="957"/>
      <c r="E20" s="957"/>
      <c r="F20" s="958"/>
      <c r="G20" s="917" t="s">
        <v>160</v>
      </c>
      <c r="H20" s="943"/>
      <c r="I20" s="943"/>
      <c r="J20" s="943"/>
      <c r="K20" s="943"/>
      <c r="L20" s="944"/>
      <c r="M20" s="917" t="s">
        <v>161</v>
      </c>
      <c r="N20" s="943"/>
      <c r="O20" s="943"/>
      <c r="P20" s="943"/>
      <c r="Q20" s="943"/>
      <c r="R20" s="944"/>
      <c r="S20" s="907"/>
      <c r="T20" s="947"/>
      <c r="U20" s="947"/>
      <c r="V20" s="947"/>
      <c r="W20" s="947"/>
      <c r="X20" s="176" t="s">
        <v>154</v>
      </c>
      <c r="Y20" s="907"/>
      <c r="Z20" s="947"/>
      <c r="AA20" s="947"/>
      <c r="AB20" s="947"/>
      <c r="AC20" s="947"/>
      <c r="AD20" s="177" t="s">
        <v>154</v>
      </c>
      <c r="AE20" s="917">
        <v>10</v>
      </c>
      <c r="AF20" s="943"/>
      <c r="AG20" s="917"/>
      <c r="AH20" s="918"/>
      <c r="AI20" s="158"/>
      <c r="AJ20" s="158"/>
      <c r="AK20" s="157"/>
      <c r="AL20" s="157"/>
      <c r="AM20" s="7"/>
      <c r="AN20" s="7"/>
      <c r="AO20" s="7"/>
    </row>
    <row r="21" spans="1:41" ht="25.5" customHeight="1">
      <c r="A21" s="956"/>
      <c r="B21" s="957"/>
      <c r="C21" s="957"/>
      <c r="D21" s="957"/>
      <c r="E21" s="957"/>
      <c r="F21" s="958"/>
      <c r="G21" s="962"/>
      <c r="H21" s="957"/>
      <c r="I21" s="957"/>
      <c r="J21" s="957"/>
      <c r="K21" s="957"/>
      <c r="L21" s="958"/>
      <c r="M21" s="919"/>
      <c r="N21" s="945"/>
      <c r="O21" s="945"/>
      <c r="P21" s="945"/>
      <c r="Q21" s="945"/>
      <c r="R21" s="946"/>
      <c r="S21" s="910">
        <f>S20*1.08</f>
        <v>0</v>
      </c>
      <c r="T21" s="942"/>
      <c r="U21" s="942"/>
      <c r="V21" s="942"/>
      <c r="W21" s="942"/>
      <c r="X21" s="178" t="s">
        <v>154</v>
      </c>
      <c r="Y21" s="910">
        <f>Y20*1.08</f>
        <v>0</v>
      </c>
      <c r="Z21" s="942"/>
      <c r="AA21" s="942"/>
      <c r="AB21" s="942"/>
      <c r="AC21" s="942"/>
      <c r="AD21" s="179" t="s">
        <v>154</v>
      </c>
      <c r="AE21" s="962"/>
      <c r="AF21" s="957"/>
      <c r="AG21" s="962"/>
      <c r="AH21" s="965"/>
      <c r="AI21" s="158"/>
      <c r="AJ21" s="158"/>
      <c r="AK21" s="157"/>
      <c r="AL21" s="157"/>
      <c r="AM21" s="7"/>
      <c r="AN21" s="7"/>
      <c r="AO21" s="7"/>
    </row>
    <row r="22" spans="1:41" ht="25.5" customHeight="1">
      <c r="A22" s="956"/>
      <c r="B22" s="957"/>
      <c r="C22" s="957"/>
      <c r="D22" s="957"/>
      <c r="E22" s="957"/>
      <c r="F22" s="958"/>
      <c r="G22" s="962"/>
      <c r="H22" s="957"/>
      <c r="I22" s="957"/>
      <c r="J22" s="957"/>
      <c r="K22" s="957"/>
      <c r="L22" s="958"/>
      <c r="M22" s="917" t="s">
        <v>197</v>
      </c>
      <c r="N22" s="943"/>
      <c r="O22" s="943"/>
      <c r="P22" s="943"/>
      <c r="Q22" s="943"/>
      <c r="R22" s="944"/>
      <c r="S22" s="907">
        <v>120000</v>
      </c>
      <c r="T22" s="947"/>
      <c r="U22" s="947"/>
      <c r="V22" s="947"/>
      <c r="W22" s="947"/>
      <c r="X22" s="176" t="s">
        <v>154</v>
      </c>
      <c r="Y22" s="907">
        <v>130000</v>
      </c>
      <c r="Z22" s="947"/>
      <c r="AA22" s="947"/>
      <c r="AB22" s="947"/>
      <c r="AC22" s="947"/>
      <c r="AD22" s="177" t="s">
        <v>154</v>
      </c>
      <c r="AE22" s="962"/>
      <c r="AF22" s="957"/>
      <c r="AG22" s="962"/>
      <c r="AH22" s="965"/>
      <c r="AI22" s="158"/>
      <c r="AJ22" s="158"/>
      <c r="AK22" s="157"/>
      <c r="AL22" s="157"/>
      <c r="AM22" s="7"/>
      <c r="AN22" s="7"/>
      <c r="AO22" s="7"/>
    </row>
    <row r="23" spans="1:41" ht="25.5" customHeight="1">
      <c r="A23" s="956"/>
      <c r="B23" s="957"/>
      <c r="C23" s="957"/>
      <c r="D23" s="957"/>
      <c r="E23" s="957"/>
      <c r="F23" s="958"/>
      <c r="G23" s="962"/>
      <c r="H23" s="957"/>
      <c r="I23" s="957"/>
      <c r="J23" s="957"/>
      <c r="K23" s="957"/>
      <c r="L23" s="958"/>
      <c r="M23" s="919"/>
      <c r="N23" s="945"/>
      <c r="O23" s="945"/>
      <c r="P23" s="945"/>
      <c r="Q23" s="945"/>
      <c r="R23" s="946"/>
      <c r="S23" s="910">
        <f>S22*1.08</f>
        <v>129600.00000000001</v>
      </c>
      <c r="T23" s="942"/>
      <c r="U23" s="942"/>
      <c r="V23" s="942"/>
      <c r="W23" s="942"/>
      <c r="X23" s="178" t="s">
        <v>154</v>
      </c>
      <c r="Y23" s="910">
        <f>Y22*1.08</f>
        <v>140400</v>
      </c>
      <c r="Z23" s="942"/>
      <c r="AA23" s="942"/>
      <c r="AB23" s="942"/>
      <c r="AC23" s="942"/>
      <c r="AD23" s="179" t="s">
        <v>154</v>
      </c>
      <c r="AE23" s="962"/>
      <c r="AF23" s="957"/>
      <c r="AG23" s="962"/>
      <c r="AH23" s="965"/>
      <c r="AI23" s="158"/>
      <c r="AJ23" s="158"/>
      <c r="AK23" s="157"/>
      <c r="AL23" s="157"/>
      <c r="AM23" s="7"/>
      <c r="AN23" s="7"/>
      <c r="AO23" s="7"/>
    </row>
    <row r="24" spans="1:41" ht="25.5" customHeight="1">
      <c r="A24" s="956"/>
      <c r="B24" s="957"/>
      <c r="C24" s="957"/>
      <c r="D24" s="957"/>
      <c r="E24" s="957"/>
      <c r="F24" s="958"/>
      <c r="G24" s="962"/>
      <c r="H24" s="957"/>
      <c r="I24" s="957"/>
      <c r="J24" s="957"/>
      <c r="K24" s="957"/>
      <c r="L24" s="958"/>
      <c r="M24" s="917" t="s">
        <v>158</v>
      </c>
      <c r="N24" s="943"/>
      <c r="O24" s="943"/>
      <c r="P24" s="943"/>
      <c r="Q24" s="943"/>
      <c r="R24" s="944"/>
      <c r="S24" s="907">
        <v>130000</v>
      </c>
      <c r="T24" s="947"/>
      <c r="U24" s="947"/>
      <c r="V24" s="947"/>
      <c r="W24" s="947"/>
      <c r="X24" s="176" t="s">
        <v>154</v>
      </c>
      <c r="Y24" s="907">
        <v>140000</v>
      </c>
      <c r="Z24" s="947"/>
      <c r="AA24" s="947"/>
      <c r="AB24" s="947"/>
      <c r="AC24" s="947"/>
      <c r="AD24" s="177" t="s">
        <v>154</v>
      </c>
      <c r="AE24" s="962"/>
      <c r="AF24" s="957"/>
      <c r="AG24" s="962"/>
      <c r="AH24" s="965"/>
      <c r="AI24" s="158"/>
      <c r="AJ24" s="158"/>
      <c r="AK24" s="157"/>
      <c r="AL24" s="157"/>
      <c r="AM24" s="7"/>
      <c r="AN24" s="7"/>
      <c r="AO24" s="7"/>
    </row>
    <row r="25" spans="1:41" ht="25.5" customHeight="1">
      <c r="A25" s="956"/>
      <c r="B25" s="957"/>
      <c r="C25" s="957"/>
      <c r="D25" s="957"/>
      <c r="E25" s="957"/>
      <c r="F25" s="958"/>
      <c r="G25" s="919"/>
      <c r="H25" s="945"/>
      <c r="I25" s="945"/>
      <c r="J25" s="945"/>
      <c r="K25" s="945"/>
      <c r="L25" s="946"/>
      <c r="M25" s="919"/>
      <c r="N25" s="945"/>
      <c r="O25" s="945"/>
      <c r="P25" s="945"/>
      <c r="Q25" s="945"/>
      <c r="R25" s="946"/>
      <c r="S25" s="910">
        <f>S24*1.08</f>
        <v>140400</v>
      </c>
      <c r="T25" s="942"/>
      <c r="U25" s="942"/>
      <c r="V25" s="942"/>
      <c r="W25" s="942"/>
      <c r="X25" s="178" t="s">
        <v>154</v>
      </c>
      <c r="Y25" s="910">
        <f>Y24*1.08</f>
        <v>151200</v>
      </c>
      <c r="Z25" s="942"/>
      <c r="AA25" s="942"/>
      <c r="AB25" s="942"/>
      <c r="AC25" s="942"/>
      <c r="AD25" s="179" t="s">
        <v>154</v>
      </c>
      <c r="AE25" s="919"/>
      <c r="AF25" s="945"/>
      <c r="AG25" s="919"/>
      <c r="AH25" s="920"/>
      <c r="AI25" s="158"/>
      <c r="AJ25" s="158"/>
      <c r="AK25" s="157"/>
      <c r="AL25" s="157"/>
      <c r="AM25" s="7"/>
      <c r="AN25" s="7"/>
      <c r="AO25" s="7"/>
    </row>
    <row r="26" spans="1:41" ht="25.5" customHeight="1">
      <c r="A26" s="955" t="s">
        <v>201</v>
      </c>
      <c r="B26" s="943"/>
      <c r="C26" s="943"/>
      <c r="D26" s="943"/>
      <c r="E26" s="943"/>
      <c r="F26" s="944"/>
      <c r="G26" s="917" t="s">
        <v>191</v>
      </c>
      <c r="H26" s="943"/>
      <c r="I26" s="943"/>
      <c r="J26" s="943"/>
      <c r="K26" s="943"/>
      <c r="L26" s="944"/>
      <c r="M26" s="917" t="s">
        <v>24</v>
      </c>
      <c r="N26" s="943"/>
      <c r="O26" s="943"/>
      <c r="P26" s="943"/>
      <c r="Q26" s="943"/>
      <c r="R26" s="944"/>
      <c r="S26" s="907"/>
      <c r="T26" s="947"/>
      <c r="U26" s="947"/>
      <c r="V26" s="947"/>
      <c r="W26" s="947"/>
      <c r="X26" s="176" t="s">
        <v>154</v>
      </c>
      <c r="Y26" s="907"/>
      <c r="Z26" s="947"/>
      <c r="AA26" s="947"/>
      <c r="AB26" s="947"/>
      <c r="AC26" s="947"/>
      <c r="AD26" s="177" t="s">
        <v>154</v>
      </c>
      <c r="AE26" s="917">
        <v>7</v>
      </c>
      <c r="AF26" s="943"/>
      <c r="AG26" s="917"/>
      <c r="AH26" s="918"/>
      <c r="AI26" s="158"/>
      <c r="AJ26" s="158"/>
      <c r="AK26" s="157"/>
      <c r="AL26" s="157"/>
      <c r="AM26" s="7"/>
      <c r="AN26" s="7"/>
      <c r="AO26" s="7"/>
    </row>
    <row r="27" spans="1:41" ht="25.5" customHeight="1">
      <c r="A27" s="956"/>
      <c r="B27" s="957"/>
      <c r="C27" s="957"/>
      <c r="D27" s="957"/>
      <c r="E27" s="957"/>
      <c r="F27" s="958"/>
      <c r="G27" s="962"/>
      <c r="H27" s="957"/>
      <c r="I27" s="957"/>
      <c r="J27" s="957"/>
      <c r="K27" s="957"/>
      <c r="L27" s="958"/>
      <c r="M27" s="919"/>
      <c r="N27" s="945"/>
      <c r="O27" s="945"/>
      <c r="P27" s="945"/>
      <c r="Q27" s="945"/>
      <c r="R27" s="946"/>
      <c r="S27" s="910">
        <f>S26*1.08</f>
        <v>0</v>
      </c>
      <c r="T27" s="942"/>
      <c r="U27" s="942"/>
      <c r="V27" s="942"/>
      <c r="W27" s="942"/>
      <c r="X27" s="178" t="s">
        <v>154</v>
      </c>
      <c r="Y27" s="910">
        <f>Y26*1.08</f>
        <v>0</v>
      </c>
      <c r="Z27" s="942"/>
      <c r="AA27" s="942"/>
      <c r="AB27" s="942"/>
      <c r="AC27" s="942"/>
      <c r="AD27" s="179" t="s">
        <v>154</v>
      </c>
      <c r="AE27" s="962"/>
      <c r="AF27" s="957"/>
      <c r="AG27" s="962"/>
      <c r="AH27" s="965"/>
      <c r="AI27" s="158"/>
      <c r="AJ27" s="158"/>
      <c r="AK27" s="157"/>
      <c r="AL27" s="157"/>
      <c r="AM27" s="7"/>
      <c r="AN27" s="7"/>
      <c r="AO27" s="7"/>
    </row>
    <row r="28" spans="1:41" ht="25.5" customHeight="1">
      <c r="A28" s="956"/>
      <c r="B28" s="957"/>
      <c r="C28" s="957"/>
      <c r="D28" s="957"/>
      <c r="E28" s="957"/>
      <c r="F28" s="958"/>
      <c r="G28" s="962"/>
      <c r="H28" s="957"/>
      <c r="I28" s="957"/>
      <c r="J28" s="957"/>
      <c r="K28" s="957"/>
      <c r="L28" s="958"/>
      <c r="M28" s="917" t="s">
        <v>197</v>
      </c>
      <c r="N28" s="943"/>
      <c r="O28" s="943"/>
      <c r="P28" s="943"/>
      <c r="Q28" s="943"/>
      <c r="R28" s="944"/>
      <c r="S28" s="907">
        <v>110000</v>
      </c>
      <c r="T28" s="947"/>
      <c r="U28" s="947"/>
      <c r="V28" s="947"/>
      <c r="W28" s="947"/>
      <c r="X28" s="176" t="s">
        <v>154</v>
      </c>
      <c r="Y28" s="907">
        <v>120000</v>
      </c>
      <c r="Z28" s="947"/>
      <c r="AA28" s="947"/>
      <c r="AB28" s="947"/>
      <c r="AC28" s="947"/>
      <c r="AD28" s="177" t="s">
        <v>154</v>
      </c>
      <c r="AE28" s="962"/>
      <c r="AF28" s="957"/>
      <c r="AG28" s="962"/>
      <c r="AH28" s="965"/>
      <c r="AI28" s="158"/>
      <c r="AJ28" s="158"/>
      <c r="AK28" s="157"/>
      <c r="AL28" s="157"/>
      <c r="AM28" s="7"/>
      <c r="AN28" s="7"/>
      <c r="AO28" s="7"/>
    </row>
    <row r="29" spans="1:41" ht="25.5" customHeight="1">
      <c r="A29" s="956"/>
      <c r="B29" s="957"/>
      <c r="C29" s="957"/>
      <c r="D29" s="957"/>
      <c r="E29" s="957"/>
      <c r="F29" s="958"/>
      <c r="G29" s="962"/>
      <c r="H29" s="957"/>
      <c r="I29" s="957"/>
      <c r="J29" s="957"/>
      <c r="K29" s="957"/>
      <c r="L29" s="958"/>
      <c r="M29" s="919"/>
      <c r="N29" s="945"/>
      <c r="O29" s="945"/>
      <c r="P29" s="945"/>
      <c r="Q29" s="945"/>
      <c r="R29" s="946"/>
      <c r="S29" s="910">
        <f>S28*1.08</f>
        <v>118800.00000000001</v>
      </c>
      <c r="T29" s="942"/>
      <c r="U29" s="942"/>
      <c r="V29" s="942"/>
      <c r="W29" s="942"/>
      <c r="X29" s="178" t="s">
        <v>154</v>
      </c>
      <c r="Y29" s="910">
        <f>Y28*1.08</f>
        <v>129600.00000000001</v>
      </c>
      <c r="Z29" s="942"/>
      <c r="AA29" s="942"/>
      <c r="AB29" s="942"/>
      <c r="AC29" s="942"/>
      <c r="AD29" s="179" t="s">
        <v>154</v>
      </c>
      <c r="AE29" s="962"/>
      <c r="AF29" s="957"/>
      <c r="AG29" s="962"/>
      <c r="AH29" s="965"/>
      <c r="AI29" s="158"/>
      <c r="AJ29" s="158"/>
      <c r="AK29" s="157"/>
      <c r="AL29" s="157"/>
      <c r="AM29" s="7"/>
      <c r="AN29" s="7"/>
      <c r="AO29" s="7"/>
    </row>
    <row r="30" spans="1:41" ht="25.5" customHeight="1">
      <c r="A30" s="956"/>
      <c r="B30" s="957"/>
      <c r="C30" s="957"/>
      <c r="D30" s="957"/>
      <c r="E30" s="957"/>
      <c r="F30" s="958"/>
      <c r="G30" s="962"/>
      <c r="H30" s="957"/>
      <c r="I30" s="957"/>
      <c r="J30" s="957"/>
      <c r="K30" s="957"/>
      <c r="L30" s="958"/>
      <c r="M30" s="917" t="s">
        <v>158</v>
      </c>
      <c r="N30" s="943"/>
      <c r="O30" s="943"/>
      <c r="P30" s="943"/>
      <c r="Q30" s="943"/>
      <c r="R30" s="944"/>
      <c r="S30" s="907">
        <v>120000</v>
      </c>
      <c r="T30" s="947"/>
      <c r="U30" s="947"/>
      <c r="V30" s="947"/>
      <c r="W30" s="947"/>
      <c r="X30" s="176" t="s">
        <v>154</v>
      </c>
      <c r="Y30" s="907">
        <v>130000</v>
      </c>
      <c r="Z30" s="947"/>
      <c r="AA30" s="947"/>
      <c r="AB30" s="947"/>
      <c r="AC30" s="947"/>
      <c r="AD30" s="177" t="s">
        <v>154</v>
      </c>
      <c r="AE30" s="962"/>
      <c r="AF30" s="957"/>
      <c r="AG30" s="962"/>
      <c r="AH30" s="965"/>
      <c r="AI30" s="158"/>
      <c r="AJ30" s="158"/>
      <c r="AK30" s="170"/>
      <c r="AL30" s="170"/>
      <c r="AM30" s="7"/>
      <c r="AN30" s="7"/>
      <c r="AO30" s="7"/>
    </row>
    <row r="31" spans="1:41" ht="25.5" customHeight="1">
      <c r="A31" s="956"/>
      <c r="B31" s="957"/>
      <c r="C31" s="957"/>
      <c r="D31" s="957"/>
      <c r="E31" s="957"/>
      <c r="F31" s="958"/>
      <c r="G31" s="919"/>
      <c r="H31" s="945"/>
      <c r="I31" s="945"/>
      <c r="J31" s="945"/>
      <c r="K31" s="945"/>
      <c r="L31" s="946"/>
      <c r="M31" s="919"/>
      <c r="N31" s="945"/>
      <c r="O31" s="945"/>
      <c r="P31" s="945"/>
      <c r="Q31" s="945"/>
      <c r="R31" s="946"/>
      <c r="S31" s="910">
        <f>S30*1.08</f>
        <v>129600.00000000001</v>
      </c>
      <c r="T31" s="942"/>
      <c r="U31" s="942"/>
      <c r="V31" s="942"/>
      <c r="W31" s="942"/>
      <c r="X31" s="178" t="s">
        <v>154</v>
      </c>
      <c r="Y31" s="910">
        <f>Y30*1.08</f>
        <v>140400</v>
      </c>
      <c r="Z31" s="942"/>
      <c r="AA31" s="942"/>
      <c r="AB31" s="942"/>
      <c r="AC31" s="942"/>
      <c r="AD31" s="179" t="s">
        <v>154</v>
      </c>
      <c r="AE31" s="919"/>
      <c r="AF31" s="945"/>
      <c r="AG31" s="919"/>
      <c r="AH31" s="920"/>
      <c r="AI31" s="158"/>
      <c r="AJ31" s="158"/>
      <c r="AK31" s="170"/>
      <c r="AL31" s="170"/>
      <c r="AM31" s="7"/>
      <c r="AN31" s="7"/>
      <c r="AO31" s="7"/>
    </row>
    <row r="32" spans="1:41" ht="25.5" customHeight="1">
      <c r="A32" s="956"/>
      <c r="B32" s="957"/>
      <c r="C32" s="957"/>
      <c r="D32" s="957"/>
      <c r="E32" s="957"/>
      <c r="F32" s="958"/>
      <c r="G32" s="917" t="s">
        <v>160</v>
      </c>
      <c r="H32" s="943"/>
      <c r="I32" s="943"/>
      <c r="J32" s="943"/>
      <c r="K32" s="943"/>
      <c r="L32" s="944"/>
      <c r="M32" s="917" t="s">
        <v>161</v>
      </c>
      <c r="N32" s="943"/>
      <c r="O32" s="943"/>
      <c r="P32" s="943"/>
      <c r="Q32" s="943"/>
      <c r="R32" s="944"/>
      <c r="S32" s="907"/>
      <c r="T32" s="947"/>
      <c r="U32" s="947"/>
      <c r="V32" s="947"/>
      <c r="W32" s="947"/>
      <c r="X32" s="176" t="s">
        <v>154</v>
      </c>
      <c r="Y32" s="907"/>
      <c r="Z32" s="947"/>
      <c r="AA32" s="947"/>
      <c r="AB32" s="947"/>
      <c r="AC32" s="947"/>
      <c r="AD32" s="177" t="s">
        <v>154</v>
      </c>
      <c r="AE32" s="917"/>
      <c r="AF32" s="943"/>
      <c r="AG32" s="917"/>
      <c r="AH32" s="918"/>
      <c r="AI32" s="158"/>
      <c r="AJ32" s="158"/>
      <c r="AK32" s="170"/>
      <c r="AL32" s="170"/>
      <c r="AM32" s="7"/>
      <c r="AN32" s="7"/>
      <c r="AO32" s="7"/>
    </row>
    <row r="33" spans="1:41" ht="25.5" customHeight="1">
      <c r="A33" s="956"/>
      <c r="B33" s="957"/>
      <c r="C33" s="957"/>
      <c r="D33" s="957"/>
      <c r="E33" s="957"/>
      <c r="F33" s="958"/>
      <c r="G33" s="962"/>
      <c r="H33" s="957"/>
      <c r="I33" s="957"/>
      <c r="J33" s="957"/>
      <c r="K33" s="957"/>
      <c r="L33" s="958"/>
      <c r="M33" s="919"/>
      <c r="N33" s="945"/>
      <c r="O33" s="945"/>
      <c r="P33" s="945"/>
      <c r="Q33" s="945"/>
      <c r="R33" s="946"/>
      <c r="S33" s="910">
        <f>S32*1.08</f>
        <v>0</v>
      </c>
      <c r="T33" s="942"/>
      <c r="U33" s="942"/>
      <c r="V33" s="942"/>
      <c r="W33" s="942"/>
      <c r="X33" s="178" t="s">
        <v>154</v>
      </c>
      <c r="Y33" s="910">
        <f>Y32*1.08</f>
        <v>0</v>
      </c>
      <c r="Z33" s="942"/>
      <c r="AA33" s="942"/>
      <c r="AB33" s="942"/>
      <c r="AC33" s="942"/>
      <c r="AD33" s="179" t="s">
        <v>154</v>
      </c>
      <c r="AE33" s="962"/>
      <c r="AF33" s="957"/>
      <c r="AG33" s="962"/>
      <c r="AH33" s="965"/>
      <c r="AI33" s="158"/>
      <c r="AJ33" s="158"/>
      <c r="AK33" s="170"/>
      <c r="AL33" s="170"/>
      <c r="AM33" s="7"/>
      <c r="AN33" s="7"/>
      <c r="AO33" s="7"/>
    </row>
    <row r="34" spans="1:41" ht="25.5" customHeight="1">
      <c r="A34" s="956"/>
      <c r="B34" s="957"/>
      <c r="C34" s="957"/>
      <c r="D34" s="957"/>
      <c r="E34" s="957"/>
      <c r="F34" s="958"/>
      <c r="G34" s="962"/>
      <c r="H34" s="957"/>
      <c r="I34" s="957"/>
      <c r="J34" s="957"/>
      <c r="K34" s="957"/>
      <c r="L34" s="958"/>
      <c r="M34" s="917" t="s">
        <v>202</v>
      </c>
      <c r="N34" s="943"/>
      <c r="O34" s="943"/>
      <c r="P34" s="943"/>
      <c r="Q34" s="943"/>
      <c r="R34" s="944"/>
      <c r="S34" s="907"/>
      <c r="T34" s="947"/>
      <c r="U34" s="947"/>
      <c r="V34" s="947"/>
      <c r="W34" s="947"/>
      <c r="X34" s="176" t="s">
        <v>154</v>
      </c>
      <c r="Y34" s="907"/>
      <c r="Z34" s="947"/>
      <c r="AA34" s="947"/>
      <c r="AB34" s="947"/>
      <c r="AC34" s="947"/>
      <c r="AD34" s="177" t="s">
        <v>154</v>
      </c>
      <c r="AE34" s="962"/>
      <c r="AF34" s="957"/>
      <c r="AG34" s="962"/>
      <c r="AH34" s="965"/>
      <c r="AI34" s="158"/>
      <c r="AJ34" s="158"/>
      <c r="AK34" s="170"/>
      <c r="AL34" s="170"/>
      <c r="AM34" s="7"/>
      <c r="AN34" s="7"/>
      <c r="AO34" s="7"/>
    </row>
    <row r="35" spans="1:41" ht="25.5" customHeight="1">
      <c r="A35" s="956"/>
      <c r="B35" s="957"/>
      <c r="C35" s="957"/>
      <c r="D35" s="957"/>
      <c r="E35" s="957"/>
      <c r="F35" s="958"/>
      <c r="G35" s="962"/>
      <c r="H35" s="957"/>
      <c r="I35" s="957"/>
      <c r="J35" s="957"/>
      <c r="K35" s="957"/>
      <c r="L35" s="958"/>
      <c r="M35" s="919"/>
      <c r="N35" s="945"/>
      <c r="O35" s="945"/>
      <c r="P35" s="945"/>
      <c r="Q35" s="945"/>
      <c r="R35" s="946"/>
      <c r="S35" s="910">
        <f>S34*1.08</f>
        <v>0</v>
      </c>
      <c r="T35" s="942"/>
      <c r="U35" s="942"/>
      <c r="V35" s="942"/>
      <c r="W35" s="942"/>
      <c r="X35" s="178" t="s">
        <v>154</v>
      </c>
      <c r="Y35" s="910">
        <f>Y34*1.08</f>
        <v>0</v>
      </c>
      <c r="Z35" s="942"/>
      <c r="AA35" s="942"/>
      <c r="AB35" s="942"/>
      <c r="AC35" s="942"/>
      <c r="AD35" s="179" t="s">
        <v>154</v>
      </c>
      <c r="AE35" s="962"/>
      <c r="AF35" s="957"/>
      <c r="AG35" s="962"/>
      <c r="AH35" s="965"/>
      <c r="AI35" s="158"/>
      <c r="AJ35" s="158"/>
      <c r="AK35" s="170"/>
      <c r="AL35" s="170"/>
      <c r="AM35" s="7"/>
      <c r="AN35" s="7"/>
      <c r="AO35" s="7"/>
    </row>
    <row r="36" spans="1:41" ht="25.5" customHeight="1">
      <c r="A36" s="956"/>
      <c r="B36" s="957"/>
      <c r="C36" s="957"/>
      <c r="D36" s="957"/>
      <c r="E36" s="957"/>
      <c r="F36" s="958"/>
      <c r="G36" s="962"/>
      <c r="H36" s="957"/>
      <c r="I36" s="957"/>
      <c r="J36" s="957"/>
      <c r="K36" s="957"/>
      <c r="L36" s="958"/>
      <c r="M36" s="917" t="s">
        <v>158</v>
      </c>
      <c r="N36" s="943"/>
      <c r="O36" s="943"/>
      <c r="P36" s="943"/>
      <c r="Q36" s="943"/>
      <c r="R36" s="944"/>
      <c r="S36" s="907"/>
      <c r="T36" s="947"/>
      <c r="U36" s="947"/>
      <c r="V36" s="947"/>
      <c r="W36" s="947"/>
      <c r="X36" s="176" t="s">
        <v>154</v>
      </c>
      <c r="Y36" s="907"/>
      <c r="Z36" s="947"/>
      <c r="AA36" s="947"/>
      <c r="AB36" s="947"/>
      <c r="AC36" s="947"/>
      <c r="AD36" s="177" t="s">
        <v>154</v>
      </c>
      <c r="AE36" s="962"/>
      <c r="AF36" s="957"/>
      <c r="AG36" s="962"/>
      <c r="AH36" s="965"/>
      <c r="AI36" s="158"/>
      <c r="AJ36" s="158"/>
      <c r="AK36" s="170"/>
      <c r="AL36" s="170"/>
      <c r="AM36" s="7"/>
      <c r="AN36" s="7"/>
      <c r="AO36" s="7"/>
    </row>
    <row r="37" spans="1:41" ht="25.5" customHeight="1" thickBot="1">
      <c r="A37" s="959"/>
      <c r="B37" s="960"/>
      <c r="C37" s="960"/>
      <c r="D37" s="960"/>
      <c r="E37" s="960"/>
      <c r="F37" s="961"/>
      <c r="G37" s="964"/>
      <c r="H37" s="960"/>
      <c r="I37" s="960"/>
      <c r="J37" s="960"/>
      <c r="K37" s="960"/>
      <c r="L37" s="961"/>
      <c r="M37" s="964"/>
      <c r="N37" s="960"/>
      <c r="O37" s="960"/>
      <c r="P37" s="960"/>
      <c r="Q37" s="960"/>
      <c r="R37" s="961"/>
      <c r="S37" s="928">
        <f>S36*1.08</f>
        <v>0</v>
      </c>
      <c r="T37" s="963"/>
      <c r="U37" s="963"/>
      <c r="V37" s="963"/>
      <c r="W37" s="963"/>
      <c r="X37" s="180" t="s">
        <v>154</v>
      </c>
      <c r="Y37" s="928">
        <f>Y36*1.08</f>
        <v>0</v>
      </c>
      <c r="Z37" s="963"/>
      <c r="AA37" s="963"/>
      <c r="AB37" s="963"/>
      <c r="AC37" s="963"/>
      <c r="AD37" s="181" t="s">
        <v>154</v>
      </c>
      <c r="AE37" s="964"/>
      <c r="AF37" s="960"/>
      <c r="AG37" s="964"/>
      <c r="AH37" s="966"/>
      <c r="AI37" s="158"/>
      <c r="AJ37" s="158"/>
      <c r="AK37" s="170"/>
      <c r="AL37" s="170"/>
      <c r="AM37" s="7"/>
      <c r="AN37" s="7"/>
      <c r="AO37" s="7"/>
    </row>
    <row r="40" spans="1:4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1:41">
      <c r="A41" s="941" t="s">
        <v>190</v>
      </c>
      <c r="B41" s="941"/>
      <c r="C41" s="941"/>
      <c r="D41" s="941"/>
      <c r="E41" s="941"/>
      <c r="F41" s="941"/>
      <c r="G41" s="941"/>
      <c r="H41" s="157"/>
      <c r="I41" s="157"/>
      <c r="J41" s="173"/>
      <c r="K41" s="157"/>
      <c r="L41" s="157"/>
      <c r="M41" s="157"/>
      <c r="N41" s="157"/>
      <c r="O41" s="157"/>
      <c r="P41" s="157"/>
      <c r="Q41" s="157"/>
      <c r="R41" s="157"/>
      <c r="S41" s="157"/>
      <c r="T41" s="157"/>
      <c r="U41" s="157"/>
      <c r="V41" s="157"/>
      <c r="W41" s="157"/>
      <c r="X41" s="157"/>
      <c r="Y41" s="7"/>
      <c r="Z41" s="7"/>
      <c r="AA41" s="7"/>
      <c r="AB41" s="7"/>
      <c r="AC41" s="7"/>
      <c r="AD41" s="7"/>
      <c r="AE41" s="7"/>
      <c r="AF41" s="7"/>
      <c r="AG41" s="7"/>
    </row>
    <row r="42" spans="1:41" ht="24">
      <c r="A42" s="941"/>
      <c r="B42" s="941"/>
      <c r="C42" s="941"/>
      <c r="D42" s="941"/>
      <c r="E42" s="941"/>
      <c r="F42" s="941"/>
      <c r="G42" s="941"/>
      <c r="H42" s="166"/>
      <c r="I42" s="166"/>
      <c r="AG42" s="7"/>
    </row>
    <row r="43" spans="1:41" ht="14.25" thickBot="1">
      <c r="A43" s="175"/>
      <c r="B43" s="175"/>
      <c r="C43" s="175"/>
      <c r="D43" s="175"/>
      <c r="E43" s="17"/>
      <c r="F43" s="17"/>
      <c r="G43" s="17"/>
      <c r="H43" s="17"/>
      <c r="I43" s="17"/>
      <c r="J43" s="17"/>
      <c r="AG43" s="7"/>
    </row>
    <row r="44" spans="1:41">
      <c r="A44" s="157"/>
      <c r="B44" s="157"/>
      <c r="C44" s="157"/>
      <c r="D44" s="157"/>
      <c r="E44" s="948" t="s">
        <v>443</v>
      </c>
      <c r="F44" s="949"/>
      <c r="G44" s="949"/>
      <c r="H44" s="949"/>
      <c r="I44" s="949"/>
      <c r="J44" s="949"/>
      <c r="K44" s="949"/>
      <c r="L44" s="949" t="s">
        <v>444</v>
      </c>
      <c r="M44" s="949"/>
      <c r="N44" s="949"/>
      <c r="O44" s="949"/>
      <c r="P44" s="949"/>
      <c r="Q44" s="949"/>
      <c r="R44" s="949"/>
      <c r="S44" s="952" t="s">
        <v>150</v>
      </c>
      <c r="T44" s="952"/>
      <c r="U44" s="952"/>
      <c r="V44" s="952"/>
      <c r="W44" s="952"/>
      <c r="X44" s="952"/>
      <c r="Y44" s="952"/>
      <c r="Z44" s="952"/>
      <c r="AA44" s="952"/>
      <c r="AB44" s="952"/>
      <c r="AC44" s="952"/>
      <c r="AD44" s="952"/>
      <c r="AE44" s="952"/>
      <c r="AF44" s="953"/>
      <c r="AG44" s="7"/>
    </row>
    <row r="45" spans="1:41" ht="14.25" thickBot="1">
      <c r="A45" s="157"/>
      <c r="B45" s="157"/>
      <c r="C45" s="157"/>
      <c r="D45" s="157"/>
      <c r="E45" s="950"/>
      <c r="F45" s="951"/>
      <c r="G45" s="951"/>
      <c r="H45" s="951"/>
      <c r="I45" s="951"/>
      <c r="J45" s="951"/>
      <c r="K45" s="951"/>
      <c r="L45" s="951"/>
      <c r="M45" s="951"/>
      <c r="N45" s="951"/>
      <c r="O45" s="951"/>
      <c r="P45" s="951"/>
      <c r="Q45" s="951"/>
      <c r="R45" s="951"/>
      <c r="S45" s="893"/>
      <c r="T45" s="893"/>
      <c r="U45" s="893"/>
      <c r="V45" s="893"/>
      <c r="W45" s="893"/>
      <c r="X45" s="893"/>
      <c r="Y45" s="893"/>
      <c r="Z45" s="893"/>
      <c r="AA45" s="893"/>
      <c r="AB45" s="893"/>
      <c r="AC45" s="893"/>
      <c r="AD45" s="893"/>
      <c r="AE45" s="893"/>
      <c r="AF45" s="954"/>
      <c r="AG45" s="7"/>
    </row>
    <row r="46" spans="1:41">
      <c r="A46" s="895" t="s">
        <v>155</v>
      </c>
      <c r="B46" s="896"/>
      <c r="C46" s="896"/>
      <c r="D46" s="939"/>
      <c r="E46" s="888" t="s">
        <v>447</v>
      </c>
      <c r="F46" s="930"/>
      <c r="G46" s="930"/>
      <c r="H46" s="930"/>
      <c r="I46" s="930"/>
      <c r="J46" s="930"/>
      <c r="K46" s="930"/>
      <c r="L46" s="932" t="s">
        <v>446</v>
      </c>
      <c r="M46" s="933"/>
      <c r="N46" s="933"/>
      <c r="O46" s="933"/>
      <c r="P46" s="933"/>
      <c r="Q46" s="933"/>
      <c r="R46" s="933"/>
      <c r="S46" s="934" t="s">
        <v>191</v>
      </c>
      <c r="T46" s="873"/>
      <c r="U46" s="874"/>
      <c r="V46" s="923">
        <v>5000</v>
      </c>
      <c r="W46" s="924"/>
      <c r="X46" s="924"/>
      <c r="Y46" s="924"/>
      <c r="Z46" s="911" t="s">
        <v>154</v>
      </c>
      <c r="AA46" s="913">
        <f>V46*1.08</f>
        <v>5400</v>
      </c>
      <c r="AB46" s="914"/>
      <c r="AC46" s="914"/>
      <c r="AD46" s="911" t="s">
        <v>154</v>
      </c>
      <c r="AE46" s="917" t="s">
        <v>157</v>
      </c>
      <c r="AF46" s="918"/>
      <c r="AG46" s="7"/>
    </row>
    <row r="47" spans="1:41">
      <c r="A47" s="875"/>
      <c r="B47" s="876"/>
      <c r="C47" s="876"/>
      <c r="D47" s="886"/>
      <c r="E47" s="931"/>
      <c r="F47" s="930"/>
      <c r="G47" s="930"/>
      <c r="H47" s="930"/>
      <c r="I47" s="930"/>
      <c r="J47" s="930"/>
      <c r="K47" s="930"/>
      <c r="L47" s="933"/>
      <c r="M47" s="933"/>
      <c r="N47" s="933"/>
      <c r="O47" s="933"/>
      <c r="P47" s="933"/>
      <c r="Q47" s="933"/>
      <c r="R47" s="933"/>
      <c r="S47" s="935"/>
      <c r="T47" s="876"/>
      <c r="U47" s="877"/>
      <c r="V47" s="925"/>
      <c r="W47" s="926"/>
      <c r="X47" s="926"/>
      <c r="Y47" s="926"/>
      <c r="Z47" s="912"/>
      <c r="AA47" s="915"/>
      <c r="AB47" s="916"/>
      <c r="AC47" s="916"/>
      <c r="AD47" s="912"/>
      <c r="AE47" s="919"/>
      <c r="AF47" s="920"/>
      <c r="AG47" s="7"/>
    </row>
    <row r="48" spans="1:41">
      <c r="A48" s="875"/>
      <c r="B48" s="876"/>
      <c r="C48" s="876"/>
      <c r="D48" s="886"/>
      <c r="E48" s="931"/>
      <c r="F48" s="930"/>
      <c r="G48" s="930"/>
      <c r="H48" s="930"/>
      <c r="I48" s="930"/>
      <c r="J48" s="930"/>
      <c r="K48" s="930"/>
      <c r="L48" s="933"/>
      <c r="M48" s="933"/>
      <c r="N48" s="933"/>
      <c r="O48" s="933"/>
      <c r="P48" s="933"/>
      <c r="Q48" s="933"/>
      <c r="R48" s="933"/>
      <c r="S48" s="934" t="s">
        <v>193</v>
      </c>
      <c r="T48" s="873"/>
      <c r="U48" s="874"/>
      <c r="V48" s="923">
        <v>5000</v>
      </c>
      <c r="W48" s="924"/>
      <c r="X48" s="924"/>
      <c r="Y48" s="924"/>
      <c r="Z48" s="911" t="s">
        <v>154</v>
      </c>
      <c r="AA48" s="913">
        <f>V48*1.08</f>
        <v>5400</v>
      </c>
      <c r="AB48" s="914"/>
      <c r="AC48" s="914"/>
      <c r="AD48" s="911" t="s">
        <v>154</v>
      </c>
      <c r="AE48" s="917" t="s">
        <v>157</v>
      </c>
      <c r="AF48" s="918"/>
      <c r="AG48" s="157"/>
    </row>
    <row r="49" spans="1:33">
      <c r="A49" s="898"/>
      <c r="B49" s="899"/>
      <c r="C49" s="899"/>
      <c r="D49" s="929"/>
      <c r="E49" s="931"/>
      <c r="F49" s="930"/>
      <c r="G49" s="930"/>
      <c r="H49" s="930"/>
      <c r="I49" s="930"/>
      <c r="J49" s="930"/>
      <c r="K49" s="930"/>
      <c r="L49" s="933"/>
      <c r="M49" s="933"/>
      <c r="N49" s="933"/>
      <c r="O49" s="933"/>
      <c r="P49" s="933"/>
      <c r="Q49" s="933"/>
      <c r="R49" s="933"/>
      <c r="S49" s="935"/>
      <c r="T49" s="876"/>
      <c r="U49" s="877"/>
      <c r="V49" s="925"/>
      <c r="W49" s="926"/>
      <c r="X49" s="926"/>
      <c r="Y49" s="926"/>
      <c r="Z49" s="912"/>
      <c r="AA49" s="915"/>
      <c r="AB49" s="916"/>
      <c r="AC49" s="916"/>
      <c r="AD49" s="912"/>
      <c r="AE49" s="919"/>
      <c r="AF49" s="920"/>
      <c r="AG49" s="157"/>
    </row>
    <row r="50" spans="1:33">
      <c r="A50" s="872" t="s">
        <v>196</v>
      </c>
      <c r="B50" s="873"/>
      <c r="C50" s="873"/>
      <c r="D50" s="885"/>
      <c r="E50" s="888" t="s">
        <v>448</v>
      </c>
      <c r="F50" s="930"/>
      <c r="G50" s="930"/>
      <c r="H50" s="930"/>
      <c r="I50" s="930"/>
      <c r="J50" s="930"/>
      <c r="K50" s="930"/>
      <c r="L50" s="932" t="s">
        <v>445</v>
      </c>
      <c r="M50" s="933"/>
      <c r="N50" s="933"/>
      <c r="O50" s="933"/>
      <c r="P50" s="933"/>
      <c r="Q50" s="933"/>
      <c r="R50" s="933"/>
      <c r="S50" s="934" t="s">
        <v>191</v>
      </c>
      <c r="T50" s="873"/>
      <c r="U50" s="874"/>
      <c r="V50" s="923">
        <v>4000</v>
      </c>
      <c r="W50" s="924"/>
      <c r="X50" s="924"/>
      <c r="Y50" s="924"/>
      <c r="Z50" s="911" t="s">
        <v>154</v>
      </c>
      <c r="AA50" s="913">
        <f>V50*1.08</f>
        <v>4320</v>
      </c>
      <c r="AB50" s="914"/>
      <c r="AC50" s="914"/>
      <c r="AD50" s="911" t="s">
        <v>154</v>
      </c>
      <c r="AE50" s="917" t="s">
        <v>157</v>
      </c>
      <c r="AF50" s="918"/>
      <c r="AG50" s="157"/>
    </row>
    <row r="51" spans="1:33">
      <c r="A51" s="875"/>
      <c r="B51" s="876"/>
      <c r="C51" s="876"/>
      <c r="D51" s="886"/>
      <c r="E51" s="931"/>
      <c r="F51" s="930"/>
      <c r="G51" s="930"/>
      <c r="H51" s="930"/>
      <c r="I51" s="930"/>
      <c r="J51" s="930"/>
      <c r="K51" s="930"/>
      <c r="L51" s="933"/>
      <c r="M51" s="933"/>
      <c r="N51" s="933"/>
      <c r="O51" s="933"/>
      <c r="P51" s="933"/>
      <c r="Q51" s="933"/>
      <c r="R51" s="933"/>
      <c r="S51" s="935"/>
      <c r="T51" s="876"/>
      <c r="U51" s="877"/>
      <c r="V51" s="925"/>
      <c r="W51" s="926"/>
      <c r="X51" s="926"/>
      <c r="Y51" s="926"/>
      <c r="Z51" s="912"/>
      <c r="AA51" s="915"/>
      <c r="AB51" s="916"/>
      <c r="AC51" s="916"/>
      <c r="AD51" s="912"/>
      <c r="AE51" s="919"/>
      <c r="AF51" s="920"/>
      <c r="AG51" s="157"/>
    </row>
    <row r="52" spans="1:33">
      <c r="A52" s="875"/>
      <c r="B52" s="876"/>
      <c r="C52" s="876"/>
      <c r="D52" s="886"/>
      <c r="E52" s="931"/>
      <c r="F52" s="930"/>
      <c r="G52" s="930"/>
      <c r="H52" s="930"/>
      <c r="I52" s="930"/>
      <c r="J52" s="930"/>
      <c r="K52" s="930"/>
      <c r="L52" s="933"/>
      <c r="M52" s="933"/>
      <c r="N52" s="933"/>
      <c r="O52" s="933"/>
      <c r="P52" s="933"/>
      <c r="Q52" s="933"/>
      <c r="R52" s="933"/>
      <c r="S52" s="934" t="s">
        <v>193</v>
      </c>
      <c r="T52" s="873"/>
      <c r="U52" s="874"/>
      <c r="V52" s="923">
        <v>4000</v>
      </c>
      <c r="W52" s="924"/>
      <c r="X52" s="924"/>
      <c r="Y52" s="924"/>
      <c r="Z52" s="911" t="s">
        <v>154</v>
      </c>
      <c r="AA52" s="913">
        <f>V52*1.08</f>
        <v>4320</v>
      </c>
      <c r="AB52" s="914"/>
      <c r="AC52" s="914"/>
      <c r="AD52" s="911" t="s">
        <v>154</v>
      </c>
      <c r="AE52" s="917" t="s">
        <v>157</v>
      </c>
      <c r="AF52" s="918"/>
      <c r="AG52" s="157"/>
    </row>
    <row r="53" spans="1:33">
      <c r="A53" s="898"/>
      <c r="B53" s="899"/>
      <c r="C53" s="899"/>
      <c r="D53" s="929"/>
      <c r="E53" s="931"/>
      <c r="F53" s="930"/>
      <c r="G53" s="930"/>
      <c r="H53" s="930"/>
      <c r="I53" s="930"/>
      <c r="J53" s="930"/>
      <c r="K53" s="930"/>
      <c r="L53" s="933"/>
      <c r="M53" s="933"/>
      <c r="N53" s="933"/>
      <c r="O53" s="933"/>
      <c r="P53" s="933"/>
      <c r="Q53" s="933"/>
      <c r="R53" s="933"/>
      <c r="S53" s="935"/>
      <c r="T53" s="876"/>
      <c r="U53" s="877"/>
      <c r="V53" s="925"/>
      <c r="W53" s="926"/>
      <c r="X53" s="926"/>
      <c r="Y53" s="926"/>
      <c r="Z53" s="912"/>
      <c r="AA53" s="915"/>
      <c r="AB53" s="916"/>
      <c r="AC53" s="916"/>
      <c r="AD53" s="912"/>
      <c r="AE53" s="919"/>
      <c r="AF53" s="920"/>
      <c r="AG53" s="157"/>
    </row>
    <row r="54" spans="1:33">
      <c r="A54" s="872" t="s">
        <v>173</v>
      </c>
      <c r="B54" s="873"/>
      <c r="C54" s="873"/>
      <c r="D54" s="885"/>
      <c r="E54" s="888" t="s">
        <v>449</v>
      </c>
      <c r="F54" s="889"/>
      <c r="G54" s="889"/>
      <c r="H54" s="889"/>
      <c r="I54" s="889"/>
      <c r="J54" s="889"/>
      <c r="K54" s="889"/>
      <c r="L54" s="889" t="s">
        <v>449</v>
      </c>
      <c r="M54" s="889"/>
      <c r="N54" s="889"/>
      <c r="O54" s="889"/>
      <c r="P54" s="889"/>
      <c r="Q54" s="889"/>
      <c r="R54" s="889"/>
      <c r="S54" s="892" t="s">
        <v>198</v>
      </c>
      <c r="T54" s="893"/>
      <c r="U54" s="893"/>
      <c r="V54" s="906"/>
      <c r="W54" s="906"/>
      <c r="X54" s="906"/>
      <c r="Y54" s="907"/>
      <c r="Z54" s="908" t="s">
        <v>154</v>
      </c>
      <c r="AA54" s="909">
        <f>V54*1.08</f>
        <v>0</v>
      </c>
      <c r="AB54" s="909"/>
      <c r="AC54" s="910"/>
      <c r="AD54" s="903" t="s">
        <v>154</v>
      </c>
      <c r="AE54" s="904" t="s">
        <v>157</v>
      </c>
      <c r="AF54" s="905"/>
      <c r="AG54" s="157"/>
    </row>
    <row r="55" spans="1:33">
      <c r="A55" s="875"/>
      <c r="B55" s="876"/>
      <c r="C55" s="876"/>
      <c r="D55" s="886"/>
      <c r="E55" s="888"/>
      <c r="F55" s="889"/>
      <c r="G55" s="889"/>
      <c r="H55" s="889"/>
      <c r="I55" s="889"/>
      <c r="J55" s="889"/>
      <c r="K55" s="889"/>
      <c r="L55" s="889"/>
      <c r="M55" s="889"/>
      <c r="N55" s="889"/>
      <c r="O55" s="889"/>
      <c r="P55" s="889"/>
      <c r="Q55" s="889"/>
      <c r="R55" s="889"/>
      <c r="S55" s="893"/>
      <c r="T55" s="893"/>
      <c r="U55" s="893"/>
      <c r="V55" s="906"/>
      <c r="W55" s="906"/>
      <c r="X55" s="906"/>
      <c r="Y55" s="907"/>
      <c r="Z55" s="908"/>
      <c r="AA55" s="909"/>
      <c r="AB55" s="909"/>
      <c r="AC55" s="910"/>
      <c r="AD55" s="903"/>
      <c r="AE55" s="904"/>
      <c r="AF55" s="905"/>
      <c r="AG55" s="157"/>
    </row>
    <row r="56" spans="1:33">
      <c r="A56" s="875"/>
      <c r="B56" s="876"/>
      <c r="C56" s="876"/>
      <c r="D56" s="886"/>
      <c r="E56" s="888"/>
      <c r="F56" s="889"/>
      <c r="G56" s="889"/>
      <c r="H56" s="889"/>
      <c r="I56" s="889"/>
      <c r="J56" s="889"/>
      <c r="K56" s="889"/>
      <c r="L56" s="889"/>
      <c r="M56" s="889"/>
      <c r="N56" s="889"/>
      <c r="O56" s="889"/>
      <c r="P56" s="889"/>
      <c r="Q56" s="889"/>
      <c r="R56" s="889"/>
      <c r="S56" s="893"/>
      <c r="T56" s="893"/>
      <c r="U56" s="893"/>
      <c r="V56" s="906"/>
      <c r="W56" s="906"/>
      <c r="X56" s="906"/>
      <c r="Y56" s="907"/>
      <c r="Z56" s="908"/>
      <c r="AA56" s="909"/>
      <c r="AB56" s="909"/>
      <c r="AC56" s="910"/>
      <c r="AD56" s="903"/>
      <c r="AE56" s="904"/>
      <c r="AF56" s="905"/>
      <c r="AG56" s="157"/>
    </row>
    <row r="57" spans="1:33">
      <c r="A57" s="875"/>
      <c r="B57" s="876"/>
      <c r="C57" s="876"/>
      <c r="D57" s="886"/>
      <c r="E57" s="888"/>
      <c r="F57" s="889"/>
      <c r="G57" s="889"/>
      <c r="H57" s="889"/>
      <c r="I57" s="889"/>
      <c r="J57" s="889"/>
      <c r="K57" s="889"/>
      <c r="L57" s="889"/>
      <c r="M57" s="889"/>
      <c r="N57" s="889"/>
      <c r="O57" s="889"/>
      <c r="P57" s="889"/>
      <c r="Q57" s="889"/>
      <c r="R57" s="889"/>
      <c r="S57" s="892" t="s">
        <v>199</v>
      </c>
      <c r="T57" s="893"/>
      <c r="U57" s="893"/>
      <c r="V57" s="906">
        <v>5000</v>
      </c>
      <c r="W57" s="906"/>
      <c r="X57" s="906"/>
      <c r="Y57" s="907"/>
      <c r="Z57" s="908" t="s">
        <v>154</v>
      </c>
      <c r="AA57" s="909">
        <f>V57*1.08</f>
        <v>5400</v>
      </c>
      <c r="AB57" s="909"/>
      <c r="AC57" s="910"/>
      <c r="AD57" s="903" t="s">
        <v>154</v>
      </c>
      <c r="AE57" s="904" t="s">
        <v>157</v>
      </c>
      <c r="AF57" s="905"/>
      <c r="AG57" s="157"/>
    </row>
    <row r="58" spans="1:33">
      <c r="A58" s="875"/>
      <c r="B58" s="876"/>
      <c r="C58" s="876"/>
      <c r="D58" s="886"/>
      <c r="E58" s="888"/>
      <c r="F58" s="889"/>
      <c r="G58" s="889"/>
      <c r="H58" s="889"/>
      <c r="I58" s="889"/>
      <c r="J58" s="889"/>
      <c r="K58" s="889"/>
      <c r="L58" s="889"/>
      <c r="M58" s="889"/>
      <c r="N58" s="889"/>
      <c r="O58" s="889"/>
      <c r="P58" s="889"/>
      <c r="Q58" s="889"/>
      <c r="R58" s="889"/>
      <c r="S58" s="893"/>
      <c r="T58" s="893"/>
      <c r="U58" s="893"/>
      <c r="V58" s="906"/>
      <c r="W58" s="906"/>
      <c r="X58" s="906"/>
      <c r="Y58" s="907"/>
      <c r="Z58" s="908"/>
      <c r="AA58" s="909"/>
      <c r="AB58" s="909"/>
      <c r="AC58" s="910"/>
      <c r="AD58" s="903"/>
      <c r="AE58" s="904"/>
      <c r="AF58" s="905"/>
      <c r="AG58" s="157"/>
    </row>
    <row r="59" spans="1:33">
      <c r="A59" s="875"/>
      <c r="B59" s="876"/>
      <c r="C59" s="876"/>
      <c r="D59" s="886"/>
      <c r="E59" s="888"/>
      <c r="F59" s="889"/>
      <c r="G59" s="889"/>
      <c r="H59" s="889"/>
      <c r="I59" s="889"/>
      <c r="J59" s="889"/>
      <c r="K59" s="889"/>
      <c r="L59" s="889"/>
      <c r="M59" s="889"/>
      <c r="N59" s="889"/>
      <c r="O59" s="889"/>
      <c r="P59" s="889"/>
      <c r="Q59" s="889"/>
      <c r="R59" s="889"/>
      <c r="S59" s="893"/>
      <c r="T59" s="893"/>
      <c r="U59" s="893"/>
      <c r="V59" s="906"/>
      <c r="W59" s="906"/>
      <c r="X59" s="906"/>
      <c r="Y59" s="907"/>
      <c r="Z59" s="908"/>
      <c r="AA59" s="909"/>
      <c r="AB59" s="909"/>
      <c r="AC59" s="910"/>
      <c r="AD59" s="903"/>
      <c r="AE59" s="904"/>
      <c r="AF59" s="905"/>
      <c r="AG59" s="157"/>
    </row>
    <row r="60" spans="1:33">
      <c r="A60" s="875"/>
      <c r="B60" s="876"/>
      <c r="C60" s="876"/>
      <c r="D60" s="886"/>
      <c r="E60" s="888"/>
      <c r="F60" s="889"/>
      <c r="G60" s="889"/>
      <c r="H60" s="889"/>
      <c r="I60" s="889"/>
      <c r="J60" s="889"/>
      <c r="K60" s="889"/>
      <c r="L60" s="889"/>
      <c r="M60" s="889"/>
      <c r="N60" s="889"/>
      <c r="O60" s="889"/>
      <c r="P60" s="889"/>
      <c r="Q60" s="889"/>
      <c r="R60" s="889"/>
      <c r="S60" s="892" t="s">
        <v>200</v>
      </c>
      <c r="T60" s="893"/>
      <c r="U60" s="893"/>
      <c r="V60" s="906">
        <v>5000</v>
      </c>
      <c r="W60" s="906"/>
      <c r="X60" s="906"/>
      <c r="Y60" s="907"/>
      <c r="Z60" s="908" t="s">
        <v>154</v>
      </c>
      <c r="AA60" s="909">
        <f>V60*1.08</f>
        <v>5400</v>
      </c>
      <c r="AB60" s="909"/>
      <c r="AC60" s="910"/>
      <c r="AD60" s="903" t="s">
        <v>154</v>
      </c>
      <c r="AE60" s="904" t="s">
        <v>157</v>
      </c>
      <c r="AF60" s="905"/>
      <c r="AG60" s="157"/>
    </row>
    <row r="61" spans="1:33">
      <c r="A61" s="875"/>
      <c r="B61" s="876"/>
      <c r="C61" s="876"/>
      <c r="D61" s="886"/>
      <c r="E61" s="888"/>
      <c r="F61" s="889"/>
      <c r="G61" s="889"/>
      <c r="H61" s="889"/>
      <c r="I61" s="889"/>
      <c r="J61" s="889"/>
      <c r="K61" s="889"/>
      <c r="L61" s="889"/>
      <c r="M61" s="889"/>
      <c r="N61" s="889"/>
      <c r="O61" s="889"/>
      <c r="P61" s="889"/>
      <c r="Q61" s="889"/>
      <c r="R61" s="889"/>
      <c r="S61" s="893"/>
      <c r="T61" s="893"/>
      <c r="U61" s="893"/>
      <c r="V61" s="906"/>
      <c r="W61" s="906"/>
      <c r="X61" s="906"/>
      <c r="Y61" s="907"/>
      <c r="Z61" s="908"/>
      <c r="AA61" s="909"/>
      <c r="AB61" s="909"/>
      <c r="AC61" s="910"/>
      <c r="AD61" s="903"/>
      <c r="AE61" s="904"/>
      <c r="AF61" s="905"/>
      <c r="AG61" s="157"/>
    </row>
    <row r="62" spans="1:33" ht="14.25" thickBot="1">
      <c r="A62" s="878"/>
      <c r="B62" s="879"/>
      <c r="C62" s="879"/>
      <c r="D62" s="887"/>
      <c r="E62" s="890"/>
      <c r="F62" s="891"/>
      <c r="G62" s="891"/>
      <c r="H62" s="891"/>
      <c r="I62" s="891"/>
      <c r="J62" s="891"/>
      <c r="K62" s="891"/>
      <c r="L62" s="891"/>
      <c r="M62" s="891"/>
      <c r="N62" s="891"/>
      <c r="O62" s="891"/>
      <c r="P62" s="891"/>
      <c r="Q62" s="891"/>
      <c r="R62" s="891"/>
      <c r="S62" s="894"/>
      <c r="T62" s="894"/>
      <c r="U62" s="894"/>
      <c r="V62" s="936"/>
      <c r="W62" s="936"/>
      <c r="X62" s="936"/>
      <c r="Y62" s="937"/>
      <c r="Z62" s="938"/>
      <c r="AA62" s="927"/>
      <c r="AB62" s="927"/>
      <c r="AC62" s="928"/>
      <c r="AD62" s="940"/>
      <c r="AE62" s="921"/>
      <c r="AF62" s="922"/>
      <c r="AG62" s="157"/>
    </row>
    <row r="63" spans="1:33" ht="14.25" thickBot="1">
      <c r="AG63" s="157"/>
    </row>
    <row r="64" spans="1:33">
      <c r="A64" s="895" t="s">
        <v>176</v>
      </c>
      <c r="B64" s="896"/>
      <c r="C64" s="896"/>
      <c r="D64" s="897"/>
      <c r="E64" s="901" t="s">
        <v>450</v>
      </c>
      <c r="F64" s="901"/>
      <c r="G64" s="901"/>
      <c r="H64" s="901"/>
      <c r="I64" s="901"/>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2"/>
      <c r="AG64" s="157"/>
    </row>
    <row r="65" spans="1:33">
      <c r="A65" s="875"/>
      <c r="B65" s="876"/>
      <c r="C65" s="876"/>
      <c r="D65" s="877"/>
      <c r="E65" s="881"/>
      <c r="F65" s="881"/>
      <c r="G65" s="881"/>
      <c r="H65" s="881"/>
      <c r="I65" s="881"/>
      <c r="J65" s="881"/>
      <c r="K65" s="881"/>
      <c r="L65" s="881"/>
      <c r="M65" s="881"/>
      <c r="N65" s="881"/>
      <c r="O65" s="881"/>
      <c r="P65" s="881"/>
      <c r="Q65" s="881"/>
      <c r="R65" s="881"/>
      <c r="S65" s="881"/>
      <c r="T65" s="881"/>
      <c r="U65" s="881"/>
      <c r="V65" s="881"/>
      <c r="W65" s="881"/>
      <c r="X65" s="881"/>
      <c r="Y65" s="881"/>
      <c r="Z65" s="881"/>
      <c r="AA65" s="881"/>
      <c r="AB65" s="881"/>
      <c r="AC65" s="881"/>
      <c r="AD65" s="881"/>
      <c r="AE65" s="881"/>
      <c r="AF65" s="882"/>
      <c r="AG65" s="157"/>
    </row>
    <row r="66" spans="1:33">
      <c r="A66" s="875"/>
      <c r="B66" s="876"/>
      <c r="C66" s="876"/>
      <c r="D66" s="877"/>
      <c r="E66" s="881"/>
      <c r="F66" s="881"/>
      <c r="G66" s="881"/>
      <c r="H66" s="881"/>
      <c r="I66" s="881"/>
      <c r="J66" s="881"/>
      <c r="K66" s="881"/>
      <c r="L66" s="881"/>
      <c r="M66" s="881"/>
      <c r="N66" s="881"/>
      <c r="O66" s="881"/>
      <c r="P66" s="881"/>
      <c r="Q66" s="881"/>
      <c r="R66" s="881"/>
      <c r="S66" s="881"/>
      <c r="T66" s="881"/>
      <c r="U66" s="881"/>
      <c r="V66" s="881"/>
      <c r="W66" s="881"/>
      <c r="X66" s="881"/>
      <c r="Y66" s="881"/>
      <c r="Z66" s="881"/>
      <c r="AA66" s="881"/>
      <c r="AB66" s="881"/>
      <c r="AC66" s="881"/>
      <c r="AD66" s="881"/>
      <c r="AE66" s="881"/>
      <c r="AF66" s="882"/>
      <c r="AG66" s="170"/>
    </row>
    <row r="67" spans="1:33">
      <c r="A67" s="875"/>
      <c r="B67" s="876"/>
      <c r="C67" s="876"/>
      <c r="D67" s="877"/>
      <c r="E67" s="881"/>
      <c r="F67" s="881"/>
      <c r="G67" s="881"/>
      <c r="H67" s="881"/>
      <c r="I67" s="881"/>
      <c r="J67" s="881"/>
      <c r="K67" s="881"/>
      <c r="L67" s="881"/>
      <c r="M67" s="881"/>
      <c r="N67" s="881"/>
      <c r="O67" s="881"/>
      <c r="P67" s="881"/>
      <c r="Q67" s="881"/>
      <c r="R67" s="881"/>
      <c r="S67" s="881"/>
      <c r="T67" s="881"/>
      <c r="U67" s="881"/>
      <c r="V67" s="881"/>
      <c r="W67" s="881"/>
      <c r="X67" s="881"/>
      <c r="Y67" s="881"/>
      <c r="Z67" s="881"/>
      <c r="AA67" s="881"/>
      <c r="AB67" s="881"/>
      <c r="AC67" s="881"/>
      <c r="AD67" s="881"/>
      <c r="AE67" s="881"/>
      <c r="AF67" s="882"/>
      <c r="AG67" s="170"/>
    </row>
    <row r="68" spans="1:33">
      <c r="A68" s="898"/>
      <c r="B68" s="899"/>
      <c r="C68" s="899"/>
      <c r="D68" s="900"/>
      <c r="E68" s="881"/>
      <c r="F68" s="881"/>
      <c r="G68" s="881"/>
      <c r="H68" s="881"/>
      <c r="I68" s="881"/>
      <c r="J68" s="881"/>
      <c r="K68" s="881"/>
      <c r="L68" s="881"/>
      <c r="M68" s="881"/>
      <c r="N68" s="881"/>
      <c r="O68" s="881"/>
      <c r="P68" s="881"/>
      <c r="Q68" s="881"/>
      <c r="R68" s="881"/>
      <c r="S68" s="881"/>
      <c r="T68" s="881"/>
      <c r="U68" s="881"/>
      <c r="V68" s="881"/>
      <c r="W68" s="881"/>
      <c r="X68" s="881"/>
      <c r="Y68" s="881"/>
      <c r="Z68" s="881"/>
      <c r="AA68" s="881"/>
      <c r="AB68" s="881"/>
      <c r="AC68" s="881"/>
      <c r="AD68" s="881"/>
      <c r="AE68" s="881"/>
      <c r="AF68" s="882"/>
      <c r="AG68" s="170"/>
    </row>
    <row r="69" spans="1:33">
      <c r="A69" s="872" t="s">
        <v>179</v>
      </c>
      <c r="B69" s="873"/>
      <c r="C69" s="873"/>
      <c r="D69" s="874"/>
      <c r="E69" s="881"/>
      <c r="F69" s="881"/>
      <c r="G69" s="881"/>
      <c r="H69" s="881"/>
      <c r="I69" s="881"/>
      <c r="J69" s="881"/>
      <c r="K69" s="881"/>
      <c r="L69" s="881"/>
      <c r="M69" s="881"/>
      <c r="N69" s="881"/>
      <c r="O69" s="881"/>
      <c r="P69" s="881"/>
      <c r="Q69" s="881"/>
      <c r="R69" s="881"/>
      <c r="S69" s="881"/>
      <c r="T69" s="881"/>
      <c r="U69" s="881"/>
      <c r="V69" s="881"/>
      <c r="W69" s="881"/>
      <c r="X69" s="881"/>
      <c r="Y69" s="881"/>
      <c r="Z69" s="881"/>
      <c r="AA69" s="881"/>
      <c r="AB69" s="881"/>
      <c r="AC69" s="881"/>
      <c r="AD69" s="881"/>
      <c r="AE69" s="881"/>
      <c r="AF69" s="882"/>
      <c r="AG69" s="170"/>
    </row>
    <row r="70" spans="1:33">
      <c r="A70" s="875"/>
      <c r="B70" s="876"/>
      <c r="C70" s="876"/>
      <c r="D70" s="877"/>
      <c r="E70" s="881"/>
      <c r="F70" s="881"/>
      <c r="G70" s="881"/>
      <c r="H70" s="881"/>
      <c r="I70" s="881"/>
      <c r="J70" s="881"/>
      <c r="K70" s="881"/>
      <c r="L70" s="881"/>
      <c r="M70" s="881"/>
      <c r="N70" s="881"/>
      <c r="O70" s="881"/>
      <c r="P70" s="881"/>
      <c r="Q70" s="881"/>
      <c r="R70" s="881"/>
      <c r="S70" s="881"/>
      <c r="T70" s="881"/>
      <c r="U70" s="881"/>
      <c r="V70" s="881"/>
      <c r="W70" s="881"/>
      <c r="X70" s="881"/>
      <c r="Y70" s="881"/>
      <c r="Z70" s="881"/>
      <c r="AA70" s="881"/>
      <c r="AB70" s="881"/>
      <c r="AC70" s="881"/>
      <c r="AD70" s="881"/>
      <c r="AE70" s="881"/>
      <c r="AF70" s="882"/>
      <c r="AG70" s="170"/>
    </row>
    <row r="71" spans="1:33">
      <c r="A71" s="875"/>
      <c r="B71" s="876"/>
      <c r="C71" s="876"/>
      <c r="D71" s="877"/>
      <c r="E71" s="881"/>
      <c r="F71" s="881"/>
      <c r="G71" s="881"/>
      <c r="H71" s="881"/>
      <c r="I71" s="881"/>
      <c r="J71" s="881"/>
      <c r="K71" s="881"/>
      <c r="L71" s="881"/>
      <c r="M71" s="881"/>
      <c r="N71" s="881"/>
      <c r="O71" s="881"/>
      <c r="P71" s="881"/>
      <c r="Q71" s="881"/>
      <c r="R71" s="881"/>
      <c r="S71" s="881"/>
      <c r="T71" s="881"/>
      <c r="U71" s="881"/>
      <c r="V71" s="881"/>
      <c r="W71" s="881"/>
      <c r="X71" s="881"/>
      <c r="Y71" s="881"/>
      <c r="Z71" s="881"/>
      <c r="AA71" s="881"/>
      <c r="AB71" s="881"/>
      <c r="AC71" s="881"/>
      <c r="AD71" s="881"/>
      <c r="AE71" s="881"/>
      <c r="AF71" s="882"/>
      <c r="AG71" s="170"/>
    </row>
    <row r="72" spans="1:33">
      <c r="A72" s="875"/>
      <c r="B72" s="876"/>
      <c r="C72" s="876"/>
      <c r="D72" s="877"/>
      <c r="E72" s="881"/>
      <c r="F72" s="881"/>
      <c r="G72" s="881"/>
      <c r="H72" s="881"/>
      <c r="I72" s="881"/>
      <c r="J72" s="881"/>
      <c r="K72" s="881"/>
      <c r="L72" s="881"/>
      <c r="M72" s="881"/>
      <c r="N72" s="881"/>
      <c r="O72" s="881"/>
      <c r="P72" s="881"/>
      <c r="Q72" s="881"/>
      <c r="R72" s="881"/>
      <c r="S72" s="881"/>
      <c r="T72" s="881"/>
      <c r="U72" s="881"/>
      <c r="V72" s="881"/>
      <c r="W72" s="881"/>
      <c r="X72" s="881"/>
      <c r="Y72" s="881"/>
      <c r="Z72" s="881"/>
      <c r="AA72" s="881"/>
      <c r="AB72" s="881"/>
      <c r="AC72" s="881"/>
      <c r="AD72" s="881"/>
      <c r="AE72" s="881"/>
      <c r="AF72" s="882"/>
      <c r="AG72" s="170"/>
    </row>
    <row r="73" spans="1:33" ht="14.25" thickBot="1">
      <c r="A73" s="878"/>
      <c r="B73" s="879"/>
      <c r="C73" s="879"/>
      <c r="D73" s="880"/>
      <c r="E73" s="883"/>
      <c r="F73" s="883"/>
      <c r="G73" s="883"/>
      <c r="H73" s="883"/>
      <c r="I73" s="883"/>
      <c r="J73" s="883"/>
      <c r="K73" s="883"/>
      <c r="L73" s="883"/>
      <c r="M73" s="883"/>
      <c r="N73" s="883"/>
      <c r="O73" s="883"/>
      <c r="P73" s="883"/>
      <c r="Q73" s="883"/>
      <c r="R73" s="883"/>
      <c r="S73" s="883"/>
      <c r="T73" s="883"/>
      <c r="U73" s="883"/>
      <c r="V73" s="883"/>
      <c r="W73" s="883"/>
      <c r="X73" s="883"/>
      <c r="Y73" s="883"/>
      <c r="Z73" s="883"/>
      <c r="AA73" s="883"/>
      <c r="AB73" s="883"/>
      <c r="AC73" s="883"/>
      <c r="AD73" s="883"/>
      <c r="AE73" s="883"/>
      <c r="AF73" s="884"/>
      <c r="AG73" s="170"/>
    </row>
  </sheetData>
  <mergeCells count="149">
    <mergeCell ref="B3:E3"/>
    <mergeCell ref="F3:M3"/>
    <mergeCell ref="P3:S3"/>
    <mergeCell ref="T3:AA3"/>
    <mergeCell ref="AG20:AH25"/>
    <mergeCell ref="Y14:AC14"/>
    <mergeCell ref="Y23:AC23"/>
    <mergeCell ref="AE14:AF19"/>
    <mergeCell ref="AG14:AH19"/>
    <mergeCell ref="Y15:AC15"/>
    <mergeCell ref="Y20:AC20"/>
    <mergeCell ref="Y16:AC16"/>
    <mergeCell ref="Y18:AC18"/>
    <mergeCell ref="A14:F25"/>
    <mergeCell ref="G14:L19"/>
    <mergeCell ref="M14:R15"/>
    <mergeCell ref="G20:L25"/>
    <mergeCell ref="M20:R21"/>
    <mergeCell ref="AE20:AF25"/>
    <mergeCell ref="M24:R25"/>
    <mergeCell ref="S23:W23"/>
    <mergeCell ref="M22:R23"/>
    <mergeCell ref="S22:W22"/>
    <mergeCell ref="S15:W15"/>
    <mergeCell ref="M16:R17"/>
    <mergeCell ref="S16:W16"/>
    <mergeCell ref="M18:R19"/>
    <mergeCell ref="S18:W18"/>
    <mergeCell ref="B5:N7"/>
    <mergeCell ref="Q5:T6"/>
    <mergeCell ref="U5:AI6"/>
    <mergeCell ref="S10:X11"/>
    <mergeCell ref="Y10:AD11"/>
    <mergeCell ref="S12:AD13"/>
    <mergeCell ref="AE12:AF13"/>
    <mergeCell ref="A12:F13"/>
    <mergeCell ref="G12:L13"/>
    <mergeCell ref="M12:R13"/>
    <mergeCell ref="S19:W19"/>
    <mergeCell ref="Y19:AC19"/>
    <mergeCell ref="S17:W17"/>
    <mergeCell ref="Y17:AC17"/>
    <mergeCell ref="AG12:AH13"/>
    <mergeCell ref="S9:AD9"/>
    <mergeCell ref="S14:W14"/>
    <mergeCell ref="AG32:AH37"/>
    <mergeCell ref="Y33:AC33"/>
    <mergeCell ref="Y37:AC37"/>
    <mergeCell ref="AG26:AH31"/>
    <mergeCell ref="AE32:AF37"/>
    <mergeCell ref="Y26:AC26"/>
    <mergeCell ref="Y36:AC36"/>
    <mergeCell ref="Y32:AC32"/>
    <mergeCell ref="AE26:AF31"/>
    <mergeCell ref="Y27:AC27"/>
    <mergeCell ref="S33:W33"/>
    <mergeCell ref="S20:W20"/>
    <mergeCell ref="Y28:AC28"/>
    <mergeCell ref="Y29:AC29"/>
    <mergeCell ref="Y24:AC24"/>
    <mergeCell ref="Y25:AC25"/>
    <mergeCell ref="S24:W24"/>
    <mergeCell ref="G32:L37"/>
    <mergeCell ref="M32:R33"/>
    <mergeCell ref="S31:W31"/>
    <mergeCell ref="S32:W32"/>
    <mergeCell ref="S25:W25"/>
    <mergeCell ref="S29:W29"/>
    <mergeCell ref="S21:W21"/>
    <mergeCell ref="Y21:AC21"/>
    <mergeCell ref="Y22:AC22"/>
    <mergeCell ref="S28:W28"/>
    <mergeCell ref="S26:W26"/>
    <mergeCell ref="S27:W27"/>
    <mergeCell ref="M28:R29"/>
    <mergeCell ref="AD46:AD47"/>
    <mergeCell ref="A41:G42"/>
    <mergeCell ref="Y31:AC31"/>
    <mergeCell ref="M34:R35"/>
    <mergeCell ref="S34:W34"/>
    <mergeCell ref="Y34:AC34"/>
    <mergeCell ref="S35:W35"/>
    <mergeCell ref="Y35:AC35"/>
    <mergeCell ref="E46:K49"/>
    <mergeCell ref="L46:R49"/>
    <mergeCell ref="S46:U47"/>
    <mergeCell ref="S48:U49"/>
    <mergeCell ref="E44:K45"/>
    <mergeCell ref="L44:R45"/>
    <mergeCell ref="S44:AF45"/>
    <mergeCell ref="A26:F37"/>
    <mergeCell ref="G26:L31"/>
    <mergeCell ref="M26:R27"/>
    <mergeCell ref="S37:W37"/>
    <mergeCell ref="M36:R37"/>
    <mergeCell ref="S36:W36"/>
    <mergeCell ref="Y30:AC30"/>
    <mergeCell ref="S30:W30"/>
    <mergeCell ref="M30:R31"/>
    <mergeCell ref="V46:Y47"/>
    <mergeCell ref="Z46:Z47"/>
    <mergeCell ref="AE46:AF47"/>
    <mergeCell ref="V48:Y49"/>
    <mergeCell ref="Z48:Z49"/>
    <mergeCell ref="AA60:AC62"/>
    <mergeCell ref="AA46:AC47"/>
    <mergeCell ref="A50:D53"/>
    <mergeCell ref="E50:K53"/>
    <mergeCell ref="L50:R53"/>
    <mergeCell ref="S50:U51"/>
    <mergeCell ref="V50:Y51"/>
    <mergeCell ref="V60:Y62"/>
    <mergeCell ref="Z60:Z62"/>
    <mergeCell ref="A46:D49"/>
    <mergeCell ref="AD52:AD53"/>
    <mergeCell ref="AE52:AF53"/>
    <mergeCell ref="S52:U53"/>
    <mergeCell ref="V52:Y53"/>
    <mergeCell ref="Z52:Z53"/>
    <mergeCell ref="AA52:AC53"/>
    <mergeCell ref="AD60:AD62"/>
    <mergeCell ref="AE54:AF56"/>
    <mergeCell ref="AA48:AC49"/>
    <mergeCell ref="Z50:Z51"/>
    <mergeCell ref="AA50:AC51"/>
    <mergeCell ref="AD50:AD51"/>
    <mergeCell ref="AE50:AF51"/>
    <mergeCell ref="AE60:AF62"/>
    <mergeCell ref="Z54:Z56"/>
    <mergeCell ref="AA54:AC56"/>
    <mergeCell ref="AD54:AD56"/>
    <mergeCell ref="AE48:AF49"/>
    <mergeCell ref="AD48:AD49"/>
    <mergeCell ref="A69:D73"/>
    <mergeCell ref="E69:AF73"/>
    <mergeCell ref="A54:D62"/>
    <mergeCell ref="E54:K62"/>
    <mergeCell ref="L54:R62"/>
    <mergeCell ref="S54:U56"/>
    <mergeCell ref="S60:U62"/>
    <mergeCell ref="A64:D68"/>
    <mergeCell ref="E64:AF68"/>
    <mergeCell ref="AD57:AD59"/>
    <mergeCell ref="AE57:AF59"/>
    <mergeCell ref="S57:U59"/>
    <mergeCell ref="V57:Y59"/>
    <mergeCell ref="Z57:Z59"/>
    <mergeCell ref="AA57:AC59"/>
    <mergeCell ref="V54:Y56"/>
  </mergeCells>
  <phoneticPr fontId="9"/>
  <pageMargins left="0.78700000000000003" right="0.78700000000000003" top="0.98399999999999999" bottom="0.98399999999999999" header="0.51200000000000001" footer="0.51200000000000001"/>
  <pageSetup paperSize="8" scale="79"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92D050"/>
    <pageSetUpPr fitToPage="1"/>
  </sheetPr>
  <dimension ref="A1:AO82"/>
  <sheetViews>
    <sheetView topLeftCell="A52" workbookViewId="0">
      <selection activeCell="AO23" sqref="AO23"/>
    </sheetView>
  </sheetViews>
  <sheetFormatPr defaultColWidth="3.375" defaultRowHeight="13.5"/>
  <cols>
    <col min="5" max="22" width="5.625" customWidth="1"/>
    <col min="24" max="28" width="5.625" customWidth="1"/>
    <col min="30" max="30" width="5" customWidth="1"/>
    <col min="31" max="31" width="4.375" customWidth="1"/>
  </cols>
  <sheetData>
    <row r="1" spans="1:40" ht="18.75">
      <c r="A1" s="8" t="s">
        <v>327</v>
      </c>
      <c r="J1" s="153"/>
      <c r="K1" s="153"/>
      <c r="L1" s="153"/>
      <c r="M1" s="153"/>
      <c r="N1" s="153"/>
      <c r="O1" s="153"/>
      <c r="P1" s="153"/>
      <c r="Q1" s="153"/>
      <c r="R1" s="153"/>
      <c r="S1" s="153"/>
      <c r="T1" s="153"/>
      <c r="U1" s="153"/>
      <c r="V1" s="153"/>
    </row>
    <row r="2" spans="1:40" ht="17.25">
      <c r="A2" s="154"/>
      <c r="J2" s="12"/>
      <c r="K2" s="12"/>
      <c r="L2" s="12"/>
      <c r="M2" s="12"/>
      <c r="N2" s="12"/>
      <c r="O2" s="12"/>
      <c r="P2" s="12"/>
      <c r="Q2" s="12"/>
      <c r="R2" s="12"/>
      <c r="S2" s="12"/>
      <c r="T2" s="12"/>
      <c r="U2" s="12"/>
      <c r="V2" s="12"/>
    </row>
    <row r="3" spans="1:40" ht="36" customHeight="1">
      <c r="A3" s="155"/>
      <c r="B3" s="904" t="s">
        <v>135</v>
      </c>
      <c r="C3" s="904"/>
      <c r="D3" s="904"/>
      <c r="E3" s="813"/>
      <c r="F3" s="813"/>
      <c r="G3" s="813"/>
      <c r="H3" s="813"/>
      <c r="I3" s="813"/>
      <c r="J3" s="813"/>
      <c r="K3" s="813"/>
      <c r="L3" s="813"/>
      <c r="N3" s="156"/>
      <c r="O3" s="1002" t="s">
        <v>136</v>
      </c>
      <c r="P3" s="1002"/>
      <c r="Q3" s="1002"/>
      <c r="R3" s="1002"/>
      <c r="S3" s="813"/>
      <c r="T3" s="813"/>
      <c r="U3" s="813"/>
      <c r="V3" s="813"/>
      <c r="W3" s="813"/>
      <c r="X3" s="813"/>
      <c r="Y3" s="813"/>
      <c r="Z3" s="813"/>
    </row>
    <row r="4" spans="1:40" s="21" customFormat="1" ht="36" customHeight="1">
      <c r="A4" s="182"/>
      <c r="B4" s="159"/>
      <c r="C4" s="159"/>
      <c r="D4" s="159"/>
      <c r="E4" s="156"/>
      <c r="F4" s="156"/>
      <c r="G4" s="156"/>
      <c r="H4" s="156"/>
      <c r="I4" s="156"/>
      <c r="J4" s="156"/>
      <c r="K4" s="156"/>
      <c r="L4" s="156"/>
      <c r="N4" s="156"/>
      <c r="O4" s="183"/>
      <c r="P4" s="183"/>
      <c r="Q4" s="183"/>
      <c r="R4" s="183"/>
      <c r="S4" s="156"/>
      <c r="T4" s="156"/>
      <c r="U4" s="156"/>
      <c r="V4" s="156"/>
      <c r="W4" s="156"/>
      <c r="X4" s="156"/>
      <c r="Y4" s="156"/>
      <c r="Z4" s="156"/>
      <c r="AI4" s="159"/>
      <c r="AJ4" s="159"/>
    </row>
    <row r="5" spans="1:40" ht="17.25">
      <c r="A5" s="154"/>
      <c r="J5" s="12"/>
      <c r="K5" s="12"/>
      <c r="L5" s="12"/>
      <c r="M5" s="12"/>
      <c r="N5" s="12"/>
      <c r="O5" s="12"/>
      <c r="P5" s="12"/>
      <c r="Q5" s="12"/>
      <c r="R5" s="12"/>
      <c r="S5" s="12"/>
      <c r="T5" s="12"/>
      <c r="U5" s="12"/>
      <c r="V5" s="12"/>
      <c r="W5" s="21"/>
      <c r="X5" s="21"/>
      <c r="Y5" s="21"/>
      <c r="Z5" s="21"/>
      <c r="AA5" s="21"/>
      <c r="AB5" s="21"/>
      <c r="AC5" s="21"/>
    </row>
    <row r="6" spans="1:40" ht="13.5" customHeight="1">
      <c r="B6" s="157"/>
      <c r="C6" s="967" t="s">
        <v>138</v>
      </c>
      <c r="D6" s="1086"/>
      <c r="E6" s="1086"/>
      <c r="F6" s="1086"/>
      <c r="G6" s="1086"/>
      <c r="H6" s="1086"/>
      <c r="I6" s="1086"/>
      <c r="J6" s="1086"/>
      <c r="K6" s="1086"/>
      <c r="L6" s="1086"/>
      <c r="M6" s="1086"/>
      <c r="N6" s="1087"/>
      <c r="P6" s="1070" t="s">
        <v>203</v>
      </c>
      <c r="Q6" s="1070"/>
      <c r="R6" s="1070"/>
      <c r="S6" s="1070"/>
      <c r="T6" s="1071" t="s">
        <v>226</v>
      </c>
      <c r="U6" s="1071"/>
      <c r="V6" s="1071"/>
      <c r="W6" s="1071"/>
      <c r="X6" s="1071"/>
      <c r="Y6" s="1071"/>
      <c r="Z6" s="1071"/>
      <c r="AA6" s="1071"/>
      <c r="AB6" s="1071"/>
      <c r="AC6" s="1071"/>
      <c r="AD6" s="1071"/>
      <c r="AE6" s="1071"/>
      <c r="AF6" s="1071"/>
      <c r="AG6" s="1071"/>
      <c r="AH6" s="1071"/>
      <c r="AJ6" s="7"/>
      <c r="AK6" s="157"/>
      <c r="AL6" s="157"/>
      <c r="AM6" s="7"/>
      <c r="AN6" s="7"/>
    </row>
    <row r="7" spans="1:40" ht="14.25" customHeight="1">
      <c r="C7" s="1088"/>
      <c r="D7" s="1089"/>
      <c r="E7" s="1089"/>
      <c r="F7" s="1089"/>
      <c r="G7" s="1089"/>
      <c r="H7" s="1089"/>
      <c r="I7" s="1089"/>
      <c r="J7" s="1089"/>
      <c r="K7" s="1089"/>
      <c r="L7" s="1089"/>
      <c r="M7" s="1089"/>
      <c r="N7" s="1090"/>
      <c r="P7" s="1065"/>
      <c r="Q7" s="1065"/>
      <c r="R7" s="1065"/>
      <c r="S7" s="1065"/>
      <c r="T7" s="1072"/>
      <c r="U7" s="1072"/>
      <c r="V7" s="1072"/>
      <c r="W7" s="1072"/>
      <c r="X7" s="1072"/>
      <c r="Y7" s="1072"/>
      <c r="Z7" s="1072"/>
      <c r="AA7" s="1072"/>
      <c r="AB7" s="1072"/>
      <c r="AC7" s="1072"/>
      <c r="AD7" s="1072"/>
      <c r="AE7" s="1072"/>
      <c r="AF7" s="1072"/>
      <c r="AG7" s="1072"/>
      <c r="AH7" s="1072"/>
      <c r="AI7" s="158"/>
      <c r="AJ7" s="7"/>
      <c r="AK7" s="157"/>
      <c r="AL7" s="157"/>
      <c r="AM7" s="7"/>
      <c r="AN7" s="7"/>
    </row>
    <row r="8" spans="1:40" ht="14.25" customHeight="1" thickBot="1">
      <c r="C8" s="246"/>
      <c r="D8" s="246"/>
      <c r="E8" s="246"/>
      <c r="F8" s="246"/>
      <c r="G8" s="246"/>
      <c r="H8" s="246"/>
      <c r="I8" s="246"/>
      <c r="J8" s="246"/>
      <c r="K8" s="246"/>
      <c r="L8" s="246"/>
      <c r="M8" s="246"/>
      <c r="N8" s="246"/>
      <c r="R8" s="244"/>
      <c r="S8" s="244"/>
      <c r="T8" s="244"/>
      <c r="U8" s="244"/>
      <c r="V8" s="244"/>
      <c r="W8" s="244"/>
      <c r="X8" s="244"/>
      <c r="Y8" s="244"/>
      <c r="Z8" s="244"/>
      <c r="AA8" s="244"/>
      <c r="AB8" s="244"/>
      <c r="AC8" s="244"/>
      <c r="AI8" s="158"/>
      <c r="AJ8" s="7"/>
      <c r="AK8" s="157"/>
      <c r="AL8" s="157"/>
      <c r="AM8" s="7"/>
      <c r="AN8" s="7"/>
    </row>
    <row r="9" spans="1:40" ht="32.25" customHeight="1">
      <c r="C9" s="246"/>
      <c r="D9" s="246"/>
      <c r="E9" s="246"/>
      <c r="F9" s="246"/>
      <c r="G9" s="246"/>
      <c r="H9" s="246"/>
      <c r="I9" s="246"/>
      <c r="J9" s="246"/>
      <c r="K9" s="246"/>
      <c r="L9" s="246"/>
      <c r="M9" s="246"/>
      <c r="N9" s="246"/>
      <c r="R9" s="999" t="s">
        <v>139</v>
      </c>
      <c r="S9" s="1000"/>
      <c r="T9" s="1000"/>
      <c r="U9" s="1000"/>
      <c r="V9" s="1000"/>
      <c r="W9" s="1000"/>
      <c r="X9" s="1000"/>
      <c r="Y9" s="1000"/>
      <c r="Z9" s="1000"/>
      <c r="AA9" s="1000"/>
      <c r="AB9" s="1000"/>
      <c r="AC9" s="1001"/>
      <c r="AI9" s="158"/>
      <c r="AJ9" s="7"/>
      <c r="AK9" s="157"/>
      <c r="AL9" s="157"/>
      <c r="AM9" s="7"/>
      <c r="AN9" s="7"/>
    </row>
    <row r="10" spans="1:40">
      <c r="R10" s="1076" t="s">
        <v>141</v>
      </c>
      <c r="S10" s="1077"/>
      <c r="T10" s="1077"/>
      <c r="U10" s="1077"/>
      <c r="V10" s="1077"/>
      <c r="W10" s="1078"/>
      <c r="X10" s="1082" t="s">
        <v>141</v>
      </c>
      <c r="Y10" s="1077"/>
      <c r="Z10" s="1077"/>
      <c r="AA10" s="1077"/>
      <c r="AB10" s="1077"/>
      <c r="AC10" s="1083"/>
      <c r="AI10" s="158"/>
      <c r="AJ10" s="7"/>
      <c r="AK10" s="157"/>
      <c r="AL10" s="157"/>
      <c r="AM10" s="7"/>
      <c r="AN10" s="7"/>
    </row>
    <row r="11" spans="1:40" s="21" customFormat="1" ht="29.25" customHeight="1" thickBot="1">
      <c r="R11" s="1079"/>
      <c r="S11" s="1080"/>
      <c r="T11" s="1080"/>
      <c r="U11" s="1080"/>
      <c r="V11" s="1080"/>
      <c r="W11" s="1081"/>
      <c r="X11" s="1084"/>
      <c r="Y11" s="1080"/>
      <c r="Z11" s="1080"/>
      <c r="AA11" s="1080"/>
      <c r="AB11" s="1080"/>
      <c r="AC11" s="1085"/>
      <c r="AI11" s="167"/>
      <c r="AJ11" s="7"/>
      <c r="AK11" s="157"/>
      <c r="AL11" s="157"/>
      <c r="AM11" s="7"/>
      <c r="AN11" s="7"/>
    </row>
    <row r="12" spans="1:40" ht="22.5" customHeight="1">
      <c r="A12" s="999" t="s">
        <v>142</v>
      </c>
      <c r="B12" s="1000"/>
      <c r="C12" s="1000"/>
      <c r="D12" s="1000"/>
      <c r="E12" s="1000"/>
      <c r="F12" s="1000" t="s">
        <v>143</v>
      </c>
      <c r="G12" s="1000"/>
      <c r="H12" s="1000"/>
      <c r="I12" s="1000"/>
      <c r="J12" s="1000"/>
      <c r="K12" s="1000"/>
      <c r="L12" s="1000" t="s">
        <v>144</v>
      </c>
      <c r="M12" s="1000"/>
      <c r="N12" s="1000"/>
      <c r="O12" s="1000"/>
      <c r="P12" s="1000"/>
      <c r="Q12" s="1000"/>
      <c r="R12" s="992" t="s">
        <v>204</v>
      </c>
      <c r="S12" s="993"/>
      <c r="T12" s="993"/>
      <c r="U12" s="993"/>
      <c r="V12" s="993"/>
      <c r="W12" s="993"/>
      <c r="X12" s="992" t="s">
        <v>205</v>
      </c>
      <c r="Y12" s="993"/>
      <c r="Z12" s="993"/>
      <c r="AA12" s="993"/>
      <c r="AB12" s="993"/>
      <c r="AC12" s="993"/>
      <c r="AD12" s="1000" t="s">
        <v>146</v>
      </c>
      <c r="AE12" s="1073"/>
      <c r="AF12" s="1074" t="s">
        <v>147</v>
      </c>
      <c r="AG12" s="1075"/>
      <c r="AH12" s="1001"/>
      <c r="AI12" s="158"/>
      <c r="AJ12" s="157"/>
      <c r="AK12" s="157"/>
      <c r="AL12" s="157"/>
      <c r="AM12" s="157"/>
      <c r="AN12" s="157"/>
    </row>
    <row r="13" spans="1:40" ht="18" customHeight="1">
      <c r="A13" s="1091"/>
      <c r="B13" s="904"/>
      <c r="C13" s="904"/>
      <c r="D13" s="904"/>
      <c r="E13" s="904"/>
      <c r="F13" s="904"/>
      <c r="G13" s="904"/>
      <c r="H13" s="904"/>
      <c r="I13" s="904"/>
      <c r="J13" s="904"/>
      <c r="K13" s="904"/>
      <c r="L13" s="904"/>
      <c r="M13" s="904"/>
      <c r="N13" s="904"/>
      <c r="O13" s="904"/>
      <c r="P13" s="904"/>
      <c r="Q13" s="904"/>
      <c r="R13" s="919"/>
      <c r="S13" s="945"/>
      <c r="T13" s="945"/>
      <c r="U13" s="945"/>
      <c r="V13" s="945"/>
      <c r="W13" s="945"/>
      <c r="X13" s="919"/>
      <c r="Y13" s="945"/>
      <c r="Z13" s="945"/>
      <c r="AA13" s="945"/>
      <c r="AB13" s="945"/>
      <c r="AC13" s="945"/>
      <c r="AD13" s="904"/>
      <c r="AE13" s="1067"/>
      <c r="AF13" s="904"/>
      <c r="AG13" s="1067"/>
      <c r="AH13" s="905"/>
      <c r="AI13" s="158"/>
      <c r="AJ13" s="157"/>
      <c r="AK13" s="157"/>
      <c r="AL13" s="157"/>
      <c r="AM13" s="157"/>
      <c r="AN13" s="157"/>
    </row>
    <row r="14" spans="1:40" ht="21.75" customHeight="1">
      <c r="A14" s="955" t="s">
        <v>206</v>
      </c>
      <c r="B14" s="943"/>
      <c r="C14" s="943"/>
      <c r="D14" s="943"/>
      <c r="E14" s="944"/>
      <c r="F14" s="1069" t="s">
        <v>207</v>
      </c>
      <c r="G14" s="943"/>
      <c r="H14" s="943"/>
      <c r="I14" s="943"/>
      <c r="J14" s="943"/>
      <c r="K14" s="944"/>
      <c r="L14" s="904" t="s">
        <v>208</v>
      </c>
      <c r="M14" s="904"/>
      <c r="N14" s="904"/>
      <c r="O14" s="904"/>
      <c r="P14" s="904"/>
      <c r="Q14" s="904"/>
      <c r="R14" s="906"/>
      <c r="S14" s="906"/>
      <c r="T14" s="906"/>
      <c r="U14" s="906"/>
      <c r="V14" s="907"/>
      <c r="W14" s="176" t="s">
        <v>154</v>
      </c>
      <c r="X14" s="906"/>
      <c r="Y14" s="906"/>
      <c r="Z14" s="906"/>
      <c r="AA14" s="906"/>
      <c r="AB14" s="907"/>
      <c r="AC14" s="177" t="s">
        <v>154</v>
      </c>
      <c r="AD14" s="904"/>
      <c r="AE14" s="1067"/>
      <c r="AF14" s="904"/>
      <c r="AG14" s="1067"/>
      <c r="AH14" s="905"/>
      <c r="AI14" s="158"/>
      <c r="AJ14" s="157"/>
      <c r="AK14" s="157"/>
      <c r="AL14" s="157"/>
      <c r="AM14" s="157"/>
      <c r="AN14" s="157"/>
    </row>
    <row r="15" spans="1:40" ht="21.75" customHeight="1">
      <c r="A15" s="956"/>
      <c r="B15" s="957"/>
      <c r="C15" s="957"/>
      <c r="D15" s="957"/>
      <c r="E15" s="958"/>
      <c r="F15" s="962"/>
      <c r="G15" s="957"/>
      <c r="H15" s="957"/>
      <c r="I15" s="957"/>
      <c r="J15" s="957"/>
      <c r="K15" s="958"/>
      <c r="L15" s="904"/>
      <c r="M15" s="904"/>
      <c r="N15" s="904"/>
      <c r="O15" s="904"/>
      <c r="P15" s="904"/>
      <c r="Q15" s="904"/>
      <c r="R15" s="909">
        <f>R14*1.08</f>
        <v>0</v>
      </c>
      <c r="S15" s="909"/>
      <c r="T15" s="909"/>
      <c r="U15" s="909"/>
      <c r="V15" s="910"/>
      <c r="W15" s="178" t="s">
        <v>154</v>
      </c>
      <c r="X15" s="909">
        <f>X14*1.08</f>
        <v>0</v>
      </c>
      <c r="Y15" s="909"/>
      <c r="Z15" s="909"/>
      <c r="AA15" s="909"/>
      <c r="AB15" s="910"/>
      <c r="AC15" s="179" t="s">
        <v>154</v>
      </c>
      <c r="AD15" s="904"/>
      <c r="AE15" s="1067"/>
      <c r="AF15" s="904"/>
      <c r="AG15" s="1067"/>
      <c r="AH15" s="905"/>
      <c r="AI15" s="158"/>
      <c r="AJ15" s="157"/>
      <c r="AK15" s="157"/>
      <c r="AL15" s="157"/>
      <c r="AM15" s="157"/>
      <c r="AN15" s="157"/>
    </row>
    <row r="16" spans="1:40" ht="21.75" customHeight="1">
      <c r="A16" s="956"/>
      <c r="B16" s="957"/>
      <c r="C16" s="957"/>
      <c r="D16" s="957"/>
      <c r="E16" s="958"/>
      <c r="F16" s="962"/>
      <c r="G16" s="957"/>
      <c r="H16" s="957"/>
      <c r="I16" s="957"/>
      <c r="J16" s="957"/>
      <c r="K16" s="958"/>
      <c r="L16" s="904" t="s">
        <v>211</v>
      </c>
      <c r="M16" s="904"/>
      <c r="N16" s="904"/>
      <c r="O16" s="904"/>
      <c r="P16" s="904"/>
      <c r="Q16" s="904"/>
      <c r="R16" s="906"/>
      <c r="S16" s="906"/>
      <c r="T16" s="906"/>
      <c r="U16" s="906"/>
      <c r="V16" s="907"/>
      <c r="W16" s="176" t="s">
        <v>154</v>
      </c>
      <c r="X16" s="906"/>
      <c r="Y16" s="906"/>
      <c r="Z16" s="906"/>
      <c r="AA16" s="906"/>
      <c r="AB16" s="907"/>
      <c r="AC16" s="177" t="s">
        <v>154</v>
      </c>
      <c r="AD16" s="904"/>
      <c r="AE16" s="1067"/>
      <c r="AF16" s="904"/>
      <c r="AG16" s="1067"/>
      <c r="AH16" s="905"/>
      <c r="AI16" s="158"/>
      <c r="AJ16" s="157"/>
      <c r="AK16" s="157"/>
      <c r="AL16" s="157"/>
      <c r="AM16" s="157"/>
      <c r="AN16" s="157"/>
    </row>
    <row r="17" spans="1:40" ht="21.75" customHeight="1">
      <c r="A17" s="956"/>
      <c r="B17" s="957"/>
      <c r="C17" s="957"/>
      <c r="D17" s="957"/>
      <c r="E17" s="958"/>
      <c r="F17" s="919"/>
      <c r="G17" s="945"/>
      <c r="H17" s="945"/>
      <c r="I17" s="945"/>
      <c r="J17" s="945"/>
      <c r="K17" s="946"/>
      <c r="L17" s="904"/>
      <c r="M17" s="904"/>
      <c r="N17" s="904"/>
      <c r="O17" s="904"/>
      <c r="P17" s="904"/>
      <c r="Q17" s="904"/>
      <c r="R17" s="909">
        <f>R16*1.08</f>
        <v>0</v>
      </c>
      <c r="S17" s="909"/>
      <c r="T17" s="909"/>
      <c r="U17" s="909"/>
      <c r="V17" s="910"/>
      <c r="W17" s="178" t="s">
        <v>154</v>
      </c>
      <c r="X17" s="909">
        <f>X16*1.08</f>
        <v>0</v>
      </c>
      <c r="Y17" s="909"/>
      <c r="Z17" s="909"/>
      <c r="AA17" s="909"/>
      <c r="AB17" s="910"/>
      <c r="AC17" s="179" t="s">
        <v>154</v>
      </c>
      <c r="AD17" s="904"/>
      <c r="AE17" s="1067"/>
      <c r="AF17" s="904"/>
      <c r="AG17" s="1067"/>
      <c r="AH17" s="905"/>
      <c r="AI17" s="158"/>
      <c r="AJ17" s="157"/>
      <c r="AK17" s="157"/>
      <c r="AL17" s="157"/>
      <c r="AM17" s="157"/>
      <c r="AN17" s="157"/>
    </row>
    <row r="18" spans="1:40" ht="21.75" customHeight="1">
      <c r="A18" s="956"/>
      <c r="B18" s="957"/>
      <c r="C18" s="957"/>
      <c r="D18" s="957"/>
      <c r="E18" s="958"/>
      <c r="F18" s="917" t="s">
        <v>169</v>
      </c>
      <c r="G18" s="943"/>
      <c r="H18" s="943"/>
      <c r="I18" s="943"/>
      <c r="J18" s="943"/>
      <c r="K18" s="944"/>
      <c r="L18" s="904" t="s">
        <v>213</v>
      </c>
      <c r="M18" s="904"/>
      <c r="N18" s="904"/>
      <c r="O18" s="904"/>
      <c r="P18" s="904"/>
      <c r="Q18" s="904"/>
      <c r="R18" s="906"/>
      <c r="S18" s="906"/>
      <c r="T18" s="906"/>
      <c r="U18" s="906"/>
      <c r="V18" s="907"/>
      <c r="W18" s="176" t="s">
        <v>154</v>
      </c>
      <c r="X18" s="906"/>
      <c r="Y18" s="906"/>
      <c r="Z18" s="906"/>
      <c r="AA18" s="906"/>
      <c r="AB18" s="907"/>
      <c r="AC18" s="177" t="s">
        <v>154</v>
      </c>
      <c r="AD18" s="904"/>
      <c r="AE18" s="1067"/>
      <c r="AF18" s="904"/>
      <c r="AG18" s="1067"/>
      <c r="AH18" s="905"/>
      <c r="AI18" s="158"/>
      <c r="AJ18" s="157"/>
      <c r="AK18" s="157"/>
      <c r="AL18" s="157"/>
      <c r="AM18" s="157"/>
      <c r="AN18" s="157"/>
    </row>
    <row r="19" spans="1:40" ht="21.75" customHeight="1">
      <c r="A19" s="956"/>
      <c r="B19" s="957"/>
      <c r="C19" s="957"/>
      <c r="D19" s="957"/>
      <c r="E19" s="958"/>
      <c r="F19" s="962"/>
      <c r="G19" s="957"/>
      <c r="H19" s="957"/>
      <c r="I19" s="957"/>
      <c r="J19" s="957"/>
      <c r="K19" s="958"/>
      <c r="L19" s="904"/>
      <c r="M19" s="904"/>
      <c r="N19" s="904"/>
      <c r="O19" s="904"/>
      <c r="P19" s="904"/>
      <c r="Q19" s="904"/>
      <c r="R19" s="909">
        <f>R18*1.08</f>
        <v>0</v>
      </c>
      <c r="S19" s="909"/>
      <c r="T19" s="909"/>
      <c r="U19" s="909"/>
      <c r="V19" s="910"/>
      <c r="W19" s="178" t="s">
        <v>154</v>
      </c>
      <c r="X19" s="909">
        <f>X18*1.08</f>
        <v>0</v>
      </c>
      <c r="Y19" s="909"/>
      <c r="Z19" s="909"/>
      <c r="AA19" s="909"/>
      <c r="AB19" s="910"/>
      <c r="AC19" s="179" t="s">
        <v>154</v>
      </c>
      <c r="AD19" s="904"/>
      <c r="AE19" s="1067"/>
      <c r="AF19" s="904"/>
      <c r="AG19" s="1067"/>
      <c r="AH19" s="905"/>
      <c r="AI19" s="158"/>
      <c r="AJ19" s="157"/>
      <c r="AK19" s="157"/>
      <c r="AL19" s="157"/>
      <c r="AM19" s="157"/>
      <c r="AN19" s="157"/>
    </row>
    <row r="20" spans="1:40" ht="21.75" customHeight="1">
      <c r="A20" s="956"/>
      <c r="B20" s="957"/>
      <c r="C20" s="957"/>
      <c r="D20" s="957"/>
      <c r="E20" s="958"/>
      <c r="F20" s="962"/>
      <c r="G20" s="957"/>
      <c r="H20" s="957"/>
      <c r="I20" s="957"/>
      <c r="J20" s="957"/>
      <c r="K20" s="958"/>
      <c r="L20" s="904" t="s">
        <v>211</v>
      </c>
      <c r="M20" s="904"/>
      <c r="N20" s="904"/>
      <c r="O20" s="904"/>
      <c r="P20" s="904"/>
      <c r="Q20" s="904"/>
      <c r="R20" s="906"/>
      <c r="S20" s="906"/>
      <c r="T20" s="906"/>
      <c r="U20" s="906"/>
      <c r="V20" s="907"/>
      <c r="W20" s="176" t="s">
        <v>154</v>
      </c>
      <c r="X20" s="906"/>
      <c r="Y20" s="906"/>
      <c r="Z20" s="906"/>
      <c r="AA20" s="906"/>
      <c r="AB20" s="907"/>
      <c r="AC20" s="177" t="s">
        <v>154</v>
      </c>
      <c r="AD20" s="904"/>
      <c r="AE20" s="1067"/>
      <c r="AF20" s="904"/>
      <c r="AG20" s="1067"/>
      <c r="AH20" s="905"/>
      <c r="AI20" s="158"/>
      <c r="AJ20" s="157"/>
      <c r="AK20" s="157"/>
      <c r="AL20" s="157"/>
      <c r="AM20" s="157"/>
      <c r="AN20" s="157"/>
    </row>
    <row r="21" spans="1:40" ht="21.75" customHeight="1">
      <c r="A21" s="956"/>
      <c r="B21" s="957"/>
      <c r="C21" s="957"/>
      <c r="D21" s="957"/>
      <c r="E21" s="958"/>
      <c r="F21" s="919"/>
      <c r="G21" s="945"/>
      <c r="H21" s="945"/>
      <c r="I21" s="945"/>
      <c r="J21" s="945"/>
      <c r="K21" s="946"/>
      <c r="L21" s="904"/>
      <c r="M21" s="904"/>
      <c r="N21" s="904"/>
      <c r="O21" s="904"/>
      <c r="P21" s="904"/>
      <c r="Q21" s="904"/>
      <c r="R21" s="909">
        <f>R20*1.08</f>
        <v>0</v>
      </c>
      <c r="S21" s="909"/>
      <c r="T21" s="909"/>
      <c r="U21" s="909"/>
      <c r="V21" s="910"/>
      <c r="W21" s="178" t="s">
        <v>154</v>
      </c>
      <c r="X21" s="909">
        <f>X20*1.08</f>
        <v>0</v>
      </c>
      <c r="Y21" s="909"/>
      <c r="Z21" s="909"/>
      <c r="AA21" s="909"/>
      <c r="AB21" s="910"/>
      <c r="AC21" s="179" t="s">
        <v>154</v>
      </c>
      <c r="AD21" s="904"/>
      <c r="AE21" s="1067"/>
      <c r="AF21" s="904"/>
      <c r="AG21" s="1067"/>
      <c r="AH21" s="905"/>
      <c r="AI21" s="158"/>
      <c r="AJ21" s="157"/>
      <c r="AK21" s="157"/>
      <c r="AL21" s="157"/>
      <c r="AM21" s="157"/>
      <c r="AN21" s="157"/>
    </row>
    <row r="22" spans="1:40" ht="21.75" customHeight="1">
      <c r="A22" s="956"/>
      <c r="B22" s="957"/>
      <c r="C22" s="957"/>
      <c r="D22" s="957"/>
      <c r="E22" s="958"/>
      <c r="F22" s="917" t="s">
        <v>215</v>
      </c>
      <c r="G22" s="943"/>
      <c r="H22" s="943"/>
      <c r="I22" s="943"/>
      <c r="J22" s="943"/>
      <c r="K22" s="944"/>
      <c r="L22" s="904" t="s">
        <v>216</v>
      </c>
      <c r="M22" s="904"/>
      <c r="N22" s="904"/>
      <c r="O22" s="904"/>
      <c r="P22" s="904"/>
      <c r="Q22" s="904"/>
      <c r="R22" s="906"/>
      <c r="S22" s="906"/>
      <c r="T22" s="906"/>
      <c r="U22" s="906"/>
      <c r="V22" s="907"/>
      <c r="W22" s="176" t="s">
        <v>154</v>
      </c>
      <c r="X22" s="906"/>
      <c r="Y22" s="906"/>
      <c r="Z22" s="906"/>
      <c r="AA22" s="906"/>
      <c r="AB22" s="907"/>
      <c r="AC22" s="177" t="s">
        <v>154</v>
      </c>
      <c r="AD22" s="904"/>
      <c r="AE22" s="1067"/>
      <c r="AF22" s="904"/>
      <c r="AG22" s="1067"/>
      <c r="AH22" s="905"/>
      <c r="AI22" s="158"/>
      <c r="AJ22" s="157"/>
      <c r="AK22" s="157"/>
      <c r="AL22" s="157"/>
      <c r="AM22" s="157"/>
      <c r="AN22" s="157"/>
    </row>
    <row r="23" spans="1:40" ht="21.75" customHeight="1">
      <c r="A23" s="956"/>
      <c r="B23" s="957"/>
      <c r="C23" s="957"/>
      <c r="D23" s="957"/>
      <c r="E23" s="958"/>
      <c r="F23" s="962"/>
      <c r="G23" s="957"/>
      <c r="H23" s="957"/>
      <c r="I23" s="957"/>
      <c r="J23" s="957"/>
      <c r="K23" s="958"/>
      <c r="L23" s="904"/>
      <c r="M23" s="904"/>
      <c r="N23" s="904"/>
      <c r="O23" s="904"/>
      <c r="P23" s="904"/>
      <c r="Q23" s="904"/>
      <c r="R23" s="909">
        <f>R22*1.08</f>
        <v>0</v>
      </c>
      <c r="S23" s="909"/>
      <c r="T23" s="909"/>
      <c r="U23" s="909"/>
      <c r="V23" s="910"/>
      <c r="W23" s="178" t="s">
        <v>154</v>
      </c>
      <c r="X23" s="909">
        <f>X22*1.08</f>
        <v>0</v>
      </c>
      <c r="Y23" s="909"/>
      <c r="Z23" s="909"/>
      <c r="AA23" s="909"/>
      <c r="AB23" s="910"/>
      <c r="AC23" s="179" t="s">
        <v>154</v>
      </c>
      <c r="AD23" s="904"/>
      <c r="AE23" s="1067"/>
      <c r="AF23" s="904"/>
      <c r="AG23" s="1067"/>
      <c r="AH23" s="905"/>
      <c r="AI23" s="158"/>
      <c r="AJ23" s="157"/>
      <c r="AK23" s="157"/>
      <c r="AL23" s="157"/>
      <c r="AM23" s="157"/>
      <c r="AN23" s="157"/>
    </row>
    <row r="24" spans="1:40" ht="21.75" customHeight="1">
      <c r="A24" s="956"/>
      <c r="B24" s="957"/>
      <c r="C24" s="957"/>
      <c r="D24" s="957"/>
      <c r="E24" s="958"/>
      <c r="F24" s="962"/>
      <c r="G24" s="957"/>
      <c r="H24" s="957"/>
      <c r="I24" s="957"/>
      <c r="J24" s="957"/>
      <c r="K24" s="958"/>
      <c r="L24" s="904" t="s">
        <v>211</v>
      </c>
      <c r="M24" s="904"/>
      <c r="N24" s="904"/>
      <c r="O24" s="904"/>
      <c r="P24" s="904"/>
      <c r="Q24" s="904"/>
      <c r="R24" s="906"/>
      <c r="S24" s="906"/>
      <c r="T24" s="906"/>
      <c r="U24" s="906"/>
      <c r="V24" s="907"/>
      <c r="W24" s="176" t="s">
        <v>154</v>
      </c>
      <c r="X24" s="906"/>
      <c r="Y24" s="906"/>
      <c r="Z24" s="906"/>
      <c r="AA24" s="906"/>
      <c r="AB24" s="907"/>
      <c r="AC24" s="177" t="s">
        <v>154</v>
      </c>
      <c r="AD24" s="904"/>
      <c r="AE24" s="1067"/>
      <c r="AF24" s="904"/>
      <c r="AG24" s="1067"/>
      <c r="AH24" s="905"/>
      <c r="AI24" s="158"/>
      <c r="AJ24" s="157"/>
      <c r="AK24" s="157"/>
      <c r="AL24" s="157"/>
      <c r="AM24" s="157"/>
      <c r="AN24" s="157"/>
    </row>
    <row r="25" spans="1:40" ht="21.75" customHeight="1">
      <c r="A25" s="956"/>
      <c r="B25" s="957"/>
      <c r="C25" s="957"/>
      <c r="D25" s="957"/>
      <c r="E25" s="958"/>
      <c r="F25" s="919"/>
      <c r="G25" s="945"/>
      <c r="H25" s="945"/>
      <c r="I25" s="945"/>
      <c r="J25" s="945"/>
      <c r="K25" s="946"/>
      <c r="L25" s="904"/>
      <c r="M25" s="904"/>
      <c r="N25" s="904"/>
      <c r="O25" s="904"/>
      <c r="P25" s="904"/>
      <c r="Q25" s="904"/>
      <c r="R25" s="909">
        <f>R24*1.08</f>
        <v>0</v>
      </c>
      <c r="S25" s="909"/>
      <c r="T25" s="909"/>
      <c r="U25" s="909"/>
      <c r="V25" s="910"/>
      <c r="W25" s="178" t="s">
        <v>154</v>
      </c>
      <c r="X25" s="909">
        <f>X24*1.08</f>
        <v>0</v>
      </c>
      <c r="Y25" s="909"/>
      <c r="Z25" s="909"/>
      <c r="AA25" s="909"/>
      <c r="AB25" s="910"/>
      <c r="AC25" s="179" t="s">
        <v>154</v>
      </c>
      <c r="AD25" s="904"/>
      <c r="AE25" s="1067"/>
      <c r="AF25" s="904"/>
      <c r="AG25" s="1067"/>
      <c r="AH25" s="905"/>
      <c r="AI25" s="158"/>
      <c r="AJ25" s="157"/>
      <c r="AK25" s="157"/>
      <c r="AL25" s="157"/>
      <c r="AM25" s="157"/>
      <c r="AN25" s="157"/>
    </row>
    <row r="26" spans="1:40" ht="21.75" customHeight="1">
      <c r="A26" s="956"/>
      <c r="B26" s="957"/>
      <c r="C26" s="957"/>
      <c r="D26" s="957"/>
      <c r="E26" s="958"/>
      <c r="F26" s="917" t="s">
        <v>217</v>
      </c>
      <c r="G26" s="943"/>
      <c r="H26" s="943"/>
      <c r="I26" s="943"/>
      <c r="J26" s="943"/>
      <c r="K26" s="944"/>
      <c r="L26" s="904" t="s">
        <v>218</v>
      </c>
      <c r="M26" s="904"/>
      <c r="N26" s="904"/>
      <c r="O26" s="904"/>
      <c r="P26" s="904"/>
      <c r="Q26" s="904"/>
      <c r="R26" s="906"/>
      <c r="S26" s="906"/>
      <c r="T26" s="906"/>
      <c r="U26" s="906"/>
      <c r="V26" s="907"/>
      <c r="W26" s="176" t="s">
        <v>154</v>
      </c>
      <c r="X26" s="906"/>
      <c r="Y26" s="906"/>
      <c r="Z26" s="906"/>
      <c r="AA26" s="906"/>
      <c r="AB26" s="907"/>
      <c r="AC26" s="177" t="s">
        <v>154</v>
      </c>
      <c r="AD26" s="904"/>
      <c r="AE26" s="1067"/>
      <c r="AF26" s="904"/>
      <c r="AG26" s="1067"/>
      <c r="AH26" s="905"/>
      <c r="AI26" s="158"/>
      <c r="AJ26" s="158"/>
    </row>
    <row r="27" spans="1:40" ht="21.75" customHeight="1">
      <c r="A27" s="956"/>
      <c r="B27" s="957"/>
      <c r="C27" s="957"/>
      <c r="D27" s="957"/>
      <c r="E27" s="958"/>
      <c r="F27" s="962"/>
      <c r="G27" s="957"/>
      <c r="H27" s="957"/>
      <c r="I27" s="957"/>
      <c r="J27" s="957"/>
      <c r="K27" s="958"/>
      <c r="L27" s="904"/>
      <c r="M27" s="904"/>
      <c r="N27" s="904"/>
      <c r="O27" s="904"/>
      <c r="P27" s="904"/>
      <c r="Q27" s="904"/>
      <c r="R27" s="909">
        <f>R26*1.08</f>
        <v>0</v>
      </c>
      <c r="S27" s="909"/>
      <c r="T27" s="909"/>
      <c r="U27" s="909"/>
      <c r="V27" s="910"/>
      <c r="W27" s="178" t="s">
        <v>154</v>
      </c>
      <c r="X27" s="909">
        <f>X26*1.08</f>
        <v>0</v>
      </c>
      <c r="Y27" s="909"/>
      <c r="Z27" s="909"/>
      <c r="AA27" s="909"/>
      <c r="AB27" s="910"/>
      <c r="AC27" s="179" t="s">
        <v>154</v>
      </c>
      <c r="AD27" s="904"/>
      <c r="AE27" s="1067"/>
      <c r="AF27" s="904"/>
      <c r="AG27" s="1067"/>
      <c r="AH27" s="905"/>
      <c r="AI27" s="158"/>
    </row>
    <row r="28" spans="1:40" ht="21.75" customHeight="1">
      <c r="A28" s="956"/>
      <c r="B28" s="957"/>
      <c r="C28" s="957"/>
      <c r="D28" s="957"/>
      <c r="E28" s="958"/>
      <c r="F28" s="962"/>
      <c r="G28" s="957"/>
      <c r="H28" s="957"/>
      <c r="I28" s="957"/>
      <c r="J28" s="957"/>
      <c r="K28" s="958"/>
      <c r="L28" s="904" t="s">
        <v>211</v>
      </c>
      <c r="M28" s="904"/>
      <c r="N28" s="904"/>
      <c r="O28" s="904"/>
      <c r="P28" s="904"/>
      <c r="Q28" s="904"/>
      <c r="R28" s="906"/>
      <c r="S28" s="906"/>
      <c r="T28" s="906"/>
      <c r="U28" s="906"/>
      <c r="V28" s="907"/>
      <c r="W28" s="176" t="s">
        <v>154</v>
      </c>
      <c r="X28" s="906"/>
      <c r="Y28" s="906"/>
      <c r="Z28" s="906"/>
      <c r="AA28" s="906"/>
      <c r="AB28" s="907"/>
      <c r="AC28" s="177" t="s">
        <v>154</v>
      </c>
      <c r="AD28" s="904"/>
      <c r="AE28" s="1067"/>
      <c r="AF28" s="904"/>
      <c r="AG28" s="1067"/>
      <c r="AH28" s="905"/>
      <c r="AI28" s="158"/>
      <c r="AJ28" s="187"/>
    </row>
    <row r="29" spans="1:40" ht="21.75" customHeight="1">
      <c r="A29" s="996"/>
      <c r="B29" s="945"/>
      <c r="C29" s="945"/>
      <c r="D29" s="945"/>
      <c r="E29" s="946"/>
      <c r="F29" s="919"/>
      <c r="G29" s="945"/>
      <c r="H29" s="945"/>
      <c r="I29" s="945"/>
      <c r="J29" s="945"/>
      <c r="K29" s="946"/>
      <c r="L29" s="904"/>
      <c r="M29" s="904"/>
      <c r="N29" s="904"/>
      <c r="O29" s="904"/>
      <c r="P29" s="904"/>
      <c r="Q29" s="904"/>
      <c r="R29" s="909">
        <f>R28*1.08</f>
        <v>0</v>
      </c>
      <c r="S29" s="909"/>
      <c r="T29" s="909"/>
      <c r="U29" s="909"/>
      <c r="V29" s="910"/>
      <c r="W29" s="178" t="s">
        <v>154</v>
      </c>
      <c r="X29" s="909">
        <f>X28*1.08</f>
        <v>0</v>
      </c>
      <c r="Y29" s="909"/>
      <c r="Z29" s="909"/>
      <c r="AA29" s="909"/>
      <c r="AB29" s="910"/>
      <c r="AC29" s="179" t="s">
        <v>154</v>
      </c>
      <c r="AD29" s="904"/>
      <c r="AE29" s="1067"/>
      <c r="AF29" s="904"/>
      <c r="AG29" s="1067"/>
      <c r="AH29" s="905"/>
      <c r="AI29" s="158"/>
    </row>
    <row r="30" spans="1:40" ht="21.75" customHeight="1">
      <c r="A30" s="955" t="s">
        <v>212</v>
      </c>
      <c r="B30" s="943"/>
      <c r="C30" s="943"/>
      <c r="D30" s="943"/>
      <c r="E30" s="944"/>
      <c r="F30" s="1065" t="s">
        <v>222</v>
      </c>
      <c r="G30" s="1065"/>
      <c r="H30" s="1065"/>
      <c r="I30" s="1065"/>
      <c r="J30" s="1065"/>
      <c r="K30" s="1065"/>
      <c r="L30" s="904" t="s">
        <v>208</v>
      </c>
      <c r="M30" s="904"/>
      <c r="N30" s="904"/>
      <c r="O30" s="904"/>
      <c r="P30" s="904"/>
      <c r="Q30" s="904"/>
      <c r="R30" s="906"/>
      <c r="S30" s="906"/>
      <c r="T30" s="906"/>
      <c r="U30" s="906"/>
      <c r="V30" s="907"/>
      <c r="W30" s="176" t="s">
        <v>154</v>
      </c>
      <c r="X30" s="906"/>
      <c r="Y30" s="906"/>
      <c r="Z30" s="906"/>
      <c r="AA30" s="906"/>
      <c r="AB30" s="907"/>
      <c r="AC30" s="177" t="s">
        <v>154</v>
      </c>
      <c r="AD30" s="904"/>
      <c r="AE30" s="1067"/>
      <c r="AF30" s="904"/>
      <c r="AG30" s="1067"/>
      <c r="AH30" s="905"/>
      <c r="AI30" s="158"/>
    </row>
    <row r="31" spans="1:40" ht="21.75" customHeight="1">
      <c r="A31" s="956"/>
      <c r="B31" s="957"/>
      <c r="C31" s="957"/>
      <c r="D31" s="957"/>
      <c r="E31" s="958"/>
      <c r="F31" s="904"/>
      <c r="G31" s="904"/>
      <c r="H31" s="904"/>
      <c r="I31" s="904"/>
      <c r="J31" s="904"/>
      <c r="K31" s="904"/>
      <c r="L31" s="904"/>
      <c r="M31" s="904"/>
      <c r="N31" s="904"/>
      <c r="O31" s="904"/>
      <c r="P31" s="904"/>
      <c r="Q31" s="904"/>
      <c r="R31" s="909">
        <f>R30*1.08</f>
        <v>0</v>
      </c>
      <c r="S31" s="909"/>
      <c r="T31" s="909"/>
      <c r="U31" s="909"/>
      <c r="V31" s="910"/>
      <c r="W31" s="178" t="s">
        <v>154</v>
      </c>
      <c r="X31" s="909">
        <f>X30*1.08</f>
        <v>0</v>
      </c>
      <c r="Y31" s="909"/>
      <c r="Z31" s="909"/>
      <c r="AA31" s="909"/>
      <c r="AB31" s="910"/>
      <c r="AC31" s="179" t="s">
        <v>154</v>
      </c>
      <c r="AD31" s="904"/>
      <c r="AE31" s="1067"/>
      <c r="AF31" s="904"/>
      <c r="AG31" s="1067"/>
      <c r="AH31" s="905"/>
      <c r="AI31" s="158"/>
    </row>
    <row r="32" spans="1:40" ht="21.75" customHeight="1">
      <c r="A32" s="956"/>
      <c r="B32" s="957"/>
      <c r="C32" s="957"/>
      <c r="D32" s="957"/>
      <c r="E32" s="958"/>
      <c r="F32" s="904"/>
      <c r="G32" s="904"/>
      <c r="H32" s="904"/>
      <c r="I32" s="904"/>
      <c r="J32" s="904"/>
      <c r="K32" s="904"/>
      <c r="L32" s="904" t="s">
        <v>211</v>
      </c>
      <c r="M32" s="904"/>
      <c r="N32" s="904"/>
      <c r="O32" s="904"/>
      <c r="P32" s="904"/>
      <c r="Q32" s="904"/>
      <c r="R32" s="906"/>
      <c r="S32" s="906"/>
      <c r="T32" s="906"/>
      <c r="U32" s="906"/>
      <c r="V32" s="907"/>
      <c r="W32" s="176" t="s">
        <v>154</v>
      </c>
      <c r="X32" s="906"/>
      <c r="Y32" s="906"/>
      <c r="Z32" s="906"/>
      <c r="AA32" s="906"/>
      <c r="AB32" s="907"/>
      <c r="AC32" s="177" t="s">
        <v>154</v>
      </c>
      <c r="AD32" s="904"/>
      <c r="AE32" s="1067"/>
      <c r="AF32" s="904"/>
      <c r="AG32" s="1067"/>
      <c r="AH32" s="905"/>
      <c r="AI32" s="158"/>
    </row>
    <row r="33" spans="1:41" ht="21.75" customHeight="1">
      <c r="A33" s="956"/>
      <c r="B33" s="957"/>
      <c r="C33" s="957"/>
      <c r="D33" s="957"/>
      <c r="E33" s="958"/>
      <c r="F33" s="904"/>
      <c r="G33" s="904"/>
      <c r="H33" s="904"/>
      <c r="I33" s="904"/>
      <c r="J33" s="904"/>
      <c r="K33" s="904"/>
      <c r="L33" s="904"/>
      <c r="M33" s="904"/>
      <c r="N33" s="904"/>
      <c r="O33" s="904"/>
      <c r="P33" s="904"/>
      <c r="Q33" s="904"/>
      <c r="R33" s="909">
        <f>R32*1.08</f>
        <v>0</v>
      </c>
      <c r="S33" s="909"/>
      <c r="T33" s="909"/>
      <c r="U33" s="909"/>
      <c r="V33" s="910"/>
      <c r="W33" s="178" t="s">
        <v>154</v>
      </c>
      <c r="X33" s="909">
        <f>X32*1.08</f>
        <v>0</v>
      </c>
      <c r="Y33" s="909"/>
      <c r="Z33" s="909"/>
      <c r="AA33" s="909"/>
      <c r="AB33" s="910"/>
      <c r="AC33" s="179" t="s">
        <v>154</v>
      </c>
      <c r="AD33" s="904"/>
      <c r="AE33" s="1067"/>
      <c r="AF33" s="904"/>
      <c r="AG33" s="1067"/>
      <c r="AH33" s="905"/>
      <c r="AI33" s="158"/>
    </row>
    <row r="34" spans="1:41" ht="21.75" customHeight="1">
      <c r="A34" s="956"/>
      <c r="B34" s="957"/>
      <c r="C34" s="957"/>
      <c r="D34" s="957"/>
      <c r="E34" s="958"/>
      <c r="F34" s="904" t="s">
        <v>172</v>
      </c>
      <c r="G34" s="904"/>
      <c r="H34" s="904"/>
      <c r="I34" s="904"/>
      <c r="J34" s="904"/>
      <c r="K34" s="904"/>
      <c r="L34" s="904" t="s">
        <v>208</v>
      </c>
      <c r="M34" s="904"/>
      <c r="N34" s="904"/>
      <c r="O34" s="904"/>
      <c r="P34" s="904"/>
      <c r="Q34" s="904"/>
      <c r="R34" s="906"/>
      <c r="S34" s="906"/>
      <c r="T34" s="906"/>
      <c r="U34" s="906"/>
      <c r="V34" s="907"/>
      <c r="W34" s="176" t="s">
        <v>154</v>
      </c>
      <c r="X34" s="906"/>
      <c r="Y34" s="906"/>
      <c r="Z34" s="906"/>
      <c r="AA34" s="906"/>
      <c r="AB34" s="907"/>
      <c r="AC34" s="177" t="s">
        <v>154</v>
      </c>
      <c r="AD34" s="904"/>
      <c r="AE34" s="1067"/>
      <c r="AF34" s="904"/>
      <c r="AG34" s="1067"/>
      <c r="AH34" s="905"/>
      <c r="AI34" s="158"/>
    </row>
    <row r="35" spans="1:41" ht="21.75" customHeight="1">
      <c r="A35" s="956"/>
      <c r="B35" s="957"/>
      <c r="C35" s="957"/>
      <c r="D35" s="957"/>
      <c r="E35" s="958"/>
      <c r="F35" s="904"/>
      <c r="G35" s="904"/>
      <c r="H35" s="904"/>
      <c r="I35" s="904"/>
      <c r="J35" s="904"/>
      <c r="K35" s="904"/>
      <c r="L35" s="904"/>
      <c r="M35" s="904"/>
      <c r="N35" s="904"/>
      <c r="O35" s="904"/>
      <c r="P35" s="904"/>
      <c r="Q35" s="904"/>
      <c r="R35" s="909">
        <f>R34*1.08</f>
        <v>0</v>
      </c>
      <c r="S35" s="909"/>
      <c r="T35" s="909"/>
      <c r="U35" s="909"/>
      <c r="V35" s="910"/>
      <c r="W35" s="178" t="s">
        <v>154</v>
      </c>
      <c r="X35" s="909">
        <f>X34*1.08</f>
        <v>0</v>
      </c>
      <c r="Y35" s="909"/>
      <c r="Z35" s="909"/>
      <c r="AA35" s="909"/>
      <c r="AB35" s="910"/>
      <c r="AC35" s="179" t="s">
        <v>154</v>
      </c>
      <c r="AD35" s="904"/>
      <c r="AE35" s="1067"/>
      <c r="AF35" s="904"/>
      <c r="AG35" s="1067"/>
      <c r="AH35" s="905"/>
      <c r="AI35" s="158"/>
    </row>
    <row r="36" spans="1:41" ht="21.75" customHeight="1">
      <c r="A36" s="956"/>
      <c r="B36" s="957"/>
      <c r="C36" s="957"/>
      <c r="D36" s="957"/>
      <c r="E36" s="958"/>
      <c r="F36" s="904"/>
      <c r="G36" s="904"/>
      <c r="H36" s="904"/>
      <c r="I36" s="904"/>
      <c r="J36" s="904"/>
      <c r="K36" s="904"/>
      <c r="L36" s="904" t="s">
        <v>211</v>
      </c>
      <c r="M36" s="904"/>
      <c r="N36" s="904"/>
      <c r="O36" s="904"/>
      <c r="P36" s="904"/>
      <c r="Q36" s="904"/>
      <c r="R36" s="906"/>
      <c r="S36" s="906"/>
      <c r="T36" s="906"/>
      <c r="U36" s="906"/>
      <c r="V36" s="907"/>
      <c r="W36" s="176" t="s">
        <v>154</v>
      </c>
      <c r="X36" s="906"/>
      <c r="Y36" s="906"/>
      <c r="Z36" s="906"/>
      <c r="AA36" s="906"/>
      <c r="AB36" s="907"/>
      <c r="AC36" s="177" t="s">
        <v>154</v>
      </c>
      <c r="AD36" s="904"/>
      <c r="AE36" s="1067"/>
      <c r="AF36" s="904"/>
      <c r="AG36" s="1067"/>
      <c r="AH36" s="905"/>
      <c r="AI36" s="158"/>
      <c r="AJ36" s="158"/>
      <c r="AK36" s="17"/>
    </row>
    <row r="37" spans="1:41" ht="21.75" customHeight="1">
      <c r="A37" s="956"/>
      <c r="B37" s="957"/>
      <c r="C37" s="957"/>
      <c r="D37" s="957"/>
      <c r="E37" s="958"/>
      <c r="F37" s="904"/>
      <c r="G37" s="904"/>
      <c r="H37" s="904"/>
      <c r="I37" s="904"/>
      <c r="J37" s="904"/>
      <c r="K37" s="904"/>
      <c r="L37" s="904"/>
      <c r="M37" s="904"/>
      <c r="N37" s="904"/>
      <c r="O37" s="904"/>
      <c r="P37" s="904"/>
      <c r="Q37" s="904"/>
      <c r="R37" s="909">
        <f>R36*1.08</f>
        <v>0</v>
      </c>
      <c r="S37" s="909"/>
      <c r="T37" s="909"/>
      <c r="U37" s="909"/>
      <c r="V37" s="910"/>
      <c r="W37" s="178" t="s">
        <v>154</v>
      </c>
      <c r="X37" s="909">
        <f>X36*1.08</f>
        <v>0</v>
      </c>
      <c r="Y37" s="909"/>
      <c r="Z37" s="909"/>
      <c r="AA37" s="909"/>
      <c r="AB37" s="910"/>
      <c r="AC37" s="179" t="s">
        <v>154</v>
      </c>
      <c r="AD37" s="904"/>
      <c r="AE37" s="1067"/>
      <c r="AF37" s="904"/>
      <c r="AG37" s="1067"/>
      <c r="AH37" s="905"/>
      <c r="AI37" s="158"/>
      <c r="AJ37" s="158"/>
      <c r="AK37" s="17"/>
    </row>
    <row r="38" spans="1:41" ht="21.75" customHeight="1">
      <c r="A38" s="956"/>
      <c r="B38" s="957"/>
      <c r="C38" s="957"/>
      <c r="D38" s="957"/>
      <c r="E38" s="958"/>
      <c r="F38" s="1066" t="s">
        <v>223</v>
      </c>
      <c r="G38" s="904"/>
      <c r="H38" s="904"/>
      <c r="I38" s="904"/>
      <c r="J38" s="904"/>
      <c r="K38" s="904"/>
      <c r="L38" s="904" t="s">
        <v>224</v>
      </c>
      <c r="M38" s="904"/>
      <c r="N38" s="904"/>
      <c r="O38" s="904"/>
      <c r="P38" s="904"/>
      <c r="Q38" s="904"/>
      <c r="R38" s="906"/>
      <c r="S38" s="906"/>
      <c r="T38" s="906"/>
      <c r="U38" s="906"/>
      <c r="V38" s="907"/>
      <c r="W38" s="176" t="s">
        <v>154</v>
      </c>
      <c r="X38" s="906"/>
      <c r="Y38" s="906"/>
      <c r="Z38" s="906"/>
      <c r="AA38" s="906"/>
      <c r="AB38" s="907"/>
      <c r="AC38" s="177" t="s">
        <v>154</v>
      </c>
      <c r="AD38" s="904"/>
      <c r="AE38" s="1067"/>
      <c r="AF38" s="904"/>
      <c r="AG38" s="1067"/>
      <c r="AH38" s="905"/>
      <c r="AI38" s="158"/>
      <c r="AJ38" s="158"/>
      <c r="AK38" s="17"/>
    </row>
    <row r="39" spans="1:41" ht="21.75" customHeight="1">
      <c r="A39" s="956"/>
      <c r="B39" s="957"/>
      <c r="C39" s="957"/>
      <c r="D39" s="957"/>
      <c r="E39" s="958"/>
      <c r="F39" s="904"/>
      <c r="G39" s="904"/>
      <c r="H39" s="904"/>
      <c r="I39" s="904"/>
      <c r="J39" s="904"/>
      <c r="K39" s="904"/>
      <c r="L39" s="904"/>
      <c r="M39" s="904"/>
      <c r="N39" s="904"/>
      <c r="O39" s="904"/>
      <c r="P39" s="904"/>
      <c r="Q39" s="904"/>
      <c r="R39" s="909">
        <f>R38*1.08</f>
        <v>0</v>
      </c>
      <c r="S39" s="909"/>
      <c r="T39" s="909"/>
      <c r="U39" s="909"/>
      <c r="V39" s="910"/>
      <c r="W39" s="178" t="s">
        <v>154</v>
      </c>
      <c r="X39" s="909">
        <f>X38*1.08</f>
        <v>0</v>
      </c>
      <c r="Y39" s="909"/>
      <c r="Z39" s="909"/>
      <c r="AA39" s="909"/>
      <c r="AB39" s="910"/>
      <c r="AC39" s="179" t="s">
        <v>154</v>
      </c>
      <c r="AD39" s="904"/>
      <c r="AE39" s="1067"/>
      <c r="AF39" s="904"/>
      <c r="AG39" s="1067"/>
      <c r="AH39" s="905"/>
      <c r="AI39" s="158"/>
      <c r="AJ39" s="158"/>
      <c r="AK39" s="17"/>
    </row>
    <row r="40" spans="1:41" ht="21.75" customHeight="1">
      <c r="A40" s="956"/>
      <c r="B40" s="957"/>
      <c r="C40" s="957"/>
      <c r="D40" s="957"/>
      <c r="E40" s="958"/>
      <c r="F40" s="904"/>
      <c r="G40" s="904"/>
      <c r="H40" s="904"/>
      <c r="I40" s="904"/>
      <c r="J40" s="904"/>
      <c r="K40" s="904"/>
      <c r="L40" s="904" t="s">
        <v>211</v>
      </c>
      <c r="M40" s="904"/>
      <c r="N40" s="904"/>
      <c r="O40" s="904"/>
      <c r="P40" s="904"/>
      <c r="Q40" s="904"/>
      <c r="R40" s="906"/>
      <c r="S40" s="906"/>
      <c r="T40" s="906"/>
      <c r="U40" s="906"/>
      <c r="V40" s="907"/>
      <c r="W40" s="176" t="s">
        <v>154</v>
      </c>
      <c r="X40" s="906"/>
      <c r="Y40" s="906"/>
      <c r="Z40" s="906"/>
      <c r="AA40" s="906"/>
      <c r="AB40" s="907"/>
      <c r="AC40" s="177" t="s">
        <v>154</v>
      </c>
      <c r="AD40" s="904"/>
      <c r="AE40" s="1067"/>
      <c r="AF40" s="904"/>
      <c r="AG40" s="1067"/>
      <c r="AH40" s="905"/>
      <c r="AI40" s="158"/>
      <c r="AJ40" s="158"/>
    </row>
    <row r="41" spans="1:41" ht="21.75" customHeight="1">
      <c r="A41" s="956"/>
      <c r="B41" s="957"/>
      <c r="C41" s="957"/>
      <c r="D41" s="957"/>
      <c r="E41" s="958"/>
      <c r="F41" s="904"/>
      <c r="G41" s="904"/>
      <c r="H41" s="904"/>
      <c r="I41" s="904"/>
      <c r="J41" s="904"/>
      <c r="K41" s="904"/>
      <c r="L41" s="904"/>
      <c r="M41" s="904"/>
      <c r="N41" s="904"/>
      <c r="O41" s="904"/>
      <c r="P41" s="904"/>
      <c r="Q41" s="904"/>
      <c r="R41" s="909">
        <f>R40*1.08</f>
        <v>0</v>
      </c>
      <c r="S41" s="909"/>
      <c r="T41" s="909"/>
      <c r="U41" s="909"/>
      <c r="V41" s="910"/>
      <c r="W41" s="178" t="s">
        <v>154</v>
      </c>
      <c r="X41" s="909">
        <f>X40*1.08</f>
        <v>0</v>
      </c>
      <c r="Y41" s="909"/>
      <c r="Z41" s="909"/>
      <c r="AA41" s="909"/>
      <c r="AB41" s="910"/>
      <c r="AC41" s="179" t="s">
        <v>154</v>
      </c>
      <c r="AD41" s="904"/>
      <c r="AE41" s="1067"/>
      <c r="AF41" s="904"/>
      <c r="AG41" s="1067"/>
      <c r="AH41" s="905"/>
      <c r="AI41" s="158"/>
      <c r="AJ41" s="158"/>
    </row>
    <row r="42" spans="1:41" ht="21.75" customHeight="1">
      <c r="A42" s="956"/>
      <c r="B42" s="957"/>
      <c r="C42" s="957"/>
      <c r="D42" s="957"/>
      <c r="E42" s="958"/>
      <c r="F42" s="1066" t="s">
        <v>225</v>
      </c>
      <c r="G42" s="904"/>
      <c r="H42" s="904"/>
      <c r="I42" s="904"/>
      <c r="J42" s="904"/>
      <c r="K42" s="904"/>
      <c r="L42" s="904" t="s">
        <v>216</v>
      </c>
      <c r="M42" s="904"/>
      <c r="N42" s="904"/>
      <c r="O42" s="904"/>
      <c r="P42" s="904"/>
      <c r="Q42" s="904"/>
      <c r="R42" s="906"/>
      <c r="S42" s="906"/>
      <c r="T42" s="906"/>
      <c r="U42" s="906"/>
      <c r="V42" s="907"/>
      <c r="W42" s="176" t="s">
        <v>154</v>
      </c>
      <c r="X42" s="906"/>
      <c r="Y42" s="906"/>
      <c r="Z42" s="906"/>
      <c r="AA42" s="906"/>
      <c r="AB42" s="907"/>
      <c r="AC42" s="177" t="s">
        <v>154</v>
      </c>
      <c r="AD42" s="904"/>
      <c r="AE42" s="1067"/>
      <c r="AF42" s="904"/>
      <c r="AG42" s="1067"/>
      <c r="AH42" s="905"/>
      <c r="AI42" s="158"/>
      <c r="AJ42" s="158"/>
    </row>
    <row r="43" spans="1:41" ht="21.75" customHeight="1">
      <c r="A43" s="956"/>
      <c r="B43" s="957"/>
      <c r="C43" s="957"/>
      <c r="D43" s="957"/>
      <c r="E43" s="958"/>
      <c r="F43" s="904"/>
      <c r="G43" s="904"/>
      <c r="H43" s="904"/>
      <c r="I43" s="904"/>
      <c r="J43" s="904"/>
      <c r="K43" s="904"/>
      <c r="L43" s="904"/>
      <c r="M43" s="904"/>
      <c r="N43" s="904"/>
      <c r="O43" s="904"/>
      <c r="P43" s="904"/>
      <c r="Q43" s="904"/>
      <c r="R43" s="909">
        <f>R42*1.08</f>
        <v>0</v>
      </c>
      <c r="S43" s="909"/>
      <c r="T43" s="909"/>
      <c r="U43" s="909"/>
      <c r="V43" s="910"/>
      <c r="W43" s="178" t="s">
        <v>154</v>
      </c>
      <c r="X43" s="909">
        <f>X42*1.08</f>
        <v>0</v>
      </c>
      <c r="Y43" s="909"/>
      <c r="Z43" s="909"/>
      <c r="AA43" s="909"/>
      <c r="AB43" s="910"/>
      <c r="AC43" s="179" t="s">
        <v>154</v>
      </c>
      <c r="AD43" s="904"/>
      <c r="AE43" s="1067"/>
      <c r="AF43" s="904"/>
      <c r="AG43" s="1067"/>
      <c r="AH43" s="905"/>
      <c r="AI43" s="158"/>
      <c r="AJ43" s="158"/>
    </row>
    <row r="44" spans="1:41" ht="21.75" customHeight="1">
      <c r="A44" s="956"/>
      <c r="B44" s="957"/>
      <c r="C44" s="957"/>
      <c r="D44" s="957"/>
      <c r="E44" s="958"/>
      <c r="F44" s="904"/>
      <c r="G44" s="904"/>
      <c r="H44" s="904"/>
      <c r="I44" s="904"/>
      <c r="J44" s="904"/>
      <c r="K44" s="904"/>
      <c r="L44" s="904" t="s">
        <v>211</v>
      </c>
      <c r="M44" s="904"/>
      <c r="N44" s="904"/>
      <c r="O44" s="904"/>
      <c r="P44" s="904"/>
      <c r="Q44" s="904"/>
      <c r="R44" s="906"/>
      <c r="S44" s="906"/>
      <c r="T44" s="906"/>
      <c r="U44" s="906"/>
      <c r="V44" s="907"/>
      <c r="W44" s="176" t="s">
        <v>154</v>
      </c>
      <c r="X44" s="906"/>
      <c r="Y44" s="906"/>
      <c r="Z44" s="906"/>
      <c r="AA44" s="906"/>
      <c r="AB44" s="907"/>
      <c r="AC44" s="177" t="s">
        <v>154</v>
      </c>
      <c r="AD44" s="904"/>
      <c r="AE44" s="1067"/>
      <c r="AF44" s="904"/>
      <c r="AG44" s="1067"/>
      <c r="AH44" s="905"/>
      <c r="AI44" s="158"/>
      <c r="AJ44" s="158"/>
    </row>
    <row r="45" spans="1:41" ht="21.75" customHeight="1" thickBot="1">
      <c r="A45" s="959"/>
      <c r="B45" s="960"/>
      <c r="C45" s="960"/>
      <c r="D45" s="960"/>
      <c r="E45" s="961"/>
      <c r="F45" s="921"/>
      <c r="G45" s="921"/>
      <c r="H45" s="921"/>
      <c r="I45" s="921"/>
      <c r="J45" s="921"/>
      <c r="K45" s="921"/>
      <c r="L45" s="921"/>
      <c r="M45" s="921"/>
      <c r="N45" s="921"/>
      <c r="O45" s="921"/>
      <c r="P45" s="921"/>
      <c r="Q45" s="921"/>
      <c r="R45" s="927">
        <f>R44*1.08</f>
        <v>0</v>
      </c>
      <c r="S45" s="927"/>
      <c r="T45" s="927"/>
      <c r="U45" s="927"/>
      <c r="V45" s="928"/>
      <c r="W45" s="180" t="s">
        <v>154</v>
      </c>
      <c r="X45" s="927">
        <f>X44*1.08</f>
        <v>0</v>
      </c>
      <c r="Y45" s="927"/>
      <c r="Z45" s="927"/>
      <c r="AA45" s="927"/>
      <c r="AB45" s="928"/>
      <c r="AC45" s="181" t="s">
        <v>154</v>
      </c>
      <c r="AD45" s="921"/>
      <c r="AE45" s="1068"/>
      <c r="AF45" s="921"/>
      <c r="AG45" s="1068"/>
      <c r="AH45" s="922"/>
      <c r="AI45" s="158"/>
      <c r="AJ45" s="158"/>
    </row>
    <row r="46" spans="1:41" ht="21.75" customHeight="1">
      <c r="A46" s="10"/>
      <c r="B46" s="10"/>
      <c r="C46" s="10"/>
      <c r="D46" s="10"/>
      <c r="E46" s="10"/>
      <c r="F46" s="10"/>
      <c r="G46" s="10"/>
      <c r="H46" s="10"/>
      <c r="I46" s="10"/>
      <c r="J46" s="10"/>
      <c r="K46" s="10"/>
      <c r="L46" s="10"/>
      <c r="M46" s="10"/>
      <c r="N46" s="10"/>
      <c r="O46" s="10"/>
      <c r="P46" s="10"/>
      <c r="Q46" s="10"/>
      <c r="R46" s="188"/>
      <c r="S46" s="188"/>
      <c r="T46" s="188"/>
      <c r="U46" s="188"/>
      <c r="V46" s="188"/>
      <c r="W46" s="189"/>
      <c r="X46" s="188"/>
      <c r="Y46" s="188"/>
      <c r="Z46" s="188"/>
      <c r="AA46" s="188"/>
      <c r="AB46" s="188"/>
      <c r="AC46" s="175"/>
      <c r="AD46" s="10"/>
      <c r="AE46" s="10"/>
      <c r="AF46" s="10"/>
      <c r="AG46" s="10"/>
      <c r="AH46" s="10"/>
      <c r="AI46" s="158"/>
      <c r="AJ46" s="158"/>
    </row>
    <row r="47" spans="1:41" ht="21.75" customHeight="1">
      <c r="A47" s="941" t="s">
        <v>140</v>
      </c>
      <c r="B47" s="941"/>
      <c r="C47" s="941"/>
      <c r="D47" s="941"/>
      <c r="E47" s="941"/>
      <c r="F47" s="941"/>
      <c r="G47" s="941"/>
      <c r="H47" s="157"/>
      <c r="I47" s="157"/>
      <c r="J47" s="157"/>
      <c r="K47" s="157"/>
      <c r="L47" s="157"/>
      <c r="M47" s="157"/>
      <c r="N47" s="157"/>
      <c r="O47" s="157"/>
      <c r="P47" s="157"/>
      <c r="Q47" s="157"/>
      <c r="AD47" s="157"/>
      <c r="AE47" s="157"/>
      <c r="AF47" s="157"/>
      <c r="AG47" s="10"/>
      <c r="AH47" s="10"/>
      <c r="AI47" s="158"/>
      <c r="AJ47" s="158"/>
    </row>
    <row r="48" spans="1:41" ht="13.5" customHeight="1">
      <c r="A48" s="941"/>
      <c r="B48" s="941"/>
      <c r="C48" s="941"/>
      <c r="D48" s="941"/>
      <c r="E48" s="941"/>
      <c r="F48" s="941"/>
      <c r="G48" s="941"/>
      <c r="H48" s="157"/>
      <c r="I48" s="157"/>
      <c r="J48" s="157"/>
      <c r="K48" s="157"/>
      <c r="L48" s="157"/>
      <c r="M48" s="157"/>
      <c r="N48" s="157"/>
      <c r="O48" s="157"/>
      <c r="P48" s="157"/>
      <c r="Q48" s="157"/>
      <c r="AD48" s="157"/>
      <c r="AE48" s="157"/>
      <c r="AF48" s="157"/>
      <c r="AJ48" s="21"/>
      <c r="AK48" s="170"/>
      <c r="AL48" s="170"/>
      <c r="AM48" s="170"/>
      <c r="AN48" s="17"/>
      <c r="AO48" s="17"/>
    </row>
    <row r="49" spans="1:41" ht="13.5" customHeight="1">
      <c r="A49" s="184"/>
      <c r="B49" s="184"/>
      <c r="C49" s="184"/>
      <c r="D49" s="184"/>
      <c r="E49" s="184"/>
      <c r="F49" s="184"/>
      <c r="G49" s="184"/>
      <c r="H49" s="157"/>
      <c r="I49" s="157"/>
      <c r="J49" s="157"/>
      <c r="K49" s="157"/>
      <c r="L49" s="157"/>
      <c r="M49" s="157"/>
      <c r="N49" s="157"/>
      <c r="O49" s="157"/>
      <c r="P49" s="157"/>
      <c r="Q49" s="157"/>
      <c r="R49" s="185"/>
      <c r="S49" s="185"/>
      <c r="T49" s="185"/>
      <c r="U49" s="185"/>
      <c r="V49" s="185"/>
      <c r="W49" s="185"/>
      <c r="X49" s="185"/>
      <c r="Y49" s="185"/>
      <c r="Z49" s="185"/>
      <c r="AA49" s="185"/>
      <c r="AB49" s="185"/>
      <c r="AC49" s="157"/>
      <c r="AD49" s="157"/>
      <c r="AE49" s="157"/>
      <c r="AF49" s="157"/>
      <c r="AJ49" s="21"/>
      <c r="AK49" s="170"/>
      <c r="AL49" s="170"/>
      <c r="AM49" s="170"/>
      <c r="AN49" s="17"/>
      <c r="AO49" s="17"/>
    </row>
    <row r="50" spans="1:41" ht="15" thickBot="1">
      <c r="A50" s="184"/>
      <c r="B50" s="184"/>
      <c r="C50" s="184"/>
      <c r="D50" s="184"/>
      <c r="E50" s="186"/>
      <c r="F50" s="186"/>
      <c r="G50" s="186"/>
      <c r="H50" s="157"/>
      <c r="I50" s="157"/>
      <c r="J50" s="157"/>
      <c r="K50" s="157"/>
      <c r="L50" s="157"/>
      <c r="M50" s="157"/>
      <c r="N50" s="157"/>
      <c r="O50" s="157"/>
      <c r="P50" s="157"/>
      <c r="Q50" s="157"/>
      <c r="R50" s="185"/>
      <c r="S50" s="185"/>
      <c r="T50" s="185"/>
      <c r="U50" s="185"/>
      <c r="V50" s="185"/>
      <c r="W50" s="185"/>
      <c r="X50" s="185"/>
      <c r="Y50" s="185"/>
      <c r="Z50" s="185"/>
      <c r="AA50" s="185"/>
      <c r="AB50" s="185"/>
      <c r="AC50" s="157"/>
      <c r="AD50" s="157"/>
      <c r="AE50" s="157"/>
      <c r="AF50" s="157"/>
      <c r="AJ50" s="21"/>
      <c r="AK50" s="170"/>
      <c r="AL50" s="170"/>
      <c r="AM50" s="170"/>
      <c r="AN50" s="17"/>
      <c r="AO50" s="17"/>
    </row>
    <row r="51" spans="1:41">
      <c r="A51" s="158"/>
      <c r="B51" s="157"/>
      <c r="C51" s="157"/>
      <c r="D51" s="157"/>
      <c r="E51" s="948" t="s">
        <v>148</v>
      </c>
      <c r="F51" s="949"/>
      <c r="G51" s="949"/>
      <c r="H51" s="949"/>
      <c r="I51" s="949"/>
      <c r="J51" s="949"/>
      <c r="K51" s="949"/>
      <c r="L51" s="949" t="s">
        <v>149</v>
      </c>
      <c r="M51" s="949"/>
      <c r="N51" s="949"/>
      <c r="O51" s="949"/>
      <c r="P51" s="949"/>
      <c r="Q51" s="949"/>
      <c r="R51" s="949"/>
      <c r="S51" s="952" t="s">
        <v>150</v>
      </c>
      <c r="T51" s="952"/>
      <c r="U51" s="952"/>
      <c r="V51" s="952"/>
      <c r="W51" s="952"/>
      <c r="X51" s="952"/>
      <c r="Y51" s="952"/>
      <c r="Z51" s="952"/>
      <c r="AA51" s="952"/>
      <c r="AB51" s="952"/>
      <c r="AC51" s="952"/>
      <c r="AD51" s="952"/>
      <c r="AE51" s="952"/>
      <c r="AF51" s="953"/>
      <c r="AJ51" s="21"/>
      <c r="AK51" s="170"/>
      <c r="AL51" s="170"/>
      <c r="AM51" s="170"/>
      <c r="AN51" s="17"/>
      <c r="AO51" s="17"/>
    </row>
    <row r="52" spans="1:41" ht="14.25" thickBot="1">
      <c r="A52" s="158"/>
      <c r="B52" s="157"/>
      <c r="C52" s="157"/>
      <c r="D52" s="157"/>
      <c r="E52" s="950"/>
      <c r="F52" s="951"/>
      <c r="G52" s="951"/>
      <c r="H52" s="951"/>
      <c r="I52" s="951"/>
      <c r="J52" s="951"/>
      <c r="K52" s="951"/>
      <c r="L52" s="951"/>
      <c r="M52" s="951"/>
      <c r="N52" s="951"/>
      <c r="O52" s="951"/>
      <c r="P52" s="951"/>
      <c r="Q52" s="951"/>
      <c r="R52" s="951"/>
      <c r="S52" s="893"/>
      <c r="T52" s="893"/>
      <c r="U52" s="893"/>
      <c r="V52" s="893"/>
      <c r="W52" s="893"/>
      <c r="X52" s="893"/>
      <c r="Y52" s="893"/>
      <c r="Z52" s="893"/>
      <c r="AA52" s="893"/>
      <c r="AB52" s="893"/>
      <c r="AC52" s="893"/>
      <c r="AD52" s="893"/>
      <c r="AE52" s="893"/>
      <c r="AF52" s="954"/>
      <c r="AJ52" s="21"/>
      <c r="AK52" s="170"/>
      <c r="AL52" s="170"/>
      <c r="AM52" s="170"/>
      <c r="AN52" s="17"/>
      <c r="AO52" s="17"/>
    </row>
    <row r="53" spans="1:41" ht="13.5" customHeight="1">
      <c r="A53" s="895" t="s">
        <v>155</v>
      </c>
      <c r="B53" s="896"/>
      <c r="C53" s="896"/>
      <c r="D53" s="897"/>
      <c r="E53" s="1015" t="s">
        <v>209</v>
      </c>
      <c r="F53" s="1057"/>
      <c r="G53" s="1057"/>
      <c r="H53" s="1057"/>
      <c r="I53" s="1057"/>
      <c r="J53" s="1057"/>
      <c r="K53" s="1058"/>
      <c r="L53" s="1015" t="s">
        <v>209</v>
      </c>
      <c r="M53" s="1016"/>
      <c r="N53" s="1016"/>
      <c r="O53" s="1016"/>
      <c r="P53" s="1016"/>
      <c r="Q53" s="1016"/>
      <c r="R53" s="1017"/>
      <c r="S53" s="934" t="s">
        <v>210</v>
      </c>
      <c r="T53" s="873"/>
      <c r="U53" s="874"/>
      <c r="V53" s="923"/>
      <c r="W53" s="924"/>
      <c r="X53" s="924"/>
      <c r="Y53" s="924"/>
      <c r="Z53" s="911" t="s">
        <v>154</v>
      </c>
      <c r="AA53" s="913">
        <f>V53*1.08</f>
        <v>0</v>
      </c>
      <c r="AB53" s="914"/>
      <c r="AC53" s="914"/>
      <c r="AD53" s="911" t="s">
        <v>154</v>
      </c>
      <c r="AE53" s="917" t="s">
        <v>157</v>
      </c>
      <c r="AF53" s="918"/>
      <c r="AJ53" s="21"/>
      <c r="AK53" s="170"/>
      <c r="AL53" s="170"/>
      <c r="AM53" s="170"/>
      <c r="AN53" s="17"/>
      <c r="AO53" s="17"/>
    </row>
    <row r="54" spans="1:41">
      <c r="A54" s="875"/>
      <c r="B54" s="876"/>
      <c r="C54" s="876"/>
      <c r="D54" s="877"/>
      <c r="E54" s="1059"/>
      <c r="F54" s="1060"/>
      <c r="G54" s="1060"/>
      <c r="H54" s="1060"/>
      <c r="I54" s="1060"/>
      <c r="J54" s="1060"/>
      <c r="K54" s="1061"/>
      <c r="L54" s="1018"/>
      <c r="M54" s="1019"/>
      <c r="N54" s="1019"/>
      <c r="O54" s="1019"/>
      <c r="P54" s="1019"/>
      <c r="Q54" s="1019"/>
      <c r="R54" s="1020"/>
      <c r="S54" s="1024"/>
      <c r="T54" s="899"/>
      <c r="U54" s="900"/>
      <c r="V54" s="925"/>
      <c r="W54" s="926"/>
      <c r="X54" s="926"/>
      <c r="Y54" s="926"/>
      <c r="Z54" s="912"/>
      <c r="AA54" s="915"/>
      <c r="AB54" s="916"/>
      <c r="AC54" s="916"/>
      <c r="AD54" s="912"/>
      <c r="AE54" s="919"/>
      <c r="AF54" s="920"/>
      <c r="AJ54" s="21"/>
      <c r="AK54" s="170"/>
      <c r="AL54" s="170"/>
      <c r="AM54" s="170"/>
      <c r="AN54" s="17"/>
      <c r="AO54" s="17"/>
    </row>
    <row r="55" spans="1:41">
      <c r="A55" s="875"/>
      <c r="B55" s="876"/>
      <c r="C55" s="876"/>
      <c r="D55" s="877"/>
      <c r="E55" s="1059"/>
      <c r="F55" s="1060"/>
      <c r="G55" s="1060"/>
      <c r="H55" s="1060"/>
      <c r="I55" s="1060"/>
      <c r="J55" s="1060"/>
      <c r="K55" s="1061"/>
      <c r="L55" s="1018"/>
      <c r="M55" s="1019"/>
      <c r="N55" s="1019"/>
      <c r="O55" s="1019"/>
      <c r="P55" s="1019"/>
      <c r="Q55" s="1019"/>
      <c r="R55" s="1020"/>
      <c r="S55" s="934" t="s">
        <v>212</v>
      </c>
      <c r="T55" s="873"/>
      <c r="U55" s="874"/>
      <c r="V55" s="923"/>
      <c r="W55" s="924"/>
      <c r="X55" s="924"/>
      <c r="Y55" s="924"/>
      <c r="Z55" s="911" t="s">
        <v>154</v>
      </c>
      <c r="AA55" s="913">
        <f>V55*1.08</f>
        <v>0</v>
      </c>
      <c r="AB55" s="914"/>
      <c r="AC55" s="914"/>
      <c r="AD55" s="911" t="s">
        <v>154</v>
      </c>
      <c r="AE55" s="917" t="s">
        <v>157</v>
      </c>
      <c r="AF55" s="918"/>
      <c r="AI55" s="21"/>
      <c r="AJ55" s="21"/>
      <c r="AK55" s="170"/>
      <c r="AL55" s="170"/>
      <c r="AM55" s="170"/>
      <c r="AN55" s="17"/>
      <c r="AO55" s="17"/>
    </row>
    <row r="56" spans="1:41" ht="13.5" customHeight="1">
      <c r="A56" s="898"/>
      <c r="B56" s="899"/>
      <c r="C56" s="899"/>
      <c r="D56" s="900"/>
      <c r="E56" s="1062"/>
      <c r="F56" s="1063"/>
      <c r="G56" s="1063"/>
      <c r="H56" s="1063"/>
      <c r="I56" s="1063"/>
      <c r="J56" s="1063"/>
      <c r="K56" s="1064"/>
      <c r="L56" s="1021"/>
      <c r="M56" s="1022"/>
      <c r="N56" s="1022"/>
      <c r="O56" s="1022"/>
      <c r="P56" s="1022"/>
      <c r="Q56" s="1022"/>
      <c r="R56" s="1023"/>
      <c r="S56" s="1024"/>
      <c r="T56" s="899"/>
      <c r="U56" s="900"/>
      <c r="V56" s="925"/>
      <c r="W56" s="926"/>
      <c r="X56" s="926"/>
      <c r="Y56" s="926"/>
      <c r="Z56" s="912"/>
      <c r="AA56" s="915"/>
      <c r="AB56" s="916"/>
      <c r="AC56" s="916"/>
      <c r="AD56" s="912"/>
      <c r="AE56" s="919"/>
      <c r="AF56" s="920"/>
      <c r="AI56" s="21"/>
      <c r="AJ56" s="21"/>
      <c r="AK56" s="170"/>
      <c r="AL56" s="170"/>
      <c r="AM56" s="170"/>
      <c r="AN56" s="17"/>
      <c r="AO56" s="17"/>
    </row>
    <row r="57" spans="1:41" ht="13.5" customHeight="1">
      <c r="A57" s="872" t="s">
        <v>167</v>
      </c>
      <c r="B57" s="873"/>
      <c r="C57" s="873"/>
      <c r="D57" s="874"/>
      <c r="E57" s="1015" t="s">
        <v>214</v>
      </c>
      <c r="F57" s="1016"/>
      <c r="G57" s="1016"/>
      <c r="H57" s="1016"/>
      <c r="I57" s="1016"/>
      <c r="J57" s="1016"/>
      <c r="K57" s="1017"/>
      <c r="L57" s="1015" t="s">
        <v>214</v>
      </c>
      <c r="M57" s="1016"/>
      <c r="N57" s="1016"/>
      <c r="O57" s="1016"/>
      <c r="P57" s="1016"/>
      <c r="Q57" s="1016"/>
      <c r="R57" s="1017"/>
      <c r="S57" s="1039"/>
      <c r="T57" s="1049"/>
      <c r="U57" s="1050"/>
      <c r="V57" s="1053"/>
      <c r="W57" s="1054"/>
      <c r="X57" s="1054"/>
      <c r="Y57" s="1054"/>
      <c r="Z57" s="1047"/>
      <c r="AA57" s="1043"/>
      <c r="AB57" s="1044"/>
      <c r="AC57" s="1044"/>
      <c r="AD57" s="1047"/>
      <c r="AE57" s="1039"/>
      <c r="AF57" s="1040"/>
      <c r="AI57" s="21"/>
      <c r="AK57" s="170"/>
      <c r="AL57" s="170"/>
      <c r="AM57" s="170"/>
      <c r="AN57" s="17"/>
      <c r="AO57" s="17"/>
    </row>
    <row r="58" spans="1:41">
      <c r="A58" s="875"/>
      <c r="B58" s="876"/>
      <c r="C58" s="876"/>
      <c r="D58" s="877"/>
      <c r="E58" s="1018"/>
      <c r="F58" s="1019"/>
      <c r="G58" s="1019"/>
      <c r="H58" s="1019"/>
      <c r="I58" s="1019"/>
      <c r="J58" s="1019"/>
      <c r="K58" s="1020"/>
      <c r="L58" s="1018"/>
      <c r="M58" s="1019"/>
      <c r="N58" s="1019"/>
      <c r="O58" s="1019"/>
      <c r="P58" s="1019"/>
      <c r="Q58" s="1019"/>
      <c r="R58" s="1020"/>
      <c r="S58" s="1041"/>
      <c r="T58" s="1051"/>
      <c r="U58" s="1052"/>
      <c r="V58" s="1055"/>
      <c r="W58" s="1056"/>
      <c r="X58" s="1056"/>
      <c r="Y58" s="1056"/>
      <c r="Z58" s="1048"/>
      <c r="AA58" s="1045"/>
      <c r="AB58" s="1046"/>
      <c r="AC58" s="1046"/>
      <c r="AD58" s="1048"/>
      <c r="AE58" s="1041"/>
      <c r="AF58" s="1042"/>
      <c r="AI58" s="21"/>
      <c r="AK58" s="170"/>
      <c r="AL58" s="170"/>
      <c r="AM58" s="170"/>
      <c r="AN58" s="17"/>
      <c r="AO58" s="17"/>
    </row>
    <row r="59" spans="1:41">
      <c r="A59" s="875"/>
      <c r="B59" s="876"/>
      <c r="C59" s="876"/>
      <c r="D59" s="877"/>
      <c r="E59" s="1018"/>
      <c r="F59" s="1019"/>
      <c r="G59" s="1019"/>
      <c r="H59" s="1019"/>
      <c r="I59" s="1019"/>
      <c r="J59" s="1019"/>
      <c r="K59" s="1020"/>
      <c r="L59" s="1018"/>
      <c r="M59" s="1019"/>
      <c r="N59" s="1019"/>
      <c r="O59" s="1019"/>
      <c r="P59" s="1019"/>
      <c r="Q59" s="1019"/>
      <c r="R59" s="1020"/>
      <c r="S59" s="934" t="s">
        <v>212</v>
      </c>
      <c r="T59" s="873"/>
      <c r="U59" s="874"/>
      <c r="V59" s="923"/>
      <c r="W59" s="924"/>
      <c r="X59" s="924"/>
      <c r="Y59" s="924"/>
      <c r="Z59" s="911" t="s">
        <v>154</v>
      </c>
      <c r="AA59" s="913">
        <f>V59*1.08</f>
        <v>0</v>
      </c>
      <c r="AB59" s="914"/>
      <c r="AC59" s="914"/>
      <c r="AD59" s="911" t="s">
        <v>154</v>
      </c>
      <c r="AE59" s="917" t="s">
        <v>157</v>
      </c>
      <c r="AF59" s="918"/>
      <c r="AI59" s="21"/>
      <c r="AK59" s="170"/>
      <c r="AL59" s="170"/>
      <c r="AM59" s="170"/>
      <c r="AN59" s="17"/>
      <c r="AO59" s="17"/>
    </row>
    <row r="60" spans="1:41" ht="13.5" customHeight="1">
      <c r="A60" s="898"/>
      <c r="B60" s="899"/>
      <c r="C60" s="899"/>
      <c r="D60" s="900"/>
      <c r="E60" s="1021"/>
      <c r="F60" s="1022"/>
      <c r="G60" s="1022"/>
      <c r="H60" s="1022"/>
      <c r="I60" s="1022"/>
      <c r="J60" s="1022"/>
      <c r="K60" s="1023"/>
      <c r="L60" s="1021"/>
      <c r="M60" s="1022"/>
      <c r="N60" s="1022"/>
      <c r="O60" s="1022"/>
      <c r="P60" s="1022"/>
      <c r="Q60" s="1022"/>
      <c r="R60" s="1023"/>
      <c r="S60" s="1024"/>
      <c r="T60" s="899"/>
      <c r="U60" s="900"/>
      <c r="V60" s="925"/>
      <c r="W60" s="926"/>
      <c r="X60" s="926"/>
      <c r="Y60" s="926"/>
      <c r="Z60" s="912"/>
      <c r="AA60" s="915"/>
      <c r="AB60" s="916"/>
      <c r="AC60" s="916"/>
      <c r="AD60" s="912"/>
      <c r="AE60" s="919"/>
      <c r="AF60" s="920"/>
      <c r="AI60" s="21"/>
      <c r="AK60" s="170"/>
      <c r="AL60" s="170"/>
      <c r="AM60" s="170"/>
      <c r="AN60" s="17"/>
      <c r="AO60" s="17"/>
    </row>
    <row r="61" spans="1:41">
      <c r="A61" s="872" t="s">
        <v>171</v>
      </c>
      <c r="B61" s="873"/>
      <c r="C61" s="873"/>
      <c r="D61" s="874"/>
      <c r="E61" s="1015" t="s">
        <v>214</v>
      </c>
      <c r="F61" s="1016"/>
      <c r="G61" s="1016"/>
      <c r="H61" s="1016"/>
      <c r="I61" s="1016"/>
      <c r="J61" s="1016"/>
      <c r="K61" s="1017"/>
      <c r="L61" s="1015" t="s">
        <v>214</v>
      </c>
      <c r="M61" s="1016"/>
      <c r="N61" s="1016"/>
      <c r="O61" s="1016"/>
      <c r="P61" s="1016"/>
      <c r="Q61" s="1016"/>
      <c r="R61" s="1017"/>
      <c r="S61" s="934" t="s">
        <v>210</v>
      </c>
      <c r="T61" s="873"/>
      <c r="U61" s="874"/>
      <c r="V61" s="923"/>
      <c r="W61" s="924"/>
      <c r="X61" s="924"/>
      <c r="Y61" s="924"/>
      <c r="Z61" s="911" t="s">
        <v>154</v>
      </c>
      <c r="AA61" s="913">
        <f>V61*1.08</f>
        <v>0</v>
      </c>
      <c r="AB61" s="914"/>
      <c r="AC61" s="914"/>
      <c r="AD61" s="911" t="s">
        <v>154</v>
      </c>
      <c r="AE61" s="917" t="s">
        <v>157</v>
      </c>
      <c r="AF61" s="918"/>
      <c r="AI61" s="21"/>
      <c r="AK61" s="170"/>
      <c r="AL61" s="170"/>
      <c r="AM61" s="170"/>
      <c r="AN61" s="17"/>
      <c r="AO61" s="17"/>
    </row>
    <row r="62" spans="1:41">
      <c r="A62" s="875"/>
      <c r="B62" s="876"/>
      <c r="C62" s="876"/>
      <c r="D62" s="877"/>
      <c r="E62" s="1018"/>
      <c r="F62" s="1019"/>
      <c r="G62" s="1019"/>
      <c r="H62" s="1019"/>
      <c r="I62" s="1019"/>
      <c r="J62" s="1019"/>
      <c r="K62" s="1020"/>
      <c r="L62" s="1018"/>
      <c r="M62" s="1019"/>
      <c r="N62" s="1019"/>
      <c r="O62" s="1019"/>
      <c r="P62" s="1019"/>
      <c r="Q62" s="1019"/>
      <c r="R62" s="1020"/>
      <c r="S62" s="1024"/>
      <c r="T62" s="899"/>
      <c r="U62" s="900"/>
      <c r="V62" s="925"/>
      <c r="W62" s="926"/>
      <c r="X62" s="926"/>
      <c r="Y62" s="926"/>
      <c r="Z62" s="912"/>
      <c r="AA62" s="915"/>
      <c r="AB62" s="916"/>
      <c r="AC62" s="916"/>
      <c r="AD62" s="912"/>
      <c r="AE62" s="919"/>
      <c r="AF62" s="920"/>
      <c r="AI62" s="21"/>
      <c r="AK62" s="170"/>
      <c r="AL62" s="170"/>
      <c r="AM62" s="170"/>
      <c r="AN62" s="17"/>
      <c r="AO62" s="17"/>
    </row>
    <row r="63" spans="1:41">
      <c r="A63" s="875"/>
      <c r="B63" s="876"/>
      <c r="C63" s="876"/>
      <c r="D63" s="877"/>
      <c r="E63" s="1018"/>
      <c r="F63" s="1019"/>
      <c r="G63" s="1019"/>
      <c r="H63" s="1019"/>
      <c r="I63" s="1019"/>
      <c r="J63" s="1019"/>
      <c r="K63" s="1020"/>
      <c r="L63" s="1018"/>
      <c r="M63" s="1019"/>
      <c r="N63" s="1019"/>
      <c r="O63" s="1019"/>
      <c r="P63" s="1019"/>
      <c r="Q63" s="1019"/>
      <c r="R63" s="1020"/>
      <c r="S63" s="934" t="s">
        <v>212</v>
      </c>
      <c r="T63" s="873"/>
      <c r="U63" s="874"/>
      <c r="V63" s="923"/>
      <c r="W63" s="924"/>
      <c r="X63" s="924"/>
      <c r="Y63" s="924"/>
      <c r="Z63" s="911" t="s">
        <v>154</v>
      </c>
      <c r="AA63" s="913">
        <f>V63*1.08</f>
        <v>0</v>
      </c>
      <c r="AB63" s="914"/>
      <c r="AC63" s="914"/>
      <c r="AD63" s="911" t="s">
        <v>154</v>
      </c>
      <c r="AE63" s="917" t="s">
        <v>157</v>
      </c>
      <c r="AF63" s="918"/>
      <c r="AI63" s="21"/>
      <c r="AK63" s="170"/>
      <c r="AL63" s="170"/>
      <c r="AM63" s="170"/>
      <c r="AN63" s="17"/>
      <c r="AO63" s="17"/>
    </row>
    <row r="64" spans="1:41">
      <c r="A64" s="898"/>
      <c r="B64" s="899"/>
      <c r="C64" s="899"/>
      <c r="D64" s="900"/>
      <c r="E64" s="1021"/>
      <c r="F64" s="1022"/>
      <c r="G64" s="1022"/>
      <c r="H64" s="1022"/>
      <c r="I64" s="1022"/>
      <c r="J64" s="1022"/>
      <c r="K64" s="1023"/>
      <c r="L64" s="1021"/>
      <c r="M64" s="1022"/>
      <c r="N64" s="1022"/>
      <c r="O64" s="1022"/>
      <c r="P64" s="1022"/>
      <c r="Q64" s="1022"/>
      <c r="R64" s="1023"/>
      <c r="S64" s="1024"/>
      <c r="T64" s="899"/>
      <c r="U64" s="900"/>
      <c r="V64" s="925"/>
      <c r="W64" s="926"/>
      <c r="X64" s="926"/>
      <c r="Y64" s="926"/>
      <c r="Z64" s="912"/>
      <c r="AA64" s="915"/>
      <c r="AB64" s="916"/>
      <c r="AC64" s="916"/>
      <c r="AD64" s="912"/>
      <c r="AE64" s="919"/>
      <c r="AF64" s="920"/>
      <c r="AK64" s="17"/>
      <c r="AL64" s="17"/>
      <c r="AM64" s="17"/>
      <c r="AN64" s="17"/>
      <c r="AO64" s="17"/>
    </row>
    <row r="65" spans="1:41">
      <c r="A65" s="872" t="s">
        <v>173</v>
      </c>
      <c r="B65" s="873"/>
      <c r="C65" s="873"/>
      <c r="D65" s="874"/>
      <c r="E65" s="1015" t="s">
        <v>219</v>
      </c>
      <c r="F65" s="1016"/>
      <c r="G65" s="1016"/>
      <c r="H65" s="1016"/>
      <c r="I65" s="1016"/>
      <c r="J65" s="1016"/>
      <c r="K65" s="1017"/>
      <c r="L65" s="1015" t="s">
        <v>219</v>
      </c>
      <c r="M65" s="1016"/>
      <c r="N65" s="1016"/>
      <c r="O65" s="1016"/>
      <c r="P65" s="1016"/>
      <c r="Q65" s="1016"/>
      <c r="R65" s="1017"/>
      <c r="S65" s="892" t="s">
        <v>220</v>
      </c>
      <c r="T65" s="892"/>
      <c r="U65" s="892"/>
      <c r="V65" s="1013"/>
      <c r="W65" s="1013"/>
      <c r="X65" s="1013"/>
      <c r="Y65" s="1014"/>
      <c r="Z65" s="908" t="s">
        <v>154</v>
      </c>
      <c r="AA65" s="909">
        <f>V65*1.08</f>
        <v>0</v>
      </c>
      <c r="AB65" s="909"/>
      <c r="AC65" s="910"/>
      <c r="AD65" s="903" t="s">
        <v>154</v>
      </c>
      <c r="AE65" s="904" t="s">
        <v>157</v>
      </c>
      <c r="AF65" s="905"/>
      <c r="AK65" s="17"/>
      <c r="AL65" s="17"/>
      <c r="AM65" s="17"/>
      <c r="AN65" s="17"/>
      <c r="AO65" s="17"/>
    </row>
    <row r="66" spans="1:41">
      <c r="A66" s="875"/>
      <c r="B66" s="876"/>
      <c r="C66" s="876"/>
      <c r="D66" s="877"/>
      <c r="E66" s="1018"/>
      <c r="F66" s="1019"/>
      <c r="G66" s="1019"/>
      <c r="H66" s="1019"/>
      <c r="I66" s="1019"/>
      <c r="J66" s="1019"/>
      <c r="K66" s="1020"/>
      <c r="L66" s="1018"/>
      <c r="M66" s="1019"/>
      <c r="N66" s="1019"/>
      <c r="O66" s="1019"/>
      <c r="P66" s="1019"/>
      <c r="Q66" s="1019"/>
      <c r="R66" s="1020"/>
      <c r="S66" s="892"/>
      <c r="T66" s="892"/>
      <c r="U66" s="892"/>
      <c r="V66" s="1013"/>
      <c r="W66" s="1013"/>
      <c r="X66" s="1013"/>
      <c r="Y66" s="1014"/>
      <c r="Z66" s="908"/>
      <c r="AA66" s="909"/>
      <c r="AB66" s="909"/>
      <c r="AC66" s="910"/>
      <c r="AD66" s="903"/>
      <c r="AE66" s="904"/>
      <c r="AF66" s="905"/>
      <c r="AK66" s="17"/>
      <c r="AL66" s="17"/>
      <c r="AM66" s="17"/>
      <c r="AN66" s="17"/>
      <c r="AO66" s="17"/>
    </row>
    <row r="67" spans="1:41">
      <c r="A67" s="875"/>
      <c r="B67" s="876"/>
      <c r="C67" s="876"/>
      <c r="D67" s="877"/>
      <c r="E67" s="1018"/>
      <c r="F67" s="1019"/>
      <c r="G67" s="1019"/>
      <c r="H67" s="1019"/>
      <c r="I67" s="1019"/>
      <c r="J67" s="1019"/>
      <c r="K67" s="1020"/>
      <c r="L67" s="1018"/>
      <c r="M67" s="1019"/>
      <c r="N67" s="1019"/>
      <c r="O67" s="1019"/>
      <c r="P67" s="1019"/>
      <c r="Q67" s="1019"/>
      <c r="R67" s="1020"/>
      <c r="S67" s="892"/>
      <c r="T67" s="892"/>
      <c r="U67" s="892"/>
      <c r="V67" s="1013"/>
      <c r="W67" s="1013"/>
      <c r="X67" s="1013"/>
      <c r="Y67" s="1014"/>
      <c r="Z67" s="908"/>
      <c r="AA67" s="909"/>
      <c r="AB67" s="909"/>
      <c r="AC67" s="910"/>
      <c r="AD67" s="903"/>
      <c r="AE67" s="904"/>
      <c r="AF67" s="905"/>
      <c r="AK67" s="17"/>
      <c r="AL67" s="17"/>
      <c r="AM67" s="17"/>
      <c r="AN67" s="17"/>
      <c r="AO67" s="17"/>
    </row>
    <row r="68" spans="1:41">
      <c r="A68" s="875"/>
      <c r="B68" s="876"/>
      <c r="C68" s="876"/>
      <c r="D68" s="877"/>
      <c r="E68" s="1018"/>
      <c r="F68" s="1019"/>
      <c r="G68" s="1019"/>
      <c r="H68" s="1019"/>
      <c r="I68" s="1019"/>
      <c r="J68" s="1019"/>
      <c r="K68" s="1020"/>
      <c r="L68" s="1018"/>
      <c r="M68" s="1019"/>
      <c r="N68" s="1019"/>
      <c r="O68" s="1019"/>
      <c r="P68" s="1019"/>
      <c r="Q68" s="1019"/>
      <c r="R68" s="1020"/>
      <c r="S68" s="892" t="s">
        <v>221</v>
      </c>
      <c r="T68" s="892"/>
      <c r="U68" s="892"/>
      <c r="V68" s="1013"/>
      <c r="W68" s="1013"/>
      <c r="X68" s="1013"/>
      <c r="Y68" s="1014"/>
      <c r="Z68" s="908" t="s">
        <v>154</v>
      </c>
      <c r="AA68" s="909">
        <f>V68*1.08</f>
        <v>0</v>
      </c>
      <c r="AB68" s="909"/>
      <c r="AC68" s="910"/>
      <c r="AD68" s="903" t="s">
        <v>154</v>
      </c>
      <c r="AE68" s="904" t="s">
        <v>157</v>
      </c>
      <c r="AF68" s="905"/>
    </row>
    <row r="69" spans="1:41">
      <c r="A69" s="875"/>
      <c r="B69" s="876"/>
      <c r="C69" s="876"/>
      <c r="D69" s="877"/>
      <c r="E69" s="1018"/>
      <c r="F69" s="1019"/>
      <c r="G69" s="1019"/>
      <c r="H69" s="1019"/>
      <c r="I69" s="1019"/>
      <c r="J69" s="1019"/>
      <c r="K69" s="1020"/>
      <c r="L69" s="1018"/>
      <c r="M69" s="1019"/>
      <c r="N69" s="1019"/>
      <c r="O69" s="1019"/>
      <c r="P69" s="1019"/>
      <c r="Q69" s="1019"/>
      <c r="R69" s="1020"/>
      <c r="S69" s="892"/>
      <c r="T69" s="892"/>
      <c r="U69" s="892"/>
      <c r="V69" s="1013"/>
      <c r="W69" s="1013"/>
      <c r="X69" s="1013"/>
      <c r="Y69" s="1014"/>
      <c r="Z69" s="908"/>
      <c r="AA69" s="909"/>
      <c r="AB69" s="909"/>
      <c r="AC69" s="910"/>
      <c r="AD69" s="903"/>
      <c r="AE69" s="904"/>
      <c r="AF69" s="905"/>
    </row>
    <row r="70" spans="1:41" ht="14.25" thickBot="1">
      <c r="A70" s="878"/>
      <c r="B70" s="879"/>
      <c r="C70" s="879"/>
      <c r="D70" s="880"/>
      <c r="E70" s="1034"/>
      <c r="F70" s="1035"/>
      <c r="G70" s="1035"/>
      <c r="H70" s="1035"/>
      <c r="I70" s="1035"/>
      <c r="J70" s="1035"/>
      <c r="K70" s="1036"/>
      <c r="L70" s="1034"/>
      <c r="M70" s="1035"/>
      <c r="N70" s="1035"/>
      <c r="O70" s="1035"/>
      <c r="P70" s="1035"/>
      <c r="Q70" s="1035"/>
      <c r="R70" s="1036"/>
      <c r="S70" s="1012"/>
      <c r="T70" s="1012"/>
      <c r="U70" s="1012"/>
      <c r="V70" s="1037"/>
      <c r="W70" s="1037"/>
      <c r="X70" s="1037"/>
      <c r="Y70" s="1038"/>
      <c r="Z70" s="938"/>
      <c r="AA70" s="927"/>
      <c r="AB70" s="927"/>
      <c r="AC70" s="928"/>
      <c r="AD70" s="940"/>
      <c r="AE70" s="921"/>
      <c r="AF70" s="922"/>
    </row>
    <row r="71" spans="1:41" ht="14.25" thickBot="1"/>
    <row r="72" spans="1:41">
      <c r="A72" s="995" t="s">
        <v>176</v>
      </c>
      <c r="B72" s="993"/>
      <c r="C72" s="993"/>
      <c r="D72" s="998"/>
      <c r="E72" s="1025" t="s">
        <v>177</v>
      </c>
      <c r="F72" s="1026"/>
      <c r="G72" s="1026"/>
      <c r="H72" s="1026"/>
      <c r="I72" s="1026"/>
      <c r="J72" s="1026"/>
      <c r="K72" s="1026"/>
      <c r="L72" s="1026"/>
      <c r="M72" s="1026"/>
      <c r="N72" s="1026"/>
      <c r="O72" s="1026"/>
      <c r="P72" s="1026"/>
      <c r="Q72" s="1026"/>
      <c r="R72" s="1026"/>
      <c r="S72" s="1026"/>
      <c r="T72" s="1026"/>
      <c r="U72" s="1026"/>
      <c r="V72" s="1026"/>
      <c r="W72" s="1026"/>
      <c r="X72" s="1026"/>
      <c r="Y72" s="1026"/>
      <c r="Z72" s="1026"/>
      <c r="AA72" s="1026"/>
      <c r="AB72" s="1026"/>
      <c r="AC72" s="1026"/>
      <c r="AD72" s="1026"/>
      <c r="AE72" s="1026"/>
      <c r="AF72" s="1027"/>
    </row>
    <row r="73" spans="1:41">
      <c r="A73" s="956"/>
      <c r="B73" s="957"/>
      <c r="C73" s="957"/>
      <c r="D73" s="965"/>
      <c r="E73" s="1028"/>
      <c r="F73" s="1029"/>
      <c r="G73" s="1029"/>
      <c r="H73" s="1029"/>
      <c r="I73" s="1029"/>
      <c r="J73" s="1029"/>
      <c r="K73" s="1029"/>
      <c r="L73" s="1029"/>
      <c r="M73" s="1029"/>
      <c r="N73" s="1029"/>
      <c r="O73" s="1029"/>
      <c r="P73" s="1029"/>
      <c r="Q73" s="1029"/>
      <c r="R73" s="1029"/>
      <c r="S73" s="1029"/>
      <c r="T73" s="1029"/>
      <c r="U73" s="1029"/>
      <c r="V73" s="1029"/>
      <c r="W73" s="1029"/>
      <c r="X73" s="1029"/>
      <c r="Y73" s="1029"/>
      <c r="Z73" s="1029"/>
      <c r="AA73" s="1029"/>
      <c r="AB73" s="1029"/>
      <c r="AC73" s="1029"/>
      <c r="AD73" s="1029"/>
      <c r="AE73" s="1029"/>
      <c r="AF73" s="1030"/>
    </row>
    <row r="74" spans="1:41">
      <c r="A74" s="956"/>
      <c r="B74" s="957"/>
      <c r="C74" s="957"/>
      <c r="D74" s="965"/>
      <c r="E74" s="1028"/>
      <c r="F74" s="1029"/>
      <c r="G74" s="1029"/>
      <c r="H74" s="1029"/>
      <c r="I74" s="1029"/>
      <c r="J74" s="1029"/>
      <c r="K74" s="1029"/>
      <c r="L74" s="1029"/>
      <c r="M74" s="1029"/>
      <c r="N74" s="1029"/>
      <c r="O74" s="1029"/>
      <c r="P74" s="1029"/>
      <c r="Q74" s="1029"/>
      <c r="R74" s="1029"/>
      <c r="S74" s="1029"/>
      <c r="T74" s="1029"/>
      <c r="U74" s="1029"/>
      <c r="V74" s="1029"/>
      <c r="W74" s="1029"/>
      <c r="X74" s="1029"/>
      <c r="Y74" s="1029"/>
      <c r="Z74" s="1029"/>
      <c r="AA74" s="1029"/>
      <c r="AB74" s="1029"/>
      <c r="AC74" s="1029"/>
      <c r="AD74" s="1029"/>
      <c r="AE74" s="1029"/>
      <c r="AF74" s="1030"/>
    </row>
    <row r="75" spans="1:41">
      <c r="A75" s="956"/>
      <c r="B75" s="957"/>
      <c r="C75" s="957"/>
      <c r="D75" s="965"/>
      <c r="E75" s="1031"/>
      <c r="F75" s="1032"/>
      <c r="G75" s="1032"/>
      <c r="H75" s="1032"/>
      <c r="I75" s="1032"/>
      <c r="J75" s="1032"/>
      <c r="K75" s="1032"/>
      <c r="L75" s="1032"/>
      <c r="M75" s="1032"/>
      <c r="N75" s="1032"/>
      <c r="O75" s="1032"/>
      <c r="P75" s="1032"/>
      <c r="Q75" s="1032"/>
      <c r="R75" s="1032"/>
      <c r="S75" s="1032"/>
      <c r="T75" s="1032"/>
      <c r="U75" s="1032"/>
      <c r="V75" s="1032"/>
      <c r="W75" s="1032"/>
      <c r="X75" s="1032"/>
      <c r="Y75" s="1032"/>
      <c r="Z75" s="1032"/>
      <c r="AA75" s="1032"/>
      <c r="AB75" s="1032"/>
      <c r="AC75" s="1032"/>
      <c r="AD75" s="1032"/>
      <c r="AE75" s="1032"/>
      <c r="AF75" s="1033"/>
    </row>
    <row r="76" spans="1:41">
      <c r="A76" s="955" t="s">
        <v>179</v>
      </c>
      <c r="B76" s="943"/>
      <c r="C76" s="943"/>
      <c r="D76" s="918"/>
      <c r="E76" s="1003" t="s">
        <v>323</v>
      </c>
      <c r="F76" s="1004"/>
      <c r="G76" s="1004"/>
      <c r="H76" s="1004"/>
      <c r="I76" s="1004"/>
      <c r="J76" s="1004"/>
      <c r="K76" s="1004"/>
      <c r="L76" s="1004"/>
      <c r="M76" s="1004"/>
      <c r="N76" s="1004"/>
      <c r="O76" s="1004"/>
      <c r="P76" s="1004"/>
      <c r="Q76" s="1004"/>
      <c r="R76" s="1004"/>
      <c r="S76" s="1004"/>
      <c r="T76" s="1004"/>
      <c r="U76" s="1004"/>
      <c r="V76" s="1004"/>
      <c r="W76" s="1004"/>
      <c r="X76" s="1004"/>
      <c r="Y76" s="1004"/>
      <c r="Z76" s="1004"/>
      <c r="AA76" s="1004"/>
      <c r="AB76" s="1004"/>
      <c r="AC76" s="1004"/>
      <c r="AD76" s="1004"/>
      <c r="AE76" s="1004"/>
      <c r="AF76" s="1005"/>
    </row>
    <row r="77" spans="1:41">
      <c r="A77" s="956"/>
      <c r="B77" s="957"/>
      <c r="C77" s="957"/>
      <c r="D77" s="965"/>
      <c r="E77" s="1006"/>
      <c r="F77" s="1007"/>
      <c r="G77" s="1007"/>
      <c r="H77" s="1007"/>
      <c r="I77" s="1007"/>
      <c r="J77" s="1007"/>
      <c r="K77" s="1007"/>
      <c r="L77" s="1007"/>
      <c r="M77" s="1007"/>
      <c r="N77" s="1007"/>
      <c r="O77" s="1007"/>
      <c r="P77" s="1007"/>
      <c r="Q77" s="1007"/>
      <c r="R77" s="1007"/>
      <c r="S77" s="1007"/>
      <c r="T77" s="1007"/>
      <c r="U77" s="1007"/>
      <c r="V77" s="1007"/>
      <c r="W77" s="1007"/>
      <c r="X77" s="1007"/>
      <c r="Y77" s="1007"/>
      <c r="Z77" s="1007"/>
      <c r="AA77" s="1007"/>
      <c r="AB77" s="1007"/>
      <c r="AC77" s="1007"/>
      <c r="AD77" s="1007"/>
      <c r="AE77" s="1007"/>
      <c r="AF77" s="1008"/>
    </row>
    <row r="78" spans="1:41">
      <c r="A78" s="956"/>
      <c r="B78" s="957"/>
      <c r="C78" s="957"/>
      <c r="D78" s="965"/>
      <c r="E78" s="1006"/>
      <c r="F78" s="1007"/>
      <c r="G78" s="1007"/>
      <c r="H78" s="1007"/>
      <c r="I78" s="1007"/>
      <c r="J78" s="1007"/>
      <c r="K78" s="1007"/>
      <c r="L78" s="1007"/>
      <c r="M78" s="1007"/>
      <c r="N78" s="1007"/>
      <c r="O78" s="1007"/>
      <c r="P78" s="1007"/>
      <c r="Q78" s="1007"/>
      <c r="R78" s="1007"/>
      <c r="S78" s="1007"/>
      <c r="T78" s="1007"/>
      <c r="U78" s="1007"/>
      <c r="V78" s="1007"/>
      <c r="W78" s="1007"/>
      <c r="X78" s="1007"/>
      <c r="Y78" s="1007"/>
      <c r="Z78" s="1007"/>
      <c r="AA78" s="1007"/>
      <c r="AB78" s="1007"/>
      <c r="AC78" s="1007"/>
      <c r="AD78" s="1007"/>
      <c r="AE78" s="1007"/>
      <c r="AF78" s="1008"/>
    </row>
    <row r="79" spans="1:41" ht="14.25" thickBot="1">
      <c r="A79" s="959"/>
      <c r="B79" s="960"/>
      <c r="C79" s="960"/>
      <c r="D79" s="966"/>
      <c r="E79" s="1009"/>
      <c r="F79" s="1010"/>
      <c r="G79" s="1010"/>
      <c r="H79" s="1010"/>
      <c r="I79" s="1010"/>
      <c r="J79" s="1010"/>
      <c r="K79" s="1010"/>
      <c r="L79" s="1010"/>
      <c r="M79" s="1010"/>
      <c r="N79" s="1010"/>
      <c r="O79" s="1010"/>
      <c r="P79" s="1010"/>
      <c r="Q79" s="1010"/>
      <c r="R79" s="1010"/>
      <c r="S79" s="1010"/>
      <c r="T79" s="1010"/>
      <c r="U79" s="1010"/>
      <c r="V79" s="1010"/>
      <c r="W79" s="1010"/>
      <c r="X79" s="1010"/>
      <c r="Y79" s="1010"/>
      <c r="Z79" s="1010"/>
      <c r="AA79" s="1010"/>
      <c r="AB79" s="1010"/>
      <c r="AC79" s="1010"/>
      <c r="AD79" s="1010"/>
      <c r="AE79" s="1010"/>
      <c r="AF79" s="1011"/>
    </row>
    <row r="80" spans="1:41">
      <c r="A80" s="157"/>
      <c r="B80" s="157"/>
      <c r="C80" s="7"/>
      <c r="D80" s="7"/>
      <c r="E80" s="7"/>
      <c r="F80" s="7"/>
      <c r="G80" s="7"/>
      <c r="H80" s="7"/>
      <c r="I80" s="7"/>
      <c r="J80" s="7"/>
      <c r="K80" s="7"/>
      <c r="L80" s="7"/>
      <c r="M80" s="7"/>
      <c r="N80" s="7"/>
      <c r="O80" s="7"/>
      <c r="P80" s="7"/>
      <c r="Q80" s="7"/>
      <c r="R80" s="7"/>
      <c r="S80" s="7"/>
      <c r="T80" s="7"/>
      <c r="U80" s="7"/>
      <c r="V80" s="7"/>
      <c r="W80" s="7"/>
      <c r="X80" s="7"/>
      <c r="Y80" s="7"/>
      <c r="Z80" s="7"/>
      <c r="AA80" s="7"/>
    </row>
    <row r="81" spans="1:27">
      <c r="A81" s="157"/>
      <c r="B81" s="157"/>
      <c r="C81" s="7"/>
      <c r="D81" s="7"/>
      <c r="E81" s="7"/>
      <c r="F81" s="7"/>
      <c r="G81" s="7"/>
      <c r="H81" s="7"/>
      <c r="I81" s="7"/>
      <c r="J81" s="7"/>
      <c r="K81" s="7"/>
      <c r="L81" s="7"/>
      <c r="M81" s="7"/>
      <c r="N81" s="7"/>
      <c r="O81" s="7"/>
      <c r="P81" s="7"/>
      <c r="Q81" s="7"/>
      <c r="R81" s="7"/>
      <c r="S81" s="7"/>
      <c r="T81" s="7"/>
      <c r="U81" s="7"/>
      <c r="V81" s="7"/>
      <c r="W81" s="7"/>
      <c r="X81" s="7"/>
      <c r="Y81" s="7"/>
      <c r="Z81" s="7"/>
      <c r="AA81" s="7"/>
    </row>
    <row r="82" spans="1:27">
      <c r="A82" s="157"/>
      <c r="B82" s="157"/>
      <c r="C82" s="7"/>
      <c r="D82" s="7"/>
      <c r="E82" s="7"/>
      <c r="F82" s="7"/>
      <c r="G82" s="7"/>
      <c r="H82" s="7"/>
      <c r="I82" s="7"/>
      <c r="J82" s="7"/>
      <c r="K82" s="7"/>
      <c r="L82" s="7"/>
      <c r="M82" s="7"/>
      <c r="N82" s="7"/>
      <c r="O82" s="7"/>
      <c r="P82" s="7"/>
      <c r="Q82" s="7"/>
      <c r="R82" s="7"/>
      <c r="S82" s="7"/>
      <c r="T82" s="7"/>
      <c r="U82" s="7"/>
      <c r="V82" s="7"/>
      <c r="W82" s="7"/>
      <c r="X82" s="7"/>
      <c r="Y82" s="7"/>
      <c r="Z82" s="7"/>
      <c r="AA82" s="7"/>
    </row>
  </sheetData>
  <mergeCells count="191">
    <mergeCell ref="B3:D3"/>
    <mergeCell ref="E3:L3"/>
    <mergeCell ref="O3:R3"/>
    <mergeCell ref="S3:Z3"/>
    <mergeCell ref="R12:W13"/>
    <mergeCell ref="R15:V15"/>
    <mergeCell ref="P6:S7"/>
    <mergeCell ref="T6:AH7"/>
    <mergeCell ref="AD12:AE13"/>
    <mergeCell ref="AF12:AH13"/>
    <mergeCell ref="R10:W11"/>
    <mergeCell ref="X10:AC11"/>
    <mergeCell ref="X12:AC13"/>
    <mergeCell ref="C6:N7"/>
    <mergeCell ref="R9:AC9"/>
    <mergeCell ref="AF14:AH17"/>
    <mergeCell ref="X15:AB15"/>
    <mergeCell ref="X17:AB17"/>
    <mergeCell ref="A12:E13"/>
    <mergeCell ref="F12:K13"/>
    <mergeCell ref="L12:Q13"/>
    <mergeCell ref="X14:AB14"/>
    <mergeCell ref="AD14:AE17"/>
    <mergeCell ref="R16:V16"/>
    <mergeCell ref="F18:K21"/>
    <mergeCell ref="A14:E29"/>
    <mergeCell ref="F14:K17"/>
    <mergeCell ref="L14:Q15"/>
    <mergeCell ref="L16:Q17"/>
    <mergeCell ref="L20:Q21"/>
    <mergeCell ref="L18:Q19"/>
    <mergeCell ref="F22:K25"/>
    <mergeCell ref="L22:Q23"/>
    <mergeCell ref="F26:K29"/>
    <mergeCell ref="L26:Q27"/>
    <mergeCell ref="X16:AB16"/>
    <mergeCell ref="R17:V17"/>
    <mergeCell ref="R14:V14"/>
    <mergeCell ref="X21:AB21"/>
    <mergeCell ref="AD18:AE21"/>
    <mergeCell ref="AD22:AE25"/>
    <mergeCell ref="R23:V23"/>
    <mergeCell ref="X23:AB23"/>
    <mergeCell ref="R20:V20"/>
    <mergeCell ref="X20:AB20"/>
    <mergeCell ref="R21:V21"/>
    <mergeCell ref="R18:V18"/>
    <mergeCell ref="X18:AB18"/>
    <mergeCell ref="R19:V19"/>
    <mergeCell ref="X19:AB19"/>
    <mergeCell ref="R26:V26"/>
    <mergeCell ref="X26:AB26"/>
    <mergeCell ref="L28:Q29"/>
    <mergeCell ref="AD26:AE29"/>
    <mergeCell ref="R29:V29"/>
    <mergeCell ref="X29:AB29"/>
    <mergeCell ref="R27:V27"/>
    <mergeCell ref="AF18:AH21"/>
    <mergeCell ref="AF22:AH25"/>
    <mergeCell ref="X27:AB27"/>
    <mergeCell ref="R28:V28"/>
    <mergeCell ref="X28:AB28"/>
    <mergeCell ref="X24:AB24"/>
    <mergeCell ref="R24:V24"/>
    <mergeCell ref="R25:V25"/>
    <mergeCell ref="X25:AB25"/>
    <mergeCell ref="AF26:AH29"/>
    <mergeCell ref="R22:V22"/>
    <mergeCell ref="X22:AB22"/>
    <mergeCell ref="L24:Q25"/>
    <mergeCell ref="R35:V35"/>
    <mergeCell ref="R36:V36"/>
    <mergeCell ref="AF34:AH37"/>
    <mergeCell ref="X35:AB35"/>
    <mergeCell ref="X41:AB41"/>
    <mergeCell ref="R37:V37"/>
    <mergeCell ref="AF30:AH33"/>
    <mergeCell ref="X33:AB33"/>
    <mergeCell ref="X32:AB32"/>
    <mergeCell ref="X36:AB36"/>
    <mergeCell ref="AD30:AE33"/>
    <mergeCell ref="X34:AB34"/>
    <mergeCell ref="AD34:AE37"/>
    <mergeCell ref="X37:AB37"/>
    <mergeCell ref="X30:AB30"/>
    <mergeCell ref="X31:AB31"/>
    <mergeCell ref="AD42:AE45"/>
    <mergeCell ref="L38:Q39"/>
    <mergeCell ref="R38:V38"/>
    <mergeCell ref="X38:AB38"/>
    <mergeCell ref="X39:AB39"/>
    <mergeCell ref="R40:V40"/>
    <mergeCell ref="X40:AB40"/>
    <mergeCell ref="X45:AB45"/>
    <mergeCell ref="E51:K52"/>
    <mergeCell ref="L51:R52"/>
    <mergeCell ref="R42:V42"/>
    <mergeCell ref="S51:AF52"/>
    <mergeCell ref="L42:Q43"/>
    <mergeCell ref="L44:Q45"/>
    <mergeCell ref="AF42:AH45"/>
    <mergeCell ref="X43:AB43"/>
    <mergeCell ref="X44:AB44"/>
    <mergeCell ref="X42:AB42"/>
    <mergeCell ref="L40:Q41"/>
    <mergeCell ref="R41:V41"/>
    <mergeCell ref="R39:V39"/>
    <mergeCell ref="AD38:AE41"/>
    <mergeCell ref="AF38:AH41"/>
    <mergeCell ref="A53:D56"/>
    <mergeCell ref="E53:K56"/>
    <mergeCell ref="L53:R56"/>
    <mergeCell ref="S53:U54"/>
    <mergeCell ref="A30:E45"/>
    <mergeCell ref="F30:K33"/>
    <mergeCell ref="F34:K37"/>
    <mergeCell ref="F38:K41"/>
    <mergeCell ref="F42:K45"/>
    <mergeCell ref="A47:G48"/>
    <mergeCell ref="R43:V43"/>
    <mergeCell ref="R44:V44"/>
    <mergeCell ref="R45:V45"/>
    <mergeCell ref="R31:V31"/>
    <mergeCell ref="L32:Q33"/>
    <mergeCell ref="R32:V32"/>
    <mergeCell ref="R33:V33"/>
    <mergeCell ref="R34:V34"/>
    <mergeCell ref="S55:U56"/>
    <mergeCell ref="V55:Y56"/>
    <mergeCell ref="L30:Q31"/>
    <mergeCell ref="R30:V30"/>
    <mergeCell ref="L36:Q37"/>
    <mergeCell ref="L34:Q35"/>
    <mergeCell ref="AA55:AC56"/>
    <mergeCell ref="AD55:AD56"/>
    <mergeCell ref="AE55:AF56"/>
    <mergeCell ref="V53:Y54"/>
    <mergeCell ref="Z53:Z54"/>
    <mergeCell ref="AA53:AC54"/>
    <mergeCell ref="AD53:AD54"/>
    <mergeCell ref="AE53:AF54"/>
    <mergeCell ref="Z55:Z56"/>
    <mergeCell ref="L65:R70"/>
    <mergeCell ref="S63:U64"/>
    <mergeCell ref="V63:Y64"/>
    <mergeCell ref="Z63:Z64"/>
    <mergeCell ref="AA63:AC64"/>
    <mergeCell ref="A57:D60"/>
    <mergeCell ref="E57:K60"/>
    <mergeCell ref="L57:R60"/>
    <mergeCell ref="S57:U58"/>
    <mergeCell ref="V57:Y58"/>
    <mergeCell ref="Z57:Z58"/>
    <mergeCell ref="Z59:Z60"/>
    <mergeCell ref="AA59:AC60"/>
    <mergeCell ref="S59:U60"/>
    <mergeCell ref="AD63:AD64"/>
    <mergeCell ref="V68:Y70"/>
    <mergeCell ref="S65:U67"/>
    <mergeCell ref="AD59:AD60"/>
    <mergeCell ref="V59:Y60"/>
    <mergeCell ref="AE57:AF58"/>
    <mergeCell ref="AE59:AF60"/>
    <mergeCell ref="AA57:AC58"/>
    <mergeCell ref="AD57:AD58"/>
    <mergeCell ref="AA68:AC70"/>
    <mergeCell ref="Z65:Z67"/>
    <mergeCell ref="A76:D79"/>
    <mergeCell ref="E76:AF79"/>
    <mergeCell ref="S68:U70"/>
    <mergeCell ref="V65:Y67"/>
    <mergeCell ref="AD65:AD67"/>
    <mergeCell ref="AE65:AF67"/>
    <mergeCell ref="AE68:AF70"/>
    <mergeCell ref="Z68:Z70"/>
    <mergeCell ref="A61:D64"/>
    <mergeCell ref="E61:K64"/>
    <mergeCell ref="L61:R64"/>
    <mergeCell ref="S61:U62"/>
    <mergeCell ref="A72:D75"/>
    <mergeCell ref="E72:AF75"/>
    <mergeCell ref="AA65:AC67"/>
    <mergeCell ref="AD68:AD70"/>
    <mergeCell ref="A65:D70"/>
    <mergeCell ref="E65:K70"/>
    <mergeCell ref="V61:Y62"/>
    <mergeCell ref="Z61:Z62"/>
    <mergeCell ref="AE63:AF64"/>
    <mergeCell ref="AD61:AD62"/>
    <mergeCell ref="AE61:AF62"/>
    <mergeCell ref="AA61:AC62"/>
  </mergeCells>
  <phoneticPr fontId="9"/>
  <pageMargins left="0.78700000000000003" right="0.78700000000000003" top="0.98399999999999999" bottom="0.98399999999999999" header="0.51200000000000001" footer="0.51200000000000001"/>
  <pageSetup paperSize="8" scale="77"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92D050"/>
  </sheetPr>
  <dimension ref="A2:B62"/>
  <sheetViews>
    <sheetView topLeftCell="A47" workbookViewId="0">
      <selection activeCell="B62" sqref="B62"/>
    </sheetView>
  </sheetViews>
  <sheetFormatPr defaultColWidth="8.875" defaultRowHeight="13.5"/>
  <cols>
    <col min="1" max="1" width="24.375" bestFit="1" customWidth="1"/>
  </cols>
  <sheetData>
    <row r="2" spans="1:2">
      <c r="A2" s="394" t="s">
        <v>463</v>
      </c>
      <c r="B2" s="395" t="s">
        <v>464</v>
      </c>
    </row>
    <row r="3" spans="1:2">
      <c r="A3" t="s">
        <v>465</v>
      </c>
      <c r="B3" t="s">
        <v>466</v>
      </c>
    </row>
    <row r="4" spans="1:2">
      <c r="A4" t="s">
        <v>467</v>
      </c>
      <c r="B4" t="s">
        <v>466</v>
      </c>
    </row>
    <row r="5" spans="1:2">
      <c r="A5" t="s">
        <v>468</v>
      </c>
      <c r="B5" t="s">
        <v>718</v>
      </c>
    </row>
    <row r="6" spans="1:2">
      <c r="A6" t="s">
        <v>469</v>
      </c>
      <c r="B6" t="s">
        <v>716</v>
      </c>
    </row>
    <row r="7" spans="1:2">
      <c r="A7" t="s">
        <v>470</v>
      </c>
      <c r="B7" t="s">
        <v>715</v>
      </c>
    </row>
    <row r="8" spans="1:2">
      <c r="A8" t="s">
        <v>471</v>
      </c>
      <c r="B8" t="s">
        <v>717</v>
      </c>
    </row>
    <row r="9" spans="1:2">
      <c r="A9" t="s">
        <v>472</v>
      </c>
    </row>
    <row r="10" spans="1:2">
      <c r="A10" t="s">
        <v>473</v>
      </c>
    </row>
    <row r="11" spans="1:2">
      <c r="A11" t="s">
        <v>474</v>
      </c>
      <c r="B11" t="s">
        <v>475</v>
      </c>
    </row>
    <row r="12" spans="1:2">
      <c r="A12" t="s">
        <v>476</v>
      </c>
    </row>
    <row r="13" spans="1:2">
      <c r="A13" t="s">
        <v>477</v>
      </c>
      <c r="B13" t="s">
        <v>478</v>
      </c>
    </row>
    <row r="14" spans="1:2">
      <c r="A14" t="s">
        <v>479</v>
      </c>
    </row>
    <row r="33" spans="1:2">
      <c r="A33" t="s">
        <v>480</v>
      </c>
      <c r="B33" t="str">
        <f>IF(ISBLANK('入力シート１＜普通車　料金表＞'!C33:C33),"",'入力シート１＜普通車　料金表＞'!C33:C33)</f>
        <v/>
      </c>
    </row>
    <row r="34" spans="1:2">
      <c r="A34" t="s">
        <v>481</v>
      </c>
      <c r="B34" t="str">
        <f>A34</f>
        <v>普通AT</v>
      </c>
    </row>
    <row r="35" spans="1:2">
      <c r="A35" t="s">
        <v>482</v>
      </c>
      <c r="B35" t="str">
        <f t="shared" ref="B35:B45" si="0">A35</f>
        <v>普通MT</v>
      </c>
    </row>
    <row r="36" spans="1:2">
      <c r="A36" t="s">
        <v>483</v>
      </c>
      <c r="B36" t="str">
        <f t="shared" si="0"/>
        <v>普通二輪</v>
      </c>
    </row>
    <row r="37" spans="1:2">
      <c r="A37" t="s">
        <v>484</v>
      </c>
      <c r="B37" t="str">
        <f t="shared" si="0"/>
        <v>大型二輪</v>
      </c>
    </row>
    <row r="38" spans="1:2">
      <c r="A38" t="s">
        <v>485</v>
      </c>
      <c r="B38" t="str">
        <f t="shared" si="0"/>
        <v>準中型</v>
      </c>
    </row>
    <row r="39" spans="1:2">
      <c r="A39" t="s">
        <v>486</v>
      </c>
      <c r="B39" t="str">
        <f t="shared" si="0"/>
        <v>中型</v>
      </c>
    </row>
    <row r="40" spans="1:2">
      <c r="A40" t="s">
        <v>487</v>
      </c>
      <c r="B40" t="str">
        <f t="shared" si="0"/>
        <v>大型</v>
      </c>
    </row>
    <row r="41" spans="1:2">
      <c r="A41" t="s">
        <v>488</v>
      </c>
      <c r="B41" t="str">
        <f t="shared" si="0"/>
        <v>大型特殊</v>
      </c>
    </row>
    <row r="42" spans="1:2">
      <c r="A42" t="s">
        <v>489</v>
      </c>
      <c r="B42" t="str">
        <f t="shared" si="0"/>
        <v>けん引</v>
      </c>
    </row>
    <row r="43" spans="1:2">
      <c r="A43" t="s">
        <v>490</v>
      </c>
    </row>
    <row r="44" spans="1:2">
      <c r="A44" t="s">
        <v>491</v>
      </c>
    </row>
    <row r="45" spans="1:2">
      <c r="A45" t="s">
        <v>492</v>
      </c>
      <c r="B45" t="str">
        <f t="shared" si="0"/>
        <v>フォークリフト</v>
      </c>
    </row>
    <row r="46" spans="1:2">
      <c r="A46" t="s">
        <v>493</v>
      </c>
    </row>
    <row r="47" spans="1:2">
      <c r="A47" t="s">
        <v>494</v>
      </c>
    </row>
    <row r="48" spans="1:2">
      <c r="A48" t="s">
        <v>495</v>
      </c>
    </row>
    <row r="49" spans="1:2">
      <c r="A49" t="s">
        <v>496</v>
      </c>
    </row>
    <row r="50" spans="1:2">
      <c r="A50" t="s">
        <v>497</v>
      </c>
    </row>
    <row r="51" spans="1:2">
      <c r="A51" t="s">
        <v>498</v>
      </c>
    </row>
    <row r="52" spans="1:2">
      <c r="A52" t="s">
        <v>499</v>
      </c>
    </row>
    <row r="53" spans="1:2">
      <c r="A53" t="s">
        <v>500</v>
      </c>
    </row>
    <row r="54" spans="1:2">
      <c r="A54" t="s">
        <v>501</v>
      </c>
    </row>
    <row r="55" spans="1:2">
      <c r="A55" t="s">
        <v>502</v>
      </c>
    </row>
    <row r="56" spans="1:2">
      <c r="A56" t="s">
        <v>503</v>
      </c>
    </row>
    <row r="57" spans="1:2">
      <c r="A57" t="s">
        <v>504</v>
      </c>
    </row>
    <row r="58" spans="1:2">
      <c r="A58" t="s">
        <v>505</v>
      </c>
    </row>
    <row r="59" spans="1:2">
      <c r="A59" t="s">
        <v>506</v>
      </c>
    </row>
    <row r="62" spans="1:2" ht="228">
      <c r="A62" t="s">
        <v>779</v>
      </c>
      <c r="B62" s="400" t="s">
        <v>780</v>
      </c>
    </row>
  </sheetData>
  <phoneticPr fontId="156"/>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D2"/>
  <sheetViews>
    <sheetView workbookViewId="0">
      <selection activeCell="R45" sqref="R45:X45"/>
    </sheetView>
  </sheetViews>
  <sheetFormatPr defaultColWidth="11" defaultRowHeight="13.5"/>
  <sheetData>
    <row r="1" spans="1:4" ht="33.950000000000003" customHeight="1">
      <c r="A1" t="s">
        <v>93</v>
      </c>
      <c r="C1" s="3" t="s">
        <v>14</v>
      </c>
      <c r="D1" s="3">
        <v>8</v>
      </c>
    </row>
    <row r="2" spans="1:4" ht="33.950000000000003" customHeight="1">
      <c r="A2" t="s">
        <v>10</v>
      </c>
    </row>
  </sheetData>
  <sheetProtection sheet="1" objects="1" scenarios="1" selectLockedCells="1"/>
  <phoneticPr fontId="9"/>
  <dataValidations count="1">
    <dataValidation type="list" allowBlank="1" showInputMessage="1" showErrorMessage="1" sqref="H18" xr:uid="{00000000-0002-0000-0E00-000000000000}">
      <formula1>$A$1:$A$2</formula1>
    </dataValidation>
  </dataValidation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D84"/>
  <sheetViews>
    <sheetView topLeftCell="A50" workbookViewId="0">
      <selection activeCell="R45" sqref="R45:X45"/>
    </sheetView>
  </sheetViews>
  <sheetFormatPr defaultColWidth="11" defaultRowHeight="13.5"/>
  <cols>
    <col min="1" max="1" width="34.375" customWidth="1"/>
    <col min="2" max="2" width="45.875" customWidth="1"/>
  </cols>
  <sheetData>
    <row r="1" spans="1:2">
      <c r="A1" s="192" t="s">
        <v>229</v>
      </c>
      <c r="B1" s="193">
        <f>'入力シート１＜普通車　料金表＞'!R2</f>
        <v>43374</v>
      </c>
    </row>
    <row r="2" spans="1:2">
      <c r="A2" s="192" t="s">
        <v>230</v>
      </c>
      <c r="B2" s="193">
        <f>'入力シート１＜普通車　料金表＞'!T2</f>
        <v>43616</v>
      </c>
    </row>
    <row r="3" spans="1:2">
      <c r="A3" t="s">
        <v>227</v>
      </c>
      <c r="B3">
        <f>'入力シート１＜普通車　料金表＞'!H4</f>
        <v>30000</v>
      </c>
    </row>
    <row r="4" spans="1:2">
      <c r="A4" t="s">
        <v>228</v>
      </c>
      <c r="B4">
        <f>'入力シート１＜普通車　料金表＞'!L4</f>
        <v>10000</v>
      </c>
    </row>
    <row r="5" spans="1:2">
      <c r="A5" s="190" t="s">
        <v>231</v>
      </c>
      <c r="B5" s="191">
        <f>IF(ISBLANK('入力シート１＜普通車　料金表＞'!C10),"",'入力シート１＜普通車　料金表＞'!C10)</f>
        <v>43374</v>
      </c>
    </row>
    <row r="6" spans="1:2">
      <c r="A6" s="190" t="s">
        <v>232</v>
      </c>
      <c r="B6" s="191">
        <f>IF(ISBLANK('入力シート１＜普通車　料金表＞'!E10),"",'入力シート１＜普通車　料金表＞'!E10)</f>
        <v>43434</v>
      </c>
    </row>
    <row r="7" spans="1:2">
      <c r="A7" s="190" t="s">
        <v>233</v>
      </c>
      <c r="B7" s="191" t="str">
        <f>IF(ISBLANK('入力シート１＜普通車　料金表＞'!C11),"",'入力シート１＜普通車　料金表＞'!C11)</f>
        <v/>
      </c>
    </row>
    <row r="8" spans="1:2">
      <c r="A8" s="190" t="s">
        <v>234</v>
      </c>
      <c r="B8" s="191" t="str">
        <f>IF(ISBLANK('入力シート１＜普通車　料金表＞'!E11),"",'入力シート１＜普通車　料金表＞'!E11)</f>
        <v/>
      </c>
    </row>
    <row r="9" spans="1:2">
      <c r="A9" s="190" t="s">
        <v>235</v>
      </c>
      <c r="B9" s="191" t="str">
        <f>IF(ISBLANK('入力シート１＜普通車　料金表＞'!C12),"",'入力シート１＜普通車　料金表＞'!C12)</f>
        <v/>
      </c>
    </row>
    <row r="10" spans="1:2">
      <c r="A10" s="190" t="s">
        <v>236</v>
      </c>
      <c r="B10" s="191" t="str">
        <f>IF(ISBLANK('入力シート１＜普通車　料金表＞'!E12),"",'入力シート１＜普通車　料金表＞'!E12)</f>
        <v/>
      </c>
    </row>
    <row r="11" spans="1:2">
      <c r="A11" s="194" t="s">
        <v>237</v>
      </c>
      <c r="B11" s="195">
        <f>IF(ISBLANK('入力シート１＜普通車　料金表＞'!F10),"",'入力シート１＜普通車　料金表＞'!F10)</f>
        <v>43435</v>
      </c>
    </row>
    <row r="12" spans="1:2">
      <c r="A12" s="194" t="s">
        <v>238</v>
      </c>
      <c r="B12" s="195">
        <f>IF(ISBLANK('入力シート１＜普通車　料金表＞'!H10),"",'入力シート１＜普通車　料金表＞'!H10)</f>
        <v>43465</v>
      </c>
    </row>
    <row r="13" spans="1:2">
      <c r="A13" s="194" t="s">
        <v>239</v>
      </c>
      <c r="B13" s="195" t="str">
        <f>IF(ISBLANK('入力シート１＜普通車　料金表＞'!F11),"",'入力シート１＜普通車　料金表＞'!F11)</f>
        <v/>
      </c>
    </row>
    <row r="14" spans="1:2">
      <c r="A14" s="194" t="s">
        <v>240</v>
      </c>
      <c r="B14" s="195" t="str">
        <f>IF(ISBLANK('入力シート１＜普通車　料金表＞'!H11),"",'入力シート１＜普通車　料金表＞'!H11)</f>
        <v/>
      </c>
    </row>
    <row r="15" spans="1:2">
      <c r="A15" s="194" t="s">
        <v>241</v>
      </c>
      <c r="B15" s="195" t="str">
        <f>IF(ISBLANK('入力シート１＜普通車　料金表＞'!F12),"",'入力シート１＜普通車　料金表＞'!F12)</f>
        <v/>
      </c>
    </row>
    <row r="16" spans="1:2">
      <c r="A16" s="194" t="s">
        <v>242</v>
      </c>
      <c r="B16" s="195" t="str">
        <f>IF(ISBLANK('入力シート１＜普通車　料金表＞'!H12),"",'入力シート１＜普通車　料金表＞'!H12)</f>
        <v/>
      </c>
    </row>
    <row r="17" spans="1:2">
      <c r="A17" s="196" t="s">
        <v>243</v>
      </c>
      <c r="B17" s="197">
        <f>IF(ISBLANK('入力シート１＜普通車　料金表＞'!I10),"",'入力シート１＜普通車　料金表＞'!I10)</f>
        <v>43466</v>
      </c>
    </row>
    <row r="18" spans="1:2">
      <c r="A18" s="196" t="s">
        <v>244</v>
      </c>
      <c r="B18" s="197">
        <f>IF(ISBLANK('入力シート１＜普通車　料金表＞'!K10),"",'入力シート１＜普通車　料金表＞'!K10)</f>
        <v>43488</v>
      </c>
    </row>
    <row r="19" spans="1:2">
      <c r="A19" s="196" t="s">
        <v>245</v>
      </c>
      <c r="B19" s="197">
        <f>IF(ISBLANK('入力シート１＜普通車　料金表＞'!I11),"",'入力シート１＜普通車　料金表＞'!I11)</f>
        <v>43534</v>
      </c>
    </row>
    <row r="20" spans="1:2">
      <c r="A20" s="196" t="s">
        <v>246</v>
      </c>
      <c r="B20" s="197">
        <f>IF(ISBLANK('入力シート１＜普通車　料金表＞'!K11),"",'入力シート１＜普通車　料金表＞'!K11)</f>
        <v>43616</v>
      </c>
    </row>
    <row r="21" spans="1:2">
      <c r="A21" s="196" t="s">
        <v>247</v>
      </c>
      <c r="B21" s="197" t="str">
        <f>IF(ISBLANK('入力シート１＜普通車　料金表＞'!I12),"",'入力シート１＜普通車　料金表＞'!I12)</f>
        <v/>
      </c>
    </row>
    <row r="22" spans="1:2">
      <c r="A22" s="196" t="s">
        <v>248</v>
      </c>
      <c r="B22" s="197" t="str">
        <f>IF(ISBLANK('入力シート１＜普通車　料金表＞'!K12),"",'入力シート１＜普通車　料金表＞'!K12)</f>
        <v/>
      </c>
    </row>
    <row r="23" spans="1:2">
      <c r="A23" s="198" t="s">
        <v>249</v>
      </c>
      <c r="B23" s="199">
        <f>IF(ISBLANK('入力シート１＜普通車　料金表＞'!L10),"",'入力シート１＜普通車　料金表＞'!L10)</f>
        <v>43489</v>
      </c>
    </row>
    <row r="24" spans="1:2">
      <c r="A24" s="198" t="s">
        <v>250</v>
      </c>
      <c r="B24" s="199">
        <f>IF(ISBLANK('入力シート１＜普通車　料金表＞'!N10),"",'入力シート１＜普通車　料金表＞'!N10)</f>
        <v>43499</v>
      </c>
    </row>
    <row r="25" spans="1:2">
      <c r="A25" s="198" t="s">
        <v>251</v>
      </c>
      <c r="B25" s="199" t="str">
        <f>IF(ISBLANK('入力シート１＜普通車　料金表＞'!L11),"",'入力シート１＜普通車　料金表＞'!L11)</f>
        <v/>
      </c>
    </row>
    <row r="26" spans="1:2">
      <c r="A26" s="198" t="s">
        <v>252</v>
      </c>
      <c r="B26" s="199" t="str">
        <f>IF(ISBLANK('入力シート１＜普通車　料金表＞'!N11),"",'入力シート１＜普通車　料金表＞'!N11)</f>
        <v/>
      </c>
    </row>
    <row r="27" spans="1:2">
      <c r="A27" s="198" t="s">
        <v>253</v>
      </c>
      <c r="B27" s="199" t="str">
        <f>IF(ISBLANK('入力シート１＜普通車　料金表＞'!L12),"",'入力シート１＜普通車　料金表＞'!L12)</f>
        <v/>
      </c>
    </row>
    <row r="28" spans="1:2">
      <c r="A28" s="198" t="s">
        <v>254</v>
      </c>
      <c r="B28" s="199" t="str">
        <f>IF(ISBLANK('入力シート１＜普通車　料金表＞'!N12),"",'入力シート１＜普通車　料金表＞'!N12)</f>
        <v/>
      </c>
    </row>
    <row r="29" spans="1:2">
      <c r="A29" s="200" t="s">
        <v>255</v>
      </c>
      <c r="B29" s="201">
        <f>IF(ISBLANK('入力シート１＜普通車　料金表＞'!O10),"",'入力シート１＜普通車　料金表＞'!O10)</f>
        <v>43500</v>
      </c>
    </row>
    <row r="30" spans="1:2">
      <c r="A30" s="200" t="s">
        <v>256</v>
      </c>
      <c r="B30" s="201">
        <f>IF(ISBLANK('入力シート１＜普通車　料金表＞'!Q10),"",'入力シート１＜普通車　料金表＞'!Q10)</f>
        <v>43513</v>
      </c>
    </row>
    <row r="31" spans="1:2">
      <c r="A31" s="200" t="s">
        <v>257</v>
      </c>
      <c r="B31" s="201" t="str">
        <f>IF(ISBLANK('入力シート１＜普通車　料金表＞'!O11),"",'入力シート１＜普通車　料金表＞'!O11)</f>
        <v/>
      </c>
    </row>
    <row r="32" spans="1:2">
      <c r="A32" s="200" t="s">
        <v>258</v>
      </c>
      <c r="B32" s="201" t="str">
        <f>IF(ISBLANK('入力シート１＜普通車　料金表＞'!Q11),"",'入力シート１＜普通車　料金表＞'!Q11)</f>
        <v/>
      </c>
    </row>
    <row r="33" spans="1:2">
      <c r="A33" s="200" t="s">
        <v>259</v>
      </c>
      <c r="B33" s="201" t="str">
        <f>IF(ISBLANK('入力シート１＜普通車　料金表＞'!O12),"",'入力シート１＜普通車　料金表＞'!O12)</f>
        <v/>
      </c>
    </row>
    <row r="34" spans="1:2">
      <c r="A34" s="200" t="s">
        <v>260</v>
      </c>
      <c r="B34" s="201" t="str">
        <f>IF(ISBLANK('入力シート１＜普通車　料金表＞'!Q12),"",'入力シート１＜普通車　料金表＞'!Q12)</f>
        <v/>
      </c>
    </row>
    <row r="35" spans="1:2">
      <c r="A35" s="202" t="s">
        <v>261</v>
      </c>
      <c r="B35" s="203">
        <f>IF(ISBLANK('入力シート１＜普通車　料金表＞'!R10),"",'入力シート１＜普通車　料金表＞'!R10)</f>
        <v>43514</v>
      </c>
    </row>
    <row r="36" spans="1:2">
      <c r="A36" s="202" t="s">
        <v>262</v>
      </c>
      <c r="B36" s="203">
        <f>IF(ISBLANK('入力シート１＜普通車　料金表＞'!T10),"",'入力シート１＜普通車　料金表＞'!T10)</f>
        <v>43533</v>
      </c>
    </row>
    <row r="37" spans="1:2">
      <c r="A37" s="202" t="s">
        <v>263</v>
      </c>
      <c r="B37" s="203" t="str">
        <f>IF(ISBLANK('入力シート１＜普通車　料金表＞'!R11),"",'入力シート１＜普通車　料金表＞'!R11)</f>
        <v/>
      </c>
    </row>
    <row r="38" spans="1:2">
      <c r="A38" s="202" t="s">
        <v>264</v>
      </c>
      <c r="B38" s="203" t="str">
        <f>IF(ISBLANK('入力シート１＜普通車　料金表＞'!T11),"",'入力シート１＜普通車　料金表＞'!T11)</f>
        <v/>
      </c>
    </row>
    <row r="39" spans="1:2">
      <c r="A39" s="202" t="s">
        <v>265</v>
      </c>
      <c r="B39" s="203" t="str">
        <f>IF(ISBLANK('入力シート１＜普通車　料金表＞'!R12),"",'入力シート１＜普通車　料金表＞'!R12)</f>
        <v/>
      </c>
    </row>
    <row r="40" spans="1:2">
      <c r="A40" s="202" t="s">
        <v>266</v>
      </c>
      <c r="B40" s="203" t="str">
        <f>IF(ISBLANK('入力シート１＜普通車　料金表＞'!T12),"",'入力シート１＜普通車　料金表＞'!T12)</f>
        <v/>
      </c>
    </row>
    <row r="41" spans="1:2">
      <c r="A41" s="205" t="s">
        <v>267</v>
      </c>
      <c r="B41" s="205" t="str">
        <f>IF('入力シート１＜普通車　料金表＞'!B13="","",'入力シート１＜普通車　料金表＞'!B13)</f>
        <v>レギュラー</v>
      </c>
    </row>
    <row r="42" spans="1:2">
      <c r="A42" s="205" t="s">
        <v>268</v>
      </c>
      <c r="B42" s="205">
        <f>IF('入力シート１＜普通車　料金表＞'!C13:C13="","",'入力シート１＜普通車　料金表＞'!C13:C13)</f>
        <v>189815</v>
      </c>
    </row>
    <row r="43" spans="1:2">
      <c r="A43" s="205" t="s">
        <v>269</v>
      </c>
      <c r="B43" s="205">
        <f>IF('入力シート１＜普通車　料金表＞'!F13:F13="","",'入力シート１＜普通車　料金表＞'!F13:F13)</f>
        <v>210000</v>
      </c>
    </row>
    <row r="44" spans="1:2">
      <c r="A44" s="205" t="s">
        <v>270</v>
      </c>
      <c r="B44" s="205">
        <f>IF('入力シート１＜普通車　料金表＞'!I13:I13="","",'入力シート１＜普通車　料金表＞'!I13:I13)</f>
        <v>215000</v>
      </c>
    </row>
    <row r="45" spans="1:2">
      <c r="A45" s="205" t="s">
        <v>271</v>
      </c>
      <c r="B45" s="205">
        <f>IF('入力シート１＜普通車　料金表＞'!L13:L13="","",'入力シート１＜普通車　料金表＞'!L13:L13)</f>
        <v>245000</v>
      </c>
    </row>
    <row r="46" spans="1:2">
      <c r="A46" s="205" t="s">
        <v>272</v>
      </c>
      <c r="B46" s="205">
        <f>IF('入力シート１＜普通車　料金表＞'!O13:O13="","",'入力シート１＜普通車　料金表＞'!O13:O13)</f>
        <v>275000</v>
      </c>
    </row>
    <row r="47" spans="1:2">
      <c r="A47" s="205" t="s">
        <v>279</v>
      </c>
      <c r="B47" s="205">
        <f>IF('入力シート１＜普通車　料金表＞'!R13:R13="","",'入力シート１＜普通車　料金表＞'!R13:R13)</f>
        <v>305000</v>
      </c>
    </row>
    <row r="48" spans="1:2">
      <c r="A48" s="204" t="s">
        <v>273</v>
      </c>
      <c r="B48" s="204" t="str">
        <f>IF('入力シート１＜普通車　料金表＞'!B15="","",'入力シート１＜普通車　料金表＞'!B15)</f>
        <v>ツイン</v>
      </c>
    </row>
    <row r="49" spans="1:4">
      <c r="A49" s="204" t="s">
        <v>274</v>
      </c>
      <c r="B49" s="204">
        <f>IF('入力シート１＜普通車　料金表＞'!C15:C15="","",'入力シート１＜普通車　料金表＞'!C15:C15)</f>
        <v>194445</v>
      </c>
    </row>
    <row r="50" spans="1:4">
      <c r="A50" s="204" t="s">
        <v>275</v>
      </c>
      <c r="B50" s="204">
        <f>IF('入力シート１＜普通車　料金表＞'!F15:F15="","",'入力シート１＜普通車　料金表＞'!F15:F15)</f>
        <v>215000</v>
      </c>
    </row>
    <row r="51" spans="1:4">
      <c r="A51" s="204" t="s">
        <v>276</v>
      </c>
      <c r="B51" s="204">
        <f>IF('入力シート１＜普通車　料金表＞'!I15:I15="","",'入力シート１＜普通車　料金表＞'!I15:I15)</f>
        <v>220000</v>
      </c>
    </row>
    <row r="52" spans="1:4">
      <c r="A52" s="204" t="s">
        <v>277</v>
      </c>
      <c r="B52" s="204">
        <f>IF('入力シート１＜普通車　料金表＞'!L15:L15="","",'入力シート１＜普通車　料金表＞'!L15:L15)</f>
        <v>250000</v>
      </c>
    </row>
    <row r="53" spans="1:4">
      <c r="A53" s="204" t="s">
        <v>278</v>
      </c>
      <c r="B53" s="204">
        <f>IF('入力シート１＜普通車　料金表＞'!O15:O15="","",'入力シート１＜普通車　料金表＞'!O15:O15)</f>
        <v>280000</v>
      </c>
    </row>
    <row r="54" spans="1:4">
      <c r="A54" s="204" t="s">
        <v>280</v>
      </c>
      <c r="B54" s="204">
        <f>IF('入力シート１＜普通車　料金表＞'!R15:R15="","",'入力シート１＜普通車　料金表＞'!R15:R15)</f>
        <v>310000</v>
      </c>
    </row>
    <row r="55" spans="1:4">
      <c r="A55" s="206" t="s">
        <v>281</v>
      </c>
      <c r="B55" s="206" t="str">
        <f>IF('入力シート１＜普通車　料金表＞'!B17="","",'入力シート１＜普通車　料金表＞'!B17)</f>
        <v>シングル</v>
      </c>
      <c r="D55" s="1"/>
    </row>
    <row r="56" spans="1:4">
      <c r="A56" s="206" t="s">
        <v>282</v>
      </c>
      <c r="B56" s="206">
        <f>IF('入力シート１＜普通車　料金表＞'!C17:C17="","",'入力シート１＜普通車　料金表＞'!C17:C17)</f>
        <v>199075</v>
      </c>
    </row>
    <row r="57" spans="1:4">
      <c r="A57" s="206" t="s">
        <v>283</v>
      </c>
      <c r="B57" s="206">
        <f>IF('入力シート１＜普通車　料金表＞'!F17:F17="","",'入力シート１＜普通車　料金表＞'!F17:F17)</f>
        <v>220000</v>
      </c>
    </row>
    <row r="58" spans="1:4">
      <c r="A58" s="206" t="s">
        <v>284</v>
      </c>
      <c r="B58" s="206">
        <f>IF('入力シート１＜普通車　料金表＞'!I17:I17="","",'入力シート１＜普通車　料金表＞'!I17:I17)</f>
        <v>225000</v>
      </c>
    </row>
    <row r="59" spans="1:4">
      <c r="A59" s="206" t="s">
        <v>285</v>
      </c>
      <c r="B59" s="206" t="str">
        <f>IF('入力シート１＜普通車　料金表＞'!L17:L17="","",'入力シート１＜普通車　料金表＞'!L17:L17)</f>
        <v/>
      </c>
    </row>
    <row r="60" spans="1:4">
      <c r="A60" s="206" t="s">
        <v>286</v>
      </c>
      <c r="B60" s="206" t="str">
        <f>IF('入力シート１＜普通車　料金表＞'!O17:O17="","",'入力シート１＜普通車　料金表＞'!O17:O17)</f>
        <v/>
      </c>
    </row>
    <row r="61" spans="1:4">
      <c r="A61" s="206" t="s">
        <v>287</v>
      </c>
      <c r="B61" s="206" t="str">
        <f>IF('入力シート１＜普通車　料金表＞'!R17:R17="","",'入力シート１＜普通車　料金表＞'!R17:R17)</f>
        <v/>
      </c>
    </row>
    <row r="62" spans="1:4">
      <c r="A62" s="208" t="s">
        <v>288</v>
      </c>
      <c r="B62" s="208" t="str">
        <f>IF('入力シート１＜普通車　料金表＞'!B19="","",'入力シート１＜普通車　料金表＞'!B19)</f>
        <v/>
      </c>
    </row>
    <row r="63" spans="1:4">
      <c r="A63" s="208" t="s">
        <v>289</v>
      </c>
      <c r="B63" s="208" t="str">
        <f>IF('入力シート１＜普通車　料金表＞'!C19:C19="","",'入力シート１＜普通車　料金表＞'!C19:C19)</f>
        <v/>
      </c>
    </row>
    <row r="64" spans="1:4">
      <c r="A64" s="208" t="s">
        <v>290</v>
      </c>
      <c r="B64" s="208" t="str">
        <f>IF('入力シート１＜普通車　料金表＞'!F19:F19="","",'入力シート１＜普通車　料金表＞'!F19:F19)</f>
        <v/>
      </c>
    </row>
    <row r="65" spans="1:2">
      <c r="A65" s="208" t="s">
        <v>291</v>
      </c>
      <c r="B65" s="208" t="str">
        <f>IF('入力シート１＜普通車　料金表＞'!I19:I19="","",'入力シート１＜普通車　料金表＞'!I19:I19)</f>
        <v/>
      </c>
    </row>
    <row r="66" spans="1:2">
      <c r="A66" s="208" t="s">
        <v>292</v>
      </c>
      <c r="B66" s="208" t="str">
        <f>IF('入力シート１＜普通車　料金表＞'!L19:L19="","",'入力シート１＜普通車　料金表＞'!L19:L19)</f>
        <v/>
      </c>
    </row>
    <row r="67" spans="1:2">
      <c r="A67" s="208" t="s">
        <v>293</v>
      </c>
      <c r="B67" s="208" t="str">
        <f>IF('入力シート１＜普通車　料金表＞'!O19:O19="","",'入力シート１＜普通車　料金表＞'!O19:O19)</f>
        <v/>
      </c>
    </row>
    <row r="68" spans="1:2">
      <c r="A68" s="208" t="s">
        <v>294</v>
      </c>
      <c r="B68" s="208" t="str">
        <f>IF('入力シート１＜普通車　料金表＞'!R19:R19="","",'入力シート１＜普通車　料金表＞'!R19:R19)</f>
        <v/>
      </c>
    </row>
    <row r="69" spans="1:2">
      <c r="A69" s="194" t="s">
        <v>295</v>
      </c>
      <c r="B69" s="194" t="str">
        <f>IF('入力シート１＜普通車　料金表＞'!B21="","",'入力シート１＜普通車　料金表＞'!B21)</f>
        <v/>
      </c>
    </row>
    <row r="70" spans="1:2">
      <c r="A70" s="194" t="s">
        <v>296</v>
      </c>
      <c r="B70" s="194" t="str">
        <f>IF('入力シート１＜普通車　料金表＞'!C21:C21="","",'入力シート１＜普通車　料金表＞'!C21:C21)</f>
        <v/>
      </c>
    </row>
    <row r="71" spans="1:2">
      <c r="A71" s="194" t="s">
        <v>297</v>
      </c>
      <c r="B71" s="194" t="str">
        <f>IF('入力シート１＜普通車　料金表＞'!F21:F21="","",'入力シート１＜普通車　料金表＞'!F21:F21)</f>
        <v/>
      </c>
    </row>
    <row r="72" spans="1:2">
      <c r="A72" s="194" t="s">
        <v>298</v>
      </c>
      <c r="B72" s="194" t="str">
        <f>IF('入力シート１＜普通車　料金表＞'!I21:I21="","",'入力シート１＜普通車　料金表＞'!I21:I21)</f>
        <v/>
      </c>
    </row>
    <row r="73" spans="1:2">
      <c r="A73" s="194" t="s">
        <v>299</v>
      </c>
      <c r="B73" s="194" t="str">
        <f>IF('入力シート１＜普通車　料金表＞'!L21:L21="","",'入力シート１＜普通車　料金表＞'!L21:L21)</f>
        <v/>
      </c>
    </row>
    <row r="74" spans="1:2">
      <c r="A74" s="194" t="s">
        <v>300</v>
      </c>
      <c r="B74" s="194" t="str">
        <f>IF('入力シート１＜普通車　料金表＞'!O21:O21="","",'入力シート１＜普通車　料金表＞'!O21:O21)</f>
        <v/>
      </c>
    </row>
    <row r="75" spans="1:2">
      <c r="A75" s="194" t="s">
        <v>301</v>
      </c>
      <c r="B75" s="194" t="str">
        <f>IF('入力シート１＜普通車　料金表＞'!R21:R21="","",'入力シート１＜普通車　料金表＞'!R21:R21)</f>
        <v/>
      </c>
    </row>
    <row r="76" spans="1:2">
      <c r="A76" s="207" t="s">
        <v>302</v>
      </c>
      <c r="B76" s="207" t="str">
        <f>IF('入力シート１＜普通車　料金表＞'!B23="","",'入力シート１＜普通車　料金表＞'!B23)</f>
        <v/>
      </c>
    </row>
    <row r="77" spans="1:2">
      <c r="A77" s="207" t="s">
        <v>303</v>
      </c>
      <c r="B77" s="207" t="str">
        <f>IF('入力シート１＜普通車　料金表＞'!C23:C23="","",'入力シート１＜普通車　料金表＞'!C23:C23)</f>
        <v/>
      </c>
    </row>
    <row r="78" spans="1:2">
      <c r="A78" s="207" t="s">
        <v>304</v>
      </c>
      <c r="B78" s="207" t="str">
        <f>IF('入力シート１＜普通車　料金表＞'!F23:F23="","",'入力シート１＜普通車　料金表＞'!F23:F23)</f>
        <v/>
      </c>
    </row>
    <row r="79" spans="1:2">
      <c r="A79" s="207" t="s">
        <v>305</v>
      </c>
      <c r="B79" s="207" t="str">
        <f>IF('入力シート１＜普通車　料金表＞'!I23:I23="","",'入力シート１＜普通車　料金表＞'!I23:I23)</f>
        <v/>
      </c>
    </row>
    <row r="80" spans="1:2">
      <c r="A80" s="207" t="s">
        <v>306</v>
      </c>
      <c r="B80" s="207" t="str">
        <f>IF('入力シート１＜普通車　料金表＞'!L23:L23="","",'入力シート１＜普通車　料金表＞'!L23:L23)</f>
        <v/>
      </c>
    </row>
    <row r="81" spans="1:2">
      <c r="A81" s="207" t="s">
        <v>307</v>
      </c>
      <c r="B81" s="207" t="str">
        <f>IF('入力シート１＜普通車　料金表＞'!O23:O23="","",'入力シート１＜普通車　料金表＞'!O23:O23)</f>
        <v/>
      </c>
    </row>
    <row r="82" spans="1:2">
      <c r="A82" s="207" t="s">
        <v>308</v>
      </c>
      <c r="B82" s="207" t="str">
        <f>IF('入力シート１＜普通車　料金表＞'!R23:R23="","",'入力シート１＜普通車　料金表＞'!R23:R23)</f>
        <v/>
      </c>
    </row>
    <row r="83" spans="1:2">
      <c r="A83" t="s">
        <v>309</v>
      </c>
      <c r="B83">
        <f>IF('入力シート１＜普通車　料金表＞'!E35="","",'入力シート１＜普通車　料金表＞'!E35)</f>
        <v>67000</v>
      </c>
    </row>
    <row r="84" spans="1:2">
      <c r="A84" t="s">
        <v>310</v>
      </c>
      <c r="B84">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D84"/>
  <sheetViews>
    <sheetView topLeftCell="A38" workbookViewId="0">
      <selection activeCell="R45" sqref="R45:X45"/>
    </sheetView>
  </sheetViews>
  <sheetFormatPr defaultColWidth="20.375" defaultRowHeight="13.5"/>
  <cols>
    <col min="1" max="16384" width="20.375" style="1"/>
  </cols>
  <sheetData>
    <row r="1" spans="1:4">
      <c r="B1" s="1" t="str">
        <f>'入力シート１＜普通車　料金表＞'!C48</f>
        <v>25歳までの方</v>
      </c>
      <c r="C1" s="1" t="str">
        <f>IF('入力シート１＜普通車　料金表＞'!I48="","",'入力シート１＜普通車　料金表＞'!I48)</f>
        <v>26歳以上の方</v>
      </c>
      <c r="D1" s="1" t="str">
        <f>IF('入力シート１＜普通車　料金表＞'!O48="","",'入力シート１＜普通車　料金表＞'!O48)</f>
        <v>追加料金</v>
      </c>
    </row>
    <row r="2" spans="1:4">
      <c r="A2" s="1" t="str">
        <f>'入力シート１＜普通車　料金表＞'!B49</f>
        <v>技能教習</v>
      </c>
      <c r="B2" s="1" t="str">
        <f>IF('入力シート１＜普通車　料金表＞'!C50="","",'入力シート１＜普通車　料金表＞'!C50)</f>
        <v>卒業まで追加料金無し</v>
      </c>
      <c r="C2" s="1" t="str">
        <f>IF('入力シート１＜普通車　料金表＞'!I49="","",'入力シート１＜普通車　料金表＞'!I49)</f>
        <v>規定時限数＋6時限まで</v>
      </c>
      <c r="D2" s="1" t="str">
        <f>IF('入力シート１＜普通車　料金表＞'!O49="","",'入力シート１＜普通車　料金表＞'!O49)</f>
        <v>1時限5,000円（税込5,400円）</v>
      </c>
    </row>
    <row r="3" spans="1:4">
      <c r="A3" s="1" t="str">
        <f>'入力シート１＜普通車　料金表＞'!B50</f>
        <v>修了検定</v>
      </c>
      <c r="B3" s="1" t="str">
        <f>IF('入力シート１＜普通車　料金表＞'!C51="","",'入力シート１＜普通車　料金表＞'!C51)</f>
        <v>卒業まで追加料金無し</v>
      </c>
      <c r="C3" s="1" t="str">
        <f>IF('入力シート１＜普通車　料金表＞'!I50="","",'入力シート１＜普通車　料金表＞'!I50)</f>
        <v>1回まで</v>
      </c>
      <c r="D3" s="1" t="str">
        <f>IF('入力シート１＜普通車　料金表＞'!O50="","",'入力シート１＜普通車　料金表＞'!O50)</f>
        <v>1回4,000円（税込4,320円）</v>
      </c>
    </row>
    <row r="4" spans="1:4">
      <c r="A4" s="1" t="str">
        <f>'入力シート１＜普通車　料金表＞'!B51</f>
        <v>卒業検定</v>
      </c>
      <c r="B4" s="1" t="str">
        <f>IF('入力シート１＜普通車　料金表＞'!C52="","",'入力シート１＜普通車　料金表＞'!C52)</f>
        <v>規定宿泊数まで</v>
      </c>
      <c r="C4" s="1" t="str">
        <f>IF('入力シート１＜普通車　料金表＞'!I51="","",'入力シート１＜普通車　料金表＞'!I51)</f>
        <v>1回まで</v>
      </c>
      <c r="D4" s="1" t="str">
        <f>IF('入力シート１＜普通車　料金表＞'!O51="","",'入力シート１＜普通車　料金表＞'!O51)</f>
        <v>1回6,000円（税込6,480円）</v>
      </c>
    </row>
    <row r="5" spans="1:4">
      <c r="A5" s="1" t="str">
        <f>'入力シート１＜普通車　料金表＞'!B52</f>
        <v>宿泊
(食事付）</v>
      </c>
      <c r="B5" s="1" t="str">
        <f>IF('入力シート１＜普通車　料金表＞'!C53="","",'入力シート１＜普通車　料金表＞'!C53)</f>
        <v>※規定宿泊数以降はレギュラーへ移動していただく場合がございます。</v>
      </c>
      <c r="C5" s="1" t="str">
        <f>IF('入力シート１＜普通車　料金表＞'!I52="","",'入力シート１＜普通車　料金表＞'!I52)</f>
        <v>規定宿泊数まで</v>
      </c>
      <c r="D5" s="1" t="str">
        <f>IF('入力シート１＜普通車　料金表＞'!O52="","",'入力シート１＜普通車　料金表＞'!O52)</f>
        <v xml:space="preserve">
1泊5,000円（税込5,400円）
</v>
      </c>
    </row>
    <row r="6" spans="1:4">
      <c r="A6" s="1" t="str">
        <f>'入力シート１＜普通車　料金表＞'!B53</f>
        <v>備考</v>
      </c>
      <c r="B6" s="1" t="str">
        <f>IF('入力シート１＜普通車　料金表＞'!C54="","",'入力シート１＜普通車　料金表＞'!C54)</f>
        <v>仮免許試験手数料：１，７００円（非課税）／回、（不合格の場合、受験ごとに必要）
仮免許交付手数料：１，１５０円（非課税）
原付講習費：5,556円（税込6,000円）
（ご希望の方のみ、事前申込みが必要）</v>
      </c>
      <c r="C6" s="1" t="str">
        <f>IF('入力シート１＜普通車　料金表＞'!I53="","",'入力シート１＜普通車　料金表＞'!I53)</f>
        <v/>
      </c>
      <c r="D6" s="1" t="str">
        <f>IF('入力シート１＜普通車　料金表＞'!O53="","",'入力シート１＜普通車　料金表＞'!O53)</f>
        <v/>
      </c>
    </row>
    <row r="7" spans="1:4">
      <c r="A7" s="1" t="str">
        <f>'入力シート１＜普通車　料金表＞'!B54</f>
        <v>別途料金</v>
      </c>
      <c r="B7" s="1" t="str">
        <f>IF('入力シート１＜普通車　料金表＞'!C55="","",'入力シート１＜普通車　料金表＞'!C55)</f>
        <v>◆普通二輪同時　税込75,600円ＵＰ　(2月・3月を除く）
※25歳までの方</v>
      </c>
      <c r="C7" s="1" t="str">
        <f>IF('入力シート１＜普通車　料金表＞'!I54="","",'入力シート１＜普通車　料金表＞'!I54)</f>
        <v/>
      </c>
      <c r="D7" s="1" t="str">
        <f>IF('入力シート１＜普通車　料金表＞'!O54="","",'入力シート１＜普通車　料金表＞'!O54)</f>
        <v/>
      </c>
    </row>
    <row r="8" spans="1:4">
      <c r="A8" s="1" t="str">
        <f>'入力シート１＜普通車　料金表＞'!B55</f>
        <v>二輪同時</v>
      </c>
      <c r="B8" s="1" t="str">
        <f>IF('入力シート１＜普通車　料金表＞'!C56="","",'入力シート１＜普通車　料金表＞'!C56)</f>
        <v/>
      </c>
    </row>
    <row r="84" spans="2:2">
      <c r="B84" s="1">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G84"/>
  <sheetViews>
    <sheetView workbookViewId="0">
      <selection sqref="A1:G17"/>
    </sheetView>
  </sheetViews>
  <sheetFormatPr defaultColWidth="11" defaultRowHeight="13.5"/>
  <cols>
    <col min="1" max="1" width="5.5" customWidth="1"/>
    <col min="2" max="2" width="25.5" bestFit="1" customWidth="1"/>
    <col min="3" max="3" width="30.625" bestFit="1" customWidth="1"/>
    <col min="5" max="5" width="21" bestFit="1" customWidth="1"/>
    <col min="6" max="6" width="117.5" customWidth="1"/>
  </cols>
  <sheetData>
    <row r="1" spans="1:7">
      <c r="A1" t="s">
        <v>719</v>
      </c>
    </row>
    <row r="2" spans="1:7" ht="81">
      <c r="A2" t="s">
        <v>720</v>
      </c>
      <c r="B2" t="s">
        <v>721</v>
      </c>
      <c r="C2" t="s">
        <v>722</v>
      </c>
      <c r="E2" t="s">
        <v>723</v>
      </c>
      <c r="F2" s="397" t="s">
        <v>724</v>
      </c>
      <c r="G2" s="397" t="s">
        <v>725</v>
      </c>
    </row>
    <row r="3" spans="1:7">
      <c r="A3" t="str">
        <f>IF('入力シート２　＜特別企画・割引＞'!$B31="●",'入力シート２　＜特別企画・割引＞'!C31,"")</f>
        <v/>
      </c>
      <c r="B3" t="str">
        <f>IF('入力シート２　＜特別企画・割引＞'!$B31="●",IF(ISBLANK('入力シート２　＜特別企画・割引＞'!E31),"",'入力シート２　＜特別企画・割引＞'!E31),"")</f>
        <v/>
      </c>
      <c r="C3" t="str">
        <f>IF('入力シート２　＜特別企画・割引＞'!$B31="●",IF(ISBLANK('入力シート２　＜特別企画・割引＞'!F31),"",'入力シート２　＜特別企画・割引＞'!F31),"")</f>
        <v/>
      </c>
      <c r="D3" t="str">
        <f>IF('入力シート２　＜特別企画・割引＞'!$B31="●",IF(ISBLANK('入力シート２　＜特別企画・割引＞'!G31),"",'入力シート２　＜特別企画・割引＞'!G31),"")</f>
        <v/>
      </c>
      <c r="E3" t="str">
        <f>IF('入力シート２　＜特別企画・割引＞'!$B31="●",IF(ISBLANK('入力シート２　＜特別企画・割引＞'!H31),"",'入力シート２　＜特別企画・割引＞'!H31),"")</f>
        <v/>
      </c>
      <c r="F3" t="str">
        <f>IF('入力シート２　＜特別企画・割引＞'!$B31="●",'入力シート２　＜特別企画・割引＞'!J31,"")</f>
        <v/>
      </c>
      <c r="G3" t="str">
        <f>IF('入力シート２　＜特別企画・割引＞'!$B31="●",IF('入力シート２　＜特別企画・割引＞'!I11="","",'入力シート２　＜特別企画・割引＞'!I11)&amp;$A$1,"")</f>
        <v/>
      </c>
    </row>
    <row r="4" spans="1:7">
      <c r="A4" t="str">
        <f>IF('入力シート２　＜特別企画・割引＞'!$B32="●",'入力シート２　＜特別企画・割引＞'!C32,"")</f>
        <v/>
      </c>
      <c r="B4" t="str">
        <f>IF('入力シート２　＜特別企画・割引＞'!$B32="●",IF(ISBLANK('入力シート２　＜特別企画・割引＞'!E32),"",'入力シート２　＜特別企画・割引＞'!E32),"")</f>
        <v/>
      </c>
      <c r="C4" t="str">
        <f>IF('入力シート２　＜特別企画・割引＞'!$B32="●",IF(ISBLANK('入力シート２　＜特別企画・割引＞'!F32),"",'入力シート２　＜特別企画・割引＞'!F32),"")</f>
        <v/>
      </c>
      <c r="D4" t="str">
        <f>IF('入力シート２　＜特別企画・割引＞'!$B32="●",IF(ISBLANK('入力シート２　＜特別企画・割引＞'!G32),"",'入力シート２　＜特別企画・割引＞'!G32),"")</f>
        <v/>
      </c>
      <c r="E4" t="str">
        <f>IF('入力シート２　＜特別企画・割引＞'!$B32="●",IF(ISBLANK('入力シート２　＜特別企画・割引＞'!H32),"",'入力シート２　＜特別企画・割引＞'!H32),"")</f>
        <v/>
      </c>
      <c r="F4" t="str">
        <f>IF('入力シート２　＜特別企画・割引＞'!$B32="●",IF(ISBLANK('入力シート２　＜特別企画・割引＞'!J32),"",'入力シート２　＜特別企画・割引＞'!J32),"")</f>
        <v/>
      </c>
      <c r="G4" t="str">
        <f>IF('入力シート２　＜特別企画・割引＞'!$B32="●",IF('入力シート２　＜特別企画・割引＞'!I12="","",'入力シート２　＜特別企画・割引＞'!I12)&amp;$A$1,"")</f>
        <v/>
      </c>
    </row>
    <row r="5" spans="1:7">
      <c r="A5" t="str">
        <f>IF('入力シート２　＜特別企画・割引＞'!$B33="●",'入力シート２　＜特別企画・割引＞'!C33,"")</f>
        <v/>
      </c>
      <c r="B5" t="str">
        <f>IF('入力シート２　＜特別企画・割引＞'!$B33="●",IF(ISBLANK('入力シート２　＜特別企画・割引＞'!E33),"",'入力シート２　＜特別企画・割引＞'!E33),"")</f>
        <v/>
      </c>
      <c r="C5" t="str">
        <f>IF('入力シート２　＜特別企画・割引＞'!$B33="●",IF(ISBLANK('入力シート２　＜特別企画・割引＞'!F33),"",'入力シート２　＜特別企画・割引＞'!F33),"")</f>
        <v/>
      </c>
      <c r="D5" t="str">
        <f>IF('入力シート２　＜特別企画・割引＞'!$B33="●",IF(ISBLANK('入力シート２　＜特別企画・割引＞'!G33),"",'入力シート２　＜特別企画・割引＞'!G33),"")</f>
        <v/>
      </c>
      <c r="E5" t="str">
        <f>IF('入力シート２　＜特別企画・割引＞'!$B33="●",IF(ISBLANK('入力シート２　＜特別企画・割引＞'!H33),"",'入力シート２　＜特別企画・割引＞'!H33),"")</f>
        <v/>
      </c>
      <c r="F5" t="str">
        <f>IF('入力シート２　＜特別企画・割引＞'!$B33="●",IF(ISBLANK('入力シート２　＜特別企画・割引＞'!J33),"",'入力シート２　＜特別企画・割引＞'!J33),"")</f>
        <v/>
      </c>
      <c r="G5" t="str">
        <f>IF('入力シート２　＜特別企画・割引＞'!$B33="●",IF('入力シート２　＜特別企画・割引＞'!I13="","",'入力シート２　＜特別企画・割引＞'!I13)&amp;$A$1,"")</f>
        <v/>
      </c>
    </row>
    <row r="6" spans="1:7">
      <c r="A6" t="str">
        <f>IF('入力シート２　＜特別企画・割引＞'!$B34="●",'入力シート２　＜特別企画・割引＞'!C34,"")</f>
        <v/>
      </c>
      <c r="B6" t="str">
        <f>IF('入力シート２　＜特別企画・割引＞'!$B34="●",'入力シート２　＜特別企画・割引＞'!E34,"")</f>
        <v/>
      </c>
      <c r="E6" t="str">
        <f>IF('入力シート２　＜特別企画・割引＞'!$B34="●",'入力シート２　＜特別企画・割引＞'!H34,"")</f>
        <v/>
      </c>
      <c r="F6" t="str">
        <f>IF('入力シート２　＜特別企画・割引＞'!$B34="●",IF(ISBLANK('入力シート２　＜特別企画・割引＞'!J34),"",'入力シート２　＜特別企画・割引＞'!J34),"")</f>
        <v/>
      </c>
      <c r="G6" t="str">
        <f>IF('入力シート２　＜特別企画・割引＞'!$B34="●",IF('入力シート２　＜特別企画・割引＞'!I14="","",'入力シート２　＜特別企画・割引＞'!I14)&amp;$A$1,"")</f>
        <v/>
      </c>
    </row>
    <row r="7" spans="1:7">
      <c r="A7" t="str">
        <f>IF('入力シート２　＜特別企画・割引＞'!$B35="●",'入力シート２　＜特別企画・割引＞'!C35,"")</f>
        <v/>
      </c>
      <c r="B7" t="str">
        <f>IF('入力シート２　＜特別企画・割引＞'!$B35="●",IF(ISBLANK('入力シート２　＜特別企画・割引＞'!E35),"",'入力シート２　＜特別企画・割引＞'!E35),"")</f>
        <v/>
      </c>
      <c r="C7" t="str">
        <f>IF('入力シート２　＜特別企画・割引＞'!$B35="●",IF(ISBLANK('入力シート２　＜特別企画・割引＞'!F35),"",'入力シート２　＜特別企画・割引＞'!F35),"")</f>
        <v/>
      </c>
      <c r="D7" t="str">
        <f>IF('入力シート２　＜特別企画・割引＞'!$B35="●",IF(ISBLANK('入力シート２　＜特別企画・割引＞'!G35),"",'入力シート２　＜特別企画・割引＞'!G35),"")</f>
        <v/>
      </c>
      <c r="E7" t="str">
        <f>IF('入力シート２　＜特別企画・割引＞'!$B35="●",IF(ISBLANK('入力シート２　＜特別企画・割引＞'!H35),"",'入力シート２　＜特別企画・割引＞'!H35),"")</f>
        <v/>
      </c>
      <c r="F7" t="str">
        <f>IF('入力シート２　＜特別企画・割引＞'!$B35="●",IF(ISBLANK('入力シート２　＜特別企画・割引＞'!J35),"",'入力シート２　＜特別企画・割引＞'!J35),"")</f>
        <v/>
      </c>
      <c r="G7" t="str">
        <f>IF('入力シート２　＜特別企画・割引＞'!$B35="●",IF('入力シート２　＜特別企画・割引＞'!I15="","",'入力シート２　＜特別企画・割引＞'!I15)&amp;$A$1,"")</f>
        <v/>
      </c>
    </row>
    <row r="8" spans="1:7">
      <c r="A8" t="str">
        <f>IF('入力シート２　＜特別企画・割引＞'!$B36="●",'入力シート２　＜特別企画・割引＞'!C36,"")</f>
        <v/>
      </c>
      <c r="B8" t="str">
        <f>IF('入力シート２　＜特別企画・割引＞'!$B36="●",IF(ISBLANK('入力シート２　＜特別企画・割引＞'!E36),"",'入力シート２　＜特別企画・割引＞'!E36),"")</f>
        <v/>
      </c>
      <c r="C8" t="str">
        <f>IF('入力シート２　＜特別企画・割引＞'!$B36="●",IF(ISBLANK('入力シート２　＜特別企画・割引＞'!F36),"",'入力シート２　＜特別企画・割引＞'!F36),"")</f>
        <v/>
      </c>
      <c r="D8" t="str">
        <f>IF('入力シート２　＜特別企画・割引＞'!$B36="●",IF(ISBLANK('入力シート２　＜特別企画・割引＞'!G36),"",'入力シート２　＜特別企画・割引＞'!G36),"")</f>
        <v/>
      </c>
      <c r="E8" t="str">
        <f>IF('入力シート２　＜特別企画・割引＞'!$B36="●",IF(ISBLANK('入力シート２　＜特別企画・割引＞'!H36),"",'入力シート２　＜特別企画・割引＞'!H36),"")</f>
        <v/>
      </c>
      <c r="F8" t="str">
        <f>IF('入力シート２　＜特別企画・割引＞'!$B36="●",IF(ISBLANK('入力シート２　＜特別企画・割引＞'!J36),"",'入力シート２　＜特別企画・割引＞'!J36),"")</f>
        <v/>
      </c>
      <c r="G8" t="str">
        <f>IF('入力シート２　＜特別企画・割引＞'!$B36="●",IF('入力シート２　＜特別企画・割引＞'!I16="","",'入力シート２　＜特別企画・割引＞'!I16)&amp;$A$1,"")</f>
        <v/>
      </c>
    </row>
    <row r="9" spans="1:7">
      <c r="A9" t="str">
        <f>IF('入力シート２　＜特別企画・割引＞'!$B37="●",'入力シート２　＜特別企画・割引＞'!C37,"")</f>
        <v/>
      </c>
      <c r="B9" t="str">
        <f>IF('入力シート２　＜特別企画・割引＞'!$B37="●",IF(ISBLANK('入力シート２　＜特別企画・割引＞'!E37),"",'入力シート２　＜特別企画・割引＞'!E37),"")</f>
        <v/>
      </c>
      <c r="C9" t="str">
        <f>IF('入力シート２　＜特別企画・割引＞'!$B37="●",IF(ISBLANK('入力シート２　＜特別企画・割引＞'!F37),"",'入力シート２　＜特別企画・割引＞'!F37),"")</f>
        <v/>
      </c>
      <c r="D9" t="str">
        <f>IF('入力シート２　＜特別企画・割引＞'!$B37="●",IF(ISBLANK('入力シート２　＜特別企画・割引＞'!G37),"",'入力シート２　＜特別企画・割引＞'!G37),"")</f>
        <v/>
      </c>
      <c r="E9" t="str">
        <f>IF('入力シート２　＜特別企画・割引＞'!$B37="●",IF(ISBLANK('入力シート２　＜特別企画・割引＞'!H37),"",'入力シート２　＜特別企画・割引＞'!H37),"")</f>
        <v/>
      </c>
      <c r="F9" t="str">
        <f>IF('入力シート２　＜特別企画・割引＞'!$B37="●",IF(ISBLANK('入力シート２　＜特別企画・割引＞'!J37),"",'入力シート２　＜特別企画・割引＞'!J37),"")</f>
        <v/>
      </c>
      <c r="G9" t="str">
        <f>IF('入力シート２　＜特別企画・割引＞'!$B37="●",IF('入力シート２　＜特別企画・割引＞'!I17="","",'入力シート２　＜特別企画・割引＞'!I17)&amp;$A$1,"")</f>
        <v/>
      </c>
    </row>
    <row r="10" spans="1:7">
      <c r="A10" t="str">
        <f>IF('入力シート２　＜特別企画・割引＞'!$B38="●",'入力シート２　＜特別企画・割引＞'!C38,"")</f>
        <v/>
      </c>
      <c r="B10" t="str">
        <f>IF('入力シート２　＜特別企画・割引＞'!$B38="●",IF(ISBLANK('入力シート２　＜特別企画・割引＞'!E38),"",'入力シート２　＜特別企画・割引＞'!E38),"")</f>
        <v/>
      </c>
      <c r="C10" t="str">
        <f>IF('入力シート２　＜特別企画・割引＞'!$B38="●",IF(ISBLANK('入力シート２　＜特別企画・割引＞'!F38),"",'入力シート２　＜特別企画・割引＞'!F38),"")</f>
        <v/>
      </c>
      <c r="D10" t="str">
        <f>IF('入力シート２　＜特別企画・割引＞'!$B38="●",IF(ISBLANK('入力シート２　＜特別企画・割引＞'!G38),"",'入力シート２　＜特別企画・割引＞'!G38),"")</f>
        <v/>
      </c>
      <c r="E10" t="str">
        <f>IF('入力シート２　＜特別企画・割引＞'!$B38="●",IF(ISBLANK('入力シート２　＜特別企画・割引＞'!H38),"",'入力シート２　＜特別企画・割引＞'!H38),"")</f>
        <v/>
      </c>
      <c r="F10" t="str">
        <f>IF('入力シート２　＜特別企画・割引＞'!$B38="●",IF(ISBLANK('入力シート２　＜特別企画・割引＞'!J38),"",'入力シート２　＜特別企画・割引＞'!J38),"")</f>
        <v/>
      </c>
      <c r="G10" t="str">
        <f>IF('入力シート２　＜特別企画・割引＞'!$B38="●",IF('入力シート２　＜特別企画・割引＞'!I18="","",'入力シート２　＜特別企画・割引＞'!I18)&amp;$A$1,"")</f>
        <v/>
      </c>
    </row>
    <row r="11" spans="1:7">
      <c r="A11" t="str">
        <f>IF('入力シート２　＜特別企画・割引＞'!$B39="●",'入力シート２　＜特別企画・割引＞'!C39,"")</f>
        <v/>
      </c>
      <c r="B11" t="str">
        <f>IF('入力シート２　＜特別企画・割引＞'!$B39="●",IF(ISBLANK('入力シート２　＜特別企画・割引＞'!E39),"",'入力シート２　＜特別企画・割引＞'!E39),"")</f>
        <v/>
      </c>
      <c r="C11" t="str">
        <f>IF('入力シート２　＜特別企画・割引＞'!$B39="●",IF(ISBLANK('入力シート２　＜特別企画・割引＞'!F39),"",'入力シート２　＜特別企画・割引＞'!F39),"")</f>
        <v/>
      </c>
      <c r="D11" t="str">
        <f>IF('入力シート２　＜特別企画・割引＞'!$B39="●",IF(ISBLANK('入力シート２　＜特別企画・割引＞'!G39),"",'入力シート２　＜特別企画・割引＞'!G39),"")</f>
        <v/>
      </c>
      <c r="E11" t="str">
        <f>IF('入力シート２　＜特別企画・割引＞'!$B39="●",IF(ISBLANK('入力シート２　＜特別企画・割引＞'!H39),"",'入力シート２　＜特別企画・割引＞'!H39),"")</f>
        <v/>
      </c>
      <c r="F11" t="str">
        <f>IF('入力シート２　＜特別企画・割引＞'!$B39="●",IF(ISBLANK('入力シート２　＜特別企画・割引＞'!J39),"",'入力シート２　＜特別企画・割引＞'!J39),"")</f>
        <v/>
      </c>
      <c r="G11" t="str">
        <f>IF('入力シート２　＜特別企画・割引＞'!$B39="●",IF('入力シート２　＜特別企画・割引＞'!I19="","",'入力シート２　＜特別企画・割引＞'!I19)&amp;$A$1,"")</f>
        <v/>
      </c>
    </row>
    <row r="12" spans="1:7">
      <c r="A12" t="str">
        <f>IF('入力シート２　＜特別企画・割引＞'!$B40="●",'入力シート２　＜特別企画・割引＞'!C40,"")</f>
        <v/>
      </c>
      <c r="B12" t="str">
        <f>IF('入力シート２　＜特別企画・割引＞'!$B40="●",IF(ISBLANK('入力シート２　＜特別企画・割引＞'!E40),"",'入力シート２　＜特別企画・割引＞'!E40),"")</f>
        <v/>
      </c>
      <c r="C12" t="str">
        <f>IF('入力シート２　＜特別企画・割引＞'!$B40="●",IF(ISBLANK('入力シート２　＜特別企画・割引＞'!F40),"",'入力シート２　＜特別企画・割引＞'!F40),"")</f>
        <v/>
      </c>
      <c r="D12" t="str">
        <f>IF('入力シート２　＜特別企画・割引＞'!$B40="●",IF(ISBLANK('入力シート２　＜特別企画・割引＞'!G40),"",'入力シート２　＜特別企画・割引＞'!G40),"")</f>
        <v/>
      </c>
      <c r="E12" t="str">
        <f>IF('入力シート２　＜特別企画・割引＞'!$B40="●",IF(ISBLANK('入力シート２　＜特別企画・割引＞'!H40),"",'入力シート２　＜特別企画・割引＞'!H40),"")</f>
        <v/>
      </c>
      <c r="F12" t="str">
        <f>IF('入力シート２　＜特別企画・割引＞'!$B40="●",IF(ISBLANK('入力シート２　＜特別企画・割引＞'!J40),"",'入力シート２　＜特別企画・割引＞'!J40),"")</f>
        <v/>
      </c>
      <c r="G12" t="str">
        <f>IF('入力シート２　＜特別企画・割引＞'!$B40="●",IF('入力シート２　＜特別企画・割引＞'!I20="","",'入力シート２　＜特別企画・割引＞'!I20)&amp;$A$1,"")</f>
        <v/>
      </c>
    </row>
    <row r="13" spans="1:7">
      <c r="A13" t="str">
        <f>IF('入力シート２　＜特別企画・割引＞'!$B41="●",'入力シート２　＜特別企画・割引＞'!C41,"")</f>
        <v/>
      </c>
      <c r="B13" t="str">
        <f>IF('入力シート２　＜特別企画・割引＞'!$B41="●",IF(ISBLANK('入力シート２　＜特別企画・割引＞'!E41),"",'入力シート２　＜特別企画・割引＞'!E41),"")</f>
        <v/>
      </c>
      <c r="C13" t="str">
        <f>IF('入力シート２　＜特別企画・割引＞'!$B41="●",IF(ISBLANK('入力シート２　＜特別企画・割引＞'!F41),"",'入力シート２　＜特別企画・割引＞'!F41),"")</f>
        <v/>
      </c>
      <c r="D13" t="str">
        <f>IF('入力シート２　＜特別企画・割引＞'!$B41="●",IF(ISBLANK('入力シート２　＜特別企画・割引＞'!G41),"",'入力シート２　＜特別企画・割引＞'!G41),"")</f>
        <v/>
      </c>
      <c r="E13" t="str">
        <f>IF('入力シート２　＜特別企画・割引＞'!$B41="●",IF(ISBLANK('入力シート２　＜特別企画・割引＞'!H41),"",'入力シート２　＜特別企画・割引＞'!H41),"")</f>
        <v/>
      </c>
      <c r="F13" t="str">
        <f>IF('入力シート２　＜特別企画・割引＞'!$B41="●",IF(ISBLANK('入力シート２　＜特別企画・割引＞'!J41),"",'入力シート２　＜特別企画・割引＞'!J41),"")</f>
        <v/>
      </c>
      <c r="G13" t="str">
        <f>IF('入力シート２　＜特別企画・割引＞'!$B41="●",IF('入力シート２　＜特別企画・割引＞'!I21="","",'入力シート２　＜特別企画・割引＞'!I21)&amp;$A$1,"")</f>
        <v/>
      </c>
    </row>
    <row r="14" spans="1:7">
      <c r="A14" t="str">
        <f>IF('入力シート２　＜特別企画・割引＞'!$B42="●",'入力シート２　＜特別企画・割引＞'!C42,"")</f>
        <v/>
      </c>
      <c r="B14" t="str">
        <f>IF('入力シート２　＜特別企画・割引＞'!$B42="●",IF(ISBLANK('入力シート２　＜特別企画・割引＞'!E42),"",'入力シート２　＜特別企画・割引＞'!E42),"")</f>
        <v/>
      </c>
      <c r="C14" t="str">
        <f>IF('入力シート２　＜特別企画・割引＞'!$B42="●",IF(ISBLANK('入力シート２　＜特別企画・割引＞'!F42),"",'入力シート２　＜特別企画・割引＞'!F42),"")</f>
        <v/>
      </c>
      <c r="D14" t="str">
        <f>IF('入力シート２　＜特別企画・割引＞'!$B42="●",IF(ISBLANK('入力シート２　＜特別企画・割引＞'!G42),"",'入力シート２　＜特別企画・割引＞'!G42),"")</f>
        <v/>
      </c>
      <c r="E14" t="str">
        <f>IF('入力シート２　＜特別企画・割引＞'!$B42="●",IF(ISBLANK('入力シート２　＜特別企画・割引＞'!H42),"",'入力シート２　＜特別企画・割引＞'!H42),"")</f>
        <v/>
      </c>
      <c r="F14" t="str">
        <f>IF('入力シート２　＜特別企画・割引＞'!$B42="●",IF(ISBLANK('入力シート２　＜特別企画・割引＞'!J42),"",'入力シート２　＜特別企画・割引＞'!J42),"")</f>
        <v/>
      </c>
      <c r="G14" t="str">
        <f>IF('入力シート２　＜特別企画・割引＞'!$B42="●",IF(ISBLANK('入力シート２　＜特別企画・割引＞'!L42),"",'入力シート２　＜特別企画・割引＞'!L42)&amp;$A$1,"")</f>
        <v/>
      </c>
    </row>
    <row r="15" spans="1:7">
      <c r="A15" t="str">
        <f>IF('入力シート２　＜特別企画・割引＞'!$B43="●",'入力シート２　＜特別企画・割引＞'!C43,"")</f>
        <v/>
      </c>
      <c r="B15" t="str">
        <f>IF('入力シート２　＜特別企画・割引＞'!$B43="●",IF(ISBLANK('入力シート２　＜特別企画・割引＞'!E43),"",'入力シート２　＜特別企画・割引＞'!E43),"")</f>
        <v/>
      </c>
      <c r="C15" t="str">
        <f>IF('入力シート２　＜特別企画・割引＞'!$B43="●",IF(ISBLANK('入力シート２　＜特別企画・割引＞'!F43),"",'入力シート２　＜特別企画・割引＞'!F43),"")</f>
        <v/>
      </c>
      <c r="D15" t="str">
        <f>IF('入力シート２　＜特別企画・割引＞'!$B43="●",IF(ISBLANK('入力シート２　＜特別企画・割引＞'!G43),"",'入力シート２　＜特別企画・割引＞'!G43),"")</f>
        <v/>
      </c>
      <c r="E15" t="str">
        <f>IF('入力シート２　＜特別企画・割引＞'!$B43="●",IF(ISBLANK('入力シート２　＜特別企画・割引＞'!H43),"",'入力シート２　＜特別企画・割引＞'!H43),"")</f>
        <v/>
      </c>
      <c r="F15" t="str">
        <f>IF('入力シート２　＜特別企画・割引＞'!$B43="●",IF(ISBLANK('入力シート２　＜特別企画・割引＞'!J43),"",'入力シート２　＜特別企画・割引＞'!J43),"")</f>
        <v/>
      </c>
      <c r="G15" t="str">
        <f>IF('入力シート２　＜特別企画・割引＞'!$B43="●",IF(ISBLANK('入力シート２　＜特別企画・割引＞'!L43),"",'入力シート２　＜特別企画・割引＞'!L43)&amp;$A$1,"")</f>
        <v/>
      </c>
    </row>
    <row r="16" spans="1:7">
      <c r="A16" t="str">
        <f>IF('入力シート２　＜特別企画・割引＞'!$B44="●",'入力シート２　＜特別企画・割引＞'!C44,"")</f>
        <v/>
      </c>
      <c r="B16" t="str">
        <f>IF('入力シート２　＜特別企画・割引＞'!$B44="●",IF(ISBLANK('入力シート２　＜特別企画・割引＞'!E44),"",'入力シート２　＜特別企画・割引＞'!E44),"")</f>
        <v/>
      </c>
      <c r="C16" t="str">
        <f>IF('入力シート２　＜特別企画・割引＞'!$B44="●",IF(ISBLANK('入力シート２　＜特別企画・割引＞'!F44),"",'入力シート２　＜特別企画・割引＞'!F44),"")</f>
        <v/>
      </c>
      <c r="D16" t="str">
        <f>IF('入力シート２　＜特別企画・割引＞'!$B44="●",IF(ISBLANK('入力シート２　＜特別企画・割引＞'!G44),"",'入力シート２　＜特別企画・割引＞'!G44),"")</f>
        <v/>
      </c>
      <c r="E16" t="str">
        <f>IF('入力シート２　＜特別企画・割引＞'!$B44="●",IF(ISBLANK('入力シート２　＜特別企画・割引＞'!H44),"",'入力シート２　＜特別企画・割引＞'!H44),"")</f>
        <v/>
      </c>
      <c r="F16" t="str">
        <f>IF('入力シート２　＜特別企画・割引＞'!$B44="●",IF(ISBLANK('入力シート２　＜特別企画・割引＞'!J44),"",'入力シート２　＜特別企画・割引＞'!J44),"")</f>
        <v/>
      </c>
      <c r="G16" t="str">
        <f>IF('入力シート２　＜特別企画・割引＞'!$B44="●",IF(ISBLANK('入力シート２　＜特別企画・割引＞'!L44),"",'入力シート２　＜特別企画・割引＞'!L44)&amp;$A$1,"")</f>
        <v/>
      </c>
    </row>
    <row r="17" spans="1:7">
      <c r="A17" t="str">
        <f>IF('入力シート２　＜特別企画・割引＞'!$B45="●",'入力シート２　＜特別企画・割引＞'!C45,"")</f>
        <v/>
      </c>
      <c r="B17" t="str">
        <f>IF('入力シート２　＜特別企画・割引＞'!$B45="●",IF(ISBLANK('入力シート２　＜特別企画・割引＞'!E45),"",'入力シート２　＜特別企画・割引＞'!E45),"")</f>
        <v/>
      </c>
      <c r="C17" t="str">
        <f>IF('入力シート２　＜特別企画・割引＞'!$B45="●",IF(ISBLANK('入力シート２　＜特別企画・割引＞'!F45),"",'入力シート２　＜特別企画・割引＞'!F45),"")</f>
        <v/>
      </c>
      <c r="D17" t="str">
        <f>IF('入力シート２　＜特別企画・割引＞'!$B45="●",IF(ISBLANK('入力シート２　＜特別企画・割引＞'!G45),"",'入力シート２　＜特別企画・割引＞'!G45),"")</f>
        <v/>
      </c>
      <c r="E17" t="str">
        <f>IF('入力シート２　＜特別企画・割引＞'!$B45="●",IF(ISBLANK('入力シート２　＜特別企画・割引＞'!H45),"",'入力シート２　＜特別企画・割引＞'!H45),"")</f>
        <v/>
      </c>
      <c r="F17" t="str">
        <f>IF('入力シート２　＜特別企画・割引＞'!$B45="●",IF(ISBLANK('入力シート２　＜特別企画・割引＞'!J45),"",'入力シート２　＜特別企画・割引＞'!J45),"")</f>
        <v/>
      </c>
      <c r="G17" t="str">
        <f>IF('入力シート２　＜特別企画・割引＞'!$B45="●",IF(ISBLANK('入力シート２　＜特別企画・割引＞'!L45),"",'入力シート２　＜特別企画・割引＞'!L45)&amp;$A$1,"")</f>
        <v/>
      </c>
    </row>
    <row r="47" spans="7:7">
      <c r="G47" s="1"/>
    </row>
    <row r="55" spans="4:4">
      <c r="D55" s="1"/>
    </row>
    <row r="84" spans="2:2">
      <c r="B84">
        <f>IF('入力シート１＜普通車　料金表＞'!E37="","",'入力シート１＜普通車　料金表＞'!E37)</f>
        <v>48000</v>
      </c>
    </row>
  </sheetData>
  <phoneticPr fontId="73"/>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I325"/>
  <sheetViews>
    <sheetView tabSelected="1" topLeftCell="P1" workbookViewId="0">
      <selection activeCell="V7" sqref="V7"/>
    </sheetView>
  </sheetViews>
  <sheetFormatPr defaultColWidth="11" defaultRowHeight="13.5"/>
  <cols>
    <col min="2" max="2" width="3.875" bestFit="1" customWidth="1"/>
    <col min="3" max="3" width="22.125" bestFit="1" customWidth="1"/>
    <col min="4" max="4" width="23.875" bestFit="1" customWidth="1"/>
  </cols>
  <sheetData>
    <row r="1" spans="1:35">
      <c r="AD1" t="s">
        <v>0</v>
      </c>
      <c r="AE1">
        <f>IF(ISBLANK('入力シート１＜普通車　料金表＞'!C10),"",'入力シート１＜普通車　料金表＞'!C10)</f>
        <v>43374</v>
      </c>
      <c r="AF1">
        <f>IF(ISBLANK('入力シート１＜普通車　料金表＞'!F10),"",'入力シート１＜普通車　料金表＞'!F10)</f>
        <v>43435</v>
      </c>
      <c r="AG1">
        <f>IF(ISBLANK('入力シート１＜普通車　料金表＞'!I10),"",'入力シート１＜普通車　料金表＞'!I10)</f>
        <v>43466</v>
      </c>
      <c r="AH1">
        <f>IF(ISBLANK('入力シート１＜普通車　料金表＞'!L10),"",'入力シート１＜普通車　料金表＞'!L10)</f>
        <v>43489</v>
      </c>
      <c r="AI1">
        <f>IF(ISBLANK('入力シート１＜普通車　料金表＞'!O10),"",'入力シート１＜普通車　料金表＞'!O10)</f>
        <v>43500</v>
      </c>
    </row>
    <row r="2" spans="1:35">
      <c r="AD2" t="s">
        <v>1</v>
      </c>
      <c r="AE2">
        <f>IF(ISBLANK('入力シート１＜普通車　料金表＞'!E10),"",'入力シート１＜普通車　料金表＞'!E10)</f>
        <v>43434</v>
      </c>
      <c r="AF2">
        <f>IF(ISBLANK('入力シート１＜普通車　料金表＞'!H10),"",'入力シート１＜普通車　料金表＞'!H10)</f>
        <v>43465</v>
      </c>
      <c r="AG2">
        <f>IF(ISBLANK('入力シート１＜普通車　料金表＞'!K10),"",'入力シート１＜普通車　料金表＞'!K10)</f>
        <v>43488</v>
      </c>
      <c r="AH2">
        <f>IF(ISBLANK('入力シート１＜普通車　料金表＞'!N10),"",'入力シート１＜普通車　料金表＞'!N10)</f>
        <v>43499</v>
      </c>
      <c r="AI2">
        <f>IF(ISBLANK('入力シート１＜普通車　料金表＞'!Q10),"",'入力シート１＜普通車　料金表＞'!Q10)</f>
        <v>43513</v>
      </c>
    </row>
    <row r="3" spans="1:35">
      <c r="A3" s="209"/>
      <c r="C3" s="209"/>
      <c r="D3" s="209"/>
      <c r="AD3" t="s">
        <v>0</v>
      </c>
      <c r="AE3" t="str">
        <f>IF(ISBLANK('入力シート１＜普通車　料金表＞'!C11),"",'入力シート１＜普通車　料金表＞'!C11)</f>
        <v/>
      </c>
      <c r="AF3" t="str">
        <f>IF(ISBLANK('入力シート１＜普通車　料金表＞'!F11),"",'入力シート１＜普通車　料金表＞'!F11)</f>
        <v/>
      </c>
      <c r="AG3">
        <f>IF(ISBLANK('入力シート１＜普通車　料金表＞'!I11),"",'入力シート１＜普通車　料金表＞'!I11)</f>
        <v>43534</v>
      </c>
      <c r="AH3" t="str">
        <f>IF(ISBLANK('入力シート１＜普通車　料金表＞'!L11),"",'入力シート１＜普通車　料金表＞'!L11)</f>
        <v/>
      </c>
      <c r="AI3" t="str">
        <f>IF(ISBLANK('入力シート１＜普通車　料金表＞'!O11),"",'入力シート１＜普通車　料金表＞'!O11)</f>
        <v/>
      </c>
    </row>
    <row r="4" spans="1:35">
      <c r="A4" s="209"/>
      <c r="C4" s="209"/>
      <c r="D4" s="209"/>
      <c r="AD4" t="s">
        <v>1</v>
      </c>
      <c r="AE4" t="str">
        <f>IF(ISBLANK('入力シート１＜普通車　料金表＞'!E11),"",'入力シート１＜普通車　料金表＞'!E11)</f>
        <v/>
      </c>
      <c r="AF4" t="str">
        <f>IF(ISBLANK('入力シート１＜普通車　料金表＞'!H11),"",'入力シート１＜普通車　料金表＞'!H11)</f>
        <v/>
      </c>
      <c r="AG4">
        <f>IF(ISBLANK('入力シート１＜普通車　料金表＞'!K11),"",'入力シート１＜普通車　料金表＞'!K11)</f>
        <v>43616</v>
      </c>
      <c r="AH4" t="str">
        <f>IF(ISBLANK('入力シート１＜普通車　料金表＞'!N11),"",'入力シート１＜普通車　料金表＞'!N11)</f>
        <v/>
      </c>
      <c r="AI4" t="str">
        <f>IF(ISBLANK('入力シート１＜普通車　料金表＞'!Q11),"",'入力シート１＜普通車　料金表＞'!Q11)</f>
        <v/>
      </c>
    </row>
    <row r="5" spans="1:35">
      <c r="A5" s="209"/>
      <c r="C5" s="209"/>
      <c r="D5" s="209"/>
      <c r="AD5" t="s">
        <v>0</v>
      </c>
      <c r="AE5" t="str">
        <f>IF(ISBLANK('入力シート１＜普通車　料金表＞'!C12),"",'入力シート１＜普通車　料金表＞'!C12)</f>
        <v/>
      </c>
      <c r="AF5" t="str">
        <f>IF(ISBLANK('入力シート１＜普通車　料金表＞'!F12),"",'入力シート１＜普通車　料金表＞'!F12)</f>
        <v/>
      </c>
      <c r="AG5" t="str">
        <f>IF(ISBLANK('入力シート１＜普通車　料金表＞'!I12),"",'入力シート１＜普通車　料金表＞'!I12)</f>
        <v/>
      </c>
      <c r="AH5" t="str">
        <f>IF(ISBLANK('入力シート１＜普通車　料金表＞'!L12),"",'入力シート１＜普通車　料金表＞'!L12)</f>
        <v/>
      </c>
      <c r="AI5" t="str">
        <f>IF(ISBLANK('入力シート１＜普通車　料金表＞'!O12),"",'入力シート１＜普通車　料金表＞'!O12)</f>
        <v/>
      </c>
    </row>
    <row r="6" spans="1:35">
      <c r="A6" s="209" t="str">
        <f>IF(スケジュール!A8="","",スケジュール!A8)</f>
        <v/>
      </c>
      <c r="B6" t="str">
        <f>IF(スケジュール!B8="","",スケジュール!B8)</f>
        <v/>
      </c>
      <c r="C6" s="209" t="str">
        <f>IF(スケジュール!C8="","",スケジュール!C8)</f>
        <v>AT卒業日を入れてくだい</v>
      </c>
      <c r="D6" s="209" t="str">
        <f>IF(スケジュール!D8="","",スケジュール!D8)</f>
        <v>MT卒業日を入れてください</v>
      </c>
      <c r="E6" t="str">
        <f>IF(スケジュール!E8="","",スケジュール!E8)</f>
        <v/>
      </c>
      <c r="F6" t="str">
        <f>IF(スケジュール!F8="","",スケジュール!F8)</f>
        <v/>
      </c>
      <c r="G6" t="str">
        <f>IF(スケジュール!G8="","",スケジュール!G8)</f>
        <v/>
      </c>
      <c r="H6" t="str">
        <f>IF(スケジュール!H8="","",スケジュール!H8)</f>
        <v/>
      </c>
      <c r="I6" t="str">
        <f>IF(スケジュール!I8="","",スケジュール!I8)</f>
        <v/>
      </c>
      <c r="J6" t="str">
        <f>IF(スケジュール!J8="","",スケジュール!J8)</f>
        <v/>
      </c>
      <c r="K6" t="str">
        <f>IF(スケジュール!K8="","",スケジュール!K8)</f>
        <v/>
      </c>
      <c r="L6" t="str">
        <f>IF(スケジュール!L8="","",スケジュール!L8)</f>
        <v/>
      </c>
      <c r="M6" t="str">
        <f>IF(スケジュール!M8="","",スケジュール!M8)</f>
        <v/>
      </c>
      <c r="N6" t="str">
        <f>IF(スケジュール!N8="","",スケジュール!N8)</f>
        <v/>
      </c>
      <c r="O6" t="str">
        <f>IF(スケジュール!O8="","",スケジュール!O8)</f>
        <v/>
      </c>
      <c r="P6" t="str">
        <f>IF(スケジュール!P8="","",スケジュール!P8)</f>
        <v/>
      </c>
      <c r="Q6" t="str">
        <f>IF(スケジュール!Q8="","",スケジュール!Q8)</f>
        <v/>
      </c>
      <c r="R6" t="str">
        <f>IF(スケジュール!R8="","",スケジュール!R8)</f>
        <v/>
      </c>
      <c r="S6" t="str">
        <f>IF(スケジュール!S8="","",スケジュール!S8)</f>
        <v/>
      </c>
      <c r="T6" t="str">
        <f>IF(スケジュール!T8="","",スケジュール!T8)</f>
        <v/>
      </c>
      <c r="U6" t="str">
        <f>IF(スケジュール!U8="","",スケジュール!U8)</f>
        <v/>
      </c>
      <c r="V6" t="str">
        <f>IF(スケジュール!V8="","",スケジュール!V8)</f>
        <v/>
      </c>
      <c r="X6" t="str">
        <f>IF(スケジュール!X8="","",スケジュール!X8)</f>
        <v/>
      </c>
      <c r="Y6" t="str">
        <f>IF(スケジュール!Y8="","",スケジュール!Y8)</f>
        <v/>
      </c>
      <c r="Z6" t="str">
        <f>IF(スケジュール!Z8="","",スケジュール!Z8)</f>
        <v/>
      </c>
      <c r="AB6" t="str">
        <f>IF(スケジュール!AA8="","",スケジュール!AA8)</f>
        <v/>
      </c>
      <c r="AC6" t="str">
        <f>IF(スケジュール!AB8="","",スケジュール!AB8)</f>
        <v/>
      </c>
      <c r="AD6" t="s">
        <v>1</v>
      </c>
      <c r="AE6" t="str">
        <f>IF(ISBLANK('入力シート１＜普通車　料金表＞'!E12),"",'入力シート１＜普通車　料金表＞'!E12)</f>
        <v/>
      </c>
      <c r="AF6" t="str">
        <f>IF(ISBLANK('入力シート１＜普通車　料金表＞'!H12),"",'入力シート１＜普通車　料金表＞'!H12)</f>
        <v/>
      </c>
      <c r="AG6" t="str">
        <f>IF(ISBLANK('入力シート１＜普通車　料金表＞'!K12),"",'入力シート１＜普通車　料金表＞'!K12)</f>
        <v/>
      </c>
      <c r="AH6" t="str">
        <f>IF(ISBLANK('入力シート１＜普通車　料金表＞'!N12),"",'入力シート１＜普通車　料金表＞'!N12)</f>
        <v/>
      </c>
      <c r="AI6" t="str">
        <f>IF(ISBLANK('入力シート１＜普通車　料金表＞'!Q12),"",'入力シート１＜普通車　料金表＞'!Q12)</f>
        <v/>
      </c>
    </row>
    <row r="7" spans="1:35">
      <c r="A7" s="209" t="str">
        <f>IF(スケジュール!A9="","",スケジュール!A9)</f>
        <v/>
      </c>
      <c r="B7" t="str">
        <f>IF(スケジュール!B9="","",スケジュール!B9)</f>
        <v/>
      </c>
      <c r="C7" s="209" t="str">
        <f>IF(スケジュール!C9="","",スケジュール!C9)</f>
        <v/>
      </c>
      <c r="D7" s="209" t="str">
        <f>IF(スケジュール!D9="","",スケジュール!D9)</f>
        <v/>
      </c>
      <c r="E7" t="str">
        <f>IF(スケジュール!E9="","",スケジュール!E9)</f>
        <v>限定割</v>
      </c>
      <c r="F7" t="str">
        <f>IF(スケジュール!F9="","",スケジュール!F9)</f>
        <v>夏特</v>
      </c>
      <c r="G7" t="str">
        <f>IF(スケジュール!G9="","",スケジュール!G9)</f>
        <v>春特</v>
      </c>
      <c r="H7" t="str">
        <f>IF(スケジュール!H9="","",スケジュール!H9)</f>
        <v>ゴールド</v>
      </c>
      <c r="I7" t="str">
        <f>IF(スケジュール!I9="","",スケジュール!I9)</f>
        <v>プラチナ</v>
      </c>
      <c r="J7" t="str">
        <f>IF(スケジュール!J9="","",スケジュール!J9)</f>
        <v>年末一時帰宅</v>
      </c>
      <c r="K7" t="str">
        <f>IF(スケジュール!K9="","",スケジュール!K9)</f>
        <v>卒業日一時帰宅</v>
      </c>
      <c r="L7" t="str">
        <f>IF(スケジュール!L9="","",スケジュール!L9)</f>
        <v>ツイン特別</v>
      </c>
      <c r="M7" t="str">
        <f>IF(スケジュール!M9="","",スケジュール!M9)</f>
        <v>二輪同時特別</v>
      </c>
      <c r="N7" t="str">
        <f>IF(スケジュール!N9="","",スケジュール!N9)</f>
        <v>オフシーズン一時帰宅コース</v>
      </c>
      <c r="O7" t="str">
        <f>IF(スケジュール!O9="","",スケジュール!O9)</f>
        <v>シングルユース</v>
      </c>
      <c r="P7" t="str">
        <f>IF(スケジュール!P9="","",スケジュール!P9)</f>
        <v>グループユース</v>
      </c>
      <c r="Q7" t="str">
        <f>IF(スケジュール!Q9="","",スケジュール!Q9)</f>
        <v/>
      </c>
      <c r="R7" t="str">
        <f>IF(スケジュール!R9="","",スケジュール!R9)</f>
        <v/>
      </c>
      <c r="S7" t="str">
        <f>IF(スケジュール!S9="","",スケジュール!S9)</f>
        <v/>
      </c>
      <c r="T7" t="str">
        <f>IF(スケジュール!T9="","",スケジュール!T9)</f>
        <v/>
      </c>
      <c r="U7" t="str">
        <f>IF(スケジュール!U9="","",スケジュール!U9)</f>
        <v/>
      </c>
      <c r="AC7" t="str">
        <f>IF(スケジュール!W9="","",スケジュール!W9)</f>
        <v/>
      </c>
      <c r="AD7" t="str">
        <f>IF(スケジュール!X9="","",スケジュール!X9)</f>
        <v>水色</v>
      </c>
      <c r="AE7" t="str">
        <f>IF(スケジュール!Y9="","",スケジュール!Y9)</f>
        <v>オレンジ</v>
      </c>
      <c r="AF7" t="str">
        <f>IF(スケジュール!Z9="","",スケジュール!Z9)</f>
        <v>緑</v>
      </c>
      <c r="AG7" t="str">
        <f>IF(スケジュール!AA9="","",スケジュール!AA9)</f>
        <v>ピンク</v>
      </c>
      <c r="AH7" t="str">
        <f>IF(スケジュール!AB9="","",スケジュール!AB9)</f>
        <v>紫</v>
      </c>
      <c r="AI7" t="str">
        <f>IF(スケジュール!AC9="","",スケジュール!AC9)</f>
        <v>黄色</v>
      </c>
    </row>
    <row r="8" spans="1:35">
      <c r="A8" s="209">
        <f>IF(スケジュール!A10="","",スケジュール!A10)</f>
        <v>43374</v>
      </c>
      <c r="B8" t="str">
        <f>IF(スケジュール!B10="","",スケジュール!B10)</f>
        <v>月</v>
      </c>
      <c r="C8" s="209" t="str">
        <f>IF(スケジュール!C10="","",スケジュール!C10)</f>
        <v/>
      </c>
      <c r="D8" s="209" t="str">
        <f>IF(スケジュール!D10="","",スケジュール!D10)</f>
        <v/>
      </c>
      <c r="E8" t="str">
        <f>IF(スケジュール!E10="","",スケジュール!E10)</f>
        <v/>
      </c>
      <c r="F8" t="str">
        <f>IF(スケジュール!F10="","",スケジュール!F10)</f>
        <v/>
      </c>
      <c r="G8" t="str">
        <f>IF(スケジュール!G10="","",スケジュール!G10)</f>
        <v/>
      </c>
      <c r="H8" t="str">
        <f>IF(スケジュール!H10="","",スケジュール!H10)</f>
        <v/>
      </c>
      <c r="I8" t="str">
        <f>IF(スケジュール!I10="","",スケジュール!I10)</f>
        <v/>
      </c>
      <c r="J8" t="str">
        <f>IF(スケジュール!J10="","",スケジュール!J10)</f>
        <v/>
      </c>
      <c r="K8" t="str">
        <f>IF(スケジュール!K10="","",スケジュール!K10)</f>
        <v/>
      </c>
      <c r="L8" t="str">
        <f>IF(スケジュール!L10="","",スケジュール!L10)</f>
        <v/>
      </c>
      <c r="M8" t="str">
        <f>IF(スケジュール!M10="","",スケジュール!M10)</f>
        <v/>
      </c>
      <c r="N8" t="str">
        <f>IF(スケジュール!N10="","",スケジュール!N10)</f>
        <v/>
      </c>
      <c r="O8" t="str">
        <f>IF(スケジュール!O10="","",スケジュール!O10)</f>
        <v/>
      </c>
      <c r="P8" t="str">
        <f>IF(スケジュール!P10="","",スケジュール!P10)</f>
        <v/>
      </c>
      <c r="Q8" t="str">
        <f>IF(スケジュール!Q10="","",スケジュール!Q10)</f>
        <v/>
      </c>
      <c r="R8" t="str">
        <f>IF(スケジュール!R10="","",スケジュール!R10)</f>
        <v/>
      </c>
      <c r="S8" t="str">
        <f>IF(スケジュール!S10="","",スケジュール!S10)</f>
        <v/>
      </c>
      <c r="T8" t="str">
        <f>IF(スケジュール!T10="","",スケジュール!T10)</f>
        <v/>
      </c>
      <c r="U8" t="str">
        <f>IF(スケジュール!U10="","",スケジュール!U10)</f>
        <v/>
      </c>
      <c r="V8" t="str">
        <f>IF(スケジュール!V10="","",スケジュール!V10)</f>
        <v/>
      </c>
      <c r="AC8" t="str">
        <f>IF(スケジュール!W10="","",スケジュール!W10)</f>
        <v/>
      </c>
      <c r="AD8" t="str">
        <f>IF(スケジュール!X10="","",スケジュール!X10)</f>
        <v/>
      </c>
      <c r="AE8" t="str">
        <f>IF(スケジュール!Y10="","",スケジュール!Y10)</f>
        <v/>
      </c>
      <c r="AF8" t="str">
        <f>IF(スケジュール!Z10="","",スケジュール!Z10)</f>
        <v/>
      </c>
      <c r="AG8" t="str">
        <f>IF(スケジュール!AA10="","",スケジュール!AA10)</f>
        <v/>
      </c>
      <c r="AH8" t="str">
        <f>IF(スケジュール!AB10="","",スケジュール!AB10)</f>
        <v/>
      </c>
      <c r="AI8" t="str">
        <f>IF(スケジュール!AC10="","",スケジュール!AC10)</f>
        <v/>
      </c>
    </row>
    <row r="9" spans="1:35">
      <c r="A9" s="209">
        <f>IF(スケジュール!A11="","",スケジュール!A11)</f>
        <v>43375</v>
      </c>
      <c r="B9" t="str">
        <f>IF(スケジュール!B11="","",スケジュール!B11)</f>
        <v>火</v>
      </c>
      <c r="C9" s="209">
        <f>IF(スケジュール!C11="","",スケジュール!C11)</f>
        <v>43393</v>
      </c>
      <c r="D9" s="209" t="str">
        <f>IF(スケジュール!D11="","",スケジュール!D11)</f>
        <v/>
      </c>
      <c r="E9" t="str">
        <f>IF(スケジュール!E11="","",スケジュール!E11)</f>
        <v/>
      </c>
      <c r="F9" t="str">
        <f>IF(スケジュール!F11="","",スケジュール!F11)</f>
        <v/>
      </c>
      <c r="G9" t="str">
        <f>IF(スケジュール!G11="","",スケジュール!G11)</f>
        <v/>
      </c>
      <c r="H9" t="str">
        <f>IF(スケジュール!H11="","",スケジュール!H11)</f>
        <v/>
      </c>
      <c r="I9" t="str">
        <f>IF(スケジュール!I11="","",スケジュール!I11)</f>
        <v/>
      </c>
      <c r="J9" t="str">
        <f>IF(スケジュール!J11="","",スケジュール!J11)</f>
        <v/>
      </c>
      <c r="K9" t="str">
        <f>IF(スケジュール!K11="","",スケジュール!K11)</f>
        <v/>
      </c>
      <c r="L9" t="str">
        <f>IF(スケジュール!L11="","",スケジュール!L11)</f>
        <v/>
      </c>
      <c r="M9" t="str">
        <f>IF(スケジュール!M11="","",スケジュール!M11)</f>
        <v/>
      </c>
      <c r="N9" t="str">
        <f>IF(スケジュール!N11="","",スケジュール!N11)</f>
        <v/>
      </c>
      <c r="O9" t="str">
        <f>IF(スケジュール!O11="","",スケジュール!O11)</f>
        <v/>
      </c>
      <c r="P9" t="str">
        <f>IF(スケジュール!P11="","",スケジュール!P11)</f>
        <v/>
      </c>
      <c r="Q9" t="str">
        <f>IF(スケジュール!Q11="","",スケジュール!Q11)</f>
        <v/>
      </c>
      <c r="R9" t="str">
        <f>IF(スケジュール!R11="","",スケジュール!R11)</f>
        <v/>
      </c>
      <c r="S9" t="str">
        <f>IF(スケジュール!S11="","",スケジュール!S11)</f>
        <v/>
      </c>
      <c r="T9" t="str">
        <f>IF(スケジュール!T11="","",スケジュール!T11)</f>
        <v/>
      </c>
      <c r="U9" t="str">
        <f>IF(スケジュール!U11="","",スケジュール!U11)</f>
        <v/>
      </c>
      <c r="V9" t="str">
        <f>IF(スケジュール!V11="","",スケジュール!V11)</f>
        <v/>
      </c>
      <c r="AC9" t="str">
        <f>IF(スケジュール!W11="","",スケジュール!W11)</f>
        <v/>
      </c>
      <c r="AD9" t="str">
        <f>IF(スケジュール!X11="","",スケジュール!X11)</f>
        <v>●</v>
      </c>
      <c r="AE9" t="str">
        <f>IF(スケジュール!Y11="","",スケジュール!Y11)</f>
        <v/>
      </c>
      <c r="AF9" t="str">
        <f>IF(スケジュール!Z11="","",スケジュール!Z11)</f>
        <v/>
      </c>
      <c r="AG9" t="str">
        <f>IF(スケジュール!AA11="","",スケジュール!AA11)</f>
        <v/>
      </c>
      <c r="AH9" t="str">
        <f>IF(スケジュール!AB11="","",スケジュール!AB11)</f>
        <v/>
      </c>
      <c r="AI9" t="str">
        <f>IF(スケジュール!AC11="","",スケジュール!AC11)</f>
        <v/>
      </c>
    </row>
    <row r="10" spans="1:35">
      <c r="A10" s="209">
        <f>IF(スケジュール!A12="","",スケジュール!A12)</f>
        <v>43376</v>
      </c>
      <c r="B10" t="str">
        <f>IF(スケジュール!B12="","",スケジュール!B12)</f>
        <v>水</v>
      </c>
      <c r="C10" s="209">
        <f>IF(スケジュール!C12="","",スケジュール!C12)</f>
        <v>43394</v>
      </c>
      <c r="D10" s="209">
        <f>IF(スケジュール!D12="","",スケジュール!D12)</f>
        <v>43398</v>
      </c>
      <c r="E10" t="str">
        <f>IF(スケジュール!E12="","",スケジュール!E12)</f>
        <v/>
      </c>
      <c r="F10" t="str">
        <f>IF(スケジュール!F12="","",スケジュール!F12)</f>
        <v/>
      </c>
      <c r="G10" t="str">
        <f>IF(スケジュール!G12="","",スケジュール!G12)</f>
        <v/>
      </c>
      <c r="H10" t="str">
        <f>IF(スケジュール!H12="","",スケジュール!H12)</f>
        <v/>
      </c>
      <c r="I10" t="str">
        <f>IF(スケジュール!I12="","",スケジュール!I12)</f>
        <v/>
      </c>
      <c r="J10" t="str">
        <f>IF(スケジュール!J12="","",スケジュール!J12)</f>
        <v/>
      </c>
      <c r="K10" t="str">
        <f>IF(スケジュール!K12="","",スケジュール!K12)</f>
        <v/>
      </c>
      <c r="L10" t="str">
        <f>IF(スケジュール!L12="","",スケジュール!L12)</f>
        <v/>
      </c>
      <c r="M10" t="str">
        <f>IF(スケジュール!M12="","",スケジュール!M12)</f>
        <v/>
      </c>
      <c r="N10" t="str">
        <f>IF(スケジュール!N12="","",スケジュール!N12)</f>
        <v/>
      </c>
      <c r="O10" t="str">
        <f>IF(スケジュール!O12="","",スケジュール!O12)</f>
        <v/>
      </c>
      <c r="P10" t="str">
        <f>IF(スケジュール!P12="","",スケジュール!P12)</f>
        <v/>
      </c>
      <c r="Q10" t="str">
        <f>IF(スケジュール!Q12="","",スケジュール!Q12)</f>
        <v/>
      </c>
      <c r="R10" t="str">
        <f>IF(スケジュール!R12="","",スケジュール!R12)</f>
        <v/>
      </c>
      <c r="S10" t="str">
        <f>IF(スケジュール!S12="","",スケジュール!S12)</f>
        <v/>
      </c>
      <c r="T10" t="str">
        <f>IF(スケジュール!T12="","",スケジュール!T12)</f>
        <v/>
      </c>
      <c r="U10" t="str">
        <f>IF(スケジュール!U12="","",スケジュール!U12)</f>
        <v/>
      </c>
      <c r="V10" t="str">
        <f>IF(スケジュール!V12="","",スケジュール!V12)</f>
        <v/>
      </c>
      <c r="AC10" t="str">
        <f>IF(スケジュール!W12="","",スケジュール!W12)</f>
        <v/>
      </c>
      <c r="AD10" t="str">
        <f>IF(スケジュール!X12="","",スケジュール!X12)</f>
        <v>●</v>
      </c>
      <c r="AE10" t="str">
        <f>IF(スケジュール!Y12="","",スケジュール!Y12)</f>
        <v/>
      </c>
      <c r="AF10" t="str">
        <f>IF(スケジュール!Z12="","",スケジュール!Z12)</f>
        <v/>
      </c>
      <c r="AG10" t="str">
        <f>IF(スケジュール!AA12="","",スケジュール!AA12)</f>
        <v/>
      </c>
      <c r="AH10" t="str">
        <f>IF(スケジュール!AB12="","",スケジュール!AB12)</f>
        <v/>
      </c>
      <c r="AI10" t="str">
        <f>IF(スケジュール!AC12="","",スケジュール!AC12)</f>
        <v/>
      </c>
    </row>
    <row r="11" spans="1:35">
      <c r="A11" s="209">
        <f>IF(スケジュール!A13="","",スケジュール!A13)</f>
        <v>43377</v>
      </c>
      <c r="B11" t="str">
        <f>IF(スケジュール!B13="","",スケジュール!B13)</f>
        <v>木</v>
      </c>
      <c r="C11" s="209" t="str">
        <f>IF(スケジュール!C13="","",スケジュール!C13)</f>
        <v/>
      </c>
      <c r="D11" s="209" t="str">
        <f>IF(スケジュール!D13="","",スケジュール!D13)</f>
        <v/>
      </c>
      <c r="E11" t="str">
        <f>IF(スケジュール!E13="","",スケジュール!E13)</f>
        <v/>
      </c>
      <c r="F11" t="str">
        <f>IF(スケジュール!F13="","",スケジュール!F13)</f>
        <v/>
      </c>
      <c r="G11" t="str">
        <f>IF(スケジュール!G13="","",スケジュール!G13)</f>
        <v/>
      </c>
      <c r="H11" t="str">
        <f>IF(スケジュール!H13="","",スケジュール!H13)</f>
        <v/>
      </c>
      <c r="I11" t="str">
        <f>IF(スケジュール!I13="","",スケジュール!I13)</f>
        <v/>
      </c>
      <c r="J11" t="str">
        <f>IF(スケジュール!J13="","",スケジュール!J13)</f>
        <v/>
      </c>
      <c r="K11" t="str">
        <f>IF(スケジュール!K13="","",スケジュール!K13)</f>
        <v/>
      </c>
      <c r="L11" t="str">
        <f>IF(スケジュール!L13="","",スケジュール!L13)</f>
        <v/>
      </c>
      <c r="M11" t="str">
        <f>IF(スケジュール!M13="","",スケジュール!M13)</f>
        <v/>
      </c>
      <c r="N11" t="str">
        <f>IF(スケジュール!N13="","",スケジュール!N13)</f>
        <v/>
      </c>
      <c r="O11" t="str">
        <f>IF(スケジュール!O13="","",スケジュール!O13)</f>
        <v/>
      </c>
      <c r="P11" t="str">
        <f>IF(スケジュール!P13="","",スケジュール!P13)</f>
        <v/>
      </c>
      <c r="Q11" t="str">
        <f>IF(スケジュール!Q13="","",スケジュール!Q13)</f>
        <v/>
      </c>
      <c r="R11" t="str">
        <f>IF(スケジュール!R13="","",スケジュール!R13)</f>
        <v/>
      </c>
      <c r="S11" t="str">
        <f>IF(スケジュール!S13="","",スケジュール!S13)</f>
        <v/>
      </c>
      <c r="T11" t="str">
        <f>IF(スケジュール!T13="","",スケジュール!T13)</f>
        <v/>
      </c>
      <c r="U11" t="str">
        <f>IF(スケジュール!U13="","",スケジュール!U13)</f>
        <v/>
      </c>
      <c r="V11" t="str">
        <f>IF(スケジュール!V13="","",スケジュール!V13)</f>
        <v/>
      </c>
      <c r="AC11" t="str">
        <f>IF(スケジュール!W13="","",スケジュール!W13)</f>
        <v/>
      </c>
      <c r="AD11" t="str">
        <f>IF(スケジュール!X13="","",スケジュール!X13)</f>
        <v/>
      </c>
      <c r="AE11" t="str">
        <f>IF(スケジュール!Y13="","",スケジュール!Y13)</f>
        <v/>
      </c>
      <c r="AF11" t="str">
        <f>IF(スケジュール!Z13="","",スケジュール!Z13)</f>
        <v/>
      </c>
      <c r="AG11" t="str">
        <f>IF(スケジュール!AA13="","",スケジュール!AA13)</f>
        <v/>
      </c>
      <c r="AH11" t="str">
        <f>IF(スケジュール!AB13="","",スケジュール!AB13)</f>
        <v/>
      </c>
      <c r="AI11" t="str">
        <f>IF(スケジュール!AC13="","",スケジュール!AC13)</f>
        <v/>
      </c>
    </row>
    <row r="12" spans="1:35">
      <c r="A12" s="209">
        <f>IF(スケジュール!A14="","",スケジュール!A14)</f>
        <v>43378</v>
      </c>
      <c r="B12" t="str">
        <f>IF(スケジュール!B14="","",スケジュール!B14)</f>
        <v>金</v>
      </c>
      <c r="C12" s="209" t="str">
        <f>IF(スケジュール!C14="","",スケジュール!C14)</f>
        <v/>
      </c>
      <c r="D12" s="209" t="str">
        <f>IF(スケジュール!D14="","",スケジュール!D14)</f>
        <v/>
      </c>
      <c r="E12" t="str">
        <f>IF(スケジュール!E14="","",スケジュール!E14)</f>
        <v/>
      </c>
      <c r="F12" t="str">
        <f>IF(スケジュール!F14="","",スケジュール!F14)</f>
        <v/>
      </c>
      <c r="G12" t="str">
        <f>IF(スケジュール!G14="","",スケジュール!G14)</f>
        <v/>
      </c>
      <c r="H12" t="str">
        <f>IF(スケジュール!H14="","",スケジュール!H14)</f>
        <v/>
      </c>
      <c r="I12" t="str">
        <f>IF(スケジュール!I14="","",スケジュール!I14)</f>
        <v/>
      </c>
      <c r="J12" t="str">
        <f>IF(スケジュール!J14="","",スケジュール!J14)</f>
        <v/>
      </c>
      <c r="K12" t="str">
        <f>IF(スケジュール!K14="","",スケジュール!K14)</f>
        <v/>
      </c>
      <c r="L12" t="str">
        <f>IF(スケジュール!L14="","",スケジュール!L14)</f>
        <v/>
      </c>
      <c r="M12" t="str">
        <f>IF(スケジュール!M14="","",スケジュール!M14)</f>
        <v/>
      </c>
      <c r="N12" t="str">
        <f>IF(スケジュール!N14="","",スケジュール!N14)</f>
        <v/>
      </c>
      <c r="O12" t="str">
        <f>IF(スケジュール!O14="","",スケジュール!O14)</f>
        <v/>
      </c>
      <c r="P12" t="str">
        <f>IF(スケジュール!P14="","",スケジュール!P14)</f>
        <v/>
      </c>
      <c r="Q12" t="str">
        <f>IF(スケジュール!Q14="","",スケジュール!Q14)</f>
        <v/>
      </c>
      <c r="R12" t="str">
        <f>IF(スケジュール!R14="","",スケジュール!R14)</f>
        <v/>
      </c>
      <c r="S12" t="str">
        <f>IF(スケジュール!S14="","",スケジュール!S14)</f>
        <v/>
      </c>
      <c r="T12" t="str">
        <f>IF(スケジュール!T14="","",スケジュール!T14)</f>
        <v/>
      </c>
      <c r="U12" t="str">
        <f>IF(スケジュール!U14="","",スケジュール!U14)</f>
        <v/>
      </c>
      <c r="V12" t="str">
        <f>IF(スケジュール!V14="","",スケジュール!V14)</f>
        <v/>
      </c>
      <c r="AC12" t="str">
        <f>IF(スケジュール!W14="","",スケジュール!W14)</f>
        <v/>
      </c>
      <c r="AD12" t="str">
        <f>IF(スケジュール!X14="","",スケジュール!X14)</f>
        <v/>
      </c>
      <c r="AE12" t="str">
        <f>IF(スケジュール!Y14="","",スケジュール!Y14)</f>
        <v/>
      </c>
      <c r="AF12" t="str">
        <f>IF(スケジュール!Z14="","",スケジュール!Z14)</f>
        <v/>
      </c>
      <c r="AG12" t="str">
        <f>IF(スケジュール!AA14="","",スケジュール!AA14)</f>
        <v/>
      </c>
      <c r="AH12" t="str">
        <f>IF(スケジュール!AB14="","",スケジュール!AB14)</f>
        <v/>
      </c>
      <c r="AI12" t="str">
        <f>IF(スケジュール!AC14="","",スケジュール!AC14)</f>
        <v/>
      </c>
    </row>
    <row r="13" spans="1:35">
      <c r="A13" s="209">
        <f>IF(スケジュール!A15="","",スケジュール!A15)</f>
        <v>43379</v>
      </c>
      <c r="B13" t="str">
        <f>IF(スケジュール!B15="","",スケジュール!B15)</f>
        <v>土</v>
      </c>
      <c r="C13" s="209" t="str">
        <f>IF(スケジュール!C15="","",スケジュール!C15)</f>
        <v/>
      </c>
      <c r="D13" s="209" t="str">
        <f>IF(スケジュール!D15="","",スケジュール!D15)</f>
        <v/>
      </c>
      <c r="E13" t="str">
        <f>IF(スケジュール!E15="","",スケジュール!E15)</f>
        <v/>
      </c>
      <c r="F13" t="str">
        <f>IF(スケジュール!F15="","",スケジュール!F15)</f>
        <v/>
      </c>
      <c r="G13" t="str">
        <f>IF(スケジュール!G15="","",スケジュール!G15)</f>
        <v/>
      </c>
      <c r="H13" t="str">
        <f>IF(スケジュール!H15="","",スケジュール!H15)</f>
        <v/>
      </c>
      <c r="I13" t="str">
        <f>IF(スケジュール!I15="","",スケジュール!I15)</f>
        <v/>
      </c>
      <c r="J13" t="str">
        <f>IF(スケジュール!J15="","",スケジュール!J15)</f>
        <v/>
      </c>
      <c r="K13" t="str">
        <f>IF(スケジュール!K15="","",スケジュール!K15)</f>
        <v/>
      </c>
      <c r="L13" t="str">
        <f>IF(スケジュール!L15="","",スケジュール!L15)</f>
        <v/>
      </c>
      <c r="M13" t="str">
        <f>IF(スケジュール!M15="","",スケジュール!M15)</f>
        <v/>
      </c>
      <c r="N13" t="str">
        <f>IF(スケジュール!N15="","",スケジュール!N15)</f>
        <v/>
      </c>
      <c r="O13" t="str">
        <f>IF(スケジュール!O15="","",スケジュール!O15)</f>
        <v/>
      </c>
      <c r="P13" t="str">
        <f>IF(スケジュール!P15="","",スケジュール!P15)</f>
        <v/>
      </c>
      <c r="Q13" t="str">
        <f>IF(スケジュール!Q15="","",スケジュール!Q15)</f>
        <v/>
      </c>
      <c r="R13" t="str">
        <f>IF(スケジュール!R15="","",スケジュール!R15)</f>
        <v/>
      </c>
      <c r="S13" t="str">
        <f>IF(スケジュール!S15="","",スケジュール!S15)</f>
        <v/>
      </c>
      <c r="T13" t="str">
        <f>IF(スケジュール!T15="","",スケジュール!T15)</f>
        <v/>
      </c>
      <c r="U13" t="str">
        <f>IF(スケジュール!U15="","",スケジュール!U15)</f>
        <v/>
      </c>
      <c r="V13" t="str">
        <f>IF(スケジュール!V15="","",スケジュール!V15)</f>
        <v/>
      </c>
      <c r="AC13" t="str">
        <f>IF(スケジュール!W15="","",スケジュール!W15)</f>
        <v/>
      </c>
      <c r="AD13" t="str">
        <f>IF(スケジュール!X15="","",スケジュール!X15)</f>
        <v/>
      </c>
      <c r="AE13" t="str">
        <f>IF(スケジュール!Y15="","",スケジュール!Y15)</f>
        <v/>
      </c>
      <c r="AF13" t="str">
        <f>IF(スケジュール!Z15="","",スケジュール!Z15)</f>
        <v/>
      </c>
      <c r="AG13" t="str">
        <f>IF(スケジュール!AA15="","",スケジュール!AA15)</f>
        <v/>
      </c>
      <c r="AH13" t="str">
        <f>IF(スケジュール!AB15="","",スケジュール!AB15)</f>
        <v/>
      </c>
      <c r="AI13" t="str">
        <f>IF(スケジュール!AC15="","",スケジュール!AC15)</f>
        <v/>
      </c>
    </row>
    <row r="14" spans="1:35">
      <c r="A14" s="209">
        <f>IF(スケジュール!A16="","",スケジュール!A16)</f>
        <v>43380</v>
      </c>
      <c r="B14" t="str">
        <f>IF(スケジュール!B16="","",スケジュール!B16)</f>
        <v>日</v>
      </c>
      <c r="C14" s="209" t="str">
        <f>IF(スケジュール!C16="","",スケジュール!C16)</f>
        <v/>
      </c>
      <c r="D14" s="209" t="str">
        <f>IF(スケジュール!D16="","",スケジュール!D16)</f>
        <v/>
      </c>
      <c r="E14" t="str">
        <f>IF(スケジュール!E16="","",スケジュール!E16)</f>
        <v/>
      </c>
      <c r="F14" t="str">
        <f>IF(スケジュール!F16="","",スケジュール!F16)</f>
        <v/>
      </c>
      <c r="G14" t="str">
        <f>IF(スケジュール!G16="","",スケジュール!G16)</f>
        <v/>
      </c>
      <c r="H14" t="str">
        <f>IF(スケジュール!H16="","",スケジュール!H16)</f>
        <v/>
      </c>
      <c r="I14" t="str">
        <f>IF(スケジュール!I16="","",スケジュール!I16)</f>
        <v/>
      </c>
      <c r="J14" t="str">
        <f>IF(スケジュール!J16="","",スケジュール!J16)</f>
        <v/>
      </c>
      <c r="K14" t="str">
        <f>IF(スケジュール!K16="","",スケジュール!K16)</f>
        <v/>
      </c>
      <c r="L14" t="str">
        <f>IF(スケジュール!L16="","",スケジュール!L16)</f>
        <v/>
      </c>
      <c r="M14" t="str">
        <f>IF(スケジュール!M16="","",スケジュール!M16)</f>
        <v/>
      </c>
      <c r="N14" t="str">
        <f>IF(スケジュール!N16="","",スケジュール!N16)</f>
        <v/>
      </c>
      <c r="O14" t="str">
        <f>IF(スケジュール!O16="","",スケジュール!O16)</f>
        <v/>
      </c>
      <c r="P14" t="str">
        <f>IF(スケジュール!P16="","",スケジュール!P16)</f>
        <v/>
      </c>
      <c r="Q14" t="str">
        <f>IF(スケジュール!Q16="","",スケジュール!Q16)</f>
        <v/>
      </c>
      <c r="R14" t="str">
        <f>IF(スケジュール!R16="","",スケジュール!R16)</f>
        <v/>
      </c>
      <c r="S14" t="str">
        <f>IF(スケジュール!S16="","",スケジュール!S16)</f>
        <v/>
      </c>
      <c r="T14" t="str">
        <f>IF(スケジュール!T16="","",スケジュール!T16)</f>
        <v/>
      </c>
      <c r="U14" t="str">
        <f>IF(スケジュール!U16="","",スケジュール!U16)</f>
        <v/>
      </c>
      <c r="V14" t="str">
        <f>IF(スケジュール!V16="","",スケジュール!V16)</f>
        <v/>
      </c>
      <c r="AC14" t="str">
        <f>IF(スケジュール!W16="","",スケジュール!W16)</f>
        <v/>
      </c>
      <c r="AD14" t="str">
        <f>IF(スケジュール!X16="","",スケジュール!X16)</f>
        <v/>
      </c>
      <c r="AE14" t="str">
        <f>IF(スケジュール!Y16="","",スケジュール!Y16)</f>
        <v/>
      </c>
      <c r="AF14" t="str">
        <f>IF(スケジュール!Z16="","",スケジュール!Z16)</f>
        <v/>
      </c>
      <c r="AG14" t="str">
        <f>IF(スケジュール!AA16="","",スケジュール!AA16)</f>
        <v/>
      </c>
      <c r="AH14" t="str">
        <f>IF(スケジュール!AB16="","",スケジュール!AB16)</f>
        <v/>
      </c>
      <c r="AI14" t="str">
        <f>IF(スケジュール!AC16="","",スケジュール!AC16)</f>
        <v/>
      </c>
    </row>
    <row r="15" spans="1:35">
      <c r="A15" s="209">
        <f>IF(スケジュール!A17="","",スケジュール!A17)</f>
        <v>43381</v>
      </c>
      <c r="B15" t="str">
        <f>IF(スケジュール!B17="","",スケジュール!B17)</f>
        <v>月</v>
      </c>
      <c r="C15" s="209" t="str">
        <f>IF(スケジュール!C17="","",スケジュール!C17)</f>
        <v/>
      </c>
      <c r="D15" s="209" t="str">
        <f>IF(スケジュール!D17="","",スケジュール!D17)</f>
        <v/>
      </c>
      <c r="E15" t="str">
        <f>IF(スケジュール!E17="","",スケジュール!E17)</f>
        <v/>
      </c>
      <c r="F15" t="str">
        <f>IF(スケジュール!F17="","",スケジュール!F17)</f>
        <v/>
      </c>
      <c r="G15" t="str">
        <f>IF(スケジュール!G17="","",スケジュール!G17)</f>
        <v/>
      </c>
      <c r="H15" t="str">
        <f>IF(スケジュール!H17="","",スケジュール!H17)</f>
        <v/>
      </c>
      <c r="I15" t="str">
        <f>IF(スケジュール!I17="","",スケジュール!I17)</f>
        <v/>
      </c>
      <c r="J15" t="str">
        <f>IF(スケジュール!J17="","",スケジュール!J17)</f>
        <v/>
      </c>
      <c r="K15" t="str">
        <f>IF(スケジュール!K17="","",スケジュール!K17)</f>
        <v/>
      </c>
      <c r="L15" t="str">
        <f>IF(スケジュール!L17="","",スケジュール!L17)</f>
        <v/>
      </c>
      <c r="M15" t="str">
        <f>IF(スケジュール!M17="","",スケジュール!M17)</f>
        <v/>
      </c>
      <c r="N15" t="str">
        <f>IF(スケジュール!N17="","",スケジュール!N17)</f>
        <v/>
      </c>
      <c r="O15" t="str">
        <f>IF(スケジュール!O17="","",スケジュール!O17)</f>
        <v/>
      </c>
      <c r="P15" t="str">
        <f>IF(スケジュール!P17="","",スケジュール!P17)</f>
        <v/>
      </c>
      <c r="Q15" t="str">
        <f>IF(スケジュール!Q17="","",スケジュール!Q17)</f>
        <v/>
      </c>
      <c r="R15" t="str">
        <f>IF(スケジュール!R17="","",スケジュール!R17)</f>
        <v/>
      </c>
      <c r="S15" t="str">
        <f>IF(スケジュール!S17="","",スケジュール!S17)</f>
        <v/>
      </c>
      <c r="T15" t="str">
        <f>IF(スケジュール!T17="","",スケジュール!T17)</f>
        <v/>
      </c>
      <c r="U15" t="str">
        <f>IF(スケジュール!U17="","",スケジュール!U17)</f>
        <v/>
      </c>
      <c r="V15" t="str">
        <f>IF(スケジュール!V17="","",スケジュール!V17)</f>
        <v/>
      </c>
      <c r="AC15" t="str">
        <f>IF(スケジュール!W17="","",スケジュール!W17)</f>
        <v/>
      </c>
      <c r="AD15" t="str">
        <f>IF(スケジュール!X17="","",スケジュール!X17)</f>
        <v/>
      </c>
      <c r="AE15" t="str">
        <f>IF(スケジュール!Y17="","",スケジュール!Y17)</f>
        <v/>
      </c>
      <c r="AF15" t="str">
        <f>IF(スケジュール!Z17="","",スケジュール!Z17)</f>
        <v/>
      </c>
      <c r="AG15" t="str">
        <f>IF(スケジュール!AA17="","",スケジュール!AA17)</f>
        <v/>
      </c>
      <c r="AH15" t="str">
        <f>IF(スケジュール!AB17="","",スケジュール!AB17)</f>
        <v/>
      </c>
      <c r="AI15" t="str">
        <f>IF(スケジュール!AC17="","",スケジュール!AC17)</f>
        <v/>
      </c>
    </row>
    <row r="16" spans="1:35">
      <c r="A16" s="209">
        <f>IF(スケジュール!A18="","",スケジュール!A18)</f>
        <v>43382</v>
      </c>
      <c r="B16" t="str">
        <f>IF(スケジュール!B18="","",スケジュール!B18)</f>
        <v>火</v>
      </c>
      <c r="C16" s="209">
        <f>IF(スケジュール!C18="","",スケジュール!C18)</f>
        <v>43398</v>
      </c>
      <c r="D16" s="209">
        <f>IF(スケジュール!D18="","",スケジュール!D18)</f>
        <v>43400</v>
      </c>
      <c r="E16" t="str">
        <f>IF(スケジュール!E18="","",スケジュール!E18)</f>
        <v/>
      </c>
      <c r="F16" t="str">
        <f>IF(スケジュール!F18="","",スケジュール!F18)</f>
        <v/>
      </c>
      <c r="G16" t="str">
        <f>IF(スケジュール!G18="","",スケジュール!G18)</f>
        <v/>
      </c>
      <c r="H16" t="str">
        <f>IF(スケジュール!H18="","",スケジュール!H18)</f>
        <v/>
      </c>
      <c r="I16" t="str">
        <f>IF(スケジュール!I18="","",スケジュール!I18)</f>
        <v/>
      </c>
      <c r="J16" t="str">
        <f>IF(スケジュール!J18="","",スケジュール!J18)</f>
        <v/>
      </c>
      <c r="K16" t="str">
        <f>IF(スケジュール!K18="","",スケジュール!K18)</f>
        <v/>
      </c>
      <c r="L16" t="str">
        <f>IF(スケジュール!L18="","",スケジュール!L18)</f>
        <v/>
      </c>
      <c r="M16" t="str">
        <f>IF(スケジュール!M18="","",スケジュール!M18)</f>
        <v/>
      </c>
      <c r="N16" t="str">
        <f>IF(スケジュール!N18="","",スケジュール!N18)</f>
        <v/>
      </c>
      <c r="O16" t="str">
        <f>IF(スケジュール!O18="","",スケジュール!O18)</f>
        <v/>
      </c>
      <c r="P16" t="str">
        <f>IF(スケジュール!P18="","",スケジュール!P18)</f>
        <v/>
      </c>
      <c r="Q16" t="str">
        <f>IF(スケジュール!Q18="","",スケジュール!Q18)</f>
        <v/>
      </c>
      <c r="R16" t="str">
        <f>IF(スケジュール!R18="","",スケジュール!R18)</f>
        <v/>
      </c>
      <c r="S16" t="str">
        <f>IF(スケジュール!S18="","",スケジュール!S18)</f>
        <v/>
      </c>
      <c r="T16" t="str">
        <f>IF(スケジュール!T18="","",スケジュール!T18)</f>
        <v/>
      </c>
      <c r="U16" t="str">
        <f>IF(スケジュール!U18="","",スケジュール!U18)</f>
        <v/>
      </c>
      <c r="V16" t="str">
        <f>IF(スケジュール!V18="","",スケジュール!V18)</f>
        <v/>
      </c>
      <c r="AC16" t="str">
        <f>IF(スケジュール!W18="","",スケジュール!W18)</f>
        <v/>
      </c>
      <c r="AD16" t="str">
        <f>IF(スケジュール!X18="","",スケジュール!X18)</f>
        <v>●</v>
      </c>
      <c r="AE16" t="str">
        <f>IF(スケジュール!Y18="","",スケジュール!Y18)</f>
        <v/>
      </c>
      <c r="AF16" t="str">
        <f>IF(スケジュール!Z18="","",スケジュール!Z18)</f>
        <v/>
      </c>
      <c r="AG16" t="str">
        <f>IF(スケジュール!AA18="","",スケジュール!AA18)</f>
        <v/>
      </c>
      <c r="AH16" t="str">
        <f>IF(スケジュール!AB18="","",スケジュール!AB18)</f>
        <v/>
      </c>
      <c r="AI16" t="str">
        <f>IF(スケジュール!AC18="","",スケジュール!AC18)</f>
        <v/>
      </c>
    </row>
    <row r="17" spans="1:35">
      <c r="A17" s="209">
        <f>IF(スケジュール!A19="","",スケジュール!A19)</f>
        <v>43383</v>
      </c>
      <c r="B17" t="str">
        <f>IF(スケジュール!B19="","",スケジュール!B19)</f>
        <v>水</v>
      </c>
      <c r="C17" s="209">
        <f>IF(スケジュール!C19="","",スケジュール!C19)</f>
        <v>43399</v>
      </c>
      <c r="D17" s="209" t="str">
        <f>IF(スケジュール!D19="","",スケジュール!D19)</f>
        <v/>
      </c>
      <c r="E17" t="str">
        <f>IF(スケジュール!E19="","",スケジュール!E19)</f>
        <v/>
      </c>
      <c r="F17" t="str">
        <f>IF(スケジュール!F19="","",スケジュール!F19)</f>
        <v/>
      </c>
      <c r="G17" t="str">
        <f>IF(スケジュール!G19="","",スケジュール!G19)</f>
        <v/>
      </c>
      <c r="H17" t="str">
        <f>IF(スケジュール!H19="","",スケジュール!H19)</f>
        <v/>
      </c>
      <c r="I17" t="str">
        <f>IF(スケジュール!I19="","",スケジュール!I19)</f>
        <v/>
      </c>
      <c r="J17" t="str">
        <f>IF(スケジュール!J19="","",スケジュール!J19)</f>
        <v/>
      </c>
      <c r="K17" t="str">
        <f>IF(スケジュール!K19="","",スケジュール!K19)</f>
        <v/>
      </c>
      <c r="L17" t="str">
        <f>IF(スケジュール!L19="","",スケジュール!L19)</f>
        <v/>
      </c>
      <c r="M17" t="str">
        <f>IF(スケジュール!M19="","",スケジュール!M19)</f>
        <v/>
      </c>
      <c r="N17" t="str">
        <f>IF(スケジュール!N19="","",スケジュール!N19)</f>
        <v/>
      </c>
      <c r="O17" t="str">
        <f>IF(スケジュール!O19="","",スケジュール!O19)</f>
        <v/>
      </c>
      <c r="P17" t="str">
        <f>IF(スケジュール!P19="","",スケジュール!P19)</f>
        <v/>
      </c>
      <c r="Q17" t="str">
        <f>IF(スケジュール!Q19="","",スケジュール!Q19)</f>
        <v/>
      </c>
      <c r="R17" t="str">
        <f>IF(スケジュール!R19="","",スケジュール!R19)</f>
        <v/>
      </c>
      <c r="S17" t="str">
        <f>IF(スケジュール!S19="","",スケジュール!S19)</f>
        <v/>
      </c>
      <c r="T17" t="str">
        <f>IF(スケジュール!T19="","",スケジュール!T19)</f>
        <v/>
      </c>
      <c r="U17" t="str">
        <f>IF(スケジュール!U19="","",スケジュール!U19)</f>
        <v/>
      </c>
      <c r="V17" t="str">
        <f>IF(スケジュール!V19="","",スケジュール!V19)</f>
        <v/>
      </c>
      <c r="AC17" t="str">
        <f>IF(スケジュール!W19="","",スケジュール!W19)</f>
        <v/>
      </c>
      <c r="AD17" t="str">
        <f>IF(スケジュール!X19="","",スケジュール!X19)</f>
        <v>●</v>
      </c>
      <c r="AE17" t="str">
        <f>IF(スケジュール!Y19="","",スケジュール!Y19)</f>
        <v/>
      </c>
      <c r="AF17" t="str">
        <f>IF(スケジュール!Z19="","",スケジュール!Z19)</f>
        <v/>
      </c>
      <c r="AG17" t="str">
        <f>IF(スケジュール!AA19="","",スケジュール!AA19)</f>
        <v/>
      </c>
      <c r="AH17" t="str">
        <f>IF(スケジュール!AB19="","",スケジュール!AB19)</f>
        <v/>
      </c>
      <c r="AI17" t="str">
        <f>IF(スケジュール!AC19="","",スケジュール!AC19)</f>
        <v/>
      </c>
    </row>
    <row r="18" spans="1:35">
      <c r="A18" s="209">
        <f>IF(スケジュール!A20="","",スケジュール!A20)</f>
        <v>43384</v>
      </c>
      <c r="B18" t="str">
        <f>IF(スケジュール!B20="","",スケジュール!B20)</f>
        <v>木</v>
      </c>
      <c r="C18" s="209" t="str">
        <f>IF(スケジュール!C20="","",スケジュール!C20)</f>
        <v/>
      </c>
      <c r="D18" s="209" t="str">
        <f>IF(スケジュール!D20="","",スケジュール!D20)</f>
        <v/>
      </c>
      <c r="E18" t="str">
        <f>IF(スケジュール!E20="","",スケジュール!E20)</f>
        <v/>
      </c>
      <c r="F18" t="str">
        <f>IF(スケジュール!F20="","",スケジュール!F20)</f>
        <v/>
      </c>
      <c r="G18" t="str">
        <f>IF(スケジュール!G20="","",スケジュール!G20)</f>
        <v/>
      </c>
      <c r="H18" t="str">
        <f>IF(スケジュール!H20="","",スケジュール!H20)</f>
        <v/>
      </c>
      <c r="I18" t="str">
        <f>IF(スケジュール!I20="","",スケジュール!I20)</f>
        <v/>
      </c>
      <c r="J18" t="str">
        <f>IF(スケジュール!J20="","",スケジュール!J20)</f>
        <v/>
      </c>
      <c r="K18" t="str">
        <f>IF(スケジュール!K20="","",スケジュール!K20)</f>
        <v/>
      </c>
      <c r="L18" t="str">
        <f>IF(スケジュール!L20="","",スケジュール!L20)</f>
        <v/>
      </c>
      <c r="M18" t="str">
        <f>IF(スケジュール!M20="","",スケジュール!M20)</f>
        <v/>
      </c>
      <c r="N18" t="str">
        <f>IF(スケジュール!N20="","",スケジュール!N20)</f>
        <v/>
      </c>
      <c r="O18" t="str">
        <f>IF(スケジュール!O20="","",スケジュール!O20)</f>
        <v/>
      </c>
      <c r="P18" t="str">
        <f>IF(スケジュール!P20="","",スケジュール!P20)</f>
        <v/>
      </c>
      <c r="Q18" t="str">
        <f>IF(スケジュール!Q20="","",スケジュール!Q20)</f>
        <v/>
      </c>
      <c r="R18" t="str">
        <f>IF(スケジュール!R20="","",スケジュール!R20)</f>
        <v/>
      </c>
      <c r="S18" t="str">
        <f>IF(スケジュール!S20="","",スケジュール!S20)</f>
        <v/>
      </c>
      <c r="T18" t="str">
        <f>IF(スケジュール!T20="","",スケジュール!T20)</f>
        <v/>
      </c>
      <c r="U18" t="str">
        <f>IF(スケジュール!U20="","",スケジュール!U20)</f>
        <v/>
      </c>
      <c r="V18" t="str">
        <f>IF(スケジュール!V20="","",スケジュール!V20)</f>
        <v/>
      </c>
      <c r="AC18" t="str">
        <f>IF(スケジュール!W20="","",スケジュール!W20)</f>
        <v/>
      </c>
      <c r="AD18" t="str">
        <f>IF(スケジュール!X20="","",スケジュール!X20)</f>
        <v/>
      </c>
      <c r="AE18" t="str">
        <f>IF(スケジュール!Y20="","",スケジュール!Y20)</f>
        <v/>
      </c>
      <c r="AF18" t="str">
        <f>IF(スケジュール!Z20="","",スケジュール!Z20)</f>
        <v/>
      </c>
      <c r="AG18" t="str">
        <f>IF(スケジュール!AA20="","",スケジュール!AA20)</f>
        <v/>
      </c>
      <c r="AH18" t="str">
        <f>IF(スケジュール!AB20="","",スケジュール!AB20)</f>
        <v/>
      </c>
      <c r="AI18" t="str">
        <f>IF(スケジュール!AC20="","",スケジュール!AC20)</f>
        <v/>
      </c>
    </row>
    <row r="19" spans="1:35">
      <c r="A19" s="209">
        <f>IF(スケジュール!A21="","",スケジュール!A21)</f>
        <v>43385</v>
      </c>
      <c r="B19" t="str">
        <f>IF(スケジュール!B21="","",スケジュール!B21)</f>
        <v>金</v>
      </c>
      <c r="C19" s="209" t="str">
        <f>IF(スケジュール!C21="","",スケジュール!C21)</f>
        <v/>
      </c>
      <c r="D19" s="209" t="str">
        <f>IF(スケジュール!D21="","",スケジュール!D21)</f>
        <v/>
      </c>
      <c r="E19" t="str">
        <f>IF(スケジュール!E21="","",スケジュール!E21)</f>
        <v/>
      </c>
      <c r="F19" t="str">
        <f>IF(スケジュール!F21="","",スケジュール!F21)</f>
        <v/>
      </c>
      <c r="G19" t="str">
        <f>IF(スケジュール!G21="","",スケジュール!G21)</f>
        <v/>
      </c>
      <c r="H19" t="str">
        <f>IF(スケジュール!H21="","",スケジュール!H21)</f>
        <v/>
      </c>
      <c r="I19" t="str">
        <f>IF(スケジュール!I21="","",スケジュール!I21)</f>
        <v/>
      </c>
      <c r="J19" t="str">
        <f>IF(スケジュール!J21="","",スケジュール!J21)</f>
        <v/>
      </c>
      <c r="K19" t="str">
        <f>IF(スケジュール!K21="","",スケジュール!K21)</f>
        <v/>
      </c>
      <c r="L19" t="str">
        <f>IF(スケジュール!L21="","",スケジュール!L21)</f>
        <v/>
      </c>
      <c r="M19" t="str">
        <f>IF(スケジュール!M21="","",スケジュール!M21)</f>
        <v/>
      </c>
      <c r="N19" t="str">
        <f>IF(スケジュール!N21="","",スケジュール!N21)</f>
        <v/>
      </c>
      <c r="O19" t="str">
        <f>IF(スケジュール!O21="","",スケジュール!O21)</f>
        <v/>
      </c>
      <c r="P19" t="str">
        <f>IF(スケジュール!P21="","",スケジュール!P21)</f>
        <v/>
      </c>
      <c r="Q19" t="str">
        <f>IF(スケジュール!Q21="","",スケジュール!Q21)</f>
        <v/>
      </c>
      <c r="R19" t="str">
        <f>IF(スケジュール!R21="","",スケジュール!R21)</f>
        <v/>
      </c>
      <c r="S19" t="str">
        <f>IF(スケジュール!S21="","",スケジュール!S21)</f>
        <v/>
      </c>
      <c r="T19" t="str">
        <f>IF(スケジュール!T21="","",スケジュール!T21)</f>
        <v/>
      </c>
      <c r="U19" t="str">
        <f>IF(スケジュール!U21="","",スケジュール!U21)</f>
        <v/>
      </c>
      <c r="V19" t="str">
        <f>IF(スケジュール!V21="","",スケジュール!V21)</f>
        <v/>
      </c>
      <c r="AC19" t="str">
        <f>IF(スケジュール!W21="","",スケジュール!W21)</f>
        <v/>
      </c>
      <c r="AD19" t="str">
        <f>IF(スケジュール!X21="","",スケジュール!X21)</f>
        <v/>
      </c>
      <c r="AE19" t="str">
        <f>IF(スケジュール!Y21="","",スケジュール!Y21)</f>
        <v/>
      </c>
      <c r="AF19" t="str">
        <f>IF(スケジュール!Z21="","",スケジュール!Z21)</f>
        <v/>
      </c>
      <c r="AG19" t="str">
        <f>IF(スケジュール!AA21="","",スケジュール!AA21)</f>
        <v/>
      </c>
      <c r="AH19" t="str">
        <f>IF(スケジュール!AB21="","",スケジュール!AB21)</f>
        <v/>
      </c>
      <c r="AI19" t="str">
        <f>IF(スケジュール!AC21="","",スケジュール!AC21)</f>
        <v/>
      </c>
    </row>
    <row r="20" spans="1:35">
      <c r="A20" s="209">
        <f>IF(スケジュール!A22="","",スケジュール!A22)</f>
        <v>43386</v>
      </c>
      <c r="B20" t="str">
        <f>IF(スケジュール!B22="","",スケジュール!B22)</f>
        <v>土</v>
      </c>
      <c r="C20" s="209" t="str">
        <f>IF(スケジュール!C22="","",スケジュール!C22)</f>
        <v/>
      </c>
      <c r="D20" s="209" t="str">
        <f>IF(スケジュール!D22="","",スケジュール!D22)</f>
        <v/>
      </c>
      <c r="E20" t="str">
        <f>IF(スケジュール!E22="","",スケジュール!E22)</f>
        <v/>
      </c>
      <c r="F20" t="str">
        <f>IF(スケジュール!F22="","",スケジュール!F22)</f>
        <v/>
      </c>
      <c r="G20" t="str">
        <f>IF(スケジュール!G22="","",スケジュール!G22)</f>
        <v/>
      </c>
      <c r="H20" t="str">
        <f>IF(スケジュール!H22="","",スケジュール!H22)</f>
        <v/>
      </c>
      <c r="I20" t="str">
        <f>IF(スケジュール!I22="","",スケジュール!I22)</f>
        <v/>
      </c>
      <c r="J20" t="str">
        <f>IF(スケジュール!J22="","",スケジュール!J22)</f>
        <v/>
      </c>
      <c r="K20" t="str">
        <f>IF(スケジュール!K22="","",スケジュール!K22)</f>
        <v/>
      </c>
      <c r="L20" t="str">
        <f>IF(スケジュール!L22="","",スケジュール!L22)</f>
        <v/>
      </c>
      <c r="M20" t="str">
        <f>IF(スケジュール!M22="","",スケジュール!M22)</f>
        <v/>
      </c>
      <c r="N20" t="str">
        <f>IF(スケジュール!N22="","",スケジュール!N22)</f>
        <v/>
      </c>
      <c r="O20" t="str">
        <f>IF(スケジュール!O22="","",スケジュール!O22)</f>
        <v/>
      </c>
      <c r="P20" t="str">
        <f>IF(スケジュール!P22="","",スケジュール!P22)</f>
        <v/>
      </c>
      <c r="Q20" t="str">
        <f>IF(スケジュール!Q22="","",スケジュール!Q22)</f>
        <v/>
      </c>
      <c r="R20" t="str">
        <f>IF(スケジュール!R22="","",スケジュール!R22)</f>
        <v/>
      </c>
      <c r="S20" t="str">
        <f>IF(スケジュール!S22="","",スケジュール!S22)</f>
        <v/>
      </c>
      <c r="T20" t="str">
        <f>IF(スケジュール!T22="","",スケジュール!T22)</f>
        <v/>
      </c>
      <c r="U20" t="str">
        <f>IF(スケジュール!U22="","",スケジュール!U22)</f>
        <v/>
      </c>
      <c r="V20" t="str">
        <f>IF(スケジュール!V22="","",スケジュール!V22)</f>
        <v/>
      </c>
      <c r="AC20" t="str">
        <f>IF(スケジュール!W22="","",スケジュール!W22)</f>
        <v/>
      </c>
      <c r="AD20" t="str">
        <f>IF(スケジュール!X22="","",スケジュール!X22)</f>
        <v/>
      </c>
      <c r="AE20" t="str">
        <f>IF(スケジュール!Y22="","",スケジュール!Y22)</f>
        <v/>
      </c>
      <c r="AF20" t="str">
        <f>IF(スケジュール!Z22="","",スケジュール!Z22)</f>
        <v/>
      </c>
      <c r="AG20" t="str">
        <f>IF(スケジュール!AA22="","",スケジュール!AA22)</f>
        <v/>
      </c>
      <c r="AH20" t="str">
        <f>IF(スケジュール!AB22="","",スケジュール!AB22)</f>
        <v/>
      </c>
      <c r="AI20" t="str">
        <f>IF(スケジュール!AC22="","",スケジュール!AC22)</f>
        <v/>
      </c>
    </row>
    <row r="21" spans="1:35">
      <c r="A21" s="209">
        <f>IF(スケジュール!A23="","",スケジュール!A23)</f>
        <v>43387</v>
      </c>
      <c r="B21" t="str">
        <f>IF(スケジュール!B23="","",スケジュール!B23)</f>
        <v>日</v>
      </c>
      <c r="C21" s="209" t="str">
        <f>IF(スケジュール!C23="","",スケジュール!C23)</f>
        <v/>
      </c>
      <c r="D21" s="209" t="str">
        <f>IF(スケジュール!D23="","",スケジュール!D23)</f>
        <v/>
      </c>
      <c r="E21" t="str">
        <f>IF(スケジュール!E23="","",スケジュール!E23)</f>
        <v/>
      </c>
      <c r="F21" t="str">
        <f>IF(スケジュール!F23="","",スケジュール!F23)</f>
        <v/>
      </c>
      <c r="G21" t="str">
        <f>IF(スケジュール!G23="","",スケジュール!G23)</f>
        <v/>
      </c>
      <c r="H21" t="str">
        <f>IF(スケジュール!H23="","",スケジュール!H23)</f>
        <v/>
      </c>
      <c r="I21" t="str">
        <f>IF(スケジュール!I23="","",スケジュール!I23)</f>
        <v/>
      </c>
      <c r="J21" t="str">
        <f>IF(スケジュール!J23="","",スケジュール!J23)</f>
        <v/>
      </c>
      <c r="K21" t="str">
        <f>IF(スケジュール!K23="","",スケジュール!K23)</f>
        <v/>
      </c>
      <c r="L21" t="str">
        <f>IF(スケジュール!L23="","",スケジュール!L23)</f>
        <v/>
      </c>
      <c r="M21" t="str">
        <f>IF(スケジュール!M23="","",スケジュール!M23)</f>
        <v/>
      </c>
      <c r="N21" t="str">
        <f>IF(スケジュール!N23="","",スケジュール!N23)</f>
        <v/>
      </c>
      <c r="O21" t="str">
        <f>IF(スケジュール!O23="","",スケジュール!O23)</f>
        <v/>
      </c>
      <c r="P21" t="str">
        <f>IF(スケジュール!P23="","",スケジュール!P23)</f>
        <v/>
      </c>
      <c r="Q21" t="str">
        <f>IF(スケジュール!Q23="","",スケジュール!Q23)</f>
        <v/>
      </c>
      <c r="R21" t="str">
        <f>IF(スケジュール!R23="","",スケジュール!R23)</f>
        <v/>
      </c>
      <c r="S21" t="str">
        <f>IF(スケジュール!S23="","",スケジュール!S23)</f>
        <v/>
      </c>
      <c r="T21" t="str">
        <f>IF(スケジュール!T23="","",スケジュール!T23)</f>
        <v/>
      </c>
      <c r="U21" t="str">
        <f>IF(スケジュール!U23="","",スケジュール!U23)</f>
        <v/>
      </c>
      <c r="V21" t="str">
        <f>IF(スケジュール!V23="","",スケジュール!V23)</f>
        <v/>
      </c>
      <c r="AC21" t="str">
        <f>IF(スケジュール!W23="","",スケジュール!W23)</f>
        <v/>
      </c>
      <c r="AD21" t="str">
        <f>IF(スケジュール!X23="","",スケジュール!X23)</f>
        <v/>
      </c>
      <c r="AE21" t="str">
        <f>IF(スケジュール!Y23="","",スケジュール!Y23)</f>
        <v/>
      </c>
      <c r="AF21" t="str">
        <f>IF(スケジュール!Z23="","",スケジュール!Z23)</f>
        <v/>
      </c>
      <c r="AG21" t="str">
        <f>IF(スケジュール!AA23="","",スケジュール!AA23)</f>
        <v/>
      </c>
      <c r="AH21" t="str">
        <f>IF(スケジュール!AB23="","",スケジュール!AB23)</f>
        <v/>
      </c>
      <c r="AI21" t="str">
        <f>IF(スケジュール!AC23="","",スケジュール!AC23)</f>
        <v/>
      </c>
    </row>
    <row r="22" spans="1:35">
      <c r="A22" s="209">
        <f>IF(スケジュール!A24="","",スケジュール!A24)</f>
        <v>43388</v>
      </c>
      <c r="B22" t="str">
        <f>IF(スケジュール!B24="","",スケジュール!B24)</f>
        <v>月</v>
      </c>
      <c r="C22" s="209" t="str">
        <f>IF(スケジュール!C24="","",スケジュール!C24)</f>
        <v/>
      </c>
      <c r="D22" s="209" t="str">
        <f>IF(スケジュール!D24="","",スケジュール!D24)</f>
        <v/>
      </c>
      <c r="E22" t="str">
        <f>IF(スケジュール!E24="","",スケジュール!E24)</f>
        <v/>
      </c>
      <c r="F22" t="str">
        <f>IF(スケジュール!F24="","",スケジュール!F24)</f>
        <v/>
      </c>
      <c r="G22" t="str">
        <f>IF(スケジュール!G24="","",スケジュール!G24)</f>
        <v/>
      </c>
      <c r="H22" t="str">
        <f>IF(スケジュール!H24="","",スケジュール!H24)</f>
        <v/>
      </c>
      <c r="I22" t="str">
        <f>IF(スケジュール!I24="","",スケジュール!I24)</f>
        <v/>
      </c>
      <c r="J22" t="str">
        <f>IF(スケジュール!J24="","",スケジュール!J24)</f>
        <v/>
      </c>
      <c r="K22" t="str">
        <f>IF(スケジュール!K24="","",スケジュール!K24)</f>
        <v/>
      </c>
      <c r="L22" t="str">
        <f>IF(スケジュール!L24="","",スケジュール!L24)</f>
        <v/>
      </c>
      <c r="M22" t="str">
        <f>IF(スケジュール!M24="","",スケジュール!M24)</f>
        <v/>
      </c>
      <c r="N22" t="str">
        <f>IF(スケジュール!N24="","",スケジュール!N24)</f>
        <v/>
      </c>
      <c r="O22" t="str">
        <f>IF(スケジュール!O24="","",スケジュール!O24)</f>
        <v/>
      </c>
      <c r="P22" t="str">
        <f>IF(スケジュール!P24="","",スケジュール!P24)</f>
        <v/>
      </c>
      <c r="Q22" t="str">
        <f>IF(スケジュール!Q24="","",スケジュール!Q24)</f>
        <v/>
      </c>
      <c r="R22" t="str">
        <f>IF(スケジュール!R24="","",スケジュール!R24)</f>
        <v/>
      </c>
      <c r="S22" t="str">
        <f>IF(スケジュール!S24="","",スケジュール!S24)</f>
        <v/>
      </c>
      <c r="T22" t="str">
        <f>IF(スケジュール!T24="","",スケジュール!T24)</f>
        <v/>
      </c>
      <c r="U22" t="str">
        <f>IF(スケジュール!U24="","",スケジュール!U24)</f>
        <v/>
      </c>
      <c r="V22" t="str">
        <f>IF(スケジュール!V24="","",スケジュール!V24)</f>
        <v/>
      </c>
      <c r="AC22" t="str">
        <f>IF(スケジュール!W24="","",スケジュール!W24)</f>
        <v/>
      </c>
      <c r="AD22" t="str">
        <f>IF(スケジュール!X24="","",スケジュール!X24)</f>
        <v/>
      </c>
      <c r="AE22" t="str">
        <f>IF(スケジュール!Y24="","",スケジュール!Y24)</f>
        <v/>
      </c>
      <c r="AF22" t="str">
        <f>IF(スケジュール!Z24="","",スケジュール!Z24)</f>
        <v/>
      </c>
      <c r="AG22" t="str">
        <f>IF(スケジュール!AA24="","",スケジュール!AA24)</f>
        <v/>
      </c>
      <c r="AH22" t="str">
        <f>IF(スケジュール!AB24="","",スケジュール!AB24)</f>
        <v/>
      </c>
      <c r="AI22" t="str">
        <f>IF(スケジュール!AC24="","",スケジュール!AC24)</f>
        <v/>
      </c>
    </row>
    <row r="23" spans="1:35">
      <c r="A23" s="209">
        <f>IF(スケジュール!A25="","",スケジュール!A25)</f>
        <v>43389</v>
      </c>
      <c r="B23" t="str">
        <f>IF(スケジュール!B25="","",スケジュール!B25)</f>
        <v>火</v>
      </c>
      <c r="C23" s="209">
        <f>IF(スケジュール!C25="","",スケジュール!C25)</f>
        <v>43405</v>
      </c>
      <c r="D23" s="209">
        <f>IF(スケジュール!D25="","",スケジュール!D25)</f>
        <v>43409</v>
      </c>
      <c r="E23" t="str">
        <f>IF(スケジュール!E25="","",スケジュール!E25)</f>
        <v/>
      </c>
      <c r="F23" t="str">
        <f>IF(スケジュール!F25="","",スケジュール!F25)</f>
        <v/>
      </c>
      <c r="G23" t="str">
        <f>IF(スケジュール!G25="","",スケジュール!G25)</f>
        <v/>
      </c>
      <c r="H23" t="str">
        <f>IF(スケジュール!H25="","",スケジュール!H25)</f>
        <v/>
      </c>
      <c r="I23" t="str">
        <f>IF(スケジュール!I25="","",スケジュール!I25)</f>
        <v/>
      </c>
      <c r="J23" t="str">
        <f>IF(スケジュール!J25="","",スケジュール!J25)</f>
        <v/>
      </c>
      <c r="K23" t="str">
        <f>IF(スケジュール!K25="","",スケジュール!K25)</f>
        <v/>
      </c>
      <c r="L23" t="str">
        <f>IF(スケジュール!L25="","",スケジュール!L25)</f>
        <v/>
      </c>
      <c r="M23" t="str">
        <f>IF(スケジュール!M25="","",スケジュール!M25)</f>
        <v/>
      </c>
      <c r="N23" t="str">
        <f>IF(スケジュール!N25="","",スケジュール!N25)</f>
        <v/>
      </c>
      <c r="O23" t="str">
        <f>IF(スケジュール!O25="","",スケジュール!O25)</f>
        <v/>
      </c>
      <c r="P23" t="str">
        <f>IF(スケジュール!P25="","",スケジュール!P25)</f>
        <v/>
      </c>
      <c r="Q23" t="str">
        <f>IF(スケジュール!Q25="","",スケジュール!Q25)</f>
        <v/>
      </c>
      <c r="R23" t="str">
        <f>IF(スケジュール!R25="","",スケジュール!R25)</f>
        <v/>
      </c>
      <c r="S23" t="str">
        <f>IF(スケジュール!S25="","",スケジュール!S25)</f>
        <v/>
      </c>
      <c r="T23" t="str">
        <f>IF(スケジュール!T25="","",スケジュール!T25)</f>
        <v/>
      </c>
      <c r="U23" t="str">
        <f>IF(スケジュール!U25="","",スケジュール!U25)</f>
        <v/>
      </c>
      <c r="V23" t="str">
        <f>IF(スケジュール!V25="","",スケジュール!V25)</f>
        <v/>
      </c>
      <c r="AC23" t="str">
        <f>IF(スケジュール!W25="","",スケジュール!W25)</f>
        <v/>
      </c>
      <c r="AD23" t="str">
        <f>IF(スケジュール!X25="","",スケジュール!X25)</f>
        <v>●</v>
      </c>
      <c r="AE23" t="str">
        <f>IF(スケジュール!Y25="","",スケジュール!Y25)</f>
        <v/>
      </c>
      <c r="AF23" t="str">
        <f>IF(スケジュール!Z25="","",スケジュール!Z25)</f>
        <v/>
      </c>
      <c r="AG23" t="str">
        <f>IF(スケジュール!AA25="","",スケジュール!AA25)</f>
        <v/>
      </c>
      <c r="AH23" t="str">
        <f>IF(スケジュール!AB25="","",スケジュール!AB25)</f>
        <v/>
      </c>
      <c r="AI23" t="str">
        <f>IF(スケジュール!AC25="","",スケジュール!AC25)</f>
        <v/>
      </c>
    </row>
    <row r="24" spans="1:35">
      <c r="A24" s="209">
        <f>IF(スケジュール!A26="","",スケジュール!A26)</f>
        <v>43390</v>
      </c>
      <c r="B24" t="str">
        <f>IF(スケジュール!B26="","",スケジュール!B26)</f>
        <v>水</v>
      </c>
      <c r="C24" s="209">
        <f>IF(スケジュール!C26="","",スケジュール!C26)</f>
        <v>43406</v>
      </c>
      <c r="D24" s="209" t="str">
        <f>IF(スケジュール!D26="","",スケジュール!D26)</f>
        <v/>
      </c>
      <c r="E24" t="str">
        <f>IF(スケジュール!E26="","",スケジュール!E26)</f>
        <v/>
      </c>
      <c r="F24" t="str">
        <f>IF(スケジュール!F26="","",スケジュール!F26)</f>
        <v/>
      </c>
      <c r="G24" t="str">
        <f>IF(スケジュール!G26="","",スケジュール!G26)</f>
        <v/>
      </c>
      <c r="H24" t="str">
        <f>IF(スケジュール!H26="","",スケジュール!H26)</f>
        <v/>
      </c>
      <c r="I24" t="str">
        <f>IF(スケジュール!I26="","",スケジュール!I26)</f>
        <v/>
      </c>
      <c r="J24" t="str">
        <f>IF(スケジュール!J26="","",スケジュール!J26)</f>
        <v/>
      </c>
      <c r="K24" t="str">
        <f>IF(スケジュール!K26="","",スケジュール!K26)</f>
        <v/>
      </c>
      <c r="L24" t="str">
        <f>IF(スケジュール!L26="","",スケジュール!L26)</f>
        <v/>
      </c>
      <c r="M24" t="str">
        <f>IF(スケジュール!M26="","",スケジュール!M26)</f>
        <v/>
      </c>
      <c r="N24" t="str">
        <f>IF(スケジュール!N26="","",スケジュール!N26)</f>
        <v/>
      </c>
      <c r="O24" t="str">
        <f>IF(スケジュール!O26="","",スケジュール!O26)</f>
        <v/>
      </c>
      <c r="P24" t="str">
        <f>IF(スケジュール!P26="","",スケジュール!P26)</f>
        <v/>
      </c>
      <c r="Q24" t="str">
        <f>IF(スケジュール!Q26="","",スケジュール!Q26)</f>
        <v/>
      </c>
      <c r="R24" t="str">
        <f>IF(スケジュール!R26="","",スケジュール!R26)</f>
        <v/>
      </c>
      <c r="S24" t="str">
        <f>IF(スケジュール!S26="","",スケジュール!S26)</f>
        <v/>
      </c>
      <c r="T24" t="str">
        <f>IF(スケジュール!T26="","",スケジュール!T26)</f>
        <v/>
      </c>
      <c r="U24" t="str">
        <f>IF(スケジュール!U26="","",スケジュール!U26)</f>
        <v/>
      </c>
      <c r="V24" t="str">
        <f>IF(スケジュール!V26="","",スケジュール!V26)</f>
        <v/>
      </c>
      <c r="AC24" t="str">
        <f>IF(スケジュール!W26="","",スケジュール!W26)</f>
        <v/>
      </c>
      <c r="AD24" t="str">
        <f>IF(スケジュール!X26="","",スケジュール!X26)</f>
        <v>●</v>
      </c>
      <c r="AE24" t="str">
        <f>IF(スケジュール!Y26="","",スケジュール!Y26)</f>
        <v/>
      </c>
      <c r="AF24" t="str">
        <f>IF(スケジュール!Z26="","",スケジュール!Z26)</f>
        <v/>
      </c>
      <c r="AG24" t="str">
        <f>IF(スケジュール!AA26="","",スケジュール!AA26)</f>
        <v/>
      </c>
      <c r="AH24" t="str">
        <f>IF(スケジュール!AB26="","",スケジュール!AB26)</f>
        <v/>
      </c>
      <c r="AI24" t="str">
        <f>IF(スケジュール!AC26="","",スケジュール!AC26)</f>
        <v/>
      </c>
    </row>
    <row r="25" spans="1:35">
      <c r="A25" s="209">
        <f>IF(スケジュール!A27="","",スケジュール!A27)</f>
        <v>43391</v>
      </c>
      <c r="B25" t="str">
        <f>IF(スケジュール!B27="","",スケジュール!B27)</f>
        <v>木</v>
      </c>
      <c r="C25" s="209" t="str">
        <f>IF(スケジュール!C27="","",スケジュール!C27)</f>
        <v/>
      </c>
      <c r="D25" s="209" t="str">
        <f>IF(スケジュール!D27="","",スケジュール!D27)</f>
        <v/>
      </c>
      <c r="E25" t="str">
        <f>IF(スケジュール!E27="","",スケジュール!E27)</f>
        <v/>
      </c>
      <c r="F25" t="str">
        <f>IF(スケジュール!F27="","",スケジュール!F27)</f>
        <v/>
      </c>
      <c r="G25" t="str">
        <f>IF(スケジュール!G27="","",スケジュール!G27)</f>
        <v/>
      </c>
      <c r="H25" t="str">
        <f>IF(スケジュール!H27="","",スケジュール!H27)</f>
        <v/>
      </c>
      <c r="I25" t="str">
        <f>IF(スケジュール!I27="","",スケジュール!I27)</f>
        <v/>
      </c>
      <c r="J25" t="str">
        <f>IF(スケジュール!J27="","",スケジュール!J27)</f>
        <v/>
      </c>
      <c r="K25" t="str">
        <f>IF(スケジュール!K27="","",スケジュール!K27)</f>
        <v/>
      </c>
      <c r="L25" t="str">
        <f>IF(スケジュール!L27="","",スケジュール!L27)</f>
        <v/>
      </c>
      <c r="M25" t="str">
        <f>IF(スケジュール!M27="","",スケジュール!M27)</f>
        <v/>
      </c>
      <c r="N25" t="str">
        <f>IF(スケジュール!N27="","",スケジュール!N27)</f>
        <v/>
      </c>
      <c r="O25" t="str">
        <f>IF(スケジュール!O27="","",スケジュール!O27)</f>
        <v/>
      </c>
      <c r="P25" t="str">
        <f>IF(スケジュール!P27="","",スケジュール!P27)</f>
        <v/>
      </c>
      <c r="Q25" t="str">
        <f>IF(スケジュール!Q27="","",スケジュール!Q27)</f>
        <v/>
      </c>
      <c r="R25" t="str">
        <f>IF(スケジュール!R27="","",スケジュール!R27)</f>
        <v/>
      </c>
      <c r="S25" t="str">
        <f>IF(スケジュール!S27="","",スケジュール!S27)</f>
        <v/>
      </c>
      <c r="T25" t="str">
        <f>IF(スケジュール!T27="","",スケジュール!T27)</f>
        <v/>
      </c>
      <c r="U25" t="str">
        <f>IF(スケジュール!U27="","",スケジュール!U27)</f>
        <v/>
      </c>
      <c r="V25" t="str">
        <f>IF(スケジュール!V27="","",スケジュール!V27)</f>
        <v/>
      </c>
      <c r="AC25" t="str">
        <f>IF(スケジュール!W27="","",スケジュール!W27)</f>
        <v/>
      </c>
      <c r="AD25" t="str">
        <f>IF(スケジュール!X27="","",スケジュール!X27)</f>
        <v/>
      </c>
      <c r="AE25" t="str">
        <f>IF(スケジュール!Y27="","",スケジュール!Y27)</f>
        <v/>
      </c>
      <c r="AF25" t="str">
        <f>IF(スケジュール!Z27="","",スケジュール!Z27)</f>
        <v/>
      </c>
      <c r="AG25" t="str">
        <f>IF(スケジュール!AA27="","",スケジュール!AA27)</f>
        <v/>
      </c>
      <c r="AH25" t="str">
        <f>IF(スケジュール!AB27="","",スケジュール!AB27)</f>
        <v/>
      </c>
      <c r="AI25" t="str">
        <f>IF(スケジュール!AC27="","",スケジュール!AC27)</f>
        <v/>
      </c>
    </row>
    <row r="26" spans="1:35">
      <c r="A26" s="209">
        <f>IF(スケジュール!A28="","",スケジュール!A28)</f>
        <v>43392</v>
      </c>
      <c r="B26" t="str">
        <f>IF(スケジュール!B28="","",スケジュール!B28)</f>
        <v>金</v>
      </c>
      <c r="C26" s="209" t="str">
        <f>IF(スケジュール!C28="","",スケジュール!C28)</f>
        <v/>
      </c>
      <c r="D26" s="209" t="str">
        <f>IF(スケジュール!D28="","",スケジュール!D28)</f>
        <v/>
      </c>
      <c r="E26" t="str">
        <f>IF(スケジュール!E28="","",スケジュール!E28)</f>
        <v/>
      </c>
      <c r="F26" t="str">
        <f>IF(スケジュール!F28="","",スケジュール!F28)</f>
        <v/>
      </c>
      <c r="G26" t="str">
        <f>IF(スケジュール!G28="","",スケジュール!G28)</f>
        <v/>
      </c>
      <c r="H26" t="str">
        <f>IF(スケジュール!H28="","",スケジュール!H28)</f>
        <v/>
      </c>
      <c r="I26" t="str">
        <f>IF(スケジュール!I28="","",スケジュール!I28)</f>
        <v/>
      </c>
      <c r="J26" t="str">
        <f>IF(スケジュール!J28="","",スケジュール!J28)</f>
        <v/>
      </c>
      <c r="K26" t="str">
        <f>IF(スケジュール!K28="","",スケジュール!K28)</f>
        <v/>
      </c>
      <c r="L26" t="str">
        <f>IF(スケジュール!L28="","",スケジュール!L28)</f>
        <v/>
      </c>
      <c r="M26" t="str">
        <f>IF(スケジュール!M28="","",スケジュール!M28)</f>
        <v/>
      </c>
      <c r="N26" t="str">
        <f>IF(スケジュール!N28="","",スケジュール!N28)</f>
        <v/>
      </c>
      <c r="O26" t="str">
        <f>IF(スケジュール!O28="","",スケジュール!O28)</f>
        <v/>
      </c>
      <c r="P26" t="str">
        <f>IF(スケジュール!P28="","",スケジュール!P28)</f>
        <v/>
      </c>
      <c r="Q26" t="str">
        <f>IF(スケジュール!Q28="","",スケジュール!Q28)</f>
        <v/>
      </c>
      <c r="R26" t="str">
        <f>IF(スケジュール!R28="","",スケジュール!R28)</f>
        <v/>
      </c>
      <c r="S26" t="str">
        <f>IF(スケジュール!S28="","",スケジュール!S28)</f>
        <v/>
      </c>
      <c r="T26" t="str">
        <f>IF(スケジュール!T28="","",スケジュール!T28)</f>
        <v/>
      </c>
      <c r="U26" t="str">
        <f>IF(スケジュール!U28="","",スケジュール!U28)</f>
        <v/>
      </c>
      <c r="V26" t="str">
        <f>IF(スケジュール!V28="","",スケジュール!V28)</f>
        <v/>
      </c>
      <c r="AC26" t="str">
        <f>IF(スケジュール!W28="","",スケジュール!W28)</f>
        <v/>
      </c>
      <c r="AD26" t="str">
        <f>IF(スケジュール!X28="","",スケジュール!X28)</f>
        <v/>
      </c>
      <c r="AE26" t="str">
        <f>IF(スケジュール!Y28="","",スケジュール!Y28)</f>
        <v/>
      </c>
      <c r="AF26" t="str">
        <f>IF(スケジュール!Z28="","",スケジュール!Z28)</f>
        <v/>
      </c>
      <c r="AG26" t="str">
        <f>IF(スケジュール!AA28="","",スケジュール!AA28)</f>
        <v/>
      </c>
      <c r="AH26" t="str">
        <f>IF(スケジュール!AB28="","",スケジュール!AB28)</f>
        <v/>
      </c>
      <c r="AI26" t="str">
        <f>IF(スケジュール!AC28="","",スケジュール!AC28)</f>
        <v/>
      </c>
    </row>
    <row r="27" spans="1:35">
      <c r="A27" s="209">
        <f>IF(スケジュール!A29="","",スケジュール!A29)</f>
        <v>43393</v>
      </c>
      <c r="B27" t="str">
        <f>IF(スケジュール!B29="","",スケジュール!B29)</f>
        <v>土</v>
      </c>
      <c r="C27" s="209" t="str">
        <f>IF(スケジュール!C29="","",スケジュール!C29)</f>
        <v/>
      </c>
      <c r="D27" s="209" t="str">
        <f>IF(スケジュール!D29="","",スケジュール!D29)</f>
        <v/>
      </c>
      <c r="E27" t="str">
        <f>IF(スケジュール!E29="","",スケジュール!E29)</f>
        <v/>
      </c>
      <c r="F27" t="str">
        <f>IF(スケジュール!F29="","",スケジュール!F29)</f>
        <v/>
      </c>
      <c r="G27" t="str">
        <f>IF(スケジュール!G29="","",スケジュール!G29)</f>
        <v/>
      </c>
      <c r="H27" t="str">
        <f>IF(スケジュール!H29="","",スケジュール!H29)</f>
        <v/>
      </c>
      <c r="I27" t="str">
        <f>IF(スケジュール!I29="","",スケジュール!I29)</f>
        <v/>
      </c>
      <c r="J27" t="str">
        <f>IF(スケジュール!J29="","",スケジュール!J29)</f>
        <v/>
      </c>
      <c r="K27" t="str">
        <f>IF(スケジュール!K29="","",スケジュール!K29)</f>
        <v/>
      </c>
      <c r="L27" t="str">
        <f>IF(スケジュール!L29="","",スケジュール!L29)</f>
        <v/>
      </c>
      <c r="M27" t="str">
        <f>IF(スケジュール!M29="","",スケジュール!M29)</f>
        <v/>
      </c>
      <c r="N27" t="str">
        <f>IF(スケジュール!N29="","",スケジュール!N29)</f>
        <v/>
      </c>
      <c r="O27" t="str">
        <f>IF(スケジュール!O29="","",スケジュール!O29)</f>
        <v/>
      </c>
      <c r="P27" t="str">
        <f>IF(スケジュール!P29="","",スケジュール!P29)</f>
        <v/>
      </c>
      <c r="Q27" t="str">
        <f>IF(スケジュール!Q29="","",スケジュール!Q29)</f>
        <v/>
      </c>
      <c r="R27" t="str">
        <f>IF(スケジュール!R29="","",スケジュール!R29)</f>
        <v/>
      </c>
      <c r="S27" t="str">
        <f>IF(スケジュール!S29="","",スケジュール!S29)</f>
        <v/>
      </c>
      <c r="T27" t="str">
        <f>IF(スケジュール!T29="","",スケジュール!T29)</f>
        <v/>
      </c>
      <c r="U27" t="str">
        <f>IF(スケジュール!U29="","",スケジュール!U29)</f>
        <v/>
      </c>
      <c r="V27" t="str">
        <f>IF(スケジュール!V29="","",スケジュール!V29)</f>
        <v/>
      </c>
      <c r="AC27" t="str">
        <f>IF(スケジュール!W29="","",スケジュール!W29)</f>
        <v/>
      </c>
      <c r="AD27" t="str">
        <f>IF(スケジュール!X29="","",スケジュール!X29)</f>
        <v/>
      </c>
      <c r="AE27" t="str">
        <f>IF(スケジュール!Y29="","",スケジュール!Y29)</f>
        <v/>
      </c>
      <c r="AF27" t="str">
        <f>IF(スケジュール!Z29="","",スケジュール!Z29)</f>
        <v/>
      </c>
      <c r="AG27" t="str">
        <f>IF(スケジュール!AA29="","",スケジュール!AA29)</f>
        <v/>
      </c>
      <c r="AH27" t="str">
        <f>IF(スケジュール!AB29="","",スケジュール!AB29)</f>
        <v/>
      </c>
      <c r="AI27" t="str">
        <f>IF(スケジュール!AC29="","",スケジュール!AC29)</f>
        <v/>
      </c>
    </row>
    <row r="28" spans="1:35">
      <c r="A28" s="209">
        <f>IF(スケジュール!A30="","",スケジュール!A30)</f>
        <v>43394</v>
      </c>
      <c r="B28" t="str">
        <f>IF(スケジュール!B30="","",スケジュール!B30)</f>
        <v>日</v>
      </c>
      <c r="C28" s="209" t="str">
        <f>IF(スケジュール!C30="","",スケジュール!C30)</f>
        <v/>
      </c>
      <c r="D28" s="209" t="str">
        <f>IF(スケジュール!D30="","",スケジュール!D30)</f>
        <v/>
      </c>
      <c r="E28" t="str">
        <f>IF(スケジュール!E30="","",スケジュール!E30)</f>
        <v/>
      </c>
      <c r="F28" t="str">
        <f>IF(スケジュール!F30="","",スケジュール!F30)</f>
        <v/>
      </c>
      <c r="G28" t="str">
        <f>IF(スケジュール!G30="","",スケジュール!G30)</f>
        <v/>
      </c>
      <c r="H28" t="str">
        <f>IF(スケジュール!H30="","",スケジュール!H30)</f>
        <v/>
      </c>
      <c r="I28" t="str">
        <f>IF(スケジュール!I30="","",スケジュール!I30)</f>
        <v/>
      </c>
      <c r="J28" t="str">
        <f>IF(スケジュール!J30="","",スケジュール!J30)</f>
        <v/>
      </c>
      <c r="K28" t="str">
        <f>IF(スケジュール!K30="","",スケジュール!K30)</f>
        <v/>
      </c>
      <c r="L28" t="str">
        <f>IF(スケジュール!L30="","",スケジュール!L30)</f>
        <v/>
      </c>
      <c r="M28" t="str">
        <f>IF(スケジュール!M30="","",スケジュール!M30)</f>
        <v/>
      </c>
      <c r="N28" t="str">
        <f>IF(スケジュール!N30="","",スケジュール!N30)</f>
        <v/>
      </c>
      <c r="O28" t="str">
        <f>IF(スケジュール!O30="","",スケジュール!O30)</f>
        <v/>
      </c>
      <c r="P28" t="str">
        <f>IF(スケジュール!P30="","",スケジュール!P30)</f>
        <v/>
      </c>
      <c r="Q28" t="str">
        <f>IF(スケジュール!Q30="","",スケジュール!Q30)</f>
        <v/>
      </c>
      <c r="R28" t="str">
        <f>IF(スケジュール!R30="","",スケジュール!R30)</f>
        <v/>
      </c>
      <c r="S28" t="str">
        <f>IF(スケジュール!S30="","",スケジュール!S30)</f>
        <v/>
      </c>
      <c r="T28" t="str">
        <f>IF(スケジュール!T30="","",スケジュール!T30)</f>
        <v/>
      </c>
      <c r="U28" t="str">
        <f>IF(スケジュール!U30="","",スケジュール!U30)</f>
        <v/>
      </c>
      <c r="V28" t="str">
        <f>IF(スケジュール!V30="","",スケジュール!V30)</f>
        <v/>
      </c>
      <c r="AC28" t="str">
        <f>IF(スケジュール!W30="","",スケジュール!W30)</f>
        <v/>
      </c>
      <c r="AD28" t="str">
        <f>IF(スケジュール!X30="","",スケジュール!X30)</f>
        <v/>
      </c>
      <c r="AE28" t="str">
        <f>IF(スケジュール!Y30="","",スケジュール!Y30)</f>
        <v/>
      </c>
      <c r="AF28" t="str">
        <f>IF(スケジュール!Z30="","",スケジュール!Z30)</f>
        <v/>
      </c>
      <c r="AG28" t="str">
        <f>IF(スケジュール!AA30="","",スケジュール!AA30)</f>
        <v/>
      </c>
      <c r="AH28" t="str">
        <f>IF(スケジュール!AB30="","",スケジュール!AB30)</f>
        <v/>
      </c>
      <c r="AI28" t="str">
        <f>IF(スケジュール!AC30="","",スケジュール!AC30)</f>
        <v/>
      </c>
    </row>
    <row r="29" spans="1:35">
      <c r="A29" s="209">
        <f>IF(スケジュール!A31="","",スケジュール!A31)</f>
        <v>43395</v>
      </c>
      <c r="B29" t="str">
        <f>IF(スケジュール!B31="","",スケジュール!B31)</f>
        <v>月</v>
      </c>
      <c r="C29" s="209" t="str">
        <f>IF(スケジュール!C31="","",スケジュール!C31)</f>
        <v/>
      </c>
      <c r="D29" s="209" t="str">
        <f>IF(スケジュール!D31="","",スケジュール!D31)</f>
        <v/>
      </c>
      <c r="E29" t="str">
        <f>IF(スケジュール!E31="","",スケジュール!E31)</f>
        <v/>
      </c>
      <c r="F29" t="str">
        <f>IF(スケジュール!F31="","",スケジュール!F31)</f>
        <v/>
      </c>
      <c r="G29" t="str">
        <f>IF(スケジュール!G31="","",スケジュール!G31)</f>
        <v/>
      </c>
      <c r="H29" t="str">
        <f>IF(スケジュール!H31="","",スケジュール!H31)</f>
        <v/>
      </c>
      <c r="I29" t="str">
        <f>IF(スケジュール!I31="","",スケジュール!I31)</f>
        <v/>
      </c>
      <c r="J29" t="str">
        <f>IF(スケジュール!J31="","",スケジュール!J31)</f>
        <v/>
      </c>
      <c r="K29" t="str">
        <f>IF(スケジュール!K31="","",スケジュール!K31)</f>
        <v/>
      </c>
      <c r="L29" t="str">
        <f>IF(スケジュール!L31="","",スケジュール!L31)</f>
        <v/>
      </c>
      <c r="M29" t="str">
        <f>IF(スケジュール!M31="","",スケジュール!M31)</f>
        <v/>
      </c>
      <c r="N29" t="str">
        <f>IF(スケジュール!N31="","",スケジュール!N31)</f>
        <v/>
      </c>
      <c r="O29" t="str">
        <f>IF(スケジュール!O31="","",スケジュール!O31)</f>
        <v/>
      </c>
      <c r="P29" t="str">
        <f>IF(スケジュール!P31="","",スケジュール!P31)</f>
        <v/>
      </c>
      <c r="Q29" t="str">
        <f>IF(スケジュール!Q31="","",スケジュール!Q31)</f>
        <v/>
      </c>
      <c r="R29" t="str">
        <f>IF(スケジュール!R31="","",スケジュール!R31)</f>
        <v/>
      </c>
      <c r="S29" t="str">
        <f>IF(スケジュール!S31="","",スケジュール!S31)</f>
        <v/>
      </c>
      <c r="T29" t="str">
        <f>IF(スケジュール!T31="","",スケジュール!T31)</f>
        <v/>
      </c>
      <c r="U29" t="str">
        <f>IF(スケジュール!U31="","",スケジュール!U31)</f>
        <v/>
      </c>
      <c r="V29" t="str">
        <f>IF(スケジュール!V31="","",スケジュール!V31)</f>
        <v/>
      </c>
      <c r="AC29" t="str">
        <f>IF(スケジュール!W31="","",スケジュール!W31)</f>
        <v/>
      </c>
      <c r="AD29" t="str">
        <f>IF(スケジュール!X31="","",スケジュール!X31)</f>
        <v/>
      </c>
      <c r="AE29" t="str">
        <f>IF(スケジュール!Y31="","",スケジュール!Y31)</f>
        <v/>
      </c>
      <c r="AF29" t="str">
        <f>IF(スケジュール!Z31="","",スケジュール!Z31)</f>
        <v/>
      </c>
      <c r="AG29" t="str">
        <f>IF(スケジュール!AA31="","",スケジュール!AA31)</f>
        <v/>
      </c>
      <c r="AH29" t="str">
        <f>IF(スケジュール!AB31="","",スケジュール!AB31)</f>
        <v/>
      </c>
      <c r="AI29" t="str">
        <f>IF(スケジュール!AC31="","",スケジュール!AC31)</f>
        <v/>
      </c>
    </row>
    <row r="30" spans="1:35">
      <c r="A30" s="209">
        <f>IF(スケジュール!A32="","",スケジュール!A32)</f>
        <v>43396</v>
      </c>
      <c r="B30" t="str">
        <f>IF(スケジュール!B32="","",スケジュール!B32)</f>
        <v>火</v>
      </c>
      <c r="C30" s="209">
        <f>IF(スケジュール!C32="","",スケジュール!C32)</f>
        <v>43412</v>
      </c>
      <c r="D30" s="209">
        <f>IF(スケジュール!D32="","",スケジュール!D32)</f>
        <v>43417</v>
      </c>
      <c r="E30" t="str">
        <f>IF(スケジュール!E32="","",スケジュール!E32)</f>
        <v/>
      </c>
      <c r="F30" t="str">
        <f>IF(スケジュール!F32="","",スケジュール!F32)</f>
        <v/>
      </c>
      <c r="G30" t="str">
        <f>IF(スケジュール!G32="","",スケジュール!G32)</f>
        <v/>
      </c>
      <c r="H30" t="str">
        <f>IF(スケジュール!H32="","",スケジュール!H32)</f>
        <v/>
      </c>
      <c r="I30" t="str">
        <f>IF(スケジュール!I32="","",スケジュール!I32)</f>
        <v/>
      </c>
      <c r="J30" t="str">
        <f>IF(スケジュール!J32="","",スケジュール!J32)</f>
        <v/>
      </c>
      <c r="K30" t="str">
        <f>IF(スケジュール!K32="","",スケジュール!K32)</f>
        <v/>
      </c>
      <c r="L30" t="str">
        <f>IF(スケジュール!L32="","",スケジュール!L32)</f>
        <v/>
      </c>
      <c r="M30" t="str">
        <f>IF(スケジュール!M32="","",スケジュール!M32)</f>
        <v/>
      </c>
      <c r="N30" t="str">
        <f>IF(スケジュール!N32="","",スケジュール!N32)</f>
        <v/>
      </c>
      <c r="O30" t="str">
        <f>IF(スケジュール!O32="","",スケジュール!O32)</f>
        <v/>
      </c>
      <c r="P30" t="str">
        <f>IF(スケジュール!P32="","",スケジュール!P32)</f>
        <v/>
      </c>
      <c r="Q30" t="str">
        <f>IF(スケジュール!Q32="","",スケジュール!Q32)</f>
        <v/>
      </c>
      <c r="R30" t="str">
        <f>IF(スケジュール!R32="","",スケジュール!R32)</f>
        <v/>
      </c>
      <c r="S30" t="str">
        <f>IF(スケジュール!S32="","",スケジュール!S32)</f>
        <v/>
      </c>
      <c r="T30" t="str">
        <f>IF(スケジュール!T32="","",スケジュール!T32)</f>
        <v/>
      </c>
      <c r="U30" t="str">
        <f>IF(スケジュール!U32="","",スケジュール!U32)</f>
        <v/>
      </c>
      <c r="V30" t="str">
        <f>IF(スケジュール!V32="","",スケジュール!V32)</f>
        <v/>
      </c>
      <c r="AC30" t="str">
        <f>IF(スケジュール!W32="","",スケジュール!W32)</f>
        <v/>
      </c>
      <c r="AD30" t="str">
        <f>IF(スケジュール!X32="","",スケジュール!X32)</f>
        <v>●</v>
      </c>
      <c r="AE30" t="str">
        <f>IF(スケジュール!Y32="","",スケジュール!Y32)</f>
        <v/>
      </c>
      <c r="AF30" t="str">
        <f>IF(スケジュール!Z32="","",スケジュール!Z32)</f>
        <v/>
      </c>
      <c r="AG30" t="str">
        <f>IF(スケジュール!AA32="","",スケジュール!AA32)</f>
        <v/>
      </c>
      <c r="AH30" t="str">
        <f>IF(スケジュール!AB32="","",スケジュール!AB32)</f>
        <v/>
      </c>
      <c r="AI30" t="str">
        <f>IF(スケジュール!AC32="","",スケジュール!AC32)</f>
        <v/>
      </c>
    </row>
    <row r="31" spans="1:35">
      <c r="A31" s="209">
        <f>IF(スケジュール!A33="","",スケジュール!A33)</f>
        <v>43397</v>
      </c>
      <c r="B31" t="str">
        <f>IF(スケジュール!B33="","",スケジュール!B33)</f>
        <v>水</v>
      </c>
      <c r="C31" s="209" t="str">
        <f>IF(スケジュール!C33="","",スケジュール!C33)</f>
        <v/>
      </c>
      <c r="D31" s="209" t="str">
        <f>IF(スケジュール!D33="","",スケジュール!D33)</f>
        <v/>
      </c>
      <c r="E31" t="str">
        <f>IF(スケジュール!E33="","",スケジュール!E33)</f>
        <v/>
      </c>
      <c r="F31" t="str">
        <f>IF(スケジュール!F33="","",スケジュール!F33)</f>
        <v/>
      </c>
      <c r="G31" t="str">
        <f>IF(スケジュール!G33="","",スケジュール!G33)</f>
        <v/>
      </c>
      <c r="H31" t="str">
        <f>IF(スケジュール!H33="","",スケジュール!H33)</f>
        <v/>
      </c>
      <c r="I31" t="str">
        <f>IF(スケジュール!I33="","",スケジュール!I33)</f>
        <v/>
      </c>
      <c r="J31" t="str">
        <f>IF(スケジュール!J33="","",スケジュール!J33)</f>
        <v/>
      </c>
      <c r="K31" t="str">
        <f>IF(スケジュール!K33="","",スケジュール!K33)</f>
        <v/>
      </c>
      <c r="L31" t="str">
        <f>IF(スケジュール!L33="","",スケジュール!L33)</f>
        <v/>
      </c>
      <c r="M31" t="str">
        <f>IF(スケジュール!M33="","",スケジュール!M33)</f>
        <v/>
      </c>
      <c r="N31" t="str">
        <f>IF(スケジュール!N33="","",スケジュール!N33)</f>
        <v/>
      </c>
      <c r="O31" t="str">
        <f>IF(スケジュール!O33="","",スケジュール!O33)</f>
        <v/>
      </c>
      <c r="P31" t="str">
        <f>IF(スケジュール!P33="","",スケジュール!P33)</f>
        <v/>
      </c>
      <c r="Q31" t="str">
        <f>IF(スケジュール!Q33="","",スケジュール!Q33)</f>
        <v/>
      </c>
      <c r="R31" t="str">
        <f>IF(スケジュール!R33="","",スケジュール!R33)</f>
        <v/>
      </c>
      <c r="S31" t="str">
        <f>IF(スケジュール!S33="","",スケジュール!S33)</f>
        <v/>
      </c>
      <c r="T31" t="str">
        <f>IF(スケジュール!T33="","",スケジュール!T33)</f>
        <v/>
      </c>
      <c r="U31" t="str">
        <f>IF(スケジュール!U33="","",スケジュール!U33)</f>
        <v/>
      </c>
      <c r="V31" t="str">
        <f>IF(スケジュール!V33="","",スケジュール!V33)</f>
        <v/>
      </c>
      <c r="AC31" t="str">
        <f>IF(スケジュール!W33="","",スケジュール!W33)</f>
        <v/>
      </c>
      <c r="AD31" t="str">
        <f>IF(スケジュール!X33="","",スケジュール!X33)</f>
        <v/>
      </c>
      <c r="AE31" t="str">
        <f>IF(スケジュール!Y33="","",スケジュール!Y33)</f>
        <v/>
      </c>
      <c r="AF31" t="str">
        <f>IF(スケジュール!Z33="","",スケジュール!Z33)</f>
        <v/>
      </c>
      <c r="AG31" t="str">
        <f>IF(スケジュール!AA33="","",スケジュール!AA33)</f>
        <v/>
      </c>
      <c r="AH31" t="str">
        <f>IF(スケジュール!AB33="","",スケジュール!AB33)</f>
        <v/>
      </c>
      <c r="AI31" t="str">
        <f>IF(スケジュール!AC33="","",スケジュール!AC33)</f>
        <v/>
      </c>
    </row>
    <row r="32" spans="1:35">
      <c r="A32" s="209">
        <f>IF(スケジュール!A34="","",スケジュール!A34)</f>
        <v>43398</v>
      </c>
      <c r="B32" t="str">
        <f>IF(スケジュール!B34="","",スケジュール!B34)</f>
        <v>木</v>
      </c>
      <c r="C32" s="209" t="str">
        <f>IF(スケジュール!C34="","",スケジュール!C34)</f>
        <v/>
      </c>
      <c r="D32" s="209" t="str">
        <f>IF(スケジュール!D34="","",スケジュール!D34)</f>
        <v/>
      </c>
      <c r="E32" t="str">
        <f>IF(スケジュール!E34="","",スケジュール!E34)</f>
        <v/>
      </c>
      <c r="F32" t="str">
        <f>IF(スケジュール!F34="","",スケジュール!F34)</f>
        <v/>
      </c>
      <c r="G32" t="str">
        <f>IF(スケジュール!G34="","",スケジュール!G34)</f>
        <v/>
      </c>
      <c r="H32" t="str">
        <f>IF(スケジュール!H34="","",スケジュール!H34)</f>
        <v/>
      </c>
      <c r="I32" t="str">
        <f>IF(スケジュール!I34="","",スケジュール!I34)</f>
        <v/>
      </c>
      <c r="J32" t="str">
        <f>IF(スケジュール!J34="","",スケジュール!J34)</f>
        <v/>
      </c>
      <c r="K32" t="str">
        <f>IF(スケジュール!K34="","",スケジュール!K34)</f>
        <v/>
      </c>
      <c r="L32" t="str">
        <f>IF(スケジュール!L34="","",スケジュール!L34)</f>
        <v/>
      </c>
      <c r="M32" t="str">
        <f>IF(スケジュール!M34="","",スケジュール!M34)</f>
        <v/>
      </c>
      <c r="N32" t="str">
        <f>IF(スケジュール!N34="","",スケジュール!N34)</f>
        <v/>
      </c>
      <c r="O32" t="str">
        <f>IF(スケジュール!O34="","",スケジュール!O34)</f>
        <v/>
      </c>
      <c r="P32" t="str">
        <f>IF(スケジュール!P34="","",スケジュール!P34)</f>
        <v/>
      </c>
      <c r="Q32" t="str">
        <f>IF(スケジュール!Q34="","",スケジュール!Q34)</f>
        <v/>
      </c>
      <c r="R32" t="str">
        <f>IF(スケジュール!R34="","",スケジュール!R34)</f>
        <v/>
      </c>
      <c r="S32" t="str">
        <f>IF(スケジュール!S34="","",スケジュール!S34)</f>
        <v/>
      </c>
      <c r="T32" t="str">
        <f>IF(スケジュール!T34="","",スケジュール!T34)</f>
        <v/>
      </c>
      <c r="U32" t="str">
        <f>IF(スケジュール!U34="","",スケジュール!U34)</f>
        <v/>
      </c>
      <c r="V32" t="str">
        <f>IF(スケジュール!V34="","",スケジュール!V34)</f>
        <v/>
      </c>
      <c r="AC32" t="str">
        <f>IF(スケジュール!W34="","",スケジュール!W34)</f>
        <v/>
      </c>
      <c r="AD32" t="str">
        <f>IF(スケジュール!X34="","",スケジュール!X34)</f>
        <v/>
      </c>
      <c r="AE32" t="str">
        <f>IF(スケジュール!Y34="","",スケジュール!Y34)</f>
        <v/>
      </c>
      <c r="AF32" t="str">
        <f>IF(スケジュール!Z34="","",スケジュール!Z34)</f>
        <v/>
      </c>
      <c r="AG32" t="str">
        <f>IF(スケジュール!AA34="","",スケジュール!AA34)</f>
        <v/>
      </c>
      <c r="AH32" t="str">
        <f>IF(スケジュール!AB34="","",スケジュール!AB34)</f>
        <v/>
      </c>
      <c r="AI32" t="str">
        <f>IF(スケジュール!AC34="","",スケジュール!AC34)</f>
        <v/>
      </c>
    </row>
    <row r="33" spans="1:35">
      <c r="A33" s="209">
        <f>IF(スケジュール!A35="","",スケジュール!A35)</f>
        <v>43399</v>
      </c>
      <c r="B33" t="str">
        <f>IF(スケジュール!B35="","",スケジュール!B35)</f>
        <v>金</v>
      </c>
      <c r="C33" s="209" t="str">
        <f>IF(スケジュール!C35="","",スケジュール!C35)</f>
        <v/>
      </c>
      <c r="D33" s="209" t="str">
        <f>IF(スケジュール!D35="","",スケジュール!D35)</f>
        <v/>
      </c>
      <c r="E33" t="str">
        <f>IF(スケジュール!E35="","",スケジュール!E35)</f>
        <v/>
      </c>
      <c r="F33" t="str">
        <f>IF(スケジュール!F35="","",スケジュール!F35)</f>
        <v/>
      </c>
      <c r="G33" t="str">
        <f>IF(スケジュール!G35="","",スケジュール!G35)</f>
        <v/>
      </c>
      <c r="H33" t="str">
        <f>IF(スケジュール!H35="","",スケジュール!H35)</f>
        <v/>
      </c>
      <c r="I33" t="str">
        <f>IF(スケジュール!I35="","",スケジュール!I35)</f>
        <v/>
      </c>
      <c r="J33" t="str">
        <f>IF(スケジュール!J35="","",スケジュール!J35)</f>
        <v/>
      </c>
      <c r="K33" t="str">
        <f>IF(スケジュール!K35="","",スケジュール!K35)</f>
        <v/>
      </c>
      <c r="L33" t="str">
        <f>IF(スケジュール!L35="","",スケジュール!L35)</f>
        <v/>
      </c>
      <c r="M33" t="str">
        <f>IF(スケジュール!M35="","",スケジュール!M35)</f>
        <v/>
      </c>
      <c r="N33" t="str">
        <f>IF(スケジュール!N35="","",スケジュール!N35)</f>
        <v/>
      </c>
      <c r="O33" t="str">
        <f>IF(スケジュール!O35="","",スケジュール!O35)</f>
        <v/>
      </c>
      <c r="P33" t="str">
        <f>IF(スケジュール!P35="","",スケジュール!P35)</f>
        <v/>
      </c>
      <c r="Q33" t="str">
        <f>IF(スケジュール!Q35="","",スケジュール!Q35)</f>
        <v/>
      </c>
      <c r="R33" t="str">
        <f>IF(スケジュール!R35="","",スケジュール!R35)</f>
        <v/>
      </c>
      <c r="S33" t="str">
        <f>IF(スケジュール!S35="","",スケジュール!S35)</f>
        <v/>
      </c>
      <c r="T33" t="str">
        <f>IF(スケジュール!T35="","",スケジュール!T35)</f>
        <v/>
      </c>
      <c r="U33" t="str">
        <f>IF(スケジュール!U35="","",スケジュール!U35)</f>
        <v/>
      </c>
      <c r="V33" t="str">
        <f>IF(スケジュール!V35="","",スケジュール!V35)</f>
        <v/>
      </c>
      <c r="AC33" t="str">
        <f>IF(スケジュール!W35="","",スケジュール!W35)</f>
        <v/>
      </c>
      <c r="AD33" t="str">
        <f>IF(スケジュール!X35="","",スケジュール!X35)</f>
        <v/>
      </c>
      <c r="AE33" t="str">
        <f>IF(スケジュール!Y35="","",スケジュール!Y35)</f>
        <v/>
      </c>
      <c r="AF33" t="str">
        <f>IF(スケジュール!Z35="","",スケジュール!Z35)</f>
        <v/>
      </c>
      <c r="AG33" t="str">
        <f>IF(スケジュール!AA35="","",スケジュール!AA35)</f>
        <v/>
      </c>
      <c r="AH33" t="str">
        <f>IF(スケジュール!AB35="","",スケジュール!AB35)</f>
        <v/>
      </c>
      <c r="AI33" t="str">
        <f>IF(スケジュール!AC35="","",スケジュール!AC35)</f>
        <v/>
      </c>
    </row>
    <row r="34" spans="1:35">
      <c r="A34" s="209">
        <f>IF(スケジュール!A36="","",スケジュール!A36)</f>
        <v>43400</v>
      </c>
      <c r="B34" t="str">
        <f>IF(スケジュール!B36="","",スケジュール!B36)</f>
        <v>土</v>
      </c>
      <c r="C34" s="209" t="str">
        <f>IF(スケジュール!C36="","",スケジュール!C36)</f>
        <v/>
      </c>
      <c r="D34" s="209" t="str">
        <f>IF(スケジュール!D36="","",スケジュール!D36)</f>
        <v/>
      </c>
      <c r="E34" t="str">
        <f>IF(スケジュール!E36="","",スケジュール!E36)</f>
        <v/>
      </c>
      <c r="F34" t="str">
        <f>IF(スケジュール!F36="","",スケジュール!F36)</f>
        <v/>
      </c>
      <c r="G34" t="str">
        <f>IF(スケジュール!G36="","",スケジュール!G36)</f>
        <v/>
      </c>
      <c r="H34" t="str">
        <f>IF(スケジュール!H36="","",スケジュール!H36)</f>
        <v/>
      </c>
      <c r="I34" t="str">
        <f>IF(スケジュール!I36="","",スケジュール!I36)</f>
        <v/>
      </c>
      <c r="J34" t="str">
        <f>IF(スケジュール!J36="","",スケジュール!J36)</f>
        <v/>
      </c>
      <c r="K34" t="str">
        <f>IF(スケジュール!K36="","",スケジュール!K36)</f>
        <v/>
      </c>
      <c r="L34" t="str">
        <f>IF(スケジュール!L36="","",スケジュール!L36)</f>
        <v/>
      </c>
      <c r="M34" t="str">
        <f>IF(スケジュール!M36="","",スケジュール!M36)</f>
        <v/>
      </c>
      <c r="N34" t="str">
        <f>IF(スケジュール!N36="","",スケジュール!N36)</f>
        <v/>
      </c>
      <c r="O34" t="str">
        <f>IF(スケジュール!O36="","",スケジュール!O36)</f>
        <v/>
      </c>
      <c r="P34" t="str">
        <f>IF(スケジュール!P36="","",スケジュール!P36)</f>
        <v/>
      </c>
      <c r="Q34" t="str">
        <f>IF(スケジュール!Q36="","",スケジュール!Q36)</f>
        <v/>
      </c>
      <c r="R34" t="str">
        <f>IF(スケジュール!R36="","",スケジュール!R36)</f>
        <v/>
      </c>
      <c r="S34" t="str">
        <f>IF(スケジュール!S36="","",スケジュール!S36)</f>
        <v/>
      </c>
      <c r="T34" t="str">
        <f>IF(スケジュール!T36="","",スケジュール!T36)</f>
        <v/>
      </c>
      <c r="U34" t="str">
        <f>IF(スケジュール!U36="","",スケジュール!U36)</f>
        <v/>
      </c>
      <c r="V34" t="str">
        <f>IF(スケジュール!V36="","",スケジュール!V36)</f>
        <v/>
      </c>
      <c r="AC34" t="str">
        <f>IF(スケジュール!W36="","",スケジュール!W36)</f>
        <v/>
      </c>
      <c r="AD34" t="str">
        <f>IF(スケジュール!X36="","",スケジュール!X36)</f>
        <v/>
      </c>
      <c r="AE34" t="str">
        <f>IF(スケジュール!Y36="","",スケジュール!Y36)</f>
        <v/>
      </c>
      <c r="AF34" t="str">
        <f>IF(スケジュール!Z36="","",スケジュール!Z36)</f>
        <v/>
      </c>
      <c r="AG34" t="str">
        <f>IF(スケジュール!AA36="","",スケジュール!AA36)</f>
        <v/>
      </c>
      <c r="AH34" t="str">
        <f>IF(スケジュール!AB36="","",スケジュール!AB36)</f>
        <v/>
      </c>
      <c r="AI34" t="str">
        <f>IF(スケジュール!AC36="","",スケジュール!AC36)</f>
        <v/>
      </c>
    </row>
    <row r="35" spans="1:35">
      <c r="A35" s="209">
        <f>IF(スケジュール!A37="","",スケジュール!A37)</f>
        <v>43401</v>
      </c>
      <c r="B35" t="str">
        <f>IF(スケジュール!B37="","",スケジュール!B37)</f>
        <v>日</v>
      </c>
      <c r="C35" s="209" t="str">
        <f>IF(スケジュール!C37="","",スケジュール!C37)</f>
        <v/>
      </c>
      <c r="D35" s="209" t="str">
        <f>IF(スケジュール!D37="","",スケジュール!D37)</f>
        <v/>
      </c>
      <c r="E35" t="str">
        <f>IF(スケジュール!E37="","",スケジュール!E37)</f>
        <v/>
      </c>
      <c r="F35" t="str">
        <f>IF(スケジュール!F37="","",スケジュール!F37)</f>
        <v/>
      </c>
      <c r="G35" t="str">
        <f>IF(スケジュール!G37="","",スケジュール!G37)</f>
        <v/>
      </c>
      <c r="H35" t="str">
        <f>IF(スケジュール!H37="","",スケジュール!H37)</f>
        <v/>
      </c>
      <c r="I35" t="str">
        <f>IF(スケジュール!I37="","",スケジュール!I37)</f>
        <v/>
      </c>
      <c r="J35" t="str">
        <f>IF(スケジュール!J37="","",スケジュール!J37)</f>
        <v/>
      </c>
      <c r="K35" t="str">
        <f>IF(スケジュール!K37="","",スケジュール!K37)</f>
        <v/>
      </c>
      <c r="L35" t="str">
        <f>IF(スケジュール!L37="","",スケジュール!L37)</f>
        <v/>
      </c>
      <c r="M35" t="str">
        <f>IF(スケジュール!M37="","",スケジュール!M37)</f>
        <v/>
      </c>
      <c r="N35" t="str">
        <f>IF(スケジュール!N37="","",スケジュール!N37)</f>
        <v/>
      </c>
      <c r="O35" t="str">
        <f>IF(スケジュール!O37="","",スケジュール!O37)</f>
        <v/>
      </c>
      <c r="P35" t="str">
        <f>IF(スケジュール!P37="","",スケジュール!P37)</f>
        <v/>
      </c>
      <c r="Q35" t="str">
        <f>IF(スケジュール!Q37="","",スケジュール!Q37)</f>
        <v/>
      </c>
      <c r="R35" t="str">
        <f>IF(スケジュール!R37="","",スケジュール!R37)</f>
        <v/>
      </c>
      <c r="S35" t="str">
        <f>IF(スケジュール!S37="","",スケジュール!S37)</f>
        <v/>
      </c>
      <c r="T35" t="str">
        <f>IF(スケジュール!T37="","",スケジュール!T37)</f>
        <v/>
      </c>
      <c r="U35" t="str">
        <f>IF(スケジュール!U37="","",スケジュール!U37)</f>
        <v/>
      </c>
      <c r="V35" t="str">
        <f>IF(スケジュール!V37="","",スケジュール!V37)</f>
        <v/>
      </c>
      <c r="AC35" t="str">
        <f>IF(スケジュール!W37="","",スケジュール!W37)</f>
        <v/>
      </c>
      <c r="AD35" t="str">
        <f>IF(スケジュール!X37="","",スケジュール!X37)</f>
        <v/>
      </c>
      <c r="AE35" t="str">
        <f>IF(スケジュール!Y37="","",スケジュール!Y37)</f>
        <v/>
      </c>
      <c r="AF35" t="str">
        <f>IF(スケジュール!Z37="","",スケジュール!Z37)</f>
        <v/>
      </c>
      <c r="AG35" t="str">
        <f>IF(スケジュール!AA37="","",スケジュール!AA37)</f>
        <v/>
      </c>
      <c r="AH35" t="str">
        <f>IF(スケジュール!AB37="","",スケジュール!AB37)</f>
        <v/>
      </c>
      <c r="AI35" t="str">
        <f>IF(スケジュール!AC37="","",スケジュール!AC37)</f>
        <v/>
      </c>
    </row>
    <row r="36" spans="1:35">
      <c r="A36" s="209">
        <f>IF(スケジュール!A38="","",スケジュール!A38)</f>
        <v>43402</v>
      </c>
      <c r="B36" t="str">
        <f>IF(スケジュール!B38="","",スケジュール!B38)</f>
        <v>月</v>
      </c>
      <c r="C36" s="209" t="str">
        <f>IF(スケジュール!C38="","",スケジュール!C38)</f>
        <v/>
      </c>
      <c r="D36" s="209" t="str">
        <f>IF(スケジュール!D38="","",スケジュール!D38)</f>
        <v/>
      </c>
      <c r="E36" t="str">
        <f>IF(スケジュール!E38="","",スケジュール!E38)</f>
        <v/>
      </c>
      <c r="F36" t="str">
        <f>IF(スケジュール!F38="","",スケジュール!F38)</f>
        <v/>
      </c>
      <c r="G36" t="str">
        <f>IF(スケジュール!G38="","",スケジュール!G38)</f>
        <v/>
      </c>
      <c r="H36" t="str">
        <f>IF(スケジュール!H38="","",スケジュール!H38)</f>
        <v/>
      </c>
      <c r="I36" t="str">
        <f>IF(スケジュール!I38="","",スケジュール!I38)</f>
        <v/>
      </c>
      <c r="J36" t="str">
        <f>IF(スケジュール!J38="","",スケジュール!J38)</f>
        <v/>
      </c>
      <c r="K36" t="str">
        <f>IF(スケジュール!K38="","",スケジュール!K38)</f>
        <v/>
      </c>
      <c r="L36" t="str">
        <f>IF(スケジュール!L38="","",スケジュール!L38)</f>
        <v/>
      </c>
      <c r="M36" t="str">
        <f>IF(スケジュール!M38="","",スケジュール!M38)</f>
        <v/>
      </c>
      <c r="N36" t="str">
        <f>IF(スケジュール!N38="","",スケジュール!N38)</f>
        <v/>
      </c>
      <c r="O36" t="str">
        <f>IF(スケジュール!O38="","",スケジュール!O38)</f>
        <v/>
      </c>
      <c r="P36" t="str">
        <f>IF(スケジュール!P38="","",スケジュール!P38)</f>
        <v/>
      </c>
      <c r="Q36" t="str">
        <f>IF(スケジュール!Q38="","",スケジュール!Q38)</f>
        <v/>
      </c>
      <c r="R36" t="str">
        <f>IF(スケジュール!R38="","",スケジュール!R38)</f>
        <v/>
      </c>
      <c r="S36" t="str">
        <f>IF(スケジュール!S38="","",スケジュール!S38)</f>
        <v/>
      </c>
      <c r="T36" t="str">
        <f>IF(スケジュール!T38="","",スケジュール!T38)</f>
        <v/>
      </c>
      <c r="U36" t="str">
        <f>IF(スケジュール!U38="","",スケジュール!U38)</f>
        <v/>
      </c>
      <c r="V36" t="str">
        <f>IF(スケジュール!V38="","",スケジュール!V38)</f>
        <v/>
      </c>
      <c r="AC36" t="str">
        <f>IF(スケジュール!W38="","",スケジュール!W38)</f>
        <v/>
      </c>
      <c r="AD36" t="str">
        <f>IF(スケジュール!X38="","",スケジュール!X38)</f>
        <v/>
      </c>
      <c r="AE36" t="str">
        <f>IF(スケジュール!Y38="","",スケジュール!Y38)</f>
        <v/>
      </c>
      <c r="AF36" t="str">
        <f>IF(スケジュール!Z38="","",スケジュール!Z38)</f>
        <v/>
      </c>
      <c r="AG36" t="str">
        <f>IF(スケジュール!AA38="","",スケジュール!AA38)</f>
        <v/>
      </c>
      <c r="AH36" t="str">
        <f>IF(スケジュール!AB38="","",スケジュール!AB38)</f>
        <v/>
      </c>
      <c r="AI36" t="str">
        <f>IF(スケジュール!AC38="","",スケジュール!AC38)</f>
        <v/>
      </c>
    </row>
    <row r="37" spans="1:35">
      <c r="A37" s="209">
        <f>IF(スケジュール!A39="","",スケジュール!A39)</f>
        <v>43403</v>
      </c>
      <c r="B37" t="str">
        <f>IF(スケジュール!B39="","",スケジュール!B39)</f>
        <v>火</v>
      </c>
      <c r="C37" s="209">
        <f>IF(スケジュール!C39="","",スケジュール!C39)</f>
        <v>43419</v>
      </c>
      <c r="D37" s="209">
        <f>IF(スケジュール!D39="","",スケジュール!D39)</f>
        <v>43421</v>
      </c>
      <c r="E37" t="str">
        <f>IF(スケジュール!E39="","",スケジュール!E39)</f>
        <v/>
      </c>
      <c r="F37" t="str">
        <f>IF(スケジュール!F39="","",スケジュール!F39)</f>
        <v/>
      </c>
      <c r="G37" t="str">
        <f>IF(スケジュール!G39="","",スケジュール!G39)</f>
        <v/>
      </c>
      <c r="H37" t="str">
        <f>IF(スケジュール!H39="","",スケジュール!H39)</f>
        <v/>
      </c>
      <c r="I37" t="str">
        <f>IF(スケジュール!I39="","",スケジュール!I39)</f>
        <v/>
      </c>
      <c r="J37" t="str">
        <f>IF(スケジュール!J39="","",スケジュール!J39)</f>
        <v/>
      </c>
      <c r="K37" t="str">
        <f>IF(スケジュール!K39="","",スケジュール!K39)</f>
        <v/>
      </c>
      <c r="L37" t="str">
        <f>IF(スケジュール!L39="","",スケジュール!L39)</f>
        <v/>
      </c>
      <c r="M37" t="str">
        <f>IF(スケジュール!M39="","",スケジュール!M39)</f>
        <v/>
      </c>
      <c r="N37" t="str">
        <f>IF(スケジュール!N39="","",スケジュール!N39)</f>
        <v/>
      </c>
      <c r="O37" t="str">
        <f>IF(スケジュール!O39="","",スケジュール!O39)</f>
        <v/>
      </c>
      <c r="P37" t="str">
        <f>IF(スケジュール!P39="","",スケジュール!P39)</f>
        <v/>
      </c>
      <c r="Q37" t="str">
        <f>IF(スケジュール!Q39="","",スケジュール!Q39)</f>
        <v/>
      </c>
      <c r="R37" t="str">
        <f>IF(スケジュール!R39="","",スケジュール!R39)</f>
        <v/>
      </c>
      <c r="S37" t="str">
        <f>IF(スケジュール!S39="","",スケジュール!S39)</f>
        <v/>
      </c>
      <c r="T37" t="str">
        <f>IF(スケジュール!T39="","",スケジュール!T39)</f>
        <v/>
      </c>
      <c r="U37" t="str">
        <f>IF(スケジュール!U39="","",スケジュール!U39)</f>
        <v/>
      </c>
      <c r="V37" t="str">
        <f>IF(スケジュール!V39="","",スケジュール!V39)</f>
        <v/>
      </c>
      <c r="AC37" t="str">
        <f>IF(スケジュール!W39="","",スケジュール!W39)</f>
        <v/>
      </c>
      <c r="AD37" t="str">
        <f>IF(スケジュール!X39="","",スケジュール!X39)</f>
        <v>●</v>
      </c>
      <c r="AE37" t="str">
        <f>IF(スケジュール!Y39="","",スケジュール!Y39)</f>
        <v/>
      </c>
      <c r="AF37" t="str">
        <f>IF(スケジュール!Z39="","",スケジュール!Z39)</f>
        <v/>
      </c>
      <c r="AG37" t="str">
        <f>IF(スケジュール!AA39="","",スケジュール!AA39)</f>
        <v/>
      </c>
      <c r="AH37" t="str">
        <f>IF(スケジュール!AB39="","",スケジュール!AB39)</f>
        <v/>
      </c>
      <c r="AI37" t="str">
        <f>IF(スケジュール!AC39="","",スケジュール!AC39)</f>
        <v/>
      </c>
    </row>
    <row r="38" spans="1:35">
      <c r="A38" s="209">
        <f>IF(スケジュール!A40="","",スケジュール!A40)</f>
        <v>43404</v>
      </c>
      <c r="B38" t="str">
        <f>IF(スケジュール!B40="","",スケジュール!B40)</f>
        <v>水</v>
      </c>
      <c r="C38" s="209">
        <f>IF(スケジュール!C40="","",スケジュール!C40)</f>
        <v>43420</v>
      </c>
      <c r="D38" s="209" t="str">
        <f>IF(スケジュール!D40="","",スケジュール!D40)</f>
        <v/>
      </c>
      <c r="E38" t="str">
        <f>IF(スケジュール!E40="","",スケジュール!E40)</f>
        <v/>
      </c>
      <c r="F38" t="str">
        <f>IF(スケジュール!F40="","",スケジュール!F40)</f>
        <v/>
      </c>
      <c r="G38" t="str">
        <f>IF(スケジュール!G40="","",スケジュール!G40)</f>
        <v/>
      </c>
      <c r="H38" t="str">
        <f>IF(スケジュール!H40="","",スケジュール!H40)</f>
        <v/>
      </c>
      <c r="I38" t="str">
        <f>IF(スケジュール!I40="","",スケジュール!I40)</f>
        <v/>
      </c>
      <c r="J38" t="str">
        <f>IF(スケジュール!J40="","",スケジュール!J40)</f>
        <v/>
      </c>
      <c r="K38" t="str">
        <f>IF(スケジュール!K40="","",スケジュール!K40)</f>
        <v/>
      </c>
      <c r="L38" t="str">
        <f>IF(スケジュール!L40="","",スケジュール!L40)</f>
        <v/>
      </c>
      <c r="M38" t="str">
        <f>IF(スケジュール!M40="","",スケジュール!M40)</f>
        <v/>
      </c>
      <c r="N38" t="str">
        <f>IF(スケジュール!N40="","",スケジュール!N40)</f>
        <v/>
      </c>
      <c r="O38" t="str">
        <f>IF(スケジュール!O40="","",スケジュール!O40)</f>
        <v/>
      </c>
      <c r="P38" t="str">
        <f>IF(スケジュール!P40="","",スケジュール!P40)</f>
        <v/>
      </c>
      <c r="Q38" t="str">
        <f>IF(スケジュール!Q40="","",スケジュール!Q40)</f>
        <v/>
      </c>
      <c r="R38" t="str">
        <f>IF(スケジュール!R40="","",スケジュール!R40)</f>
        <v/>
      </c>
      <c r="S38" t="str">
        <f>IF(スケジュール!S40="","",スケジュール!S40)</f>
        <v/>
      </c>
      <c r="T38" t="str">
        <f>IF(スケジュール!T40="","",スケジュール!T40)</f>
        <v/>
      </c>
      <c r="U38" t="str">
        <f>IF(スケジュール!U40="","",スケジュール!U40)</f>
        <v/>
      </c>
      <c r="V38" t="str">
        <f>IF(スケジュール!V40="","",スケジュール!V40)</f>
        <v/>
      </c>
      <c r="AC38" t="str">
        <f>IF(スケジュール!W40="","",スケジュール!W40)</f>
        <v/>
      </c>
      <c r="AD38" t="str">
        <f>IF(スケジュール!X40="","",スケジュール!X40)</f>
        <v>●</v>
      </c>
      <c r="AE38" t="str">
        <f>IF(スケジュール!Y40="","",スケジュール!Y40)</f>
        <v/>
      </c>
      <c r="AF38" t="str">
        <f>IF(スケジュール!Z40="","",スケジュール!Z40)</f>
        <v/>
      </c>
      <c r="AG38" t="str">
        <f>IF(スケジュール!AA40="","",スケジュール!AA40)</f>
        <v/>
      </c>
      <c r="AH38" t="str">
        <f>IF(スケジュール!AB40="","",スケジュール!AB40)</f>
        <v/>
      </c>
      <c r="AI38" t="str">
        <f>IF(スケジュール!AC40="","",スケジュール!AC40)</f>
        <v/>
      </c>
    </row>
    <row r="39" spans="1:35">
      <c r="A39" s="209">
        <f>IF(スケジュール!A41="","",スケジュール!A41)</f>
        <v>43405</v>
      </c>
      <c r="B39" t="str">
        <f>IF(スケジュール!B41="","",スケジュール!B41)</f>
        <v>木</v>
      </c>
      <c r="C39" s="209" t="str">
        <f>IF(スケジュール!C41="","",スケジュール!C41)</f>
        <v/>
      </c>
      <c r="D39" s="209" t="str">
        <f>IF(スケジュール!D41="","",スケジュール!D41)</f>
        <v/>
      </c>
      <c r="E39" t="str">
        <f>IF(スケジュール!E41="","",スケジュール!E41)</f>
        <v/>
      </c>
      <c r="F39" t="str">
        <f>IF(スケジュール!F41="","",スケジュール!F41)</f>
        <v/>
      </c>
      <c r="G39" t="str">
        <f>IF(スケジュール!G41="","",スケジュール!G41)</f>
        <v/>
      </c>
      <c r="H39" t="str">
        <f>IF(スケジュール!H41="","",スケジュール!H41)</f>
        <v/>
      </c>
      <c r="I39" t="str">
        <f>IF(スケジュール!I41="","",スケジュール!I41)</f>
        <v/>
      </c>
      <c r="J39" t="str">
        <f>IF(スケジュール!J41="","",スケジュール!J41)</f>
        <v/>
      </c>
      <c r="K39" t="str">
        <f>IF(スケジュール!K41="","",スケジュール!K41)</f>
        <v/>
      </c>
      <c r="L39" t="str">
        <f>IF(スケジュール!L41="","",スケジュール!L41)</f>
        <v/>
      </c>
      <c r="M39" t="str">
        <f>IF(スケジュール!M41="","",スケジュール!M41)</f>
        <v/>
      </c>
      <c r="N39" t="str">
        <f>IF(スケジュール!N41="","",スケジュール!N41)</f>
        <v/>
      </c>
      <c r="O39" t="str">
        <f>IF(スケジュール!O41="","",スケジュール!O41)</f>
        <v/>
      </c>
      <c r="P39" t="str">
        <f>IF(スケジュール!P41="","",スケジュール!P41)</f>
        <v/>
      </c>
      <c r="Q39" t="str">
        <f>IF(スケジュール!Q41="","",スケジュール!Q41)</f>
        <v/>
      </c>
      <c r="R39" t="str">
        <f>IF(スケジュール!R41="","",スケジュール!R41)</f>
        <v/>
      </c>
      <c r="S39" t="str">
        <f>IF(スケジュール!S41="","",スケジュール!S41)</f>
        <v/>
      </c>
      <c r="T39" t="str">
        <f>IF(スケジュール!T41="","",スケジュール!T41)</f>
        <v/>
      </c>
      <c r="U39" t="str">
        <f>IF(スケジュール!U41="","",スケジュール!U41)</f>
        <v/>
      </c>
      <c r="V39" t="str">
        <f>IF(スケジュール!V41="","",スケジュール!V41)</f>
        <v/>
      </c>
      <c r="AC39" t="str">
        <f>IF(スケジュール!W41="","",スケジュール!W41)</f>
        <v/>
      </c>
      <c r="AD39" t="str">
        <f>IF(スケジュール!X41="","",スケジュール!X41)</f>
        <v/>
      </c>
      <c r="AE39" t="str">
        <f>IF(スケジュール!Y41="","",スケジュール!Y41)</f>
        <v/>
      </c>
      <c r="AF39" t="str">
        <f>IF(スケジュール!Z41="","",スケジュール!Z41)</f>
        <v/>
      </c>
      <c r="AG39" t="str">
        <f>IF(スケジュール!AA41="","",スケジュール!AA41)</f>
        <v/>
      </c>
      <c r="AH39" t="str">
        <f>IF(スケジュール!AB41="","",スケジュール!AB41)</f>
        <v/>
      </c>
      <c r="AI39" t="str">
        <f>IF(スケジュール!AC41="","",スケジュール!AC41)</f>
        <v/>
      </c>
    </row>
    <row r="40" spans="1:35">
      <c r="A40" s="209">
        <f>IF(スケジュール!A42="","",スケジュール!A42)</f>
        <v>43406</v>
      </c>
      <c r="B40" t="str">
        <f>IF(スケジュール!B42="","",スケジュール!B42)</f>
        <v>金</v>
      </c>
      <c r="C40" s="209" t="str">
        <f>IF(スケジュール!C42="","",スケジュール!C42)</f>
        <v/>
      </c>
      <c r="D40" s="209" t="str">
        <f>IF(スケジュール!D42="","",スケジュール!D42)</f>
        <v/>
      </c>
      <c r="E40" t="str">
        <f>IF(スケジュール!E42="","",スケジュール!E42)</f>
        <v/>
      </c>
      <c r="F40" t="str">
        <f>IF(スケジュール!F42="","",スケジュール!F42)</f>
        <v/>
      </c>
      <c r="G40" t="str">
        <f>IF(スケジュール!G42="","",スケジュール!G42)</f>
        <v/>
      </c>
      <c r="H40" t="str">
        <f>IF(スケジュール!H42="","",スケジュール!H42)</f>
        <v/>
      </c>
      <c r="I40" t="str">
        <f>IF(スケジュール!I42="","",スケジュール!I42)</f>
        <v/>
      </c>
      <c r="J40" t="str">
        <f>IF(スケジュール!J42="","",スケジュール!J42)</f>
        <v/>
      </c>
      <c r="K40" t="str">
        <f>IF(スケジュール!K42="","",スケジュール!K42)</f>
        <v/>
      </c>
      <c r="L40" t="str">
        <f>IF(スケジュール!L42="","",スケジュール!L42)</f>
        <v/>
      </c>
      <c r="M40" t="str">
        <f>IF(スケジュール!M42="","",スケジュール!M42)</f>
        <v/>
      </c>
      <c r="N40" t="str">
        <f>IF(スケジュール!N42="","",スケジュール!N42)</f>
        <v/>
      </c>
      <c r="O40" t="str">
        <f>IF(スケジュール!O42="","",スケジュール!O42)</f>
        <v/>
      </c>
      <c r="P40" t="str">
        <f>IF(スケジュール!P42="","",スケジュール!P42)</f>
        <v/>
      </c>
      <c r="Q40" t="str">
        <f>IF(スケジュール!Q42="","",スケジュール!Q42)</f>
        <v/>
      </c>
      <c r="R40" t="str">
        <f>IF(スケジュール!R42="","",スケジュール!R42)</f>
        <v/>
      </c>
      <c r="S40" t="str">
        <f>IF(スケジュール!S42="","",スケジュール!S42)</f>
        <v/>
      </c>
      <c r="T40" t="str">
        <f>IF(スケジュール!T42="","",スケジュール!T42)</f>
        <v/>
      </c>
      <c r="U40" t="str">
        <f>IF(スケジュール!U42="","",スケジュール!U42)</f>
        <v/>
      </c>
      <c r="V40" t="str">
        <f>IF(スケジュール!V42="","",スケジュール!V42)</f>
        <v/>
      </c>
      <c r="AC40" t="str">
        <f>IF(スケジュール!W42="","",スケジュール!W42)</f>
        <v/>
      </c>
      <c r="AD40" t="str">
        <f>IF(スケジュール!X42="","",スケジュール!X42)</f>
        <v/>
      </c>
      <c r="AE40" t="str">
        <f>IF(スケジュール!Y42="","",スケジュール!Y42)</f>
        <v/>
      </c>
      <c r="AF40" t="str">
        <f>IF(スケジュール!Z42="","",スケジュール!Z42)</f>
        <v/>
      </c>
      <c r="AG40" t="str">
        <f>IF(スケジュール!AA42="","",スケジュール!AA42)</f>
        <v/>
      </c>
      <c r="AH40" t="str">
        <f>IF(スケジュール!AB42="","",スケジュール!AB42)</f>
        <v/>
      </c>
      <c r="AI40" t="str">
        <f>IF(スケジュール!AC42="","",スケジュール!AC42)</f>
        <v/>
      </c>
    </row>
    <row r="41" spans="1:35">
      <c r="A41" s="209">
        <f>IF(スケジュール!A43="","",スケジュール!A43)</f>
        <v>43407</v>
      </c>
      <c r="B41" t="str">
        <f>IF(スケジュール!B43="","",スケジュール!B43)</f>
        <v>土</v>
      </c>
      <c r="C41" s="209" t="str">
        <f>IF(スケジュール!C43="","",スケジュール!C43)</f>
        <v/>
      </c>
      <c r="D41" s="209" t="str">
        <f>IF(スケジュール!D43="","",スケジュール!D43)</f>
        <v/>
      </c>
      <c r="E41" t="str">
        <f>IF(スケジュール!E43="","",スケジュール!E43)</f>
        <v/>
      </c>
      <c r="F41" t="str">
        <f>IF(スケジュール!F43="","",スケジュール!F43)</f>
        <v/>
      </c>
      <c r="G41" t="str">
        <f>IF(スケジュール!G43="","",スケジュール!G43)</f>
        <v/>
      </c>
      <c r="H41" t="str">
        <f>IF(スケジュール!H43="","",スケジュール!H43)</f>
        <v/>
      </c>
      <c r="I41" t="str">
        <f>IF(スケジュール!I43="","",スケジュール!I43)</f>
        <v/>
      </c>
      <c r="J41" t="str">
        <f>IF(スケジュール!J43="","",スケジュール!J43)</f>
        <v/>
      </c>
      <c r="K41" t="str">
        <f>IF(スケジュール!K43="","",スケジュール!K43)</f>
        <v/>
      </c>
      <c r="L41" t="str">
        <f>IF(スケジュール!L43="","",スケジュール!L43)</f>
        <v/>
      </c>
      <c r="M41" t="str">
        <f>IF(スケジュール!M43="","",スケジュール!M43)</f>
        <v/>
      </c>
      <c r="N41" t="str">
        <f>IF(スケジュール!N43="","",スケジュール!N43)</f>
        <v/>
      </c>
      <c r="O41" t="str">
        <f>IF(スケジュール!O43="","",スケジュール!O43)</f>
        <v/>
      </c>
      <c r="P41" t="str">
        <f>IF(スケジュール!P43="","",スケジュール!P43)</f>
        <v/>
      </c>
      <c r="Q41" t="str">
        <f>IF(スケジュール!Q43="","",スケジュール!Q43)</f>
        <v/>
      </c>
      <c r="R41" t="str">
        <f>IF(スケジュール!R43="","",スケジュール!R43)</f>
        <v/>
      </c>
      <c r="S41" t="str">
        <f>IF(スケジュール!S43="","",スケジュール!S43)</f>
        <v/>
      </c>
      <c r="T41" t="str">
        <f>IF(スケジュール!T43="","",スケジュール!T43)</f>
        <v/>
      </c>
      <c r="U41" t="str">
        <f>IF(スケジュール!U43="","",スケジュール!U43)</f>
        <v/>
      </c>
      <c r="V41" t="str">
        <f>IF(スケジュール!V43="","",スケジュール!V43)</f>
        <v/>
      </c>
      <c r="AC41" t="str">
        <f>IF(スケジュール!W43="","",スケジュール!W43)</f>
        <v/>
      </c>
      <c r="AD41" t="str">
        <f>IF(スケジュール!X43="","",スケジュール!X43)</f>
        <v/>
      </c>
      <c r="AE41" t="str">
        <f>IF(スケジュール!Y43="","",スケジュール!Y43)</f>
        <v/>
      </c>
      <c r="AF41" t="str">
        <f>IF(スケジュール!Z43="","",スケジュール!Z43)</f>
        <v/>
      </c>
      <c r="AG41" t="str">
        <f>IF(スケジュール!AA43="","",スケジュール!AA43)</f>
        <v/>
      </c>
      <c r="AH41" t="str">
        <f>IF(スケジュール!AB43="","",スケジュール!AB43)</f>
        <v/>
      </c>
      <c r="AI41" t="str">
        <f>IF(スケジュール!AC43="","",スケジュール!AC43)</f>
        <v/>
      </c>
    </row>
    <row r="42" spans="1:35">
      <c r="A42" s="209">
        <f>IF(スケジュール!A44="","",スケジュール!A44)</f>
        <v>43408</v>
      </c>
      <c r="B42" t="str">
        <f>IF(スケジュール!B44="","",スケジュール!B44)</f>
        <v>日</v>
      </c>
      <c r="C42" s="209" t="str">
        <f>IF(スケジュール!C44="","",スケジュール!C44)</f>
        <v/>
      </c>
      <c r="D42" s="209" t="str">
        <f>IF(スケジュール!D44="","",スケジュール!D44)</f>
        <v/>
      </c>
      <c r="E42" t="str">
        <f>IF(スケジュール!E44="","",スケジュール!E44)</f>
        <v/>
      </c>
      <c r="F42" t="str">
        <f>IF(スケジュール!F44="","",スケジュール!F44)</f>
        <v/>
      </c>
      <c r="G42" t="str">
        <f>IF(スケジュール!G44="","",スケジュール!G44)</f>
        <v/>
      </c>
      <c r="H42" t="str">
        <f>IF(スケジュール!H44="","",スケジュール!H44)</f>
        <v/>
      </c>
      <c r="I42" t="str">
        <f>IF(スケジュール!I44="","",スケジュール!I44)</f>
        <v/>
      </c>
      <c r="J42" t="str">
        <f>IF(スケジュール!J44="","",スケジュール!J44)</f>
        <v/>
      </c>
      <c r="K42" t="str">
        <f>IF(スケジュール!K44="","",スケジュール!K44)</f>
        <v/>
      </c>
      <c r="L42" t="str">
        <f>IF(スケジュール!L44="","",スケジュール!L44)</f>
        <v/>
      </c>
      <c r="M42" t="str">
        <f>IF(スケジュール!M44="","",スケジュール!M44)</f>
        <v/>
      </c>
      <c r="N42" t="str">
        <f>IF(スケジュール!N44="","",スケジュール!N44)</f>
        <v/>
      </c>
      <c r="O42" t="str">
        <f>IF(スケジュール!O44="","",スケジュール!O44)</f>
        <v/>
      </c>
      <c r="P42" t="str">
        <f>IF(スケジュール!P44="","",スケジュール!P44)</f>
        <v/>
      </c>
      <c r="Q42" t="str">
        <f>IF(スケジュール!Q44="","",スケジュール!Q44)</f>
        <v/>
      </c>
      <c r="R42" t="str">
        <f>IF(スケジュール!R44="","",スケジュール!R44)</f>
        <v/>
      </c>
      <c r="S42" t="str">
        <f>IF(スケジュール!S44="","",スケジュール!S44)</f>
        <v/>
      </c>
      <c r="T42" t="str">
        <f>IF(スケジュール!T44="","",スケジュール!T44)</f>
        <v/>
      </c>
      <c r="U42" t="str">
        <f>IF(スケジュール!U44="","",スケジュール!U44)</f>
        <v/>
      </c>
      <c r="V42" t="str">
        <f>IF(スケジュール!V44="","",スケジュール!V44)</f>
        <v/>
      </c>
      <c r="AC42" t="str">
        <f>IF(スケジュール!W44="","",スケジュール!W44)</f>
        <v/>
      </c>
      <c r="AD42" t="str">
        <f>IF(スケジュール!X44="","",スケジュール!X44)</f>
        <v/>
      </c>
      <c r="AE42" t="str">
        <f>IF(スケジュール!Y44="","",スケジュール!Y44)</f>
        <v/>
      </c>
      <c r="AF42" t="str">
        <f>IF(スケジュール!Z44="","",スケジュール!Z44)</f>
        <v/>
      </c>
      <c r="AG42" t="str">
        <f>IF(スケジュール!AA44="","",スケジュール!AA44)</f>
        <v/>
      </c>
      <c r="AH42" t="str">
        <f>IF(スケジュール!AB44="","",スケジュール!AB44)</f>
        <v/>
      </c>
      <c r="AI42" t="str">
        <f>IF(スケジュール!AC44="","",スケジュール!AC44)</f>
        <v/>
      </c>
    </row>
    <row r="43" spans="1:35">
      <c r="A43" s="209">
        <f>IF(スケジュール!A45="","",スケジュール!A45)</f>
        <v>43409</v>
      </c>
      <c r="B43" t="str">
        <f>IF(スケジュール!B45="","",スケジュール!B45)</f>
        <v>月</v>
      </c>
      <c r="C43" s="209" t="str">
        <f>IF(スケジュール!C45="","",スケジュール!C45)</f>
        <v/>
      </c>
      <c r="D43" s="209" t="str">
        <f>IF(スケジュール!D45="","",スケジュール!D45)</f>
        <v/>
      </c>
      <c r="E43" t="str">
        <f>IF(スケジュール!E45="","",スケジュール!E45)</f>
        <v/>
      </c>
      <c r="F43" t="str">
        <f>IF(スケジュール!F45="","",スケジュール!F45)</f>
        <v/>
      </c>
      <c r="G43" t="str">
        <f>IF(スケジュール!G45="","",スケジュール!G45)</f>
        <v/>
      </c>
      <c r="H43" t="str">
        <f>IF(スケジュール!H45="","",スケジュール!H45)</f>
        <v/>
      </c>
      <c r="I43" t="str">
        <f>IF(スケジュール!I45="","",スケジュール!I45)</f>
        <v/>
      </c>
      <c r="J43" t="str">
        <f>IF(スケジュール!J45="","",スケジュール!J45)</f>
        <v/>
      </c>
      <c r="K43" t="str">
        <f>IF(スケジュール!K45="","",スケジュール!K45)</f>
        <v/>
      </c>
      <c r="L43" t="str">
        <f>IF(スケジュール!L45="","",スケジュール!L45)</f>
        <v/>
      </c>
      <c r="M43" t="str">
        <f>IF(スケジュール!M45="","",スケジュール!M45)</f>
        <v/>
      </c>
      <c r="N43" t="str">
        <f>IF(スケジュール!N45="","",スケジュール!N45)</f>
        <v/>
      </c>
      <c r="O43" t="str">
        <f>IF(スケジュール!O45="","",スケジュール!O45)</f>
        <v/>
      </c>
      <c r="P43" t="str">
        <f>IF(スケジュール!P45="","",スケジュール!P45)</f>
        <v/>
      </c>
      <c r="Q43" t="str">
        <f>IF(スケジュール!Q45="","",スケジュール!Q45)</f>
        <v/>
      </c>
      <c r="R43" t="str">
        <f>IF(スケジュール!R45="","",スケジュール!R45)</f>
        <v/>
      </c>
      <c r="S43" t="str">
        <f>IF(スケジュール!S45="","",スケジュール!S45)</f>
        <v/>
      </c>
      <c r="T43" t="str">
        <f>IF(スケジュール!T45="","",スケジュール!T45)</f>
        <v/>
      </c>
      <c r="U43" t="str">
        <f>IF(スケジュール!U45="","",スケジュール!U45)</f>
        <v/>
      </c>
      <c r="V43" t="str">
        <f>IF(スケジュール!V45="","",スケジュール!V45)</f>
        <v/>
      </c>
      <c r="AC43" t="str">
        <f>IF(スケジュール!W45="","",スケジュール!W45)</f>
        <v/>
      </c>
      <c r="AD43" t="str">
        <f>IF(スケジュール!X45="","",スケジュール!X45)</f>
        <v/>
      </c>
      <c r="AE43" t="str">
        <f>IF(スケジュール!Y45="","",スケジュール!Y45)</f>
        <v/>
      </c>
      <c r="AF43" t="str">
        <f>IF(スケジュール!Z45="","",スケジュール!Z45)</f>
        <v/>
      </c>
      <c r="AG43" t="str">
        <f>IF(スケジュール!AA45="","",スケジュール!AA45)</f>
        <v/>
      </c>
      <c r="AH43" t="str">
        <f>IF(スケジュール!AB45="","",スケジュール!AB45)</f>
        <v/>
      </c>
      <c r="AI43" t="str">
        <f>IF(スケジュール!AC45="","",スケジュール!AC45)</f>
        <v/>
      </c>
    </row>
    <row r="44" spans="1:35">
      <c r="A44" s="209">
        <f>IF(スケジュール!A46="","",スケジュール!A46)</f>
        <v>43410</v>
      </c>
      <c r="B44" t="str">
        <f>IF(スケジュール!B46="","",スケジュール!B46)</f>
        <v>火</v>
      </c>
      <c r="C44" s="209">
        <f>IF(スケジュール!C46="","",スケジュール!C46)</f>
        <v>43425</v>
      </c>
      <c r="D44" s="209">
        <f>IF(スケジュール!D46="","",スケジュール!D46)</f>
        <v>43428</v>
      </c>
      <c r="E44" t="str">
        <f>IF(スケジュール!E46="","",スケジュール!E46)</f>
        <v/>
      </c>
      <c r="F44" t="str">
        <f>IF(スケジュール!F46="","",スケジュール!F46)</f>
        <v/>
      </c>
      <c r="G44" t="str">
        <f>IF(スケジュール!G46="","",スケジュール!G46)</f>
        <v/>
      </c>
      <c r="H44" t="str">
        <f>IF(スケジュール!H46="","",スケジュール!H46)</f>
        <v/>
      </c>
      <c r="I44" t="str">
        <f>IF(スケジュール!I46="","",スケジュール!I46)</f>
        <v/>
      </c>
      <c r="J44" t="str">
        <f>IF(スケジュール!J46="","",スケジュール!J46)</f>
        <v/>
      </c>
      <c r="K44" t="str">
        <f>IF(スケジュール!K46="","",スケジュール!K46)</f>
        <v/>
      </c>
      <c r="L44" t="str">
        <f>IF(スケジュール!L46="","",スケジュール!L46)</f>
        <v/>
      </c>
      <c r="M44" t="str">
        <f>IF(スケジュール!M46="","",スケジュール!M46)</f>
        <v/>
      </c>
      <c r="N44" t="str">
        <f>IF(スケジュール!N46="","",スケジュール!N46)</f>
        <v/>
      </c>
      <c r="O44" t="str">
        <f>IF(スケジュール!O46="","",スケジュール!O46)</f>
        <v/>
      </c>
      <c r="P44" t="str">
        <f>IF(スケジュール!P46="","",スケジュール!P46)</f>
        <v/>
      </c>
      <c r="Q44" t="str">
        <f>IF(スケジュール!Q46="","",スケジュール!Q46)</f>
        <v/>
      </c>
      <c r="R44" t="str">
        <f>IF(スケジュール!R46="","",スケジュール!R46)</f>
        <v/>
      </c>
      <c r="S44" t="str">
        <f>IF(スケジュール!S46="","",スケジュール!S46)</f>
        <v/>
      </c>
      <c r="T44" t="str">
        <f>IF(スケジュール!T46="","",スケジュール!T46)</f>
        <v/>
      </c>
      <c r="U44" t="str">
        <f>IF(スケジュール!U46="","",スケジュール!U46)</f>
        <v/>
      </c>
      <c r="V44" t="str">
        <f>IF(スケジュール!V46="","",スケジュール!V46)</f>
        <v/>
      </c>
      <c r="AC44" t="str">
        <f>IF(スケジュール!W46="","",スケジュール!W46)</f>
        <v/>
      </c>
      <c r="AD44" t="str">
        <f>IF(スケジュール!X46="","",スケジュール!X46)</f>
        <v>●</v>
      </c>
      <c r="AE44" t="str">
        <f>IF(スケジュール!Y46="","",スケジュール!Y46)</f>
        <v/>
      </c>
      <c r="AF44" t="str">
        <f>IF(スケジュール!Z46="","",スケジュール!Z46)</f>
        <v/>
      </c>
      <c r="AG44" t="str">
        <f>IF(スケジュール!AA46="","",スケジュール!AA46)</f>
        <v/>
      </c>
      <c r="AH44" t="str">
        <f>IF(スケジュール!AB46="","",スケジュール!AB46)</f>
        <v/>
      </c>
      <c r="AI44" t="str">
        <f>IF(スケジュール!AC46="","",スケジュール!AC46)</f>
        <v/>
      </c>
    </row>
    <row r="45" spans="1:35">
      <c r="A45" s="209">
        <f>IF(スケジュール!A47="","",スケジュール!A47)</f>
        <v>43411</v>
      </c>
      <c r="B45" t="str">
        <f>IF(スケジュール!B47="","",スケジュール!B47)</f>
        <v>水</v>
      </c>
      <c r="C45" s="209">
        <f>IF(スケジュール!C47="","",スケジュール!C47)</f>
        <v>43426</v>
      </c>
      <c r="D45" s="209" t="str">
        <f>IF(スケジュール!D47="","",スケジュール!D47)</f>
        <v/>
      </c>
      <c r="E45" t="str">
        <f>IF(スケジュール!E47="","",スケジュール!E47)</f>
        <v/>
      </c>
      <c r="F45" t="str">
        <f>IF(スケジュール!F47="","",スケジュール!F47)</f>
        <v/>
      </c>
      <c r="G45" t="str">
        <f>IF(スケジュール!G47="","",スケジュール!G47)</f>
        <v/>
      </c>
      <c r="H45" t="str">
        <f>IF(スケジュール!H47="","",スケジュール!H47)</f>
        <v/>
      </c>
      <c r="I45" t="str">
        <f>IF(スケジュール!I47="","",スケジュール!I47)</f>
        <v/>
      </c>
      <c r="J45" t="str">
        <f>IF(スケジュール!J47="","",スケジュール!J47)</f>
        <v/>
      </c>
      <c r="K45" t="str">
        <f>IF(スケジュール!K47="","",スケジュール!K47)</f>
        <v/>
      </c>
      <c r="L45" t="str">
        <f>IF(スケジュール!L47="","",スケジュール!L47)</f>
        <v/>
      </c>
      <c r="M45" t="str">
        <f>IF(スケジュール!M47="","",スケジュール!M47)</f>
        <v/>
      </c>
      <c r="N45" t="str">
        <f>IF(スケジュール!N47="","",スケジュール!N47)</f>
        <v/>
      </c>
      <c r="O45" t="str">
        <f>IF(スケジュール!O47="","",スケジュール!O47)</f>
        <v/>
      </c>
      <c r="P45" t="str">
        <f>IF(スケジュール!P47="","",スケジュール!P47)</f>
        <v/>
      </c>
      <c r="Q45" t="str">
        <f>IF(スケジュール!Q47="","",スケジュール!Q47)</f>
        <v/>
      </c>
      <c r="R45" t="str">
        <f>IF(スケジュール!R47="","",スケジュール!R47)</f>
        <v/>
      </c>
      <c r="S45" t="str">
        <f>IF(スケジュール!S47="","",スケジュール!S47)</f>
        <v/>
      </c>
      <c r="T45" t="str">
        <f>IF(スケジュール!T47="","",スケジュール!T47)</f>
        <v/>
      </c>
      <c r="U45" t="str">
        <f>IF(スケジュール!U47="","",スケジュール!U47)</f>
        <v/>
      </c>
      <c r="V45" t="str">
        <f>IF(スケジュール!V47="","",スケジュール!V47)</f>
        <v/>
      </c>
      <c r="AC45" t="str">
        <f>IF(スケジュール!W47="","",スケジュール!W47)</f>
        <v/>
      </c>
      <c r="AD45" t="str">
        <f>IF(スケジュール!X47="","",スケジュール!X47)</f>
        <v>●</v>
      </c>
      <c r="AE45" t="str">
        <f>IF(スケジュール!Y47="","",スケジュール!Y47)</f>
        <v/>
      </c>
      <c r="AF45" t="str">
        <f>IF(スケジュール!Z47="","",スケジュール!Z47)</f>
        <v/>
      </c>
      <c r="AG45" t="str">
        <f>IF(スケジュール!AA47="","",スケジュール!AA47)</f>
        <v/>
      </c>
      <c r="AH45" t="str">
        <f>IF(スケジュール!AB47="","",スケジュール!AB47)</f>
        <v/>
      </c>
      <c r="AI45" t="str">
        <f>IF(スケジュール!AC47="","",スケジュール!AC47)</f>
        <v/>
      </c>
    </row>
    <row r="46" spans="1:35">
      <c r="A46" s="209">
        <f>IF(スケジュール!A48="","",スケジュール!A48)</f>
        <v>43412</v>
      </c>
      <c r="B46" t="str">
        <f>IF(スケジュール!B48="","",スケジュール!B48)</f>
        <v>木</v>
      </c>
      <c r="C46" s="209" t="str">
        <f>IF(スケジュール!C48="","",スケジュール!C48)</f>
        <v/>
      </c>
      <c r="D46" s="209" t="str">
        <f>IF(スケジュール!D48="","",スケジュール!D48)</f>
        <v/>
      </c>
      <c r="E46" t="str">
        <f>IF(スケジュール!E48="","",スケジュール!E48)</f>
        <v/>
      </c>
      <c r="F46" t="str">
        <f>IF(スケジュール!F48="","",スケジュール!F48)</f>
        <v/>
      </c>
      <c r="G46" t="str">
        <f>IF(スケジュール!G48="","",スケジュール!G48)</f>
        <v/>
      </c>
      <c r="H46" t="str">
        <f>IF(スケジュール!H48="","",スケジュール!H48)</f>
        <v/>
      </c>
      <c r="I46" t="str">
        <f>IF(スケジュール!I48="","",スケジュール!I48)</f>
        <v/>
      </c>
      <c r="J46" t="str">
        <f>IF(スケジュール!J48="","",スケジュール!J48)</f>
        <v/>
      </c>
      <c r="K46" t="str">
        <f>IF(スケジュール!K48="","",スケジュール!K48)</f>
        <v/>
      </c>
      <c r="L46" t="str">
        <f>IF(スケジュール!L48="","",スケジュール!L48)</f>
        <v/>
      </c>
      <c r="M46" t="str">
        <f>IF(スケジュール!M48="","",スケジュール!M48)</f>
        <v/>
      </c>
      <c r="N46" t="str">
        <f>IF(スケジュール!N48="","",スケジュール!N48)</f>
        <v/>
      </c>
      <c r="O46" t="str">
        <f>IF(スケジュール!O48="","",スケジュール!O48)</f>
        <v/>
      </c>
      <c r="P46" t="str">
        <f>IF(スケジュール!P48="","",スケジュール!P48)</f>
        <v/>
      </c>
      <c r="Q46" t="str">
        <f>IF(スケジュール!Q48="","",スケジュール!Q48)</f>
        <v/>
      </c>
      <c r="R46" t="str">
        <f>IF(スケジュール!R48="","",スケジュール!R48)</f>
        <v/>
      </c>
      <c r="S46" t="str">
        <f>IF(スケジュール!S48="","",スケジュール!S48)</f>
        <v/>
      </c>
      <c r="T46" t="str">
        <f>IF(スケジュール!T48="","",スケジュール!T48)</f>
        <v/>
      </c>
      <c r="U46" t="str">
        <f>IF(スケジュール!U48="","",スケジュール!U48)</f>
        <v/>
      </c>
      <c r="V46" t="str">
        <f>IF(スケジュール!V48="","",スケジュール!V48)</f>
        <v/>
      </c>
      <c r="AC46" t="str">
        <f>IF(スケジュール!W48="","",スケジュール!W48)</f>
        <v/>
      </c>
      <c r="AD46" t="str">
        <f>IF(スケジュール!X48="","",スケジュール!X48)</f>
        <v/>
      </c>
      <c r="AE46" t="str">
        <f>IF(スケジュール!Y48="","",スケジュール!Y48)</f>
        <v/>
      </c>
      <c r="AF46" t="str">
        <f>IF(スケジュール!Z48="","",スケジュール!Z48)</f>
        <v/>
      </c>
      <c r="AG46" t="str">
        <f>IF(スケジュール!AA48="","",スケジュール!AA48)</f>
        <v/>
      </c>
      <c r="AH46" t="str">
        <f>IF(スケジュール!AB48="","",スケジュール!AB48)</f>
        <v/>
      </c>
      <c r="AI46" t="str">
        <f>IF(スケジュール!AC48="","",スケジュール!AC48)</f>
        <v/>
      </c>
    </row>
    <row r="47" spans="1:35">
      <c r="A47" s="209">
        <f>IF(スケジュール!A49="","",スケジュール!A49)</f>
        <v>43413</v>
      </c>
      <c r="B47" t="str">
        <f>IF(スケジュール!B49="","",スケジュール!B49)</f>
        <v>金</v>
      </c>
      <c r="C47" s="209" t="str">
        <f>IF(スケジュール!C49="","",スケジュール!C49)</f>
        <v/>
      </c>
      <c r="D47" s="209" t="str">
        <f>IF(スケジュール!D49="","",スケジュール!D49)</f>
        <v/>
      </c>
      <c r="E47" t="str">
        <f>IF(スケジュール!E49="","",スケジュール!E49)</f>
        <v/>
      </c>
      <c r="F47" t="str">
        <f>IF(スケジュール!F49="","",スケジュール!F49)</f>
        <v/>
      </c>
      <c r="G47" s="1" t="str">
        <f>IF(スケジュール!G49="","",スケジュール!G49)</f>
        <v/>
      </c>
      <c r="H47" t="str">
        <f>IF(スケジュール!H49="","",スケジュール!H49)</f>
        <v/>
      </c>
      <c r="I47" t="str">
        <f>IF(スケジュール!I49="","",スケジュール!I49)</f>
        <v/>
      </c>
      <c r="J47" t="str">
        <f>IF(スケジュール!J49="","",スケジュール!J49)</f>
        <v/>
      </c>
      <c r="K47" t="str">
        <f>IF(スケジュール!K49="","",スケジュール!K49)</f>
        <v/>
      </c>
      <c r="L47" t="str">
        <f>IF(スケジュール!L49="","",スケジュール!L49)</f>
        <v/>
      </c>
      <c r="M47" t="str">
        <f>IF(スケジュール!M49="","",スケジュール!M49)</f>
        <v/>
      </c>
      <c r="N47" t="str">
        <f>IF(スケジュール!N49="","",スケジュール!N49)</f>
        <v/>
      </c>
      <c r="O47" t="str">
        <f>IF(スケジュール!O49="","",スケジュール!O49)</f>
        <v/>
      </c>
      <c r="P47" t="str">
        <f>IF(スケジュール!P49="","",スケジュール!P49)</f>
        <v/>
      </c>
      <c r="Q47" t="str">
        <f>IF(スケジュール!Q49="","",スケジュール!Q49)</f>
        <v/>
      </c>
      <c r="R47" t="str">
        <f>IF(スケジュール!R49="","",スケジュール!R49)</f>
        <v/>
      </c>
      <c r="S47" t="str">
        <f>IF(スケジュール!S49="","",スケジュール!S49)</f>
        <v/>
      </c>
      <c r="T47" t="str">
        <f>IF(スケジュール!T49="","",スケジュール!T49)</f>
        <v/>
      </c>
      <c r="U47" t="str">
        <f>IF(スケジュール!U49="","",スケジュール!U49)</f>
        <v/>
      </c>
      <c r="V47" t="str">
        <f>IF(スケジュール!V49="","",スケジュール!V49)</f>
        <v/>
      </c>
      <c r="AC47" t="str">
        <f>IF(スケジュール!W49="","",スケジュール!W49)</f>
        <v/>
      </c>
      <c r="AD47" t="str">
        <f>IF(スケジュール!X49="","",スケジュール!X49)</f>
        <v/>
      </c>
      <c r="AE47" t="str">
        <f>IF(スケジュール!Y49="","",スケジュール!Y49)</f>
        <v/>
      </c>
      <c r="AF47" t="str">
        <f>IF(スケジュール!Z49="","",スケジュール!Z49)</f>
        <v/>
      </c>
      <c r="AG47" t="str">
        <f>IF(スケジュール!AA49="","",スケジュール!AA49)</f>
        <v/>
      </c>
      <c r="AH47" t="str">
        <f>IF(スケジュール!AB49="","",スケジュール!AB49)</f>
        <v/>
      </c>
      <c r="AI47" t="str">
        <f>IF(スケジュール!AC49="","",スケジュール!AC49)</f>
        <v/>
      </c>
    </row>
    <row r="48" spans="1:35">
      <c r="A48" s="209">
        <f>IF(スケジュール!A50="","",スケジュール!A50)</f>
        <v>43414</v>
      </c>
      <c r="B48" t="str">
        <f>IF(スケジュール!B50="","",スケジュール!B50)</f>
        <v>土</v>
      </c>
      <c r="C48" s="209" t="str">
        <f>IF(スケジュール!C50="","",スケジュール!C50)</f>
        <v/>
      </c>
      <c r="D48" s="209" t="str">
        <f>IF(スケジュール!D50="","",スケジュール!D50)</f>
        <v/>
      </c>
      <c r="E48" t="str">
        <f>IF(スケジュール!E50="","",スケジュール!E50)</f>
        <v/>
      </c>
      <c r="F48" t="str">
        <f>IF(スケジュール!F50="","",スケジュール!F50)</f>
        <v/>
      </c>
      <c r="G48" t="str">
        <f>IF(スケジュール!G50="","",スケジュール!G50)</f>
        <v/>
      </c>
      <c r="H48" t="str">
        <f>IF(スケジュール!H50="","",スケジュール!H50)</f>
        <v/>
      </c>
      <c r="I48" t="str">
        <f>IF(スケジュール!I50="","",スケジュール!I50)</f>
        <v/>
      </c>
      <c r="J48" t="str">
        <f>IF(スケジュール!J50="","",スケジュール!J50)</f>
        <v/>
      </c>
      <c r="K48" t="str">
        <f>IF(スケジュール!K50="","",スケジュール!K50)</f>
        <v/>
      </c>
      <c r="L48" t="str">
        <f>IF(スケジュール!L50="","",スケジュール!L50)</f>
        <v/>
      </c>
      <c r="M48" t="str">
        <f>IF(スケジュール!M50="","",スケジュール!M50)</f>
        <v/>
      </c>
      <c r="N48" t="str">
        <f>IF(スケジュール!N50="","",スケジュール!N50)</f>
        <v/>
      </c>
      <c r="O48" t="str">
        <f>IF(スケジュール!O50="","",スケジュール!O50)</f>
        <v/>
      </c>
      <c r="P48" t="str">
        <f>IF(スケジュール!P50="","",スケジュール!P50)</f>
        <v/>
      </c>
      <c r="Q48" t="str">
        <f>IF(スケジュール!Q50="","",スケジュール!Q50)</f>
        <v/>
      </c>
      <c r="R48" t="str">
        <f>IF(スケジュール!R50="","",スケジュール!R50)</f>
        <v/>
      </c>
      <c r="S48" t="str">
        <f>IF(スケジュール!S50="","",スケジュール!S50)</f>
        <v/>
      </c>
      <c r="T48" t="str">
        <f>IF(スケジュール!T50="","",スケジュール!T50)</f>
        <v/>
      </c>
      <c r="U48" t="str">
        <f>IF(スケジュール!U50="","",スケジュール!U50)</f>
        <v/>
      </c>
      <c r="V48" t="str">
        <f>IF(スケジュール!V50="","",スケジュール!V50)</f>
        <v/>
      </c>
      <c r="AC48" t="str">
        <f>IF(スケジュール!W50="","",スケジュール!W50)</f>
        <v/>
      </c>
      <c r="AD48" t="str">
        <f>IF(スケジュール!X50="","",スケジュール!X50)</f>
        <v/>
      </c>
      <c r="AE48" t="str">
        <f>IF(スケジュール!Y50="","",スケジュール!Y50)</f>
        <v/>
      </c>
      <c r="AF48" t="str">
        <f>IF(スケジュール!Z50="","",スケジュール!Z50)</f>
        <v/>
      </c>
      <c r="AG48" t="str">
        <f>IF(スケジュール!AA50="","",スケジュール!AA50)</f>
        <v/>
      </c>
      <c r="AH48" t="str">
        <f>IF(スケジュール!AB50="","",スケジュール!AB50)</f>
        <v/>
      </c>
      <c r="AI48" t="str">
        <f>IF(スケジュール!AC50="","",スケジュール!AC50)</f>
        <v/>
      </c>
    </row>
    <row r="49" spans="1:35">
      <c r="A49" s="209">
        <f>IF(スケジュール!A51="","",スケジュール!A51)</f>
        <v>43415</v>
      </c>
      <c r="B49" t="str">
        <f>IF(スケジュール!B51="","",スケジュール!B51)</f>
        <v>日</v>
      </c>
      <c r="C49" s="209" t="str">
        <f>IF(スケジュール!C51="","",スケジュール!C51)</f>
        <v/>
      </c>
      <c r="D49" s="209" t="str">
        <f>IF(スケジュール!D51="","",スケジュール!D51)</f>
        <v/>
      </c>
      <c r="E49" t="str">
        <f>IF(スケジュール!E51="","",スケジュール!E51)</f>
        <v/>
      </c>
      <c r="F49" t="str">
        <f>IF(スケジュール!F51="","",スケジュール!F51)</f>
        <v/>
      </c>
      <c r="G49" t="str">
        <f>IF(スケジュール!G51="","",スケジュール!G51)</f>
        <v/>
      </c>
      <c r="H49" t="str">
        <f>IF(スケジュール!H51="","",スケジュール!H51)</f>
        <v/>
      </c>
      <c r="I49" t="str">
        <f>IF(スケジュール!I51="","",スケジュール!I51)</f>
        <v/>
      </c>
      <c r="J49" t="str">
        <f>IF(スケジュール!J51="","",スケジュール!J51)</f>
        <v/>
      </c>
      <c r="K49" t="str">
        <f>IF(スケジュール!K51="","",スケジュール!K51)</f>
        <v/>
      </c>
      <c r="L49" t="str">
        <f>IF(スケジュール!L51="","",スケジュール!L51)</f>
        <v/>
      </c>
      <c r="M49" t="str">
        <f>IF(スケジュール!M51="","",スケジュール!M51)</f>
        <v/>
      </c>
      <c r="N49" t="str">
        <f>IF(スケジュール!N51="","",スケジュール!N51)</f>
        <v/>
      </c>
      <c r="O49" t="str">
        <f>IF(スケジュール!O51="","",スケジュール!O51)</f>
        <v/>
      </c>
      <c r="P49" t="str">
        <f>IF(スケジュール!P51="","",スケジュール!P51)</f>
        <v/>
      </c>
      <c r="Q49" t="str">
        <f>IF(スケジュール!Q51="","",スケジュール!Q51)</f>
        <v/>
      </c>
      <c r="R49" t="str">
        <f>IF(スケジュール!R51="","",スケジュール!R51)</f>
        <v/>
      </c>
      <c r="S49" t="str">
        <f>IF(スケジュール!S51="","",スケジュール!S51)</f>
        <v/>
      </c>
      <c r="T49" t="str">
        <f>IF(スケジュール!T51="","",スケジュール!T51)</f>
        <v/>
      </c>
      <c r="U49" t="str">
        <f>IF(スケジュール!U51="","",スケジュール!U51)</f>
        <v/>
      </c>
      <c r="V49" t="str">
        <f>IF(スケジュール!V51="","",スケジュール!V51)</f>
        <v/>
      </c>
      <c r="AC49" t="str">
        <f>IF(スケジュール!W51="","",スケジュール!W51)</f>
        <v/>
      </c>
      <c r="AD49" t="str">
        <f>IF(スケジュール!X51="","",スケジュール!X51)</f>
        <v/>
      </c>
      <c r="AE49" t="str">
        <f>IF(スケジュール!Y51="","",スケジュール!Y51)</f>
        <v/>
      </c>
      <c r="AF49" t="str">
        <f>IF(スケジュール!Z51="","",スケジュール!Z51)</f>
        <v/>
      </c>
      <c r="AG49" t="str">
        <f>IF(スケジュール!AA51="","",スケジュール!AA51)</f>
        <v/>
      </c>
      <c r="AH49" t="str">
        <f>IF(スケジュール!AB51="","",スケジュール!AB51)</f>
        <v/>
      </c>
      <c r="AI49" t="str">
        <f>IF(スケジュール!AC51="","",スケジュール!AC51)</f>
        <v/>
      </c>
    </row>
    <row r="50" spans="1:35">
      <c r="A50" s="209">
        <f>IF(スケジュール!A52="","",スケジュール!A52)</f>
        <v>43416</v>
      </c>
      <c r="B50" t="str">
        <f>IF(スケジュール!B52="","",スケジュール!B52)</f>
        <v>月</v>
      </c>
      <c r="C50" s="209" t="str">
        <f>IF(スケジュール!C52="","",スケジュール!C52)</f>
        <v/>
      </c>
      <c r="D50" s="209" t="str">
        <f>IF(スケジュール!D52="","",スケジュール!D52)</f>
        <v/>
      </c>
      <c r="E50" t="str">
        <f>IF(スケジュール!E52="","",スケジュール!E52)</f>
        <v/>
      </c>
      <c r="F50" t="str">
        <f>IF(スケジュール!F52="","",スケジュール!F52)</f>
        <v/>
      </c>
      <c r="G50" t="str">
        <f>IF(スケジュール!G52="","",スケジュール!G52)</f>
        <v/>
      </c>
      <c r="H50" t="str">
        <f>IF(スケジュール!H52="","",スケジュール!H52)</f>
        <v/>
      </c>
      <c r="I50" t="str">
        <f>IF(スケジュール!I52="","",スケジュール!I52)</f>
        <v/>
      </c>
      <c r="J50" t="str">
        <f>IF(スケジュール!J52="","",スケジュール!J52)</f>
        <v/>
      </c>
      <c r="K50" t="str">
        <f>IF(スケジュール!K52="","",スケジュール!K52)</f>
        <v/>
      </c>
      <c r="L50" t="str">
        <f>IF(スケジュール!L52="","",スケジュール!L52)</f>
        <v/>
      </c>
      <c r="M50" t="str">
        <f>IF(スケジュール!M52="","",スケジュール!M52)</f>
        <v/>
      </c>
      <c r="N50" t="str">
        <f>IF(スケジュール!N52="","",スケジュール!N52)</f>
        <v/>
      </c>
      <c r="O50" t="str">
        <f>IF(スケジュール!O52="","",スケジュール!O52)</f>
        <v/>
      </c>
      <c r="P50" t="str">
        <f>IF(スケジュール!P52="","",スケジュール!P52)</f>
        <v/>
      </c>
      <c r="Q50" t="str">
        <f>IF(スケジュール!Q52="","",スケジュール!Q52)</f>
        <v/>
      </c>
      <c r="R50" t="str">
        <f>IF(スケジュール!R52="","",スケジュール!R52)</f>
        <v/>
      </c>
      <c r="S50" t="str">
        <f>IF(スケジュール!S52="","",スケジュール!S52)</f>
        <v/>
      </c>
      <c r="T50" t="str">
        <f>IF(スケジュール!T52="","",スケジュール!T52)</f>
        <v/>
      </c>
      <c r="U50" t="str">
        <f>IF(スケジュール!U52="","",スケジュール!U52)</f>
        <v/>
      </c>
      <c r="V50" t="str">
        <f>IF(スケジュール!V52="","",スケジュール!V52)</f>
        <v/>
      </c>
      <c r="AC50" t="str">
        <f>IF(スケジュール!W52="","",スケジュール!W52)</f>
        <v/>
      </c>
      <c r="AD50" t="str">
        <f>IF(スケジュール!X52="","",スケジュール!X52)</f>
        <v/>
      </c>
      <c r="AE50" t="str">
        <f>IF(スケジュール!Y52="","",スケジュール!Y52)</f>
        <v/>
      </c>
      <c r="AF50" t="str">
        <f>IF(スケジュール!Z52="","",スケジュール!Z52)</f>
        <v/>
      </c>
      <c r="AG50" t="str">
        <f>IF(スケジュール!AA52="","",スケジュール!AA52)</f>
        <v/>
      </c>
      <c r="AH50" t="str">
        <f>IF(スケジュール!AB52="","",スケジュール!AB52)</f>
        <v/>
      </c>
      <c r="AI50" t="str">
        <f>IF(スケジュール!AC52="","",スケジュール!AC52)</f>
        <v/>
      </c>
    </row>
    <row r="51" spans="1:35">
      <c r="A51" s="209">
        <f>IF(スケジュール!A53="","",スケジュール!A53)</f>
        <v>43417</v>
      </c>
      <c r="B51" t="str">
        <f>IF(スケジュール!B53="","",スケジュール!B53)</f>
        <v>火</v>
      </c>
      <c r="C51" s="209">
        <f>IF(スケジュール!C53="","",スケジュール!C53)</f>
        <v>43433</v>
      </c>
      <c r="D51" s="209">
        <f>IF(スケジュール!D53="","",スケジュール!D53)</f>
        <v>43435</v>
      </c>
      <c r="E51" t="str">
        <f>IF(スケジュール!E53="","",スケジュール!E53)</f>
        <v/>
      </c>
      <c r="F51" t="str">
        <f>IF(スケジュール!F53="","",スケジュール!F53)</f>
        <v/>
      </c>
      <c r="G51" t="str">
        <f>IF(スケジュール!G53="","",スケジュール!G53)</f>
        <v/>
      </c>
      <c r="H51" t="str">
        <f>IF(スケジュール!H53="","",スケジュール!H53)</f>
        <v/>
      </c>
      <c r="I51" t="str">
        <f>IF(スケジュール!I53="","",スケジュール!I53)</f>
        <v/>
      </c>
      <c r="J51" t="str">
        <f>IF(スケジュール!J53="","",スケジュール!J53)</f>
        <v/>
      </c>
      <c r="K51" t="str">
        <f>IF(スケジュール!K53="","",スケジュール!K53)</f>
        <v/>
      </c>
      <c r="L51" t="str">
        <f>IF(スケジュール!L53="","",スケジュール!L53)</f>
        <v/>
      </c>
      <c r="M51" t="str">
        <f>IF(スケジュール!M53="","",スケジュール!M53)</f>
        <v/>
      </c>
      <c r="N51" t="str">
        <f>IF(スケジュール!N53="","",スケジュール!N53)</f>
        <v/>
      </c>
      <c r="O51" t="str">
        <f>IF(スケジュール!O53="","",スケジュール!O53)</f>
        <v/>
      </c>
      <c r="P51" t="str">
        <f>IF(スケジュール!P53="","",スケジュール!P53)</f>
        <v/>
      </c>
      <c r="Q51" t="str">
        <f>IF(スケジュール!Q53="","",スケジュール!Q53)</f>
        <v/>
      </c>
      <c r="R51" t="str">
        <f>IF(スケジュール!R53="","",スケジュール!R53)</f>
        <v/>
      </c>
      <c r="S51" t="str">
        <f>IF(スケジュール!S53="","",スケジュール!S53)</f>
        <v/>
      </c>
      <c r="T51" t="str">
        <f>IF(スケジュール!T53="","",スケジュール!T53)</f>
        <v/>
      </c>
      <c r="U51" t="str">
        <f>IF(スケジュール!U53="","",スケジュール!U53)</f>
        <v/>
      </c>
      <c r="V51" t="str">
        <f>IF(スケジュール!V53="","",スケジュール!V53)</f>
        <v/>
      </c>
      <c r="AC51" t="str">
        <f>IF(スケジュール!W53="","",スケジュール!W53)</f>
        <v/>
      </c>
      <c r="AD51" t="str">
        <f>IF(スケジュール!X53="","",スケジュール!X53)</f>
        <v>●</v>
      </c>
      <c r="AE51" t="str">
        <f>IF(スケジュール!Y53="","",スケジュール!Y53)</f>
        <v/>
      </c>
      <c r="AF51" t="str">
        <f>IF(スケジュール!Z53="","",スケジュール!Z53)</f>
        <v/>
      </c>
      <c r="AG51" t="str">
        <f>IF(スケジュール!AA53="","",スケジュール!AA53)</f>
        <v/>
      </c>
      <c r="AH51" t="str">
        <f>IF(スケジュール!AB53="","",スケジュール!AB53)</f>
        <v/>
      </c>
      <c r="AI51" t="str">
        <f>IF(スケジュール!AC53="","",スケジュール!AC53)</f>
        <v/>
      </c>
    </row>
    <row r="52" spans="1:35">
      <c r="A52" s="209">
        <f>IF(スケジュール!A54="","",スケジュール!A54)</f>
        <v>43418</v>
      </c>
      <c r="B52" t="str">
        <f>IF(スケジュール!B54="","",スケジュール!B54)</f>
        <v>水</v>
      </c>
      <c r="C52" s="209">
        <f>IF(スケジュール!C54="","",スケジュール!C54)</f>
        <v>43434</v>
      </c>
      <c r="D52" s="209" t="str">
        <f>IF(スケジュール!D54="","",スケジュール!D54)</f>
        <v/>
      </c>
      <c r="E52" t="str">
        <f>IF(スケジュール!E54="","",スケジュール!E54)</f>
        <v/>
      </c>
      <c r="F52" t="str">
        <f>IF(スケジュール!F54="","",スケジュール!F54)</f>
        <v/>
      </c>
      <c r="G52" t="str">
        <f>IF(スケジュール!G54="","",スケジュール!G54)</f>
        <v/>
      </c>
      <c r="H52" t="str">
        <f>IF(スケジュール!H54="","",スケジュール!H54)</f>
        <v/>
      </c>
      <c r="I52" t="str">
        <f>IF(スケジュール!I54="","",スケジュール!I54)</f>
        <v/>
      </c>
      <c r="J52" t="str">
        <f>IF(スケジュール!J54="","",スケジュール!J54)</f>
        <v/>
      </c>
      <c r="K52" t="str">
        <f>IF(スケジュール!K54="","",スケジュール!K54)</f>
        <v/>
      </c>
      <c r="L52" t="str">
        <f>IF(スケジュール!L54="","",スケジュール!L54)</f>
        <v/>
      </c>
      <c r="M52" t="str">
        <f>IF(スケジュール!M54="","",スケジュール!M54)</f>
        <v/>
      </c>
      <c r="N52" t="str">
        <f>IF(スケジュール!N54="","",スケジュール!N54)</f>
        <v/>
      </c>
      <c r="O52" t="str">
        <f>IF(スケジュール!O54="","",スケジュール!O54)</f>
        <v/>
      </c>
      <c r="P52" t="str">
        <f>IF(スケジュール!P54="","",スケジュール!P54)</f>
        <v/>
      </c>
      <c r="Q52" t="str">
        <f>IF(スケジュール!Q54="","",スケジュール!Q54)</f>
        <v/>
      </c>
      <c r="R52" t="str">
        <f>IF(スケジュール!R54="","",スケジュール!R54)</f>
        <v/>
      </c>
      <c r="S52" t="str">
        <f>IF(スケジュール!S54="","",スケジュール!S54)</f>
        <v/>
      </c>
      <c r="T52" t="str">
        <f>IF(スケジュール!T54="","",スケジュール!T54)</f>
        <v/>
      </c>
      <c r="U52" t="str">
        <f>IF(スケジュール!U54="","",スケジュール!U54)</f>
        <v/>
      </c>
      <c r="V52" t="str">
        <f>IF(スケジュール!V54="","",スケジュール!V54)</f>
        <v/>
      </c>
      <c r="AC52" t="str">
        <f>IF(スケジュール!W54="","",スケジュール!W54)</f>
        <v/>
      </c>
      <c r="AD52" t="str">
        <f>IF(スケジュール!X54="","",スケジュール!X54)</f>
        <v>●</v>
      </c>
      <c r="AE52" t="str">
        <f>IF(スケジュール!Y54="","",スケジュール!Y54)</f>
        <v/>
      </c>
      <c r="AF52" t="str">
        <f>IF(スケジュール!Z54="","",スケジュール!Z54)</f>
        <v/>
      </c>
      <c r="AG52" t="str">
        <f>IF(スケジュール!AA54="","",スケジュール!AA54)</f>
        <v/>
      </c>
      <c r="AH52" t="str">
        <f>IF(スケジュール!AB54="","",スケジュール!AB54)</f>
        <v/>
      </c>
      <c r="AI52" t="str">
        <f>IF(スケジュール!AC54="","",スケジュール!AC54)</f>
        <v/>
      </c>
    </row>
    <row r="53" spans="1:35">
      <c r="A53" s="209">
        <f>IF(スケジュール!A55="","",スケジュール!A55)</f>
        <v>43419</v>
      </c>
      <c r="B53" t="str">
        <f>IF(スケジュール!B55="","",スケジュール!B55)</f>
        <v>木</v>
      </c>
      <c r="C53" s="209" t="str">
        <f>IF(スケジュール!C55="","",スケジュール!C55)</f>
        <v/>
      </c>
      <c r="D53" s="209" t="str">
        <f>IF(スケジュール!D55="","",スケジュール!D55)</f>
        <v/>
      </c>
      <c r="E53" t="str">
        <f>IF(スケジュール!E55="","",スケジュール!E55)</f>
        <v/>
      </c>
      <c r="F53" t="str">
        <f>IF(スケジュール!F55="","",スケジュール!F55)</f>
        <v/>
      </c>
      <c r="G53" t="str">
        <f>IF(スケジュール!G55="","",スケジュール!G55)</f>
        <v/>
      </c>
      <c r="H53" t="str">
        <f>IF(スケジュール!H55="","",スケジュール!H55)</f>
        <v/>
      </c>
      <c r="I53" t="str">
        <f>IF(スケジュール!I55="","",スケジュール!I55)</f>
        <v/>
      </c>
      <c r="J53" t="str">
        <f>IF(スケジュール!J55="","",スケジュール!J55)</f>
        <v/>
      </c>
      <c r="K53" t="str">
        <f>IF(スケジュール!K55="","",スケジュール!K55)</f>
        <v/>
      </c>
      <c r="L53" t="str">
        <f>IF(スケジュール!L55="","",スケジュール!L55)</f>
        <v/>
      </c>
      <c r="M53" t="str">
        <f>IF(スケジュール!M55="","",スケジュール!M55)</f>
        <v/>
      </c>
      <c r="N53" t="str">
        <f>IF(スケジュール!N55="","",スケジュール!N55)</f>
        <v/>
      </c>
      <c r="O53" t="str">
        <f>IF(スケジュール!O55="","",スケジュール!O55)</f>
        <v/>
      </c>
      <c r="P53" t="str">
        <f>IF(スケジュール!P55="","",スケジュール!P55)</f>
        <v/>
      </c>
      <c r="Q53" t="str">
        <f>IF(スケジュール!Q55="","",スケジュール!Q55)</f>
        <v/>
      </c>
      <c r="R53" t="str">
        <f>IF(スケジュール!R55="","",スケジュール!R55)</f>
        <v/>
      </c>
      <c r="S53" t="str">
        <f>IF(スケジュール!S55="","",スケジュール!S55)</f>
        <v/>
      </c>
      <c r="T53" t="str">
        <f>IF(スケジュール!T55="","",スケジュール!T55)</f>
        <v/>
      </c>
      <c r="U53" t="str">
        <f>IF(スケジュール!U55="","",スケジュール!U55)</f>
        <v/>
      </c>
      <c r="V53" t="str">
        <f>IF(スケジュール!V55="","",スケジュール!V55)</f>
        <v/>
      </c>
      <c r="AC53" t="str">
        <f>IF(スケジュール!W55="","",スケジュール!W55)</f>
        <v/>
      </c>
      <c r="AD53" t="str">
        <f>IF(スケジュール!X55="","",スケジュール!X55)</f>
        <v/>
      </c>
      <c r="AE53" t="str">
        <f>IF(スケジュール!Y55="","",スケジュール!Y55)</f>
        <v/>
      </c>
      <c r="AF53" t="str">
        <f>IF(スケジュール!Z55="","",スケジュール!Z55)</f>
        <v/>
      </c>
      <c r="AG53" t="str">
        <f>IF(スケジュール!AA55="","",スケジュール!AA55)</f>
        <v/>
      </c>
      <c r="AH53" t="str">
        <f>IF(スケジュール!AB55="","",スケジュール!AB55)</f>
        <v/>
      </c>
      <c r="AI53" t="str">
        <f>IF(スケジュール!AC55="","",スケジュール!AC55)</f>
        <v/>
      </c>
    </row>
    <row r="54" spans="1:35">
      <c r="A54" s="209">
        <f>IF(スケジュール!A56="","",スケジュール!A56)</f>
        <v>43420</v>
      </c>
      <c r="B54" t="str">
        <f>IF(スケジュール!B56="","",スケジュール!B56)</f>
        <v>金</v>
      </c>
      <c r="C54" s="209" t="str">
        <f>IF(スケジュール!C56="","",スケジュール!C56)</f>
        <v/>
      </c>
      <c r="D54" s="209" t="str">
        <f>IF(スケジュール!D56="","",スケジュール!D56)</f>
        <v/>
      </c>
      <c r="E54" t="str">
        <f>IF(スケジュール!E56="","",スケジュール!E56)</f>
        <v/>
      </c>
      <c r="F54" t="str">
        <f>IF(スケジュール!F56="","",スケジュール!F56)</f>
        <v/>
      </c>
      <c r="G54" t="str">
        <f>IF(スケジュール!G56="","",スケジュール!G56)</f>
        <v/>
      </c>
      <c r="H54" t="str">
        <f>IF(スケジュール!H56="","",スケジュール!H56)</f>
        <v/>
      </c>
      <c r="I54" t="str">
        <f>IF(スケジュール!I56="","",スケジュール!I56)</f>
        <v/>
      </c>
      <c r="J54" t="str">
        <f>IF(スケジュール!J56="","",スケジュール!J56)</f>
        <v/>
      </c>
      <c r="K54" t="str">
        <f>IF(スケジュール!K56="","",スケジュール!K56)</f>
        <v/>
      </c>
      <c r="L54" t="str">
        <f>IF(スケジュール!L56="","",スケジュール!L56)</f>
        <v/>
      </c>
      <c r="M54" t="str">
        <f>IF(スケジュール!M56="","",スケジュール!M56)</f>
        <v/>
      </c>
      <c r="N54" t="str">
        <f>IF(スケジュール!N56="","",スケジュール!N56)</f>
        <v/>
      </c>
      <c r="O54" t="str">
        <f>IF(スケジュール!O56="","",スケジュール!O56)</f>
        <v/>
      </c>
      <c r="P54" t="str">
        <f>IF(スケジュール!P56="","",スケジュール!P56)</f>
        <v/>
      </c>
      <c r="Q54" t="str">
        <f>IF(スケジュール!Q56="","",スケジュール!Q56)</f>
        <v/>
      </c>
      <c r="R54" t="str">
        <f>IF(スケジュール!R56="","",スケジュール!R56)</f>
        <v/>
      </c>
      <c r="S54" t="str">
        <f>IF(スケジュール!S56="","",スケジュール!S56)</f>
        <v/>
      </c>
      <c r="T54" t="str">
        <f>IF(スケジュール!T56="","",スケジュール!T56)</f>
        <v/>
      </c>
      <c r="U54" t="str">
        <f>IF(スケジュール!U56="","",スケジュール!U56)</f>
        <v/>
      </c>
      <c r="V54" t="str">
        <f>IF(スケジュール!V56="","",スケジュール!V56)</f>
        <v/>
      </c>
      <c r="AC54" t="str">
        <f>IF(スケジュール!W56="","",スケジュール!W56)</f>
        <v/>
      </c>
      <c r="AD54" t="str">
        <f>IF(スケジュール!X56="","",スケジュール!X56)</f>
        <v/>
      </c>
      <c r="AE54" t="str">
        <f>IF(スケジュール!Y56="","",スケジュール!Y56)</f>
        <v/>
      </c>
      <c r="AF54" t="str">
        <f>IF(スケジュール!Z56="","",スケジュール!Z56)</f>
        <v/>
      </c>
      <c r="AG54" t="str">
        <f>IF(スケジュール!AA56="","",スケジュール!AA56)</f>
        <v/>
      </c>
      <c r="AH54" t="str">
        <f>IF(スケジュール!AB56="","",スケジュール!AB56)</f>
        <v/>
      </c>
      <c r="AI54" t="str">
        <f>IF(スケジュール!AC56="","",スケジュール!AC56)</f>
        <v/>
      </c>
    </row>
    <row r="55" spans="1:35">
      <c r="A55" s="209">
        <f>IF(スケジュール!A57="","",スケジュール!A57)</f>
        <v>43421</v>
      </c>
      <c r="B55" t="str">
        <f>IF(スケジュール!B57="","",スケジュール!B57)</f>
        <v>土</v>
      </c>
      <c r="C55" s="209" t="str">
        <f>IF(スケジュール!C57="","",スケジュール!C57)</f>
        <v/>
      </c>
      <c r="D55" s="210" t="str">
        <f>IF(スケジュール!D57="","",スケジュール!D57)</f>
        <v/>
      </c>
      <c r="E55" t="str">
        <f>IF(スケジュール!E57="","",スケジュール!E57)</f>
        <v/>
      </c>
      <c r="F55" t="str">
        <f>IF(スケジュール!F57="","",スケジュール!F57)</f>
        <v/>
      </c>
      <c r="G55" t="str">
        <f>IF(スケジュール!G57="","",スケジュール!G57)</f>
        <v/>
      </c>
      <c r="H55" t="str">
        <f>IF(スケジュール!H57="","",スケジュール!H57)</f>
        <v/>
      </c>
      <c r="I55" t="str">
        <f>IF(スケジュール!I57="","",スケジュール!I57)</f>
        <v/>
      </c>
      <c r="J55" t="str">
        <f>IF(スケジュール!J57="","",スケジュール!J57)</f>
        <v/>
      </c>
      <c r="K55" t="str">
        <f>IF(スケジュール!K57="","",スケジュール!K57)</f>
        <v/>
      </c>
      <c r="L55" t="str">
        <f>IF(スケジュール!L57="","",スケジュール!L57)</f>
        <v/>
      </c>
      <c r="M55" t="str">
        <f>IF(スケジュール!M57="","",スケジュール!M57)</f>
        <v/>
      </c>
      <c r="N55" t="str">
        <f>IF(スケジュール!N57="","",スケジュール!N57)</f>
        <v/>
      </c>
      <c r="O55" t="str">
        <f>IF(スケジュール!O57="","",スケジュール!O57)</f>
        <v/>
      </c>
      <c r="P55" t="str">
        <f>IF(スケジュール!P57="","",スケジュール!P57)</f>
        <v/>
      </c>
      <c r="Q55" t="str">
        <f>IF(スケジュール!Q57="","",スケジュール!Q57)</f>
        <v/>
      </c>
      <c r="R55" t="str">
        <f>IF(スケジュール!R57="","",スケジュール!R57)</f>
        <v/>
      </c>
      <c r="S55" t="str">
        <f>IF(スケジュール!S57="","",スケジュール!S57)</f>
        <v/>
      </c>
      <c r="T55" t="str">
        <f>IF(スケジュール!T57="","",スケジュール!T57)</f>
        <v/>
      </c>
      <c r="U55" t="str">
        <f>IF(スケジュール!U57="","",スケジュール!U57)</f>
        <v/>
      </c>
      <c r="V55" t="str">
        <f>IF(スケジュール!V57="","",スケジュール!V57)</f>
        <v/>
      </c>
      <c r="AC55" t="str">
        <f>IF(スケジュール!W57="","",スケジュール!W57)</f>
        <v/>
      </c>
      <c r="AD55" t="str">
        <f>IF(スケジュール!X57="","",スケジュール!X57)</f>
        <v/>
      </c>
      <c r="AE55" t="str">
        <f>IF(スケジュール!Y57="","",スケジュール!Y57)</f>
        <v/>
      </c>
      <c r="AF55" t="str">
        <f>IF(スケジュール!Z57="","",スケジュール!Z57)</f>
        <v/>
      </c>
      <c r="AG55" t="str">
        <f>IF(スケジュール!AA57="","",スケジュール!AA57)</f>
        <v/>
      </c>
      <c r="AH55" t="str">
        <f>IF(スケジュール!AB57="","",スケジュール!AB57)</f>
        <v/>
      </c>
      <c r="AI55" t="str">
        <f>IF(スケジュール!AC57="","",スケジュール!AC57)</f>
        <v/>
      </c>
    </row>
    <row r="56" spans="1:35">
      <c r="A56" s="209">
        <f>IF(スケジュール!A58="","",スケジュール!A58)</f>
        <v>43422</v>
      </c>
      <c r="B56" t="str">
        <f>IF(スケジュール!B58="","",スケジュール!B58)</f>
        <v>日</v>
      </c>
      <c r="C56" s="209" t="str">
        <f>IF(スケジュール!C58="","",スケジュール!C58)</f>
        <v/>
      </c>
      <c r="D56" s="209" t="str">
        <f>IF(スケジュール!D58="","",スケジュール!D58)</f>
        <v/>
      </c>
      <c r="E56" t="str">
        <f>IF(スケジュール!E58="","",スケジュール!E58)</f>
        <v/>
      </c>
      <c r="F56" t="str">
        <f>IF(スケジュール!F58="","",スケジュール!F58)</f>
        <v/>
      </c>
      <c r="G56" t="str">
        <f>IF(スケジュール!G58="","",スケジュール!G58)</f>
        <v/>
      </c>
      <c r="H56" t="str">
        <f>IF(スケジュール!H58="","",スケジュール!H58)</f>
        <v/>
      </c>
      <c r="I56" t="str">
        <f>IF(スケジュール!I58="","",スケジュール!I58)</f>
        <v/>
      </c>
      <c r="J56" t="str">
        <f>IF(スケジュール!J58="","",スケジュール!J58)</f>
        <v/>
      </c>
      <c r="K56" t="str">
        <f>IF(スケジュール!K58="","",スケジュール!K58)</f>
        <v/>
      </c>
      <c r="L56" t="str">
        <f>IF(スケジュール!L58="","",スケジュール!L58)</f>
        <v/>
      </c>
      <c r="M56" t="str">
        <f>IF(スケジュール!M58="","",スケジュール!M58)</f>
        <v/>
      </c>
      <c r="N56" t="str">
        <f>IF(スケジュール!N58="","",スケジュール!N58)</f>
        <v/>
      </c>
      <c r="O56" t="str">
        <f>IF(スケジュール!O58="","",スケジュール!O58)</f>
        <v/>
      </c>
      <c r="P56" t="str">
        <f>IF(スケジュール!P58="","",スケジュール!P58)</f>
        <v/>
      </c>
      <c r="Q56" t="str">
        <f>IF(スケジュール!Q58="","",スケジュール!Q58)</f>
        <v/>
      </c>
      <c r="R56" t="str">
        <f>IF(スケジュール!R58="","",スケジュール!R58)</f>
        <v/>
      </c>
      <c r="S56" t="str">
        <f>IF(スケジュール!S58="","",スケジュール!S58)</f>
        <v/>
      </c>
      <c r="T56" t="str">
        <f>IF(スケジュール!T58="","",スケジュール!T58)</f>
        <v/>
      </c>
      <c r="U56" t="str">
        <f>IF(スケジュール!U58="","",スケジュール!U58)</f>
        <v/>
      </c>
      <c r="V56" t="str">
        <f>IF(スケジュール!V58="","",スケジュール!V58)</f>
        <v/>
      </c>
      <c r="AC56" t="str">
        <f>IF(スケジュール!W58="","",スケジュール!W58)</f>
        <v/>
      </c>
      <c r="AD56" t="str">
        <f>IF(スケジュール!X58="","",スケジュール!X58)</f>
        <v/>
      </c>
      <c r="AE56" t="str">
        <f>IF(スケジュール!Y58="","",スケジュール!Y58)</f>
        <v/>
      </c>
      <c r="AF56" t="str">
        <f>IF(スケジュール!Z58="","",スケジュール!Z58)</f>
        <v/>
      </c>
      <c r="AG56" t="str">
        <f>IF(スケジュール!AA58="","",スケジュール!AA58)</f>
        <v/>
      </c>
      <c r="AH56" t="str">
        <f>IF(スケジュール!AB58="","",スケジュール!AB58)</f>
        <v/>
      </c>
      <c r="AI56" t="str">
        <f>IF(スケジュール!AC58="","",スケジュール!AC58)</f>
        <v/>
      </c>
    </row>
    <row r="57" spans="1:35">
      <c r="A57" s="209">
        <f>IF(スケジュール!A59="","",スケジュール!A59)</f>
        <v>43423</v>
      </c>
      <c r="B57" t="str">
        <f>IF(スケジュール!B59="","",スケジュール!B59)</f>
        <v>月</v>
      </c>
      <c r="C57" s="209" t="str">
        <f>IF(スケジュール!C59="","",スケジュール!C59)</f>
        <v/>
      </c>
      <c r="D57" s="209" t="str">
        <f>IF(スケジュール!D59="","",スケジュール!D59)</f>
        <v/>
      </c>
      <c r="E57" t="str">
        <f>IF(スケジュール!E59="","",スケジュール!E59)</f>
        <v/>
      </c>
      <c r="F57" t="str">
        <f>IF(スケジュール!F59="","",スケジュール!F59)</f>
        <v/>
      </c>
      <c r="G57" t="str">
        <f>IF(スケジュール!G59="","",スケジュール!G59)</f>
        <v/>
      </c>
      <c r="H57" t="str">
        <f>IF(スケジュール!H59="","",スケジュール!H59)</f>
        <v/>
      </c>
      <c r="I57" t="str">
        <f>IF(スケジュール!I59="","",スケジュール!I59)</f>
        <v/>
      </c>
      <c r="J57" t="str">
        <f>IF(スケジュール!J59="","",スケジュール!J59)</f>
        <v/>
      </c>
      <c r="K57" t="str">
        <f>IF(スケジュール!K59="","",スケジュール!K59)</f>
        <v/>
      </c>
      <c r="L57" t="str">
        <f>IF(スケジュール!L59="","",スケジュール!L59)</f>
        <v/>
      </c>
      <c r="M57" t="str">
        <f>IF(スケジュール!M59="","",スケジュール!M59)</f>
        <v/>
      </c>
      <c r="N57" t="str">
        <f>IF(スケジュール!N59="","",スケジュール!N59)</f>
        <v/>
      </c>
      <c r="O57" t="str">
        <f>IF(スケジュール!O59="","",スケジュール!O59)</f>
        <v/>
      </c>
      <c r="P57" t="str">
        <f>IF(スケジュール!P59="","",スケジュール!P59)</f>
        <v/>
      </c>
      <c r="Q57" t="str">
        <f>IF(スケジュール!Q59="","",スケジュール!Q59)</f>
        <v/>
      </c>
      <c r="R57" t="str">
        <f>IF(スケジュール!R59="","",スケジュール!R59)</f>
        <v/>
      </c>
      <c r="S57" t="str">
        <f>IF(スケジュール!S59="","",スケジュール!S59)</f>
        <v/>
      </c>
      <c r="T57" t="str">
        <f>IF(スケジュール!T59="","",スケジュール!T59)</f>
        <v/>
      </c>
      <c r="U57" t="str">
        <f>IF(スケジュール!U59="","",スケジュール!U59)</f>
        <v/>
      </c>
      <c r="V57" t="str">
        <f>IF(スケジュール!V59="","",スケジュール!V59)</f>
        <v/>
      </c>
      <c r="AC57" t="str">
        <f>IF(スケジュール!W59="","",スケジュール!W59)</f>
        <v/>
      </c>
      <c r="AD57" t="str">
        <f>IF(スケジュール!X59="","",スケジュール!X59)</f>
        <v/>
      </c>
      <c r="AE57" t="str">
        <f>IF(スケジュール!Y59="","",スケジュール!Y59)</f>
        <v/>
      </c>
      <c r="AF57" t="str">
        <f>IF(スケジュール!Z59="","",スケジュール!Z59)</f>
        <v/>
      </c>
      <c r="AG57" t="str">
        <f>IF(スケジュール!AA59="","",スケジュール!AA59)</f>
        <v/>
      </c>
      <c r="AH57" t="str">
        <f>IF(スケジュール!AB59="","",スケジュール!AB59)</f>
        <v/>
      </c>
      <c r="AI57" t="str">
        <f>IF(スケジュール!AC59="","",スケジュール!AC59)</f>
        <v/>
      </c>
    </row>
    <row r="58" spans="1:35">
      <c r="A58" s="209">
        <f>IF(スケジュール!A60="","",スケジュール!A60)</f>
        <v>43424</v>
      </c>
      <c r="B58" t="str">
        <f>IF(スケジュール!B60="","",スケジュール!B60)</f>
        <v>火</v>
      </c>
      <c r="C58" s="209">
        <f>IF(スケジュール!C60="","",スケジュール!C60)</f>
        <v>43441</v>
      </c>
      <c r="D58" s="209">
        <f>IF(スケジュール!D60="","",スケジュール!D60)</f>
        <v>43443</v>
      </c>
      <c r="E58" t="str">
        <f>IF(スケジュール!E60="","",スケジュール!E60)</f>
        <v/>
      </c>
      <c r="F58" t="str">
        <f>IF(スケジュール!F60="","",スケジュール!F60)</f>
        <v/>
      </c>
      <c r="G58" t="str">
        <f>IF(スケジュール!G60="","",スケジュール!G60)</f>
        <v/>
      </c>
      <c r="H58" t="str">
        <f>IF(スケジュール!H60="","",スケジュール!H60)</f>
        <v/>
      </c>
      <c r="I58" t="str">
        <f>IF(スケジュール!I60="","",スケジュール!I60)</f>
        <v/>
      </c>
      <c r="J58" t="str">
        <f>IF(スケジュール!J60="","",スケジュール!J60)</f>
        <v/>
      </c>
      <c r="K58" t="str">
        <f>IF(スケジュール!K60="","",スケジュール!K60)</f>
        <v/>
      </c>
      <c r="L58" t="str">
        <f>IF(スケジュール!L60="","",スケジュール!L60)</f>
        <v/>
      </c>
      <c r="M58" t="str">
        <f>IF(スケジュール!M60="","",スケジュール!M60)</f>
        <v/>
      </c>
      <c r="N58" t="str">
        <f>IF(スケジュール!N60="","",スケジュール!N60)</f>
        <v/>
      </c>
      <c r="O58" t="str">
        <f>IF(スケジュール!O60="","",スケジュール!O60)</f>
        <v/>
      </c>
      <c r="P58" t="str">
        <f>IF(スケジュール!P60="","",スケジュール!P60)</f>
        <v/>
      </c>
      <c r="Q58" t="str">
        <f>IF(スケジュール!Q60="","",スケジュール!Q60)</f>
        <v/>
      </c>
      <c r="R58" t="str">
        <f>IF(スケジュール!R60="","",スケジュール!R60)</f>
        <v/>
      </c>
      <c r="S58" t="str">
        <f>IF(スケジュール!S60="","",スケジュール!S60)</f>
        <v/>
      </c>
      <c r="T58" t="str">
        <f>IF(スケジュール!T60="","",スケジュール!T60)</f>
        <v/>
      </c>
      <c r="U58" t="str">
        <f>IF(スケジュール!U60="","",スケジュール!U60)</f>
        <v/>
      </c>
      <c r="V58" t="str">
        <f>IF(スケジュール!V60="","",スケジュール!V60)</f>
        <v/>
      </c>
      <c r="AC58" t="str">
        <f>IF(スケジュール!W60="","",スケジュール!W60)</f>
        <v/>
      </c>
      <c r="AD58" t="str">
        <f>IF(スケジュール!X60="","",スケジュール!X60)</f>
        <v>●</v>
      </c>
      <c r="AE58" t="str">
        <f>IF(スケジュール!Y60="","",スケジュール!Y60)</f>
        <v/>
      </c>
      <c r="AF58" t="str">
        <f>IF(スケジュール!Z60="","",スケジュール!Z60)</f>
        <v/>
      </c>
      <c r="AG58" t="str">
        <f>IF(スケジュール!AA60="","",スケジュール!AA60)</f>
        <v/>
      </c>
      <c r="AH58" t="str">
        <f>IF(スケジュール!AB60="","",スケジュール!AB60)</f>
        <v/>
      </c>
      <c r="AI58" t="str">
        <f>IF(スケジュール!AC60="","",スケジュール!AC60)</f>
        <v/>
      </c>
    </row>
    <row r="59" spans="1:35">
      <c r="A59" s="209">
        <f>IF(スケジュール!A61="","",スケジュール!A61)</f>
        <v>43425</v>
      </c>
      <c r="B59" t="str">
        <f>IF(スケジュール!B61="","",スケジュール!B61)</f>
        <v>水</v>
      </c>
      <c r="C59" s="209">
        <f>IF(スケジュール!C61="","",スケジュール!C61)</f>
        <v>43442</v>
      </c>
      <c r="D59" s="209" t="str">
        <f>IF(スケジュール!D61="","",スケジュール!D61)</f>
        <v/>
      </c>
      <c r="E59" t="str">
        <f>IF(スケジュール!E61="","",スケジュール!E61)</f>
        <v/>
      </c>
      <c r="F59" t="str">
        <f>IF(スケジュール!F61="","",スケジュール!F61)</f>
        <v/>
      </c>
      <c r="G59" t="str">
        <f>IF(スケジュール!G61="","",スケジュール!G61)</f>
        <v/>
      </c>
      <c r="H59" t="str">
        <f>IF(スケジュール!H61="","",スケジュール!H61)</f>
        <v/>
      </c>
      <c r="I59" t="str">
        <f>IF(スケジュール!I61="","",スケジュール!I61)</f>
        <v/>
      </c>
      <c r="J59" t="str">
        <f>IF(スケジュール!J61="","",スケジュール!J61)</f>
        <v/>
      </c>
      <c r="K59" t="str">
        <f>IF(スケジュール!K61="","",スケジュール!K61)</f>
        <v/>
      </c>
      <c r="L59" t="str">
        <f>IF(スケジュール!L61="","",スケジュール!L61)</f>
        <v/>
      </c>
      <c r="M59" t="str">
        <f>IF(スケジュール!M61="","",スケジュール!M61)</f>
        <v/>
      </c>
      <c r="N59" t="str">
        <f>IF(スケジュール!N61="","",スケジュール!N61)</f>
        <v/>
      </c>
      <c r="O59" t="str">
        <f>IF(スケジュール!O61="","",スケジュール!O61)</f>
        <v/>
      </c>
      <c r="P59" t="str">
        <f>IF(スケジュール!P61="","",スケジュール!P61)</f>
        <v/>
      </c>
      <c r="Q59" t="str">
        <f>IF(スケジュール!Q61="","",スケジュール!Q61)</f>
        <v/>
      </c>
      <c r="R59" t="str">
        <f>IF(スケジュール!R61="","",スケジュール!R61)</f>
        <v/>
      </c>
      <c r="S59" t="str">
        <f>IF(スケジュール!S61="","",スケジュール!S61)</f>
        <v/>
      </c>
      <c r="T59" t="str">
        <f>IF(スケジュール!T61="","",スケジュール!T61)</f>
        <v/>
      </c>
      <c r="U59" t="str">
        <f>IF(スケジュール!U61="","",スケジュール!U61)</f>
        <v/>
      </c>
      <c r="V59" t="str">
        <f>IF(スケジュール!V61="","",スケジュール!V61)</f>
        <v/>
      </c>
      <c r="AC59" t="str">
        <f>IF(スケジュール!W61="","",スケジュール!W61)</f>
        <v/>
      </c>
      <c r="AD59" t="str">
        <f>IF(スケジュール!X61="","",スケジュール!X61)</f>
        <v>●</v>
      </c>
      <c r="AE59" t="str">
        <f>IF(スケジュール!Y61="","",スケジュール!Y61)</f>
        <v/>
      </c>
      <c r="AF59" t="str">
        <f>IF(スケジュール!Z61="","",スケジュール!Z61)</f>
        <v/>
      </c>
      <c r="AG59" t="str">
        <f>IF(スケジュール!AA61="","",スケジュール!AA61)</f>
        <v/>
      </c>
      <c r="AH59" t="str">
        <f>IF(スケジュール!AB61="","",スケジュール!AB61)</f>
        <v/>
      </c>
      <c r="AI59" t="str">
        <f>IF(スケジュール!AC61="","",スケジュール!AC61)</f>
        <v/>
      </c>
    </row>
    <row r="60" spans="1:35">
      <c r="A60" s="209">
        <f>IF(スケジュール!A62="","",スケジュール!A62)</f>
        <v>43426</v>
      </c>
      <c r="B60" t="str">
        <f>IF(スケジュール!B62="","",スケジュール!B62)</f>
        <v>木</v>
      </c>
      <c r="C60" s="209" t="str">
        <f>IF(スケジュール!C62="","",スケジュール!C62)</f>
        <v/>
      </c>
      <c r="D60" s="209" t="str">
        <f>IF(スケジュール!D62="","",スケジュール!D62)</f>
        <v/>
      </c>
      <c r="E60" t="str">
        <f>IF(スケジュール!E62="","",スケジュール!E62)</f>
        <v/>
      </c>
      <c r="F60" t="str">
        <f>IF(スケジュール!F62="","",スケジュール!F62)</f>
        <v/>
      </c>
      <c r="G60" t="str">
        <f>IF(スケジュール!G62="","",スケジュール!G62)</f>
        <v/>
      </c>
      <c r="H60" t="str">
        <f>IF(スケジュール!H62="","",スケジュール!H62)</f>
        <v/>
      </c>
      <c r="I60" t="str">
        <f>IF(スケジュール!I62="","",スケジュール!I62)</f>
        <v/>
      </c>
      <c r="J60" t="str">
        <f>IF(スケジュール!J62="","",スケジュール!J62)</f>
        <v/>
      </c>
      <c r="K60" t="str">
        <f>IF(スケジュール!K62="","",スケジュール!K62)</f>
        <v/>
      </c>
      <c r="L60" t="str">
        <f>IF(スケジュール!L62="","",スケジュール!L62)</f>
        <v/>
      </c>
      <c r="M60" t="str">
        <f>IF(スケジュール!M62="","",スケジュール!M62)</f>
        <v/>
      </c>
      <c r="N60" t="str">
        <f>IF(スケジュール!N62="","",スケジュール!N62)</f>
        <v/>
      </c>
      <c r="O60" t="str">
        <f>IF(スケジュール!O62="","",スケジュール!O62)</f>
        <v/>
      </c>
      <c r="P60" t="str">
        <f>IF(スケジュール!P62="","",スケジュール!P62)</f>
        <v/>
      </c>
      <c r="Q60" t="str">
        <f>IF(スケジュール!Q62="","",スケジュール!Q62)</f>
        <v/>
      </c>
      <c r="R60" t="str">
        <f>IF(スケジュール!R62="","",スケジュール!R62)</f>
        <v/>
      </c>
      <c r="S60" t="str">
        <f>IF(スケジュール!S62="","",スケジュール!S62)</f>
        <v/>
      </c>
      <c r="T60" t="str">
        <f>IF(スケジュール!T62="","",スケジュール!T62)</f>
        <v/>
      </c>
      <c r="U60" t="str">
        <f>IF(スケジュール!U62="","",スケジュール!U62)</f>
        <v/>
      </c>
      <c r="V60" t="str">
        <f>IF(スケジュール!V62="","",スケジュール!V62)</f>
        <v/>
      </c>
      <c r="AC60" t="str">
        <f>IF(スケジュール!W62="","",スケジュール!W62)</f>
        <v/>
      </c>
      <c r="AD60" t="str">
        <f>IF(スケジュール!X62="","",スケジュール!X62)</f>
        <v/>
      </c>
      <c r="AE60" t="str">
        <f>IF(スケジュール!Y62="","",スケジュール!Y62)</f>
        <v/>
      </c>
      <c r="AF60" t="str">
        <f>IF(スケジュール!Z62="","",スケジュール!Z62)</f>
        <v/>
      </c>
      <c r="AG60" t="str">
        <f>IF(スケジュール!AA62="","",スケジュール!AA62)</f>
        <v/>
      </c>
      <c r="AH60" t="str">
        <f>IF(スケジュール!AB62="","",スケジュール!AB62)</f>
        <v/>
      </c>
      <c r="AI60" t="str">
        <f>IF(スケジュール!AC62="","",スケジュール!AC62)</f>
        <v/>
      </c>
    </row>
    <row r="61" spans="1:35">
      <c r="A61" s="209">
        <f>IF(スケジュール!A63="","",スケジュール!A63)</f>
        <v>43427</v>
      </c>
      <c r="B61" t="str">
        <f>IF(スケジュール!B63="","",スケジュール!B63)</f>
        <v>金</v>
      </c>
      <c r="C61" s="209" t="str">
        <f>IF(スケジュール!C63="","",スケジュール!C63)</f>
        <v/>
      </c>
      <c r="D61" s="209" t="str">
        <f>IF(スケジュール!D63="","",スケジュール!D63)</f>
        <v/>
      </c>
      <c r="E61" t="str">
        <f>IF(スケジュール!E63="","",スケジュール!E63)</f>
        <v/>
      </c>
      <c r="F61" t="str">
        <f>IF(スケジュール!F63="","",スケジュール!F63)</f>
        <v/>
      </c>
      <c r="G61" t="str">
        <f>IF(スケジュール!G63="","",スケジュール!G63)</f>
        <v/>
      </c>
      <c r="H61" t="str">
        <f>IF(スケジュール!H63="","",スケジュール!H63)</f>
        <v/>
      </c>
      <c r="I61" t="str">
        <f>IF(スケジュール!I63="","",スケジュール!I63)</f>
        <v/>
      </c>
      <c r="J61" t="str">
        <f>IF(スケジュール!J63="","",スケジュール!J63)</f>
        <v/>
      </c>
      <c r="K61" t="str">
        <f>IF(スケジュール!K63="","",スケジュール!K63)</f>
        <v/>
      </c>
      <c r="L61" t="str">
        <f>IF(スケジュール!L63="","",スケジュール!L63)</f>
        <v/>
      </c>
      <c r="M61" t="str">
        <f>IF(スケジュール!M63="","",スケジュール!M63)</f>
        <v/>
      </c>
      <c r="N61" t="str">
        <f>IF(スケジュール!N63="","",スケジュール!N63)</f>
        <v/>
      </c>
      <c r="O61" t="str">
        <f>IF(スケジュール!O63="","",スケジュール!O63)</f>
        <v/>
      </c>
      <c r="P61" t="str">
        <f>IF(スケジュール!P63="","",スケジュール!P63)</f>
        <v/>
      </c>
      <c r="Q61" t="str">
        <f>IF(スケジュール!Q63="","",スケジュール!Q63)</f>
        <v/>
      </c>
      <c r="R61" t="str">
        <f>IF(スケジュール!R63="","",スケジュール!R63)</f>
        <v/>
      </c>
      <c r="S61" t="str">
        <f>IF(スケジュール!S63="","",スケジュール!S63)</f>
        <v/>
      </c>
      <c r="T61" t="str">
        <f>IF(スケジュール!T63="","",スケジュール!T63)</f>
        <v/>
      </c>
      <c r="U61" t="str">
        <f>IF(スケジュール!U63="","",スケジュール!U63)</f>
        <v/>
      </c>
      <c r="V61" t="str">
        <f>IF(スケジュール!V63="","",スケジュール!V63)</f>
        <v/>
      </c>
      <c r="AC61" t="str">
        <f>IF(スケジュール!W63="","",スケジュール!W63)</f>
        <v/>
      </c>
      <c r="AD61" t="str">
        <f>IF(スケジュール!X63="","",スケジュール!X63)</f>
        <v/>
      </c>
      <c r="AE61" t="str">
        <f>IF(スケジュール!Y63="","",スケジュール!Y63)</f>
        <v/>
      </c>
      <c r="AF61" t="str">
        <f>IF(スケジュール!Z63="","",スケジュール!Z63)</f>
        <v/>
      </c>
      <c r="AG61" t="str">
        <f>IF(スケジュール!AA63="","",スケジュール!AA63)</f>
        <v/>
      </c>
      <c r="AH61" t="str">
        <f>IF(スケジュール!AB63="","",スケジュール!AB63)</f>
        <v/>
      </c>
      <c r="AI61" t="str">
        <f>IF(スケジュール!AC63="","",スケジュール!AC63)</f>
        <v/>
      </c>
    </row>
    <row r="62" spans="1:35">
      <c r="A62" s="209">
        <f>IF(スケジュール!A64="","",スケジュール!A64)</f>
        <v>43428</v>
      </c>
      <c r="B62" t="str">
        <f>IF(スケジュール!B64="","",スケジュール!B64)</f>
        <v>土</v>
      </c>
      <c r="C62" s="209" t="str">
        <f>IF(スケジュール!C64="","",スケジュール!C64)</f>
        <v/>
      </c>
      <c r="D62" s="209" t="str">
        <f>IF(スケジュール!D64="","",スケジュール!D64)</f>
        <v/>
      </c>
      <c r="E62" t="str">
        <f>IF(スケジュール!E64="","",スケジュール!E64)</f>
        <v/>
      </c>
      <c r="F62" t="str">
        <f>IF(スケジュール!F64="","",スケジュール!F64)</f>
        <v/>
      </c>
      <c r="G62" t="str">
        <f>IF(スケジュール!G64="","",スケジュール!G64)</f>
        <v/>
      </c>
      <c r="H62" t="str">
        <f>IF(スケジュール!H64="","",スケジュール!H64)</f>
        <v/>
      </c>
      <c r="I62" t="str">
        <f>IF(スケジュール!I64="","",スケジュール!I64)</f>
        <v/>
      </c>
      <c r="J62" t="str">
        <f>IF(スケジュール!J64="","",スケジュール!J64)</f>
        <v/>
      </c>
      <c r="K62" t="str">
        <f>IF(スケジュール!K64="","",スケジュール!K64)</f>
        <v/>
      </c>
      <c r="L62" t="str">
        <f>IF(スケジュール!L64="","",スケジュール!L64)</f>
        <v/>
      </c>
      <c r="M62" t="str">
        <f>IF(スケジュール!M64="","",スケジュール!M64)</f>
        <v/>
      </c>
      <c r="N62" t="str">
        <f>IF(スケジュール!N64="","",スケジュール!N64)</f>
        <v/>
      </c>
      <c r="O62" t="str">
        <f>IF(スケジュール!O64="","",スケジュール!O64)</f>
        <v/>
      </c>
      <c r="P62" t="str">
        <f>IF(スケジュール!P64="","",スケジュール!P64)</f>
        <v/>
      </c>
      <c r="Q62" t="str">
        <f>IF(スケジュール!Q64="","",スケジュール!Q64)</f>
        <v/>
      </c>
      <c r="R62" t="str">
        <f>IF(スケジュール!R64="","",スケジュール!R64)</f>
        <v/>
      </c>
      <c r="S62" t="str">
        <f>IF(スケジュール!S64="","",スケジュール!S64)</f>
        <v/>
      </c>
      <c r="T62" t="str">
        <f>IF(スケジュール!T64="","",スケジュール!T64)</f>
        <v/>
      </c>
      <c r="U62" t="str">
        <f>IF(スケジュール!U64="","",スケジュール!U64)</f>
        <v/>
      </c>
      <c r="V62" t="str">
        <f>IF(スケジュール!V64="","",スケジュール!V64)</f>
        <v/>
      </c>
      <c r="AC62" t="str">
        <f>IF(スケジュール!W64="","",スケジュール!W64)</f>
        <v/>
      </c>
      <c r="AD62" t="str">
        <f>IF(スケジュール!X64="","",スケジュール!X64)</f>
        <v/>
      </c>
      <c r="AE62" t="str">
        <f>IF(スケジュール!Y64="","",スケジュール!Y64)</f>
        <v/>
      </c>
      <c r="AF62" t="str">
        <f>IF(スケジュール!Z64="","",スケジュール!Z64)</f>
        <v/>
      </c>
      <c r="AG62" t="str">
        <f>IF(スケジュール!AA64="","",スケジュール!AA64)</f>
        <v/>
      </c>
      <c r="AH62" t="str">
        <f>IF(スケジュール!AB64="","",スケジュール!AB64)</f>
        <v/>
      </c>
      <c r="AI62" t="str">
        <f>IF(スケジュール!AC64="","",スケジュール!AC64)</f>
        <v/>
      </c>
    </row>
    <row r="63" spans="1:35">
      <c r="A63" s="209">
        <f>IF(スケジュール!A65="","",スケジュール!A65)</f>
        <v>43429</v>
      </c>
      <c r="B63" t="str">
        <f>IF(スケジュール!B65="","",スケジュール!B65)</f>
        <v>日</v>
      </c>
      <c r="C63" s="209" t="str">
        <f>IF(スケジュール!C65="","",スケジュール!C65)</f>
        <v/>
      </c>
      <c r="D63" s="209" t="str">
        <f>IF(スケジュール!D65="","",スケジュール!D65)</f>
        <v/>
      </c>
      <c r="E63" t="str">
        <f>IF(スケジュール!E65="","",スケジュール!E65)</f>
        <v/>
      </c>
      <c r="F63" t="str">
        <f>IF(スケジュール!F65="","",スケジュール!F65)</f>
        <v/>
      </c>
      <c r="G63" t="str">
        <f>IF(スケジュール!G65="","",スケジュール!G65)</f>
        <v/>
      </c>
      <c r="H63" t="str">
        <f>IF(スケジュール!H65="","",スケジュール!H65)</f>
        <v/>
      </c>
      <c r="I63" t="str">
        <f>IF(スケジュール!I65="","",スケジュール!I65)</f>
        <v/>
      </c>
      <c r="J63" t="str">
        <f>IF(スケジュール!J65="","",スケジュール!J65)</f>
        <v/>
      </c>
      <c r="K63" t="str">
        <f>IF(スケジュール!K65="","",スケジュール!K65)</f>
        <v/>
      </c>
      <c r="L63" t="str">
        <f>IF(スケジュール!L65="","",スケジュール!L65)</f>
        <v/>
      </c>
      <c r="M63" t="str">
        <f>IF(スケジュール!M65="","",スケジュール!M65)</f>
        <v/>
      </c>
      <c r="N63" t="str">
        <f>IF(スケジュール!N65="","",スケジュール!N65)</f>
        <v/>
      </c>
      <c r="O63" t="str">
        <f>IF(スケジュール!O65="","",スケジュール!O65)</f>
        <v/>
      </c>
      <c r="P63" t="str">
        <f>IF(スケジュール!P65="","",スケジュール!P65)</f>
        <v/>
      </c>
      <c r="Q63" t="str">
        <f>IF(スケジュール!Q65="","",スケジュール!Q65)</f>
        <v/>
      </c>
      <c r="R63" t="str">
        <f>IF(スケジュール!R65="","",スケジュール!R65)</f>
        <v/>
      </c>
      <c r="S63" t="str">
        <f>IF(スケジュール!S65="","",スケジュール!S65)</f>
        <v/>
      </c>
      <c r="T63" t="str">
        <f>IF(スケジュール!T65="","",スケジュール!T65)</f>
        <v/>
      </c>
      <c r="U63" t="str">
        <f>IF(スケジュール!U65="","",スケジュール!U65)</f>
        <v/>
      </c>
      <c r="V63" t="str">
        <f>IF(スケジュール!V65="","",スケジュール!V65)</f>
        <v/>
      </c>
      <c r="AC63" t="str">
        <f>IF(スケジュール!W65="","",スケジュール!W65)</f>
        <v/>
      </c>
      <c r="AD63" t="str">
        <f>IF(スケジュール!X65="","",スケジュール!X65)</f>
        <v/>
      </c>
      <c r="AE63" t="str">
        <f>IF(スケジュール!Y65="","",スケジュール!Y65)</f>
        <v/>
      </c>
      <c r="AF63" t="str">
        <f>IF(スケジュール!Z65="","",スケジュール!Z65)</f>
        <v/>
      </c>
      <c r="AG63" t="str">
        <f>IF(スケジュール!AA65="","",スケジュール!AA65)</f>
        <v/>
      </c>
      <c r="AH63" t="str">
        <f>IF(スケジュール!AB65="","",スケジュール!AB65)</f>
        <v/>
      </c>
      <c r="AI63" t="str">
        <f>IF(スケジュール!AC65="","",スケジュール!AC65)</f>
        <v/>
      </c>
    </row>
    <row r="64" spans="1:35">
      <c r="A64" s="209">
        <f>IF(スケジュール!A66="","",スケジュール!A66)</f>
        <v>43430</v>
      </c>
      <c r="B64" t="str">
        <f>IF(スケジュール!B66="","",スケジュール!B66)</f>
        <v>月</v>
      </c>
      <c r="C64" s="209" t="str">
        <f>IF(スケジュール!C66="","",スケジュール!C66)</f>
        <v/>
      </c>
      <c r="D64" s="209" t="str">
        <f>IF(スケジュール!D66="","",スケジュール!D66)</f>
        <v/>
      </c>
      <c r="E64" t="str">
        <f>IF(スケジュール!E66="","",スケジュール!E66)</f>
        <v/>
      </c>
      <c r="F64" t="str">
        <f>IF(スケジュール!F66="","",スケジュール!F66)</f>
        <v/>
      </c>
      <c r="G64" t="str">
        <f>IF(スケジュール!G66="","",スケジュール!G66)</f>
        <v/>
      </c>
      <c r="H64" t="str">
        <f>IF(スケジュール!H66="","",スケジュール!H66)</f>
        <v/>
      </c>
      <c r="I64" t="str">
        <f>IF(スケジュール!I66="","",スケジュール!I66)</f>
        <v/>
      </c>
      <c r="J64" t="str">
        <f>IF(スケジュール!J66="","",スケジュール!J66)</f>
        <v/>
      </c>
      <c r="K64" t="str">
        <f>IF(スケジュール!K66="","",スケジュール!K66)</f>
        <v/>
      </c>
      <c r="L64" t="str">
        <f>IF(スケジュール!L66="","",スケジュール!L66)</f>
        <v/>
      </c>
      <c r="M64" t="str">
        <f>IF(スケジュール!M66="","",スケジュール!M66)</f>
        <v/>
      </c>
      <c r="N64" t="str">
        <f>IF(スケジュール!N66="","",スケジュール!N66)</f>
        <v/>
      </c>
      <c r="O64" t="str">
        <f>IF(スケジュール!O66="","",スケジュール!O66)</f>
        <v/>
      </c>
      <c r="P64" t="str">
        <f>IF(スケジュール!P66="","",スケジュール!P66)</f>
        <v/>
      </c>
      <c r="Q64" t="str">
        <f>IF(スケジュール!Q66="","",スケジュール!Q66)</f>
        <v/>
      </c>
      <c r="R64" t="str">
        <f>IF(スケジュール!R66="","",スケジュール!R66)</f>
        <v/>
      </c>
      <c r="S64" t="str">
        <f>IF(スケジュール!S66="","",スケジュール!S66)</f>
        <v/>
      </c>
      <c r="T64" t="str">
        <f>IF(スケジュール!T66="","",スケジュール!T66)</f>
        <v/>
      </c>
      <c r="U64" t="str">
        <f>IF(スケジュール!U66="","",スケジュール!U66)</f>
        <v/>
      </c>
      <c r="V64" t="str">
        <f>IF(スケジュール!V66="","",スケジュール!V66)</f>
        <v/>
      </c>
      <c r="AC64" t="str">
        <f>IF(スケジュール!W66="","",スケジュール!W66)</f>
        <v/>
      </c>
      <c r="AD64" t="str">
        <f>IF(スケジュール!X66="","",スケジュール!X66)</f>
        <v/>
      </c>
      <c r="AE64" t="str">
        <f>IF(スケジュール!Y66="","",スケジュール!Y66)</f>
        <v/>
      </c>
      <c r="AF64" t="str">
        <f>IF(スケジュール!Z66="","",スケジュール!Z66)</f>
        <v/>
      </c>
      <c r="AG64" t="str">
        <f>IF(スケジュール!AA66="","",スケジュール!AA66)</f>
        <v/>
      </c>
      <c r="AH64" t="str">
        <f>IF(スケジュール!AB66="","",スケジュール!AB66)</f>
        <v/>
      </c>
      <c r="AI64" t="str">
        <f>IF(スケジュール!AC66="","",スケジュール!AC66)</f>
        <v/>
      </c>
    </row>
    <row r="65" spans="1:35">
      <c r="A65" s="209">
        <f>IF(スケジュール!A67="","",スケジュール!A67)</f>
        <v>43431</v>
      </c>
      <c r="B65" t="str">
        <f>IF(スケジュール!B67="","",スケジュール!B67)</f>
        <v>火</v>
      </c>
      <c r="C65" s="209">
        <f>IF(スケジュール!C67="","",スケジュール!C67)</f>
        <v>43447</v>
      </c>
      <c r="D65" s="209">
        <f>IF(スケジュール!D67="","",スケジュール!D67)</f>
        <v>43449</v>
      </c>
      <c r="E65" t="str">
        <f>IF(スケジュール!E67="","",スケジュール!E67)</f>
        <v/>
      </c>
      <c r="F65" t="str">
        <f>IF(スケジュール!F67="","",スケジュール!F67)</f>
        <v/>
      </c>
      <c r="G65" t="str">
        <f>IF(スケジュール!G67="","",スケジュール!G67)</f>
        <v/>
      </c>
      <c r="H65" t="str">
        <f>IF(スケジュール!H67="","",スケジュール!H67)</f>
        <v/>
      </c>
      <c r="I65" t="str">
        <f>IF(スケジュール!I67="","",スケジュール!I67)</f>
        <v/>
      </c>
      <c r="J65" t="str">
        <f>IF(スケジュール!J67="","",スケジュール!J67)</f>
        <v/>
      </c>
      <c r="K65" t="str">
        <f>IF(スケジュール!K67="","",スケジュール!K67)</f>
        <v/>
      </c>
      <c r="L65" t="str">
        <f>IF(スケジュール!L67="","",スケジュール!L67)</f>
        <v/>
      </c>
      <c r="M65" t="str">
        <f>IF(スケジュール!M67="","",スケジュール!M67)</f>
        <v/>
      </c>
      <c r="N65" t="str">
        <f>IF(スケジュール!N67="","",スケジュール!N67)</f>
        <v/>
      </c>
      <c r="O65" t="str">
        <f>IF(スケジュール!O67="","",スケジュール!O67)</f>
        <v/>
      </c>
      <c r="P65" t="str">
        <f>IF(スケジュール!P67="","",スケジュール!P67)</f>
        <v/>
      </c>
      <c r="Q65" t="str">
        <f>IF(スケジュール!Q67="","",スケジュール!Q67)</f>
        <v/>
      </c>
      <c r="R65" t="str">
        <f>IF(スケジュール!R67="","",スケジュール!R67)</f>
        <v/>
      </c>
      <c r="S65" t="str">
        <f>IF(スケジュール!S67="","",スケジュール!S67)</f>
        <v/>
      </c>
      <c r="T65" t="str">
        <f>IF(スケジュール!T67="","",スケジュール!T67)</f>
        <v/>
      </c>
      <c r="U65" t="str">
        <f>IF(スケジュール!U67="","",スケジュール!U67)</f>
        <v/>
      </c>
      <c r="V65" t="str">
        <f>IF(スケジュール!V67="","",スケジュール!V67)</f>
        <v/>
      </c>
      <c r="AC65" t="str">
        <f>IF(スケジュール!W67="","",スケジュール!W67)</f>
        <v/>
      </c>
      <c r="AD65" t="str">
        <f>IF(スケジュール!X67="","",スケジュール!X67)</f>
        <v>●</v>
      </c>
      <c r="AE65" t="str">
        <f>IF(スケジュール!Y67="","",スケジュール!Y67)</f>
        <v/>
      </c>
      <c r="AF65" t="str">
        <f>IF(スケジュール!Z67="","",スケジュール!Z67)</f>
        <v/>
      </c>
      <c r="AG65" t="str">
        <f>IF(スケジュール!AA67="","",スケジュール!AA67)</f>
        <v/>
      </c>
      <c r="AH65" t="str">
        <f>IF(スケジュール!AB67="","",スケジュール!AB67)</f>
        <v/>
      </c>
      <c r="AI65" t="str">
        <f>IF(スケジュール!AC67="","",スケジュール!AC67)</f>
        <v/>
      </c>
    </row>
    <row r="66" spans="1:35">
      <c r="A66" s="209">
        <f>IF(スケジュール!A68="","",スケジュール!A68)</f>
        <v>43432</v>
      </c>
      <c r="B66" t="str">
        <f>IF(スケジュール!B68="","",スケジュール!B68)</f>
        <v>水</v>
      </c>
      <c r="C66" s="209">
        <f>IF(スケジュール!C68="","",スケジュール!C68)</f>
        <v>43448</v>
      </c>
      <c r="D66" s="209" t="str">
        <f>IF(スケジュール!D68="","",スケジュール!D68)</f>
        <v/>
      </c>
      <c r="E66" t="str">
        <f>IF(スケジュール!E68="","",スケジュール!E68)</f>
        <v/>
      </c>
      <c r="F66" t="str">
        <f>IF(スケジュール!F68="","",スケジュール!F68)</f>
        <v/>
      </c>
      <c r="G66" t="str">
        <f>IF(スケジュール!G68="","",スケジュール!G68)</f>
        <v/>
      </c>
      <c r="H66" t="str">
        <f>IF(スケジュール!H68="","",スケジュール!H68)</f>
        <v/>
      </c>
      <c r="I66" t="str">
        <f>IF(スケジュール!I68="","",スケジュール!I68)</f>
        <v/>
      </c>
      <c r="J66" t="str">
        <f>IF(スケジュール!J68="","",スケジュール!J68)</f>
        <v/>
      </c>
      <c r="K66" t="str">
        <f>IF(スケジュール!K68="","",スケジュール!K68)</f>
        <v/>
      </c>
      <c r="L66" t="str">
        <f>IF(スケジュール!L68="","",スケジュール!L68)</f>
        <v/>
      </c>
      <c r="M66" t="str">
        <f>IF(スケジュール!M68="","",スケジュール!M68)</f>
        <v/>
      </c>
      <c r="N66" t="str">
        <f>IF(スケジュール!N68="","",スケジュール!N68)</f>
        <v/>
      </c>
      <c r="O66" t="str">
        <f>IF(スケジュール!O68="","",スケジュール!O68)</f>
        <v/>
      </c>
      <c r="P66" t="str">
        <f>IF(スケジュール!P68="","",スケジュール!P68)</f>
        <v/>
      </c>
      <c r="Q66" t="str">
        <f>IF(スケジュール!Q68="","",スケジュール!Q68)</f>
        <v/>
      </c>
      <c r="R66" t="str">
        <f>IF(スケジュール!R68="","",スケジュール!R68)</f>
        <v/>
      </c>
      <c r="S66" t="str">
        <f>IF(スケジュール!S68="","",スケジュール!S68)</f>
        <v/>
      </c>
      <c r="T66" t="str">
        <f>IF(スケジュール!T68="","",スケジュール!T68)</f>
        <v/>
      </c>
      <c r="U66" t="str">
        <f>IF(スケジュール!U68="","",スケジュール!U68)</f>
        <v/>
      </c>
      <c r="V66" t="str">
        <f>IF(スケジュール!V68="","",スケジュール!V68)</f>
        <v/>
      </c>
      <c r="AC66" t="str">
        <f>IF(スケジュール!W68="","",スケジュール!W68)</f>
        <v/>
      </c>
      <c r="AD66" t="str">
        <f>IF(スケジュール!X68="","",スケジュール!X68)</f>
        <v>●</v>
      </c>
      <c r="AE66" t="str">
        <f>IF(スケジュール!Y68="","",スケジュール!Y68)</f>
        <v/>
      </c>
      <c r="AF66" t="str">
        <f>IF(スケジュール!Z68="","",スケジュール!Z68)</f>
        <v/>
      </c>
      <c r="AG66" t="str">
        <f>IF(スケジュール!AA68="","",スケジュール!AA68)</f>
        <v/>
      </c>
      <c r="AH66" t="str">
        <f>IF(スケジュール!AB68="","",スケジュール!AB68)</f>
        <v/>
      </c>
      <c r="AI66" t="str">
        <f>IF(スケジュール!AC68="","",スケジュール!AC68)</f>
        <v/>
      </c>
    </row>
    <row r="67" spans="1:35">
      <c r="A67" s="209">
        <f>IF(スケジュール!A69="","",スケジュール!A69)</f>
        <v>43433</v>
      </c>
      <c r="B67" t="str">
        <f>IF(スケジュール!B69="","",スケジュール!B69)</f>
        <v>木</v>
      </c>
      <c r="C67" s="209" t="str">
        <f>IF(スケジュール!C69="","",スケジュール!C69)</f>
        <v/>
      </c>
      <c r="D67" s="209" t="str">
        <f>IF(スケジュール!D69="","",スケジュール!D69)</f>
        <v/>
      </c>
      <c r="E67" t="str">
        <f>IF(スケジュール!E69="","",スケジュール!E69)</f>
        <v/>
      </c>
      <c r="F67" t="str">
        <f>IF(スケジュール!F69="","",スケジュール!F69)</f>
        <v/>
      </c>
      <c r="G67" t="str">
        <f>IF(スケジュール!G69="","",スケジュール!G69)</f>
        <v/>
      </c>
      <c r="H67" t="str">
        <f>IF(スケジュール!H69="","",スケジュール!H69)</f>
        <v/>
      </c>
      <c r="I67" t="str">
        <f>IF(スケジュール!I69="","",スケジュール!I69)</f>
        <v/>
      </c>
      <c r="J67" t="str">
        <f>IF(スケジュール!J69="","",スケジュール!J69)</f>
        <v/>
      </c>
      <c r="K67" t="str">
        <f>IF(スケジュール!K69="","",スケジュール!K69)</f>
        <v/>
      </c>
      <c r="L67" t="str">
        <f>IF(スケジュール!L69="","",スケジュール!L69)</f>
        <v/>
      </c>
      <c r="M67" t="str">
        <f>IF(スケジュール!M69="","",スケジュール!M69)</f>
        <v/>
      </c>
      <c r="N67" t="str">
        <f>IF(スケジュール!N69="","",スケジュール!N69)</f>
        <v/>
      </c>
      <c r="O67" t="str">
        <f>IF(スケジュール!O69="","",スケジュール!O69)</f>
        <v/>
      </c>
      <c r="P67" t="str">
        <f>IF(スケジュール!P69="","",スケジュール!P69)</f>
        <v/>
      </c>
      <c r="Q67" t="str">
        <f>IF(スケジュール!Q69="","",スケジュール!Q69)</f>
        <v/>
      </c>
      <c r="R67" t="str">
        <f>IF(スケジュール!R69="","",スケジュール!R69)</f>
        <v/>
      </c>
      <c r="S67" t="str">
        <f>IF(スケジュール!S69="","",スケジュール!S69)</f>
        <v/>
      </c>
      <c r="T67" t="str">
        <f>IF(スケジュール!T69="","",スケジュール!T69)</f>
        <v/>
      </c>
      <c r="U67" t="str">
        <f>IF(スケジュール!U69="","",スケジュール!U69)</f>
        <v/>
      </c>
      <c r="V67" t="str">
        <f>IF(スケジュール!V69="","",スケジュール!V69)</f>
        <v/>
      </c>
      <c r="AC67" t="str">
        <f>IF(スケジュール!W69="","",スケジュール!W69)</f>
        <v/>
      </c>
      <c r="AD67" t="str">
        <f>IF(スケジュール!X69="","",スケジュール!X69)</f>
        <v/>
      </c>
      <c r="AE67" t="str">
        <f>IF(スケジュール!Y69="","",スケジュール!Y69)</f>
        <v/>
      </c>
      <c r="AF67" t="str">
        <f>IF(スケジュール!Z69="","",スケジュール!Z69)</f>
        <v/>
      </c>
      <c r="AG67" t="str">
        <f>IF(スケジュール!AA69="","",スケジュール!AA69)</f>
        <v/>
      </c>
      <c r="AH67" t="str">
        <f>IF(スケジュール!AB69="","",スケジュール!AB69)</f>
        <v/>
      </c>
      <c r="AI67" t="str">
        <f>IF(スケジュール!AC69="","",スケジュール!AC69)</f>
        <v/>
      </c>
    </row>
    <row r="68" spans="1:35">
      <c r="A68" s="209">
        <f>IF(スケジュール!A70="","",スケジュール!A70)</f>
        <v>43434</v>
      </c>
      <c r="B68" t="str">
        <f>IF(スケジュール!B70="","",スケジュール!B70)</f>
        <v>金</v>
      </c>
      <c r="C68" s="209" t="str">
        <f>IF(スケジュール!C70="","",スケジュール!C70)</f>
        <v/>
      </c>
      <c r="D68" s="209" t="str">
        <f>IF(スケジュール!D70="","",スケジュール!D70)</f>
        <v/>
      </c>
      <c r="E68" t="str">
        <f>IF(スケジュール!E70="","",スケジュール!E70)</f>
        <v/>
      </c>
      <c r="F68" t="str">
        <f>IF(スケジュール!F70="","",スケジュール!F70)</f>
        <v/>
      </c>
      <c r="G68" t="str">
        <f>IF(スケジュール!G70="","",スケジュール!G70)</f>
        <v/>
      </c>
      <c r="H68" t="str">
        <f>IF(スケジュール!H70="","",スケジュール!H70)</f>
        <v/>
      </c>
      <c r="I68" t="str">
        <f>IF(スケジュール!I70="","",スケジュール!I70)</f>
        <v/>
      </c>
      <c r="J68" t="str">
        <f>IF(スケジュール!J70="","",スケジュール!J70)</f>
        <v/>
      </c>
      <c r="K68" t="str">
        <f>IF(スケジュール!K70="","",スケジュール!K70)</f>
        <v/>
      </c>
      <c r="L68" t="str">
        <f>IF(スケジュール!L70="","",スケジュール!L70)</f>
        <v/>
      </c>
      <c r="M68" t="str">
        <f>IF(スケジュール!M70="","",スケジュール!M70)</f>
        <v/>
      </c>
      <c r="N68" t="str">
        <f>IF(スケジュール!N70="","",スケジュール!N70)</f>
        <v/>
      </c>
      <c r="O68" t="str">
        <f>IF(スケジュール!O70="","",スケジュール!O70)</f>
        <v/>
      </c>
      <c r="P68" t="str">
        <f>IF(スケジュール!P70="","",スケジュール!P70)</f>
        <v/>
      </c>
      <c r="Q68" t="str">
        <f>IF(スケジュール!Q70="","",スケジュール!Q70)</f>
        <v/>
      </c>
      <c r="R68" t="str">
        <f>IF(スケジュール!R70="","",スケジュール!R70)</f>
        <v/>
      </c>
      <c r="S68" t="str">
        <f>IF(スケジュール!S70="","",スケジュール!S70)</f>
        <v/>
      </c>
      <c r="T68" t="str">
        <f>IF(スケジュール!T70="","",スケジュール!T70)</f>
        <v/>
      </c>
      <c r="U68" t="str">
        <f>IF(スケジュール!U70="","",スケジュール!U70)</f>
        <v/>
      </c>
      <c r="V68" t="str">
        <f>IF(スケジュール!V70="","",スケジュール!V70)</f>
        <v/>
      </c>
      <c r="AC68" t="str">
        <f>IF(スケジュール!W70="","",スケジュール!W70)</f>
        <v/>
      </c>
      <c r="AD68" t="str">
        <f>IF(スケジュール!X70="","",スケジュール!X70)</f>
        <v/>
      </c>
      <c r="AE68" t="str">
        <f>IF(スケジュール!Y70="","",スケジュール!Y70)</f>
        <v/>
      </c>
      <c r="AF68" t="str">
        <f>IF(スケジュール!Z70="","",スケジュール!Z70)</f>
        <v/>
      </c>
      <c r="AG68" t="str">
        <f>IF(スケジュール!AA70="","",スケジュール!AA70)</f>
        <v/>
      </c>
      <c r="AH68" t="str">
        <f>IF(スケジュール!AB70="","",スケジュール!AB70)</f>
        <v/>
      </c>
      <c r="AI68" t="str">
        <f>IF(スケジュール!AC70="","",スケジュール!AC70)</f>
        <v/>
      </c>
    </row>
    <row r="69" spans="1:35">
      <c r="A69" s="209">
        <f>IF(スケジュール!A71="","",スケジュール!A71)</f>
        <v>43435</v>
      </c>
      <c r="B69" t="str">
        <f>IF(スケジュール!B71="","",スケジュール!B71)</f>
        <v>土</v>
      </c>
      <c r="C69" s="209" t="str">
        <f>IF(スケジュール!C71="","",スケジュール!C71)</f>
        <v/>
      </c>
      <c r="D69" s="209" t="str">
        <f>IF(スケジュール!D71="","",スケジュール!D71)</f>
        <v/>
      </c>
      <c r="E69" t="str">
        <f>IF(スケジュール!E71="","",スケジュール!E71)</f>
        <v/>
      </c>
      <c r="F69" t="str">
        <f>IF(スケジュール!F71="","",スケジュール!F71)</f>
        <v/>
      </c>
      <c r="G69" t="str">
        <f>IF(スケジュール!G71="","",スケジュール!G71)</f>
        <v/>
      </c>
      <c r="H69" t="str">
        <f>IF(スケジュール!H71="","",スケジュール!H71)</f>
        <v/>
      </c>
      <c r="I69" t="str">
        <f>IF(スケジュール!I71="","",スケジュール!I71)</f>
        <v/>
      </c>
      <c r="J69" t="str">
        <f>IF(スケジュール!J71="","",スケジュール!J71)</f>
        <v/>
      </c>
      <c r="K69" t="str">
        <f>IF(スケジュール!K71="","",スケジュール!K71)</f>
        <v/>
      </c>
      <c r="L69" t="str">
        <f>IF(スケジュール!L71="","",スケジュール!L71)</f>
        <v/>
      </c>
      <c r="M69" t="str">
        <f>IF(スケジュール!M71="","",スケジュール!M71)</f>
        <v/>
      </c>
      <c r="N69" t="str">
        <f>IF(スケジュール!N71="","",スケジュール!N71)</f>
        <v/>
      </c>
      <c r="O69" t="str">
        <f>IF(スケジュール!O71="","",スケジュール!O71)</f>
        <v/>
      </c>
      <c r="P69" t="str">
        <f>IF(スケジュール!P71="","",スケジュール!P71)</f>
        <v/>
      </c>
      <c r="Q69" t="str">
        <f>IF(スケジュール!Q71="","",スケジュール!Q71)</f>
        <v/>
      </c>
      <c r="R69" t="str">
        <f>IF(スケジュール!R71="","",スケジュール!R71)</f>
        <v/>
      </c>
      <c r="S69" t="str">
        <f>IF(スケジュール!S71="","",スケジュール!S71)</f>
        <v/>
      </c>
      <c r="T69" t="str">
        <f>IF(スケジュール!T71="","",スケジュール!T71)</f>
        <v/>
      </c>
      <c r="U69" t="str">
        <f>IF(スケジュール!U71="","",スケジュール!U71)</f>
        <v/>
      </c>
      <c r="V69" t="str">
        <f>IF(スケジュール!V71="","",スケジュール!V71)</f>
        <v/>
      </c>
      <c r="AC69" t="str">
        <f>IF(スケジュール!W71="","",スケジュール!W71)</f>
        <v/>
      </c>
      <c r="AD69" t="str">
        <f>IF(スケジュール!X71="","",スケジュール!X71)</f>
        <v/>
      </c>
      <c r="AE69" t="str">
        <f>IF(スケジュール!Y71="","",スケジュール!Y71)</f>
        <v/>
      </c>
      <c r="AF69" t="str">
        <f>IF(スケジュール!Z71="","",スケジュール!Z71)</f>
        <v/>
      </c>
      <c r="AG69" t="str">
        <f>IF(スケジュール!AA71="","",スケジュール!AA71)</f>
        <v/>
      </c>
      <c r="AH69" t="str">
        <f>IF(スケジュール!AB71="","",スケジュール!AB71)</f>
        <v/>
      </c>
      <c r="AI69" t="str">
        <f>IF(スケジュール!AC71="","",スケジュール!AC71)</f>
        <v/>
      </c>
    </row>
    <row r="70" spans="1:35">
      <c r="A70" s="209">
        <f>IF(スケジュール!A72="","",スケジュール!A72)</f>
        <v>43436</v>
      </c>
      <c r="B70" t="str">
        <f>IF(スケジュール!B72="","",スケジュール!B72)</f>
        <v>日</v>
      </c>
      <c r="C70" s="209" t="str">
        <f>IF(スケジュール!C72="","",スケジュール!C72)</f>
        <v/>
      </c>
      <c r="D70" s="209" t="str">
        <f>IF(スケジュール!D72="","",スケジュール!D72)</f>
        <v/>
      </c>
      <c r="E70" t="str">
        <f>IF(スケジュール!E72="","",スケジュール!E72)</f>
        <v/>
      </c>
      <c r="F70" t="str">
        <f>IF(スケジュール!F72="","",スケジュール!F72)</f>
        <v/>
      </c>
      <c r="G70" t="str">
        <f>IF(スケジュール!G72="","",スケジュール!G72)</f>
        <v/>
      </c>
      <c r="H70" t="str">
        <f>IF(スケジュール!H72="","",スケジュール!H72)</f>
        <v/>
      </c>
      <c r="I70" t="str">
        <f>IF(スケジュール!I72="","",スケジュール!I72)</f>
        <v/>
      </c>
      <c r="J70" t="str">
        <f>IF(スケジュール!J72="","",スケジュール!J72)</f>
        <v/>
      </c>
      <c r="K70" t="str">
        <f>IF(スケジュール!K72="","",スケジュール!K72)</f>
        <v/>
      </c>
      <c r="L70" t="str">
        <f>IF(スケジュール!L72="","",スケジュール!L72)</f>
        <v/>
      </c>
      <c r="M70" t="str">
        <f>IF(スケジュール!M72="","",スケジュール!M72)</f>
        <v/>
      </c>
      <c r="N70" t="str">
        <f>IF(スケジュール!N72="","",スケジュール!N72)</f>
        <v/>
      </c>
      <c r="O70" t="str">
        <f>IF(スケジュール!O72="","",スケジュール!O72)</f>
        <v/>
      </c>
      <c r="P70" t="str">
        <f>IF(スケジュール!P72="","",スケジュール!P72)</f>
        <v/>
      </c>
      <c r="Q70" t="str">
        <f>IF(スケジュール!Q72="","",スケジュール!Q72)</f>
        <v/>
      </c>
      <c r="R70" t="str">
        <f>IF(スケジュール!R72="","",スケジュール!R72)</f>
        <v/>
      </c>
      <c r="S70" t="str">
        <f>IF(スケジュール!S72="","",スケジュール!S72)</f>
        <v/>
      </c>
      <c r="T70" t="str">
        <f>IF(スケジュール!T72="","",スケジュール!T72)</f>
        <v/>
      </c>
      <c r="U70" t="str">
        <f>IF(スケジュール!U72="","",スケジュール!U72)</f>
        <v/>
      </c>
      <c r="V70" t="str">
        <f>IF(スケジュール!V72="","",スケジュール!V72)</f>
        <v/>
      </c>
      <c r="AC70" t="str">
        <f>IF(スケジュール!W72="","",スケジュール!W72)</f>
        <v/>
      </c>
      <c r="AD70" t="str">
        <f>IF(スケジュール!X72="","",スケジュール!X72)</f>
        <v/>
      </c>
      <c r="AE70" t="str">
        <f>IF(スケジュール!Y72="","",スケジュール!Y72)</f>
        <v/>
      </c>
      <c r="AF70" t="str">
        <f>IF(スケジュール!Z72="","",スケジュール!Z72)</f>
        <v/>
      </c>
      <c r="AG70" t="str">
        <f>IF(スケジュール!AA72="","",スケジュール!AA72)</f>
        <v/>
      </c>
      <c r="AH70" t="str">
        <f>IF(スケジュール!AB72="","",スケジュール!AB72)</f>
        <v/>
      </c>
      <c r="AI70" t="str">
        <f>IF(スケジュール!AC72="","",スケジュール!AC72)</f>
        <v/>
      </c>
    </row>
    <row r="71" spans="1:35">
      <c r="A71" s="209">
        <f>IF(スケジュール!A73="","",スケジュール!A73)</f>
        <v>43437</v>
      </c>
      <c r="B71" t="str">
        <f>IF(スケジュール!B73="","",スケジュール!B73)</f>
        <v>月</v>
      </c>
      <c r="C71" s="209" t="str">
        <f>IF(スケジュール!C73="","",スケジュール!C73)</f>
        <v/>
      </c>
      <c r="D71" s="209" t="str">
        <f>IF(スケジュール!D73="","",スケジュール!D73)</f>
        <v/>
      </c>
      <c r="E71" t="str">
        <f>IF(スケジュール!E73="","",スケジュール!E73)</f>
        <v/>
      </c>
      <c r="F71" t="str">
        <f>IF(スケジュール!F73="","",スケジュール!F73)</f>
        <v/>
      </c>
      <c r="G71" t="str">
        <f>IF(スケジュール!G73="","",スケジュール!G73)</f>
        <v/>
      </c>
      <c r="H71" t="str">
        <f>IF(スケジュール!H73="","",スケジュール!H73)</f>
        <v/>
      </c>
      <c r="I71" t="str">
        <f>IF(スケジュール!I73="","",スケジュール!I73)</f>
        <v/>
      </c>
      <c r="J71" t="str">
        <f>IF(スケジュール!J73="","",スケジュール!J73)</f>
        <v/>
      </c>
      <c r="K71" t="str">
        <f>IF(スケジュール!K73="","",スケジュール!K73)</f>
        <v/>
      </c>
      <c r="L71" t="str">
        <f>IF(スケジュール!L73="","",スケジュール!L73)</f>
        <v/>
      </c>
      <c r="M71" t="str">
        <f>IF(スケジュール!M73="","",スケジュール!M73)</f>
        <v/>
      </c>
      <c r="N71" t="str">
        <f>IF(スケジュール!N73="","",スケジュール!N73)</f>
        <v/>
      </c>
      <c r="O71" t="str">
        <f>IF(スケジュール!O73="","",スケジュール!O73)</f>
        <v/>
      </c>
      <c r="P71" t="str">
        <f>IF(スケジュール!P73="","",スケジュール!P73)</f>
        <v/>
      </c>
      <c r="Q71" t="str">
        <f>IF(スケジュール!Q73="","",スケジュール!Q73)</f>
        <v/>
      </c>
      <c r="R71" t="str">
        <f>IF(スケジュール!R73="","",スケジュール!R73)</f>
        <v/>
      </c>
      <c r="S71" t="str">
        <f>IF(スケジュール!S73="","",スケジュール!S73)</f>
        <v/>
      </c>
      <c r="T71" t="str">
        <f>IF(スケジュール!T73="","",スケジュール!T73)</f>
        <v/>
      </c>
      <c r="U71" t="str">
        <f>IF(スケジュール!U73="","",スケジュール!U73)</f>
        <v/>
      </c>
      <c r="V71" t="str">
        <f>IF(スケジュール!V73="","",スケジュール!V73)</f>
        <v/>
      </c>
      <c r="AC71" t="str">
        <f>IF(スケジュール!W73="","",スケジュール!W73)</f>
        <v/>
      </c>
      <c r="AD71" t="str">
        <f>IF(スケジュール!X73="","",スケジュール!X73)</f>
        <v/>
      </c>
      <c r="AE71" t="str">
        <f>IF(スケジュール!Y73="","",スケジュール!Y73)</f>
        <v/>
      </c>
      <c r="AF71" t="str">
        <f>IF(スケジュール!Z73="","",スケジュール!Z73)</f>
        <v/>
      </c>
      <c r="AG71" t="str">
        <f>IF(スケジュール!AA73="","",スケジュール!AA73)</f>
        <v/>
      </c>
      <c r="AH71" t="str">
        <f>IF(スケジュール!AB73="","",スケジュール!AB73)</f>
        <v/>
      </c>
      <c r="AI71" t="str">
        <f>IF(スケジュール!AC73="","",スケジュール!AC73)</f>
        <v/>
      </c>
    </row>
    <row r="72" spans="1:35">
      <c r="A72" s="209">
        <f>IF(スケジュール!A74="","",スケジュール!A74)</f>
        <v>43438</v>
      </c>
      <c r="B72" t="str">
        <f>IF(スケジュール!B74="","",スケジュール!B74)</f>
        <v>火</v>
      </c>
      <c r="C72" s="209">
        <f>IF(スケジュール!C74="","",スケジュール!C74)</f>
        <v>43454</v>
      </c>
      <c r="D72" s="209">
        <f>IF(スケジュール!D74="","",スケジュール!D74)</f>
        <v>43456</v>
      </c>
      <c r="E72" t="str">
        <f>IF(スケジュール!E74="","",スケジュール!E74)</f>
        <v/>
      </c>
      <c r="F72" t="str">
        <f>IF(スケジュール!F74="","",スケジュール!F74)</f>
        <v/>
      </c>
      <c r="G72" t="str">
        <f>IF(スケジュール!G74="","",スケジュール!G74)</f>
        <v/>
      </c>
      <c r="H72" t="str">
        <f>IF(スケジュール!H74="","",スケジュール!H74)</f>
        <v/>
      </c>
      <c r="I72" t="str">
        <f>IF(スケジュール!I74="","",スケジュール!I74)</f>
        <v/>
      </c>
      <c r="J72" t="str">
        <f>IF(スケジュール!J74="","",スケジュール!J74)</f>
        <v/>
      </c>
      <c r="K72" t="str">
        <f>IF(スケジュール!K74="","",スケジュール!K74)</f>
        <v/>
      </c>
      <c r="L72" t="str">
        <f>IF(スケジュール!L74="","",スケジュール!L74)</f>
        <v/>
      </c>
      <c r="M72" t="str">
        <f>IF(スケジュール!M74="","",スケジュール!M74)</f>
        <v/>
      </c>
      <c r="N72" t="str">
        <f>IF(スケジュール!N74="","",スケジュール!N74)</f>
        <v/>
      </c>
      <c r="O72" t="str">
        <f>IF(スケジュール!O74="","",スケジュール!O74)</f>
        <v/>
      </c>
      <c r="P72" t="str">
        <f>IF(スケジュール!P74="","",スケジュール!P74)</f>
        <v/>
      </c>
      <c r="Q72" t="str">
        <f>IF(スケジュール!Q74="","",スケジュール!Q74)</f>
        <v/>
      </c>
      <c r="R72" t="str">
        <f>IF(スケジュール!R74="","",スケジュール!R74)</f>
        <v/>
      </c>
      <c r="S72" t="str">
        <f>IF(スケジュール!S74="","",スケジュール!S74)</f>
        <v/>
      </c>
      <c r="T72" t="str">
        <f>IF(スケジュール!T74="","",スケジュール!T74)</f>
        <v/>
      </c>
      <c r="U72" t="str">
        <f>IF(スケジュール!U74="","",スケジュール!U74)</f>
        <v/>
      </c>
      <c r="V72" t="str">
        <f>IF(スケジュール!V74="","",スケジュール!V74)</f>
        <v/>
      </c>
      <c r="AC72" t="str">
        <f>IF(スケジュール!W74="","",スケジュール!W74)</f>
        <v/>
      </c>
      <c r="AD72" t="str">
        <f>IF(スケジュール!X74="","",スケジュール!X74)</f>
        <v/>
      </c>
      <c r="AE72" t="str">
        <f>IF(スケジュール!Y74="","",スケジュール!Y74)</f>
        <v>●</v>
      </c>
      <c r="AF72" t="str">
        <f>IF(スケジュール!Z74="","",スケジュール!Z74)</f>
        <v/>
      </c>
      <c r="AG72" t="str">
        <f>IF(スケジュール!AA74="","",スケジュール!AA74)</f>
        <v/>
      </c>
      <c r="AH72" t="str">
        <f>IF(スケジュール!AB74="","",スケジュール!AB74)</f>
        <v/>
      </c>
      <c r="AI72" t="str">
        <f>IF(スケジュール!AC74="","",スケジュール!AC74)</f>
        <v/>
      </c>
    </row>
    <row r="73" spans="1:35">
      <c r="A73" s="209">
        <f>IF(スケジュール!A75="","",スケジュール!A75)</f>
        <v>43439</v>
      </c>
      <c r="B73" t="str">
        <f>IF(スケジュール!B75="","",スケジュール!B75)</f>
        <v>水</v>
      </c>
      <c r="C73" s="209">
        <f>IF(スケジュール!C75="","",スケジュール!C75)</f>
        <v>43455</v>
      </c>
      <c r="D73" s="209" t="str">
        <f>IF(スケジュール!D75="","",スケジュール!D75)</f>
        <v/>
      </c>
      <c r="E73" t="str">
        <f>IF(スケジュール!E75="","",スケジュール!E75)</f>
        <v/>
      </c>
      <c r="F73" t="str">
        <f>IF(スケジュール!F75="","",スケジュール!F75)</f>
        <v/>
      </c>
      <c r="G73" t="str">
        <f>IF(スケジュール!G75="","",スケジュール!G75)</f>
        <v/>
      </c>
      <c r="H73" t="str">
        <f>IF(スケジュール!H75="","",スケジュール!H75)</f>
        <v/>
      </c>
      <c r="I73" t="str">
        <f>IF(スケジュール!I75="","",スケジュール!I75)</f>
        <v/>
      </c>
      <c r="J73" t="str">
        <f>IF(スケジュール!J75="","",スケジュール!J75)</f>
        <v/>
      </c>
      <c r="K73" t="str">
        <f>IF(スケジュール!K75="","",スケジュール!K75)</f>
        <v/>
      </c>
      <c r="L73" t="str">
        <f>IF(スケジュール!L75="","",スケジュール!L75)</f>
        <v/>
      </c>
      <c r="M73" t="str">
        <f>IF(スケジュール!M75="","",スケジュール!M75)</f>
        <v/>
      </c>
      <c r="N73" t="str">
        <f>IF(スケジュール!N75="","",スケジュール!N75)</f>
        <v/>
      </c>
      <c r="O73" t="str">
        <f>IF(スケジュール!O75="","",スケジュール!O75)</f>
        <v/>
      </c>
      <c r="P73" t="str">
        <f>IF(スケジュール!P75="","",スケジュール!P75)</f>
        <v/>
      </c>
      <c r="Q73" t="str">
        <f>IF(スケジュール!Q75="","",スケジュール!Q75)</f>
        <v/>
      </c>
      <c r="R73" t="str">
        <f>IF(スケジュール!R75="","",スケジュール!R75)</f>
        <v/>
      </c>
      <c r="S73" t="str">
        <f>IF(スケジュール!S75="","",スケジュール!S75)</f>
        <v/>
      </c>
      <c r="T73" t="str">
        <f>IF(スケジュール!T75="","",スケジュール!T75)</f>
        <v/>
      </c>
      <c r="U73" t="str">
        <f>IF(スケジュール!U75="","",スケジュール!U75)</f>
        <v/>
      </c>
      <c r="V73" t="str">
        <f>IF(スケジュール!V75="","",スケジュール!V75)</f>
        <v/>
      </c>
      <c r="AC73" t="str">
        <f>IF(スケジュール!W75="","",スケジュール!W75)</f>
        <v/>
      </c>
      <c r="AD73" t="str">
        <f>IF(スケジュール!X75="","",スケジュール!X75)</f>
        <v/>
      </c>
      <c r="AE73" t="str">
        <f>IF(スケジュール!Y75="","",スケジュール!Y75)</f>
        <v>●</v>
      </c>
      <c r="AF73" t="str">
        <f>IF(スケジュール!Z75="","",スケジュール!Z75)</f>
        <v/>
      </c>
      <c r="AG73" t="str">
        <f>IF(スケジュール!AA75="","",スケジュール!AA75)</f>
        <v/>
      </c>
      <c r="AH73" t="str">
        <f>IF(スケジュール!AB75="","",スケジュール!AB75)</f>
        <v/>
      </c>
      <c r="AI73" t="str">
        <f>IF(スケジュール!AC75="","",スケジュール!AC75)</f>
        <v/>
      </c>
    </row>
    <row r="74" spans="1:35">
      <c r="A74" s="209">
        <f>IF(スケジュール!A76="","",スケジュール!A76)</f>
        <v>43440</v>
      </c>
      <c r="B74" t="str">
        <f>IF(スケジュール!B76="","",スケジュール!B76)</f>
        <v>木</v>
      </c>
      <c r="C74" s="209" t="str">
        <f>IF(スケジュール!C76="","",スケジュール!C76)</f>
        <v/>
      </c>
      <c r="D74" s="209" t="str">
        <f>IF(スケジュール!D76="","",スケジュール!D76)</f>
        <v/>
      </c>
      <c r="E74" t="str">
        <f>IF(スケジュール!E76="","",スケジュール!E76)</f>
        <v/>
      </c>
      <c r="F74" t="str">
        <f>IF(スケジュール!F76="","",スケジュール!F76)</f>
        <v/>
      </c>
      <c r="G74" t="str">
        <f>IF(スケジュール!G76="","",スケジュール!G76)</f>
        <v/>
      </c>
      <c r="H74" t="str">
        <f>IF(スケジュール!H76="","",スケジュール!H76)</f>
        <v/>
      </c>
      <c r="I74" t="str">
        <f>IF(スケジュール!I76="","",スケジュール!I76)</f>
        <v/>
      </c>
      <c r="J74" t="str">
        <f>IF(スケジュール!J76="","",スケジュール!J76)</f>
        <v/>
      </c>
      <c r="K74" t="str">
        <f>IF(スケジュール!K76="","",スケジュール!K76)</f>
        <v/>
      </c>
      <c r="L74" t="str">
        <f>IF(スケジュール!L76="","",スケジュール!L76)</f>
        <v/>
      </c>
      <c r="M74" t="str">
        <f>IF(スケジュール!M76="","",スケジュール!M76)</f>
        <v/>
      </c>
      <c r="N74" t="str">
        <f>IF(スケジュール!N76="","",スケジュール!N76)</f>
        <v/>
      </c>
      <c r="O74" t="str">
        <f>IF(スケジュール!O76="","",スケジュール!O76)</f>
        <v/>
      </c>
      <c r="P74" t="str">
        <f>IF(スケジュール!P76="","",スケジュール!P76)</f>
        <v/>
      </c>
      <c r="Q74" t="str">
        <f>IF(スケジュール!Q76="","",スケジュール!Q76)</f>
        <v/>
      </c>
      <c r="R74" t="str">
        <f>IF(スケジュール!R76="","",スケジュール!R76)</f>
        <v/>
      </c>
      <c r="S74" t="str">
        <f>IF(スケジュール!S76="","",スケジュール!S76)</f>
        <v/>
      </c>
      <c r="T74" t="str">
        <f>IF(スケジュール!T76="","",スケジュール!T76)</f>
        <v/>
      </c>
      <c r="U74" t="str">
        <f>IF(スケジュール!U76="","",スケジュール!U76)</f>
        <v/>
      </c>
      <c r="V74" t="str">
        <f>IF(スケジュール!V76="","",スケジュール!V76)</f>
        <v/>
      </c>
      <c r="AC74" t="str">
        <f>IF(スケジュール!W76="","",スケジュール!W76)</f>
        <v/>
      </c>
      <c r="AD74" t="str">
        <f>IF(スケジュール!X76="","",スケジュール!X76)</f>
        <v/>
      </c>
      <c r="AE74" t="str">
        <f>IF(スケジュール!Y76="","",スケジュール!Y76)</f>
        <v/>
      </c>
      <c r="AF74" t="str">
        <f>IF(スケジュール!Z76="","",スケジュール!Z76)</f>
        <v/>
      </c>
      <c r="AG74" t="str">
        <f>IF(スケジュール!AA76="","",スケジュール!AA76)</f>
        <v/>
      </c>
      <c r="AH74" t="str">
        <f>IF(スケジュール!AB76="","",スケジュール!AB76)</f>
        <v/>
      </c>
      <c r="AI74" t="str">
        <f>IF(スケジュール!AC76="","",スケジュール!AC76)</f>
        <v/>
      </c>
    </row>
    <row r="75" spans="1:35">
      <c r="A75" s="209">
        <f>IF(スケジュール!A77="","",スケジュール!A77)</f>
        <v>43441</v>
      </c>
      <c r="B75" t="str">
        <f>IF(スケジュール!B77="","",スケジュール!B77)</f>
        <v>金</v>
      </c>
      <c r="C75" s="209" t="str">
        <f>IF(スケジュール!C77="","",スケジュール!C77)</f>
        <v/>
      </c>
      <c r="D75" s="209" t="str">
        <f>IF(スケジュール!D77="","",スケジュール!D77)</f>
        <v/>
      </c>
      <c r="E75" t="str">
        <f>IF(スケジュール!E77="","",スケジュール!E77)</f>
        <v/>
      </c>
      <c r="F75" t="str">
        <f>IF(スケジュール!F77="","",スケジュール!F77)</f>
        <v/>
      </c>
      <c r="G75" t="str">
        <f>IF(スケジュール!G77="","",スケジュール!G77)</f>
        <v/>
      </c>
      <c r="H75" t="str">
        <f>IF(スケジュール!H77="","",スケジュール!H77)</f>
        <v/>
      </c>
      <c r="I75" t="str">
        <f>IF(スケジュール!I77="","",スケジュール!I77)</f>
        <v/>
      </c>
      <c r="J75" t="str">
        <f>IF(スケジュール!J77="","",スケジュール!J77)</f>
        <v/>
      </c>
      <c r="K75" t="str">
        <f>IF(スケジュール!K77="","",スケジュール!K77)</f>
        <v/>
      </c>
      <c r="L75" t="str">
        <f>IF(スケジュール!L77="","",スケジュール!L77)</f>
        <v/>
      </c>
      <c r="M75" t="str">
        <f>IF(スケジュール!M77="","",スケジュール!M77)</f>
        <v/>
      </c>
      <c r="N75" t="str">
        <f>IF(スケジュール!N77="","",スケジュール!N77)</f>
        <v/>
      </c>
      <c r="O75" t="str">
        <f>IF(スケジュール!O77="","",スケジュール!O77)</f>
        <v/>
      </c>
      <c r="P75" t="str">
        <f>IF(スケジュール!P77="","",スケジュール!P77)</f>
        <v/>
      </c>
      <c r="Q75" t="str">
        <f>IF(スケジュール!Q77="","",スケジュール!Q77)</f>
        <v/>
      </c>
      <c r="R75" t="str">
        <f>IF(スケジュール!R77="","",スケジュール!R77)</f>
        <v/>
      </c>
      <c r="S75" t="str">
        <f>IF(スケジュール!S77="","",スケジュール!S77)</f>
        <v/>
      </c>
      <c r="T75" t="str">
        <f>IF(スケジュール!T77="","",スケジュール!T77)</f>
        <v/>
      </c>
      <c r="U75" t="str">
        <f>IF(スケジュール!U77="","",スケジュール!U77)</f>
        <v/>
      </c>
      <c r="V75" t="str">
        <f>IF(スケジュール!V77="","",スケジュール!V77)</f>
        <v/>
      </c>
      <c r="AC75" t="str">
        <f>IF(スケジュール!W77="","",スケジュール!W77)</f>
        <v/>
      </c>
      <c r="AD75" t="str">
        <f>IF(スケジュール!X77="","",スケジュール!X77)</f>
        <v/>
      </c>
      <c r="AE75" t="str">
        <f>IF(スケジュール!Y77="","",スケジュール!Y77)</f>
        <v/>
      </c>
      <c r="AF75" t="str">
        <f>IF(スケジュール!Z77="","",スケジュール!Z77)</f>
        <v/>
      </c>
      <c r="AG75" t="str">
        <f>IF(スケジュール!AA77="","",スケジュール!AA77)</f>
        <v/>
      </c>
      <c r="AH75" t="str">
        <f>IF(スケジュール!AB77="","",スケジュール!AB77)</f>
        <v/>
      </c>
      <c r="AI75" t="str">
        <f>IF(スケジュール!AC77="","",スケジュール!AC77)</f>
        <v/>
      </c>
    </row>
    <row r="76" spans="1:35">
      <c r="A76" s="209">
        <f>IF(スケジュール!A78="","",スケジュール!A78)</f>
        <v>43442</v>
      </c>
      <c r="B76" t="str">
        <f>IF(スケジュール!B78="","",スケジュール!B78)</f>
        <v>土</v>
      </c>
      <c r="C76" s="209" t="str">
        <f>IF(スケジュール!C78="","",スケジュール!C78)</f>
        <v/>
      </c>
      <c r="D76" s="209" t="str">
        <f>IF(スケジュール!D78="","",スケジュール!D78)</f>
        <v/>
      </c>
      <c r="E76" t="str">
        <f>IF(スケジュール!E78="","",スケジュール!E78)</f>
        <v/>
      </c>
      <c r="F76" t="str">
        <f>IF(スケジュール!F78="","",スケジュール!F78)</f>
        <v/>
      </c>
      <c r="G76" t="str">
        <f>IF(スケジュール!G78="","",スケジュール!G78)</f>
        <v/>
      </c>
      <c r="H76" t="str">
        <f>IF(スケジュール!H78="","",スケジュール!H78)</f>
        <v/>
      </c>
      <c r="I76" t="str">
        <f>IF(スケジュール!I78="","",スケジュール!I78)</f>
        <v/>
      </c>
      <c r="J76" t="str">
        <f>IF(スケジュール!J78="","",スケジュール!J78)</f>
        <v/>
      </c>
      <c r="K76" t="str">
        <f>IF(スケジュール!K78="","",スケジュール!K78)</f>
        <v/>
      </c>
      <c r="L76" t="str">
        <f>IF(スケジュール!L78="","",スケジュール!L78)</f>
        <v/>
      </c>
      <c r="M76" t="str">
        <f>IF(スケジュール!M78="","",スケジュール!M78)</f>
        <v/>
      </c>
      <c r="N76" t="str">
        <f>IF(スケジュール!N78="","",スケジュール!N78)</f>
        <v/>
      </c>
      <c r="O76" t="str">
        <f>IF(スケジュール!O78="","",スケジュール!O78)</f>
        <v/>
      </c>
      <c r="P76" t="str">
        <f>IF(スケジュール!P78="","",スケジュール!P78)</f>
        <v/>
      </c>
      <c r="Q76" t="str">
        <f>IF(スケジュール!Q78="","",スケジュール!Q78)</f>
        <v/>
      </c>
      <c r="R76" t="str">
        <f>IF(スケジュール!R78="","",スケジュール!R78)</f>
        <v/>
      </c>
      <c r="S76" t="str">
        <f>IF(スケジュール!S78="","",スケジュール!S78)</f>
        <v/>
      </c>
      <c r="T76" t="str">
        <f>IF(スケジュール!T78="","",スケジュール!T78)</f>
        <v/>
      </c>
      <c r="U76" t="str">
        <f>IF(スケジュール!U78="","",スケジュール!U78)</f>
        <v/>
      </c>
      <c r="V76" t="str">
        <f>IF(スケジュール!V78="","",スケジュール!V78)</f>
        <v/>
      </c>
      <c r="AC76" t="str">
        <f>IF(スケジュール!W78="","",スケジュール!W78)</f>
        <v/>
      </c>
      <c r="AD76" t="str">
        <f>IF(スケジュール!X78="","",スケジュール!X78)</f>
        <v/>
      </c>
      <c r="AE76" t="str">
        <f>IF(スケジュール!Y78="","",スケジュール!Y78)</f>
        <v/>
      </c>
      <c r="AF76" t="str">
        <f>IF(スケジュール!Z78="","",スケジュール!Z78)</f>
        <v/>
      </c>
      <c r="AG76" t="str">
        <f>IF(スケジュール!AA78="","",スケジュール!AA78)</f>
        <v/>
      </c>
      <c r="AH76" t="str">
        <f>IF(スケジュール!AB78="","",スケジュール!AB78)</f>
        <v/>
      </c>
      <c r="AI76" t="str">
        <f>IF(スケジュール!AC78="","",スケジュール!AC78)</f>
        <v/>
      </c>
    </row>
    <row r="77" spans="1:35">
      <c r="A77" s="209">
        <f>IF(スケジュール!A79="","",スケジュール!A79)</f>
        <v>43443</v>
      </c>
      <c r="B77" t="str">
        <f>IF(スケジュール!B79="","",スケジュール!B79)</f>
        <v>日</v>
      </c>
      <c r="C77" s="209" t="str">
        <f>IF(スケジュール!C79="","",スケジュール!C79)</f>
        <v/>
      </c>
      <c r="D77" s="209" t="str">
        <f>IF(スケジュール!D79="","",スケジュール!D79)</f>
        <v/>
      </c>
      <c r="E77" t="str">
        <f>IF(スケジュール!E79="","",スケジュール!E79)</f>
        <v/>
      </c>
      <c r="F77" t="str">
        <f>IF(スケジュール!F79="","",スケジュール!F79)</f>
        <v/>
      </c>
      <c r="G77" t="str">
        <f>IF(スケジュール!G79="","",スケジュール!G79)</f>
        <v/>
      </c>
      <c r="H77" t="str">
        <f>IF(スケジュール!H79="","",スケジュール!H79)</f>
        <v/>
      </c>
      <c r="I77" t="str">
        <f>IF(スケジュール!I79="","",スケジュール!I79)</f>
        <v/>
      </c>
      <c r="J77" t="str">
        <f>IF(スケジュール!J79="","",スケジュール!J79)</f>
        <v/>
      </c>
      <c r="K77" t="str">
        <f>IF(スケジュール!K79="","",スケジュール!K79)</f>
        <v/>
      </c>
      <c r="L77" t="str">
        <f>IF(スケジュール!L79="","",スケジュール!L79)</f>
        <v/>
      </c>
      <c r="M77" t="str">
        <f>IF(スケジュール!M79="","",スケジュール!M79)</f>
        <v/>
      </c>
      <c r="N77" t="str">
        <f>IF(スケジュール!N79="","",スケジュール!N79)</f>
        <v/>
      </c>
      <c r="O77" t="str">
        <f>IF(スケジュール!O79="","",スケジュール!O79)</f>
        <v/>
      </c>
      <c r="P77" t="str">
        <f>IF(スケジュール!P79="","",スケジュール!P79)</f>
        <v/>
      </c>
      <c r="Q77" t="str">
        <f>IF(スケジュール!Q79="","",スケジュール!Q79)</f>
        <v/>
      </c>
      <c r="R77" t="str">
        <f>IF(スケジュール!R79="","",スケジュール!R79)</f>
        <v/>
      </c>
      <c r="S77" t="str">
        <f>IF(スケジュール!S79="","",スケジュール!S79)</f>
        <v/>
      </c>
      <c r="T77" t="str">
        <f>IF(スケジュール!T79="","",スケジュール!T79)</f>
        <v/>
      </c>
      <c r="U77" t="str">
        <f>IF(スケジュール!U79="","",スケジュール!U79)</f>
        <v/>
      </c>
      <c r="V77" t="str">
        <f>IF(スケジュール!V79="","",スケジュール!V79)</f>
        <v/>
      </c>
      <c r="AC77" t="str">
        <f>IF(スケジュール!W79="","",スケジュール!W79)</f>
        <v/>
      </c>
      <c r="AD77" t="str">
        <f>IF(スケジュール!X79="","",スケジュール!X79)</f>
        <v/>
      </c>
      <c r="AE77" t="str">
        <f>IF(スケジュール!Y79="","",スケジュール!Y79)</f>
        <v/>
      </c>
      <c r="AF77" t="str">
        <f>IF(スケジュール!Z79="","",スケジュール!Z79)</f>
        <v/>
      </c>
      <c r="AG77" t="str">
        <f>IF(スケジュール!AA79="","",スケジュール!AA79)</f>
        <v/>
      </c>
      <c r="AH77" t="str">
        <f>IF(スケジュール!AB79="","",スケジュール!AB79)</f>
        <v/>
      </c>
      <c r="AI77" t="str">
        <f>IF(スケジュール!AC79="","",スケジュール!AC79)</f>
        <v/>
      </c>
    </row>
    <row r="78" spans="1:35">
      <c r="A78" s="209">
        <f>IF(スケジュール!A80="","",スケジュール!A80)</f>
        <v>43444</v>
      </c>
      <c r="B78" t="str">
        <f>IF(スケジュール!B80="","",スケジュール!B80)</f>
        <v>月</v>
      </c>
      <c r="C78" s="209" t="str">
        <f>IF(スケジュール!C80="","",スケジュール!C80)</f>
        <v/>
      </c>
      <c r="D78" s="209" t="str">
        <f>IF(スケジュール!D80="","",スケジュール!D80)</f>
        <v/>
      </c>
      <c r="E78" t="str">
        <f>IF(スケジュール!E80="","",スケジュール!E80)</f>
        <v/>
      </c>
      <c r="F78" t="str">
        <f>IF(スケジュール!F80="","",スケジュール!F80)</f>
        <v/>
      </c>
      <c r="G78" t="str">
        <f>IF(スケジュール!G80="","",スケジュール!G80)</f>
        <v/>
      </c>
      <c r="H78" t="str">
        <f>IF(スケジュール!H80="","",スケジュール!H80)</f>
        <v/>
      </c>
      <c r="I78" t="str">
        <f>IF(スケジュール!I80="","",スケジュール!I80)</f>
        <v/>
      </c>
      <c r="J78" t="str">
        <f>IF(スケジュール!J80="","",スケジュール!J80)</f>
        <v/>
      </c>
      <c r="K78" t="str">
        <f>IF(スケジュール!K80="","",スケジュール!K80)</f>
        <v/>
      </c>
      <c r="L78" t="str">
        <f>IF(スケジュール!L80="","",スケジュール!L80)</f>
        <v/>
      </c>
      <c r="M78" t="str">
        <f>IF(スケジュール!M80="","",スケジュール!M80)</f>
        <v/>
      </c>
      <c r="N78" t="str">
        <f>IF(スケジュール!N80="","",スケジュール!N80)</f>
        <v/>
      </c>
      <c r="O78" t="str">
        <f>IF(スケジュール!O80="","",スケジュール!O80)</f>
        <v/>
      </c>
      <c r="P78" t="str">
        <f>IF(スケジュール!P80="","",スケジュール!P80)</f>
        <v/>
      </c>
      <c r="Q78" t="str">
        <f>IF(スケジュール!Q80="","",スケジュール!Q80)</f>
        <v/>
      </c>
      <c r="R78" t="str">
        <f>IF(スケジュール!R80="","",スケジュール!R80)</f>
        <v/>
      </c>
      <c r="S78" t="str">
        <f>IF(スケジュール!S80="","",スケジュール!S80)</f>
        <v/>
      </c>
      <c r="T78" t="str">
        <f>IF(スケジュール!T80="","",スケジュール!T80)</f>
        <v/>
      </c>
      <c r="U78" t="str">
        <f>IF(スケジュール!U80="","",スケジュール!U80)</f>
        <v/>
      </c>
      <c r="V78" t="str">
        <f>IF(スケジュール!V80="","",スケジュール!V80)</f>
        <v/>
      </c>
      <c r="AC78" t="str">
        <f>IF(スケジュール!W80="","",スケジュール!W80)</f>
        <v/>
      </c>
      <c r="AD78" t="str">
        <f>IF(スケジュール!X80="","",スケジュール!X80)</f>
        <v/>
      </c>
      <c r="AE78" t="str">
        <f>IF(スケジュール!Y80="","",スケジュール!Y80)</f>
        <v/>
      </c>
      <c r="AF78" t="str">
        <f>IF(スケジュール!Z80="","",スケジュール!Z80)</f>
        <v/>
      </c>
      <c r="AG78" t="str">
        <f>IF(スケジュール!AA80="","",スケジュール!AA80)</f>
        <v/>
      </c>
      <c r="AH78" t="str">
        <f>IF(スケジュール!AB80="","",スケジュール!AB80)</f>
        <v/>
      </c>
      <c r="AI78" t="str">
        <f>IF(スケジュール!AC80="","",スケジュール!AC80)</f>
        <v/>
      </c>
    </row>
    <row r="79" spans="1:35">
      <c r="A79" s="209">
        <f>IF(スケジュール!A81="","",スケジュール!A81)</f>
        <v>43445</v>
      </c>
      <c r="B79" t="str">
        <f>IF(スケジュール!B81="","",スケジュール!B81)</f>
        <v>火</v>
      </c>
      <c r="C79" s="209">
        <f>IF(スケジュール!C81="","",スケジュール!C81)</f>
        <v>43460</v>
      </c>
      <c r="D79" s="209">
        <f>IF(スケジュール!D81="","",スケジュール!D81)</f>
        <v>43462</v>
      </c>
      <c r="E79" t="str">
        <f>IF(スケジュール!E81="","",スケジュール!E81)</f>
        <v/>
      </c>
      <c r="F79" t="str">
        <f>IF(スケジュール!F81="","",スケジュール!F81)</f>
        <v/>
      </c>
      <c r="G79" t="str">
        <f>IF(スケジュール!G81="","",スケジュール!G81)</f>
        <v/>
      </c>
      <c r="H79" t="str">
        <f>IF(スケジュール!H81="","",スケジュール!H81)</f>
        <v/>
      </c>
      <c r="I79" t="str">
        <f>IF(スケジュール!I81="","",スケジュール!I81)</f>
        <v/>
      </c>
      <c r="J79" t="str">
        <f>IF(スケジュール!J81="","",スケジュール!J81)</f>
        <v/>
      </c>
      <c r="K79" t="str">
        <f>IF(スケジュール!K81="","",スケジュール!K81)</f>
        <v/>
      </c>
      <c r="L79" t="str">
        <f>IF(スケジュール!L81="","",スケジュール!L81)</f>
        <v/>
      </c>
      <c r="M79" t="str">
        <f>IF(スケジュール!M81="","",スケジュール!M81)</f>
        <v/>
      </c>
      <c r="N79" t="str">
        <f>IF(スケジュール!N81="","",スケジュール!N81)</f>
        <v/>
      </c>
      <c r="O79" t="str">
        <f>IF(スケジュール!O81="","",スケジュール!O81)</f>
        <v/>
      </c>
      <c r="P79" t="str">
        <f>IF(スケジュール!P81="","",スケジュール!P81)</f>
        <v/>
      </c>
      <c r="Q79" t="str">
        <f>IF(スケジュール!Q81="","",スケジュール!Q81)</f>
        <v/>
      </c>
      <c r="R79" t="str">
        <f>IF(スケジュール!R81="","",スケジュール!R81)</f>
        <v/>
      </c>
      <c r="S79" t="str">
        <f>IF(スケジュール!S81="","",スケジュール!S81)</f>
        <v/>
      </c>
      <c r="T79" t="str">
        <f>IF(スケジュール!T81="","",スケジュール!T81)</f>
        <v/>
      </c>
      <c r="U79" t="str">
        <f>IF(スケジュール!U81="","",スケジュール!U81)</f>
        <v/>
      </c>
      <c r="V79" t="str">
        <f>IF(スケジュール!V81="","",スケジュール!V81)</f>
        <v/>
      </c>
      <c r="AC79" t="str">
        <f>IF(スケジュール!W81="","",スケジュール!W81)</f>
        <v/>
      </c>
      <c r="AD79" t="str">
        <f>IF(スケジュール!X81="","",スケジュール!X81)</f>
        <v/>
      </c>
      <c r="AE79" t="str">
        <f>IF(スケジュール!Y81="","",スケジュール!Y81)</f>
        <v>●</v>
      </c>
      <c r="AF79" t="str">
        <f>IF(スケジュール!Z81="","",スケジュール!Z81)</f>
        <v/>
      </c>
      <c r="AG79" t="str">
        <f>IF(スケジュール!AA81="","",スケジュール!AA81)</f>
        <v/>
      </c>
      <c r="AH79" t="str">
        <f>IF(スケジュール!AB81="","",スケジュール!AB81)</f>
        <v/>
      </c>
      <c r="AI79" t="str">
        <f>IF(スケジュール!AC81="","",スケジュール!AC81)</f>
        <v/>
      </c>
    </row>
    <row r="80" spans="1:35">
      <c r="A80" s="209">
        <f>IF(スケジュール!A82="","",スケジュール!A82)</f>
        <v>43446</v>
      </c>
      <c r="B80" t="str">
        <f>IF(スケジュール!B82="","",スケジュール!B82)</f>
        <v>水</v>
      </c>
      <c r="C80" s="209">
        <f>IF(スケジュール!C82="","",スケジュール!C82)</f>
        <v>43461</v>
      </c>
      <c r="D80" s="209" t="str">
        <f>IF(スケジュール!D82="","",スケジュール!D82)</f>
        <v/>
      </c>
      <c r="E80" t="str">
        <f>IF(スケジュール!E82="","",スケジュール!E82)</f>
        <v/>
      </c>
      <c r="F80" t="str">
        <f>IF(スケジュール!F82="","",スケジュール!F82)</f>
        <v/>
      </c>
      <c r="G80" t="str">
        <f>IF(スケジュール!G82="","",スケジュール!G82)</f>
        <v/>
      </c>
      <c r="H80" t="str">
        <f>IF(スケジュール!H82="","",スケジュール!H82)</f>
        <v/>
      </c>
      <c r="I80" t="str">
        <f>IF(スケジュール!I82="","",スケジュール!I82)</f>
        <v/>
      </c>
      <c r="J80" t="str">
        <f>IF(スケジュール!J82="","",スケジュール!J82)</f>
        <v/>
      </c>
      <c r="K80" t="str">
        <f>IF(スケジュール!K82="","",スケジュール!K82)</f>
        <v/>
      </c>
      <c r="L80" t="str">
        <f>IF(スケジュール!L82="","",スケジュール!L82)</f>
        <v/>
      </c>
      <c r="M80" t="str">
        <f>IF(スケジュール!M82="","",スケジュール!M82)</f>
        <v/>
      </c>
      <c r="N80" t="str">
        <f>IF(スケジュール!N82="","",スケジュール!N82)</f>
        <v/>
      </c>
      <c r="O80" t="str">
        <f>IF(スケジュール!O82="","",スケジュール!O82)</f>
        <v/>
      </c>
      <c r="P80" t="str">
        <f>IF(スケジュール!P82="","",スケジュール!P82)</f>
        <v/>
      </c>
      <c r="Q80" t="str">
        <f>IF(スケジュール!Q82="","",スケジュール!Q82)</f>
        <v/>
      </c>
      <c r="R80" t="str">
        <f>IF(スケジュール!R82="","",スケジュール!R82)</f>
        <v/>
      </c>
      <c r="S80" t="str">
        <f>IF(スケジュール!S82="","",スケジュール!S82)</f>
        <v/>
      </c>
      <c r="T80" t="str">
        <f>IF(スケジュール!T82="","",スケジュール!T82)</f>
        <v/>
      </c>
      <c r="U80" t="str">
        <f>IF(スケジュール!U82="","",スケジュール!U82)</f>
        <v/>
      </c>
      <c r="V80" t="str">
        <f>IF(スケジュール!V82="","",スケジュール!V82)</f>
        <v/>
      </c>
      <c r="AC80" t="str">
        <f>IF(スケジュール!W82="","",スケジュール!W82)</f>
        <v/>
      </c>
      <c r="AD80" t="str">
        <f>IF(スケジュール!X82="","",スケジュール!X82)</f>
        <v/>
      </c>
      <c r="AE80" t="str">
        <f>IF(スケジュール!Y82="","",スケジュール!Y82)</f>
        <v>●</v>
      </c>
      <c r="AF80" t="str">
        <f>IF(スケジュール!Z82="","",スケジュール!Z82)</f>
        <v/>
      </c>
      <c r="AG80" t="str">
        <f>IF(スケジュール!AA82="","",スケジュール!AA82)</f>
        <v/>
      </c>
      <c r="AH80" t="str">
        <f>IF(スケジュール!AB82="","",スケジュール!AB82)</f>
        <v/>
      </c>
      <c r="AI80" t="str">
        <f>IF(スケジュール!AC82="","",スケジュール!AC82)</f>
        <v/>
      </c>
    </row>
    <row r="81" spans="1:35">
      <c r="A81" s="209">
        <f>IF(スケジュール!A83="","",スケジュール!A83)</f>
        <v>43447</v>
      </c>
      <c r="B81" t="str">
        <f>IF(スケジュール!B83="","",スケジュール!B83)</f>
        <v>木</v>
      </c>
      <c r="C81" s="209" t="str">
        <f>IF(スケジュール!C83="","",スケジュール!C83)</f>
        <v/>
      </c>
      <c r="D81" s="209" t="str">
        <f>IF(スケジュール!D83="","",スケジュール!D83)</f>
        <v/>
      </c>
      <c r="E81" t="str">
        <f>IF(スケジュール!E83="","",スケジュール!E83)</f>
        <v/>
      </c>
      <c r="F81" t="str">
        <f>IF(スケジュール!F83="","",スケジュール!F83)</f>
        <v/>
      </c>
      <c r="G81" t="str">
        <f>IF(スケジュール!G83="","",スケジュール!G83)</f>
        <v/>
      </c>
      <c r="H81" t="str">
        <f>IF(スケジュール!H83="","",スケジュール!H83)</f>
        <v/>
      </c>
      <c r="I81" t="str">
        <f>IF(スケジュール!I83="","",スケジュール!I83)</f>
        <v/>
      </c>
      <c r="J81" t="str">
        <f>IF(スケジュール!J83="","",スケジュール!J83)</f>
        <v/>
      </c>
      <c r="K81" t="str">
        <f>IF(スケジュール!K83="","",スケジュール!K83)</f>
        <v/>
      </c>
      <c r="L81" t="str">
        <f>IF(スケジュール!L83="","",スケジュール!L83)</f>
        <v/>
      </c>
      <c r="M81" t="str">
        <f>IF(スケジュール!M83="","",スケジュール!M83)</f>
        <v/>
      </c>
      <c r="N81" t="str">
        <f>IF(スケジュール!N83="","",スケジュール!N83)</f>
        <v/>
      </c>
      <c r="O81" t="str">
        <f>IF(スケジュール!O83="","",スケジュール!O83)</f>
        <v/>
      </c>
      <c r="P81" t="str">
        <f>IF(スケジュール!P83="","",スケジュール!P83)</f>
        <v/>
      </c>
      <c r="Q81" t="str">
        <f>IF(スケジュール!Q83="","",スケジュール!Q83)</f>
        <v/>
      </c>
      <c r="R81" t="str">
        <f>IF(スケジュール!R83="","",スケジュール!R83)</f>
        <v/>
      </c>
      <c r="S81" t="str">
        <f>IF(スケジュール!S83="","",スケジュール!S83)</f>
        <v/>
      </c>
      <c r="T81" t="str">
        <f>IF(スケジュール!T83="","",スケジュール!T83)</f>
        <v/>
      </c>
      <c r="U81" t="str">
        <f>IF(スケジュール!U83="","",スケジュール!U83)</f>
        <v/>
      </c>
      <c r="V81" t="str">
        <f>IF(スケジュール!V83="","",スケジュール!V83)</f>
        <v/>
      </c>
      <c r="AC81" t="str">
        <f>IF(スケジュール!W83="","",スケジュール!W83)</f>
        <v/>
      </c>
      <c r="AD81" t="str">
        <f>IF(スケジュール!X83="","",スケジュール!X83)</f>
        <v/>
      </c>
      <c r="AE81" t="str">
        <f>IF(スケジュール!Y83="","",スケジュール!Y83)</f>
        <v/>
      </c>
      <c r="AF81" t="str">
        <f>IF(スケジュール!Z83="","",スケジュール!Z83)</f>
        <v/>
      </c>
      <c r="AG81" t="str">
        <f>IF(スケジュール!AA83="","",スケジュール!AA83)</f>
        <v/>
      </c>
      <c r="AH81" t="str">
        <f>IF(スケジュール!AB83="","",スケジュール!AB83)</f>
        <v/>
      </c>
      <c r="AI81" t="str">
        <f>IF(スケジュール!AC83="","",スケジュール!AC83)</f>
        <v/>
      </c>
    </row>
    <row r="82" spans="1:35">
      <c r="A82" s="209">
        <f>IF(スケジュール!A84="","",スケジュール!A84)</f>
        <v>43448</v>
      </c>
      <c r="B82" t="str">
        <f>IF(スケジュール!B84="","",スケジュール!B84)</f>
        <v>金</v>
      </c>
      <c r="C82" s="209" t="str">
        <f>IF(スケジュール!C84="","",スケジュール!C84)</f>
        <v/>
      </c>
      <c r="D82" s="209" t="str">
        <f>IF(スケジュール!D84="","",スケジュール!D84)</f>
        <v/>
      </c>
      <c r="E82" t="str">
        <f>IF(スケジュール!E84="","",スケジュール!E84)</f>
        <v/>
      </c>
      <c r="F82" t="str">
        <f>IF(スケジュール!F84="","",スケジュール!F84)</f>
        <v/>
      </c>
      <c r="G82" t="str">
        <f>IF(スケジュール!G84="","",スケジュール!G84)</f>
        <v/>
      </c>
      <c r="H82" t="str">
        <f>IF(スケジュール!H84="","",スケジュール!H84)</f>
        <v/>
      </c>
      <c r="I82" t="str">
        <f>IF(スケジュール!I84="","",スケジュール!I84)</f>
        <v/>
      </c>
      <c r="J82" t="str">
        <f>IF(スケジュール!J84="","",スケジュール!J84)</f>
        <v/>
      </c>
      <c r="K82" t="str">
        <f>IF(スケジュール!K84="","",スケジュール!K84)</f>
        <v/>
      </c>
      <c r="L82" t="str">
        <f>IF(スケジュール!L84="","",スケジュール!L84)</f>
        <v/>
      </c>
      <c r="M82" t="str">
        <f>IF(スケジュール!M84="","",スケジュール!M84)</f>
        <v/>
      </c>
      <c r="N82" t="str">
        <f>IF(スケジュール!N84="","",スケジュール!N84)</f>
        <v/>
      </c>
      <c r="O82" t="str">
        <f>IF(スケジュール!O84="","",スケジュール!O84)</f>
        <v/>
      </c>
      <c r="P82" t="str">
        <f>IF(スケジュール!P84="","",スケジュール!P84)</f>
        <v/>
      </c>
      <c r="Q82" t="str">
        <f>IF(スケジュール!Q84="","",スケジュール!Q84)</f>
        <v/>
      </c>
      <c r="R82" t="str">
        <f>IF(スケジュール!R84="","",スケジュール!R84)</f>
        <v/>
      </c>
      <c r="S82" t="str">
        <f>IF(スケジュール!S84="","",スケジュール!S84)</f>
        <v/>
      </c>
      <c r="T82" t="str">
        <f>IF(スケジュール!T84="","",スケジュール!T84)</f>
        <v/>
      </c>
      <c r="U82" t="str">
        <f>IF(スケジュール!U84="","",スケジュール!U84)</f>
        <v/>
      </c>
      <c r="V82" t="str">
        <f>IF(スケジュール!V84="","",スケジュール!V84)</f>
        <v/>
      </c>
      <c r="AC82" t="str">
        <f>IF(スケジュール!W84="","",スケジュール!W84)</f>
        <v/>
      </c>
      <c r="AD82" t="str">
        <f>IF(スケジュール!X84="","",スケジュール!X84)</f>
        <v/>
      </c>
      <c r="AE82" t="str">
        <f>IF(スケジュール!Y84="","",スケジュール!Y84)</f>
        <v/>
      </c>
      <c r="AF82" t="str">
        <f>IF(スケジュール!Z84="","",スケジュール!Z84)</f>
        <v/>
      </c>
      <c r="AG82" t="str">
        <f>IF(スケジュール!AA84="","",スケジュール!AA84)</f>
        <v/>
      </c>
      <c r="AH82" t="str">
        <f>IF(スケジュール!AB84="","",スケジュール!AB84)</f>
        <v/>
      </c>
      <c r="AI82" t="str">
        <f>IF(スケジュール!AC84="","",スケジュール!AC84)</f>
        <v/>
      </c>
    </row>
    <row r="83" spans="1:35">
      <c r="A83" s="209">
        <f>IF(スケジュール!A85="","",スケジュール!A85)</f>
        <v>43449</v>
      </c>
      <c r="B83" t="str">
        <f>IF(スケジュール!B85="","",スケジュール!B85)</f>
        <v>土</v>
      </c>
      <c r="C83" s="209" t="str">
        <f>IF(スケジュール!C85="","",スケジュール!C85)</f>
        <v/>
      </c>
      <c r="D83" s="209" t="str">
        <f>IF(スケジュール!D85="","",スケジュール!D85)</f>
        <v/>
      </c>
      <c r="E83" t="str">
        <f>IF(スケジュール!E85="","",スケジュール!E85)</f>
        <v/>
      </c>
      <c r="F83" t="str">
        <f>IF(スケジュール!F85="","",スケジュール!F85)</f>
        <v/>
      </c>
      <c r="G83" t="str">
        <f>IF(スケジュール!G85="","",スケジュール!G85)</f>
        <v/>
      </c>
      <c r="H83" t="str">
        <f>IF(スケジュール!H85="","",スケジュール!H85)</f>
        <v/>
      </c>
      <c r="I83" t="str">
        <f>IF(スケジュール!I85="","",スケジュール!I85)</f>
        <v/>
      </c>
      <c r="J83" t="str">
        <f>IF(スケジュール!J85="","",スケジュール!J85)</f>
        <v/>
      </c>
      <c r="K83" t="str">
        <f>IF(スケジュール!K85="","",スケジュール!K85)</f>
        <v/>
      </c>
      <c r="L83" t="str">
        <f>IF(スケジュール!L85="","",スケジュール!L85)</f>
        <v/>
      </c>
      <c r="M83" t="str">
        <f>IF(スケジュール!M85="","",スケジュール!M85)</f>
        <v/>
      </c>
      <c r="N83" t="str">
        <f>IF(スケジュール!N85="","",スケジュール!N85)</f>
        <v/>
      </c>
      <c r="O83" t="str">
        <f>IF(スケジュール!O85="","",スケジュール!O85)</f>
        <v/>
      </c>
      <c r="P83" t="str">
        <f>IF(スケジュール!P85="","",スケジュール!P85)</f>
        <v/>
      </c>
      <c r="Q83" t="str">
        <f>IF(スケジュール!Q85="","",スケジュール!Q85)</f>
        <v/>
      </c>
      <c r="R83" t="str">
        <f>IF(スケジュール!R85="","",スケジュール!R85)</f>
        <v/>
      </c>
      <c r="S83" t="str">
        <f>IF(スケジュール!S85="","",スケジュール!S85)</f>
        <v/>
      </c>
      <c r="T83" t="str">
        <f>IF(スケジュール!T85="","",スケジュール!T85)</f>
        <v/>
      </c>
      <c r="U83" t="str">
        <f>IF(スケジュール!U85="","",スケジュール!U85)</f>
        <v/>
      </c>
      <c r="V83" t="str">
        <f>IF(スケジュール!V85="","",スケジュール!V85)</f>
        <v/>
      </c>
      <c r="AC83" t="str">
        <f>IF(スケジュール!W85="","",スケジュール!W85)</f>
        <v/>
      </c>
      <c r="AD83" t="str">
        <f>IF(スケジュール!X85="","",スケジュール!X85)</f>
        <v/>
      </c>
      <c r="AE83" t="str">
        <f>IF(スケジュール!Y85="","",スケジュール!Y85)</f>
        <v/>
      </c>
      <c r="AF83" t="str">
        <f>IF(スケジュール!Z85="","",スケジュール!Z85)</f>
        <v/>
      </c>
      <c r="AG83" t="str">
        <f>IF(スケジュール!AA85="","",スケジュール!AA85)</f>
        <v/>
      </c>
      <c r="AH83" t="str">
        <f>IF(スケジュール!AB85="","",スケジュール!AB85)</f>
        <v/>
      </c>
      <c r="AI83" t="str">
        <f>IF(スケジュール!AC85="","",スケジュール!AC85)</f>
        <v/>
      </c>
    </row>
    <row r="84" spans="1:35">
      <c r="A84" s="209">
        <f>IF(スケジュール!A86="","",スケジュール!A86)</f>
        <v>43450</v>
      </c>
      <c r="B84" t="str">
        <f>IF(スケジュール!B86="","",スケジュール!B86)</f>
        <v>日</v>
      </c>
      <c r="C84" s="209" t="str">
        <f>IF(スケジュール!C86="","",スケジュール!C86)</f>
        <v/>
      </c>
      <c r="D84" s="209" t="str">
        <f>IF(スケジュール!D86="","",スケジュール!D86)</f>
        <v/>
      </c>
      <c r="E84" t="str">
        <f>IF(スケジュール!E86="","",スケジュール!E86)</f>
        <v/>
      </c>
      <c r="F84" t="str">
        <f>IF(スケジュール!F86="","",スケジュール!F86)</f>
        <v/>
      </c>
      <c r="G84" t="str">
        <f>IF(スケジュール!G86="","",スケジュール!G86)</f>
        <v/>
      </c>
      <c r="H84" t="str">
        <f>IF(スケジュール!H86="","",スケジュール!H86)</f>
        <v/>
      </c>
      <c r="I84" t="str">
        <f>IF(スケジュール!I86="","",スケジュール!I86)</f>
        <v/>
      </c>
      <c r="J84" t="str">
        <f>IF(スケジュール!J86="","",スケジュール!J86)</f>
        <v/>
      </c>
      <c r="K84" t="str">
        <f>IF(スケジュール!K86="","",スケジュール!K86)</f>
        <v/>
      </c>
      <c r="L84" t="str">
        <f>IF(スケジュール!L86="","",スケジュール!L86)</f>
        <v/>
      </c>
      <c r="M84" t="str">
        <f>IF(スケジュール!M86="","",スケジュール!M86)</f>
        <v/>
      </c>
      <c r="N84" t="str">
        <f>IF(スケジュール!N86="","",スケジュール!N86)</f>
        <v/>
      </c>
      <c r="O84" t="str">
        <f>IF(スケジュール!O86="","",スケジュール!O86)</f>
        <v/>
      </c>
      <c r="P84" t="str">
        <f>IF(スケジュール!P86="","",スケジュール!P86)</f>
        <v/>
      </c>
      <c r="Q84" t="str">
        <f>IF(スケジュール!Q86="","",スケジュール!Q86)</f>
        <v/>
      </c>
      <c r="R84" t="str">
        <f>IF(スケジュール!R86="","",スケジュール!R86)</f>
        <v/>
      </c>
      <c r="S84" t="str">
        <f>IF(スケジュール!S86="","",スケジュール!S86)</f>
        <v/>
      </c>
      <c r="T84" t="str">
        <f>IF(スケジュール!T86="","",スケジュール!T86)</f>
        <v/>
      </c>
      <c r="U84" t="str">
        <f>IF(スケジュール!U86="","",スケジュール!U86)</f>
        <v/>
      </c>
      <c r="V84" t="str">
        <f>IF(スケジュール!V86="","",スケジュール!V86)</f>
        <v/>
      </c>
      <c r="AC84" t="str">
        <f>IF(スケジュール!W86="","",スケジュール!W86)</f>
        <v/>
      </c>
      <c r="AD84" t="str">
        <f>IF(スケジュール!X86="","",スケジュール!X86)</f>
        <v/>
      </c>
      <c r="AE84" t="str">
        <f>IF(スケジュール!Y86="","",スケジュール!Y86)</f>
        <v/>
      </c>
      <c r="AF84" t="str">
        <f>IF(スケジュール!Z86="","",スケジュール!Z86)</f>
        <v/>
      </c>
      <c r="AG84" t="str">
        <f>IF(スケジュール!AA86="","",スケジュール!AA86)</f>
        <v/>
      </c>
      <c r="AH84" t="str">
        <f>IF(スケジュール!AB86="","",スケジュール!AB86)</f>
        <v/>
      </c>
      <c r="AI84" t="str">
        <f>IF(スケジュール!AC86="","",スケジュール!AC86)</f>
        <v/>
      </c>
    </row>
    <row r="85" spans="1:35">
      <c r="A85" s="209">
        <f>IF(スケジュール!A87="","",スケジュール!A87)</f>
        <v>43451</v>
      </c>
      <c r="B85" t="str">
        <f>IF(スケジュール!B87="","",スケジュール!B87)</f>
        <v>月</v>
      </c>
      <c r="C85" s="209" t="str">
        <f>IF(スケジュール!C87="","",スケジュール!C87)</f>
        <v/>
      </c>
      <c r="D85" s="209" t="str">
        <f>IF(スケジュール!D87="","",スケジュール!D87)</f>
        <v/>
      </c>
      <c r="E85" t="str">
        <f>IF(スケジュール!E87="","",スケジュール!E87)</f>
        <v/>
      </c>
      <c r="F85" t="str">
        <f>IF(スケジュール!F87="","",スケジュール!F87)</f>
        <v/>
      </c>
      <c r="G85" t="str">
        <f>IF(スケジュール!G87="","",スケジュール!G87)</f>
        <v/>
      </c>
      <c r="H85" t="str">
        <f>IF(スケジュール!H87="","",スケジュール!H87)</f>
        <v/>
      </c>
      <c r="I85" t="str">
        <f>IF(スケジュール!I87="","",スケジュール!I87)</f>
        <v/>
      </c>
      <c r="J85" t="str">
        <f>IF(スケジュール!J87="","",スケジュール!J87)</f>
        <v/>
      </c>
      <c r="K85" t="str">
        <f>IF(スケジュール!K87="","",スケジュール!K87)</f>
        <v/>
      </c>
      <c r="L85" t="str">
        <f>IF(スケジュール!L87="","",スケジュール!L87)</f>
        <v/>
      </c>
      <c r="M85" t="str">
        <f>IF(スケジュール!M87="","",スケジュール!M87)</f>
        <v/>
      </c>
      <c r="N85" t="str">
        <f>IF(スケジュール!N87="","",スケジュール!N87)</f>
        <v/>
      </c>
      <c r="O85" t="str">
        <f>IF(スケジュール!O87="","",スケジュール!O87)</f>
        <v/>
      </c>
      <c r="P85" t="str">
        <f>IF(スケジュール!P87="","",スケジュール!P87)</f>
        <v/>
      </c>
      <c r="Q85" t="str">
        <f>IF(スケジュール!Q87="","",スケジュール!Q87)</f>
        <v/>
      </c>
      <c r="R85" t="str">
        <f>IF(スケジュール!R87="","",スケジュール!R87)</f>
        <v/>
      </c>
      <c r="S85" t="str">
        <f>IF(スケジュール!S87="","",スケジュール!S87)</f>
        <v/>
      </c>
      <c r="T85" t="str">
        <f>IF(スケジュール!T87="","",スケジュール!T87)</f>
        <v/>
      </c>
      <c r="U85" t="str">
        <f>IF(スケジュール!U87="","",スケジュール!U87)</f>
        <v/>
      </c>
      <c r="V85" t="str">
        <f>IF(スケジュール!V87="","",スケジュール!V87)</f>
        <v/>
      </c>
      <c r="AC85" t="str">
        <f>IF(スケジュール!W87="","",スケジュール!W87)</f>
        <v/>
      </c>
      <c r="AD85" t="str">
        <f>IF(スケジュール!X87="","",スケジュール!X87)</f>
        <v/>
      </c>
      <c r="AE85" t="str">
        <f>IF(スケジュール!Y87="","",スケジュール!Y87)</f>
        <v/>
      </c>
      <c r="AF85" t="str">
        <f>IF(スケジュール!Z87="","",スケジュール!Z87)</f>
        <v/>
      </c>
      <c r="AG85" t="str">
        <f>IF(スケジュール!AA87="","",スケジュール!AA87)</f>
        <v/>
      </c>
      <c r="AH85" t="str">
        <f>IF(スケジュール!AB87="","",スケジュール!AB87)</f>
        <v/>
      </c>
      <c r="AI85" t="str">
        <f>IF(スケジュール!AC87="","",スケジュール!AC87)</f>
        <v/>
      </c>
    </row>
    <row r="86" spans="1:35">
      <c r="A86" s="209">
        <f>IF(スケジュール!A88="","",スケジュール!A88)</f>
        <v>43452</v>
      </c>
      <c r="B86" t="str">
        <f>IF(スケジュール!B88="","",スケジュール!B88)</f>
        <v>火</v>
      </c>
      <c r="C86" s="209" t="str">
        <f>IF(スケジュール!C88="","",スケジュール!C88)</f>
        <v/>
      </c>
      <c r="D86" s="209" t="str">
        <f>IF(スケジュール!D88="","",スケジュール!D88)</f>
        <v/>
      </c>
      <c r="E86" t="str">
        <f>IF(スケジュール!E88="","",スケジュール!E88)</f>
        <v/>
      </c>
      <c r="F86" t="str">
        <f>IF(スケジュール!F88="","",スケジュール!F88)</f>
        <v/>
      </c>
      <c r="G86" t="str">
        <f>IF(スケジュール!G88="","",スケジュール!G88)</f>
        <v/>
      </c>
      <c r="H86" t="str">
        <f>IF(スケジュール!H88="","",スケジュール!H88)</f>
        <v/>
      </c>
      <c r="I86" t="str">
        <f>IF(スケジュール!I88="","",スケジュール!I88)</f>
        <v/>
      </c>
      <c r="J86" t="str">
        <f>IF(スケジュール!J88="","",スケジュール!J88)</f>
        <v/>
      </c>
      <c r="K86" t="str">
        <f>IF(スケジュール!K88="","",スケジュール!K88)</f>
        <v/>
      </c>
      <c r="L86" t="str">
        <f>IF(スケジュール!L88="","",スケジュール!L88)</f>
        <v/>
      </c>
      <c r="M86" t="str">
        <f>IF(スケジュール!M88="","",スケジュール!M88)</f>
        <v/>
      </c>
      <c r="N86" t="str">
        <f>IF(スケジュール!N88="","",スケジュール!N88)</f>
        <v/>
      </c>
      <c r="O86" t="str">
        <f>IF(スケジュール!O88="","",スケジュール!O88)</f>
        <v/>
      </c>
      <c r="P86" t="str">
        <f>IF(スケジュール!P88="","",スケジュール!P88)</f>
        <v/>
      </c>
      <c r="Q86" t="str">
        <f>IF(スケジュール!Q88="","",スケジュール!Q88)</f>
        <v/>
      </c>
      <c r="R86" t="str">
        <f>IF(スケジュール!R88="","",スケジュール!R88)</f>
        <v/>
      </c>
      <c r="S86" t="str">
        <f>IF(スケジュール!S88="","",スケジュール!S88)</f>
        <v/>
      </c>
      <c r="T86" t="str">
        <f>IF(スケジュール!T88="","",スケジュール!T88)</f>
        <v/>
      </c>
      <c r="U86" t="str">
        <f>IF(スケジュール!U88="","",スケジュール!U88)</f>
        <v/>
      </c>
      <c r="V86" t="str">
        <f>IF(スケジュール!V88="","",スケジュール!V88)</f>
        <v/>
      </c>
      <c r="AC86" t="str">
        <f>IF(スケジュール!W88="","",スケジュール!W88)</f>
        <v/>
      </c>
      <c r="AD86" t="str">
        <f>IF(スケジュール!X88="","",スケジュール!X88)</f>
        <v/>
      </c>
      <c r="AE86" t="str">
        <f>IF(スケジュール!Y88="","",スケジュール!Y88)</f>
        <v/>
      </c>
      <c r="AF86" t="str">
        <f>IF(スケジュール!Z88="","",スケジュール!Z88)</f>
        <v/>
      </c>
      <c r="AG86" t="str">
        <f>IF(スケジュール!AA88="","",スケジュール!AA88)</f>
        <v/>
      </c>
      <c r="AH86" t="str">
        <f>IF(スケジュール!AB88="","",スケジュール!AB88)</f>
        <v/>
      </c>
      <c r="AI86" t="str">
        <f>IF(スケジュール!AC88="","",スケジュール!AC88)</f>
        <v/>
      </c>
    </row>
    <row r="87" spans="1:35">
      <c r="A87" s="209">
        <f>IF(スケジュール!A89="","",スケジュール!A89)</f>
        <v>43453</v>
      </c>
      <c r="B87" t="str">
        <f>IF(スケジュール!B89="","",スケジュール!B89)</f>
        <v>水</v>
      </c>
      <c r="C87" s="209" t="str">
        <f>IF(スケジュール!C89="","",スケジュール!C89)</f>
        <v/>
      </c>
      <c r="D87" s="209" t="str">
        <f>IF(スケジュール!D89="","",スケジュール!D89)</f>
        <v/>
      </c>
      <c r="E87" t="str">
        <f>IF(スケジュール!E89="","",スケジュール!E89)</f>
        <v/>
      </c>
      <c r="F87" t="str">
        <f>IF(スケジュール!F89="","",スケジュール!F89)</f>
        <v/>
      </c>
      <c r="G87" t="str">
        <f>IF(スケジュール!G89="","",スケジュール!G89)</f>
        <v/>
      </c>
      <c r="H87" t="str">
        <f>IF(スケジュール!H89="","",スケジュール!H89)</f>
        <v/>
      </c>
      <c r="I87" t="str">
        <f>IF(スケジュール!I89="","",スケジュール!I89)</f>
        <v/>
      </c>
      <c r="J87" t="str">
        <f>IF(スケジュール!J89="","",スケジュール!J89)</f>
        <v/>
      </c>
      <c r="K87" t="str">
        <f>IF(スケジュール!K89="","",スケジュール!K89)</f>
        <v/>
      </c>
      <c r="L87" t="str">
        <f>IF(スケジュール!L89="","",スケジュール!L89)</f>
        <v/>
      </c>
      <c r="M87" t="str">
        <f>IF(スケジュール!M89="","",スケジュール!M89)</f>
        <v/>
      </c>
      <c r="N87" t="str">
        <f>IF(スケジュール!N89="","",スケジュール!N89)</f>
        <v/>
      </c>
      <c r="O87" t="str">
        <f>IF(スケジュール!O89="","",スケジュール!O89)</f>
        <v/>
      </c>
      <c r="P87" t="str">
        <f>IF(スケジュール!P89="","",スケジュール!P89)</f>
        <v/>
      </c>
      <c r="Q87" t="str">
        <f>IF(スケジュール!Q89="","",スケジュール!Q89)</f>
        <v/>
      </c>
      <c r="R87" t="str">
        <f>IF(スケジュール!R89="","",スケジュール!R89)</f>
        <v/>
      </c>
      <c r="S87" t="str">
        <f>IF(スケジュール!S89="","",スケジュール!S89)</f>
        <v/>
      </c>
      <c r="T87" t="str">
        <f>IF(スケジュール!T89="","",スケジュール!T89)</f>
        <v/>
      </c>
      <c r="U87" t="str">
        <f>IF(スケジュール!U89="","",スケジュール!U89)</f>
        <v/>
      </c>
      <c r="V87" t="str">
        <f>IF(スケジュール!V89="","",スケジュール!V89)</f>
        <v/>
      </c>
      <c r="AC87" t="str">
        <f>IF(スケジュール!W89="","",スケジュール!W89)</f>
        <v/>
      </c>
      <c r="AD87" t="str">
        <f>IF(スケジュール!X89="","",スケジュール!X89)</f>
        <v/>
      </c>
      <c r="AE87" t="str">
        <f>IF(スケジュール!Y89="","",スケジュール!Y89)</f>
        <v/>
      </c>
      <c r="AF87" t="str">
        <f>IF(スケジュール!Z89="","",スケジュール!Z89)</f>
        <v/>
      </c>
      <c r="AG87" t="str">
        <f>IF(スケジュール!AA89="","",スケジュール!AA89)</f>
        <v/>
      </c>
      <c r="AH87" t="str">
        <f>IF(スケジュール!AB89="","",スケジュール!AB89)</f>
        <v/>
      </c>
      <c r="AI87" t="str">
        <f>IF(スケジュール!AC89="","",スケジュール!AC89)</f>
        <v/>
      </c>
    </row>
    <row r="88" spans="1:35">
      <c r="A88" s="209">
        <f>IF(スケジュール!A90="","",スケジュール!A90)</f>
        <v>43454</v>
      </c>
      <c r="B88" t="str">
        <f>IF(スケジュール!B90="","",スケジュール!B90)</f>
        <v>木</v>
      </c>
      <c r="C88" s="209" t="str">
        <f>IF(スケジュール!C90="","",スケジュール!C90)</f>
        <v/>
      </c>
      <c r="D88" s="209" t="str">
        <f>IF(スケジュール!D90="","",スケジュール!D90)</f>
        <v/>
      </c>
      <c r="E88" t="str">
        <f>IF(スケジュール!E90="","",スケジュール!E90)</f>
        <v/>
      </c>
      <c r="F88" t="str">
        <f>IF(スケジュール!F90="","",スケジュール!F90)</f>
        <v/>
      </c>
      <c r="G88" t="str">
        <f>IF(スケジュール!G90="","",スケジュール!G90)</f>
        <v/>
      </c>
      <c r="H88" t="str">
        <f>IF(スケジュール!H90="","",スケジュール!H90)</f>
        <v/>
      </c>
      <c r="I88" t="str">
        <f>IF(スケジュール!I90="","",スケジュール!I90)</f>
        <v/>
      </c>
      <c r="J88" t="str">
        <f>IF(スケジュール!J90="","",スケジュール!J90)</f>
        <v/>
      </c>
      <c r="K88" t="str">
        <f>IF(スケジュール!K90="","",スケジュール!K90)</f>
        <v/>
      </c>
      <c r="L88" t="str">
        <f>IF(スケジュール!L90="","",スケジュール!L90)</f>
        <v/>
      </c>
      <c r="M88" t="str">
        <f>IF(スケジュール!M90="","",スケジュール!M90)</f>
        <v/>
      </c>
      <c r="N88" t="str">
        <f>IF(スケジュール!N90="","",スケジュール!N90)</f>
        <v/>
      </c>
      <c r="O88" t="str">
        <f>IF(スケジュール!O90="","",スケジュール!O90)</f>
        <v/>
      </c>
      <c r="P88" t="str">
        <f>IF(スケジュール!P90="","",スケジュール!P90)</f>
        <v/>
      </c>
      <c r="Q88" t="str">
        <f>IF(スケジュール!Q90="","",スケジュール!Q90)</f>
        <v/>
      </c>
      <c r="R88" t="str">
        <f>IF(スケジュール!R90="","",スケジュール!R90)</f>
        <v/>
      </c>
      <c r="S88" t="str">
        <f>IF(スケジュール!S90="","",スケジュール!S90)</f>
        <v/>
      </c>
      <c r="T88" t="str">
        <f>IF(スケジュール!T90="","",スケジュール!T90)</f>
        <v/>
      </c>
      <c r="U88" t="str">
        <f>IF(スケジュール!U90="","",スケジュール!U90)</f>
        <v/>
      </c>
      <c r="V88" t="str">
        <f>IF(スケジュール!V90="","",スケジュール!V90)</f>
        <v/>
      </c>
      <c r="AC88" t="str">
        <f>IF(スケジュール!W90="","",スケジュール!W90)</f>
        <v/>
      </c>
      <c r="AD88" t="str">
        <f>IF(スケジュール!X90="","",スケジュール!X90)</f>
        <v/>
      </c>
      <c r="AE88" t="str">
        <f>IF(スケジュール!Y90="","",スケジュール!Y90)</f>
        <v/>
      </c>
      <c r="AF88" t="str">
        <f>IF(スケジュール!Z90="","",スケジュール!Z90)</f>
        <v/>
      </c>
      <c r="AG88" t="str">
        <f>IF(スケジュール!AA90="","",スケジュール!AA90)</f>
        <v/>
      </c>
      <c r="AH88" t="str">
        <f>IF(スケジュール!AB90="","",スケジュール!AB90)</f>
        <v/>
      </c>
      <c r="AI88" t="str">
        <f>IF(スケジュール!AC90="","",スケジュール!AC90)</f>
        <v/>
      </c>
    </row>
    <row r="89" spans="1:35">
      <c r="A89" s="209">
        <f>IF(スケジュール!A91="","",スケジュール!A91)</f>
        <v>43455</v>
      </c>
      <c r="B89">
        <f>IF('入力シート１＜普通車　料金表＞'!E37="","",'入力シート１＜普通車　料金表＞'!E37)</f>
        <v>48000</v>
      </c>
      <c r="C89" s="209" t="str">
        <f>IF(スケジュール!C91="","",スケジュール!C91)</f>
        <v/>
      </c>
      <c r="D89" s="209" t="str">
        <f>IF(スケジュール!D91="","",スケジュール!D91)</f>
        <v/>
      </c>
      <c r="E89" t="str">
        <f>IF(スケジュール!E91="","",スケジュール!E91)</f>
        <v/>
      </c>
      <c r="F89" t="str">
        <f>IF(スケジュール!F91="","",スケジュール!F91)</f>
        <v/>
      </c>
      <c r="G89" t="str">
        <f>IF(スケジュール!G91="","",スケジュール!G91)</f>
        <v/>
      </c>
      <c r="H89" t="str">
        <f>IF(スケジュール!H91="","",スケジュール!H91)</f>
        <v/>
      </c>
      <c r="I89" t="str">
        <f>IF(スケジュール!I91="","",スケジュール!I91)</f>
        <v/>
      </c>
      <c r="J89" t="str">
        <f>IF(スケジュール!J91="","",スケジュール!J91)</f>
        <v/>
      </c>
      <c r="K89" t="str">
        <f>IF(スケジュール!K91="","",スケジュール!K91)</f>
        <v/>
      </c>
      <c r="L89" t="str">
        <f>IF(スケジュール!L91="","",スケジュール!L91)</f>
        <v/>
      </c>
      <c r="M89" t="str">
        <f>IF(スケジュール!M91="","",スケジュール!M91)</f>
        <v/>
      </c>
      <c r="N89" t="str">
        <f>IF(スケジュール!N91="","",スケジュール!N91)</f>
        <v/>
      </c>
      <c r="O89" t="str">
        <f>IF(スケジュール!O91="","",スケジュール!O91)</f>
        <v/>
      </c>
      <c r="P89" t="str">
        <f>IF(スケジュール!P91="","",スケジュール!P91)</f>
        <v/>
      </c>
      <c r="Q89" t="str">
        <f>IF(スケジュール!Q91="","",スケジュール!Q91)</f>
        <v/>
      </c>
      <c r="R89" t="str">
        <f>IF(スケジュール!R91="","",スケジュール!R91)</f>
        <v/>
      </c>
      <c r="S89" t="str">
        <f>IF(スケジュール!S91="","",スケジュール!S91)</f>
        <v/>
      </c>
      <c r="T89" t="str">
        <f>IF(スケジュール!T91="","",スケジュール!T91)</f>
        <v/>
      </c>
      <c r="U89" t="str">
        <f>IF(スケジュール!U91="","",スケジュール!U91)</f>
        <v/>
      </c>
      <c r="V89" t="str">
        <f>IF(スケジュール!V91="","",スケジュール!V91)</f>
        <v/>
      </c>
      <c r="AC89" t="str">
        <f>IF(スケジュール!W91="","",スケジュール!W91)</f>
        <v/>
      </c>
      <c r="AD89" t="str">
        <f>IF(スケジュール!X91="","",スケジュール!X91)</f>
        <v/>
      </c>
      <c r="AE89" t="str">
        <f>IF(スケジュール!Y91="","",スケジュール!Y91)</f>
        <v/>
      </c>
      <c r="AF89" t="str">
        <f>IF(スケジュール!Z91="","",スケジュール!Z91)</f>
        <v/>
      </c>
      <c r="AG89" t="str">
        <f>IF(スケジュール!AA91="","",スケジュール!AA91)</f>
        <v/>
      </c>
      <c r="AH89" t="str">
        <f>IF(スケジュール!AB91="","",スケジュール!AB91)</f>
        <v/>
      </c>
      <c r="AI89" t="str">
        <f>IF(スケジュール!AC91="","",スケジュール!AC91)</f>
        <v/>
      </c>
    </row>
    <row r="90" spans="1:35">
      <c r="A90" s="209">
        <f>IF(スケジュール!A92="","",スケジュール!A92)</f>
        <v>43456</v>
      </c>
      <c r="B90" t="str">
        <f>IF(スケジュール!B92="","",スケジュール!B92)</f>
        <v>土</v>
      </c>
      <c r="C90" s="209" t="str">
        <f>IF(スケジュール!C92="","",スケジュール!C92)</f>
        <v/>
      </c>
      <c r="D90" s="209" t="str">
        <f>IF(スケジュール!D92="","",スケジュール!D92)</f>
        <v/>
      </c>
      <c r="E90" t="str">
        <f>IF(スケジュール!E92="","",スケジュール!E92)</f>
        <v/>
      </c>
      <c r="F90" t="str">
        <f>IF(スケジュール!F92="","",スケジュール!F92)</f>
        <v/>
      </c>
      <c r="G90" t="str">
        <f>IF(スケジュール!G92="","",スケジュール!G92)</f>
        <v/>
      </c>
      <c r="H90" t="str">
        <f>IF(スケジュール!H92="","",スケジュール!H92)</f>
        <v/>
      </c>
      <c r="I90" t="str">
        <f>IF(スケジュール!I92="","",スケジュール!I92)</f>
        <v/>
      </c>
      <c r="J90" t="str">
        <f>IF(スケジュール!J92="","",スケジュール!J92)</f>
        <v/>
      </c>
      <c r="K90" t="str">
        <f>IF(スケジュール!K92="","",スケジュール!K92)</f>
        <v/>
      </c>
      <c r="L90" t="str">
        <f>IF(スケジュール!L92="","",スケジュール!L92)</f>
        <v/>
      </c>
      <c r="M90" t="str">
        <f>IF(スケジュール!M92="","",スケジュール!M92)</f>
        <v/>
      </c>
      <c r="N90" t="str">
        <f>IF(スケジュール!N92="","",スケジュール!N92)</f>
        <v/>
      </c>
      <c r="O90" t="str">
        <f>IF(スケジュール!O92="","",スケジュール!O92)</f>
        <v/>
      </c>
      <c r="P90" t="str">
        <f>IF(スケジュール!P92="","",スケジュール!P92)</f>
        <v/>
      </c>
      <c r="Q90" t="str">
        <f>IF(スケジュール!Q92="","",スケジュール!Q92)</f>
        <v/>
      </c>
      <c r="R90" t="str">
        <f>IF(スケジュール!R92="","",スケジュール!R92)</f>
        <v/>
      </c>
      <c r="S90" t="str">
        <f>IF(スケジュール!S92="","",スケジュール!S92)</f>
        <v/>
      </c>
      <c r="T90" t="str">
        <f>IF(スケジュール!T92="","",スケジュール!T92)</f>
        <v/>
      </c>
      <c r="U90" t="str">
        <f>IF(スケジュール!U92="","",スケジュール!U92)</f>
        <v/>
      </c>
      <c r="V90" t="str">
        <f>IF(スケジュール!V92="","",スケジュール!V92)</f>
        <v/>
      </c>
      <c r="AC90" t="str">
        <f>IF(スケジュール!W92="","",スケジュール!W92)</f>
        <v/>
      </c>
      <c r="AD90" t="str">
        <f>IF(スケジュール!X92="","",スケジュール!X92)</f>
        <v/>
      </c>
      <c r="AE90" t="str">
        <f>IF(スケジュール!Y92="","",スケジュール!Y92)</f>
        <v/>
      </c>
      <c r="AF90" t="str">
        <f>IF(スケジュール!Z92="","",スケジュール!Z92)</f>
        <v/>
      </c>
      <c r="AG90" t="str">
        <f>IF(スケジュール!AA92="","",スケジュール!AA92)</f>
        <v/>
      </c>
      <c r="AH90" t="str">
        <f>IF(スケジュール!AB92="","",スケジュール!AB92)</f>
        <v/>
      </c>
      <c r="AI90" t="str">
        <f>IF(スケジュール!AC92="","",スケジュール!AC92)</f>
        <v/>
      </c>
    </row>
    <row r="91" spans="1:35">
      <c r="A91" s="209">
        <f>IF(スケジュール!A93="","",スケジュール!A93)</f>
        <v>43457</v>
      </c>
      <c r="B91" t="str">
        <f>IF(スケジュール!B93="","",スケジュール!B93)</f>
        <v>日</v>
      </c>
      <c r="C91" s="209" t="str">
        <f>IF(スケジュール!C93="","",スケジュール!C93)</f>
        <v/>
      </c>
      <c r="D91" s="209" t="str">
        <f>IF(スケジュール!D93="","",スケジュール!D93)</f>
        <v/>
      </c>
      <c r="E91" t="str">
        <f>IF(スケジュール!E93="","",スケジュール!E93)</f>
        <v/>
      </c>
      <c r="F91" t="str">
        <f>IF(スケジュール!F93="","",スケジュール!F93)</f>
        <v/>
      </c>
      <c r="G91" t="str">
        <f>IF(スケジュール!G93="","",スケジュール!G93)</f>
        <v/>
      </c>
      <c r="H91" t="str">
        <f>IF(スケジュール!H93="","",スケジュール!H93)</f>
        <v/>
      </c>
      <c r="I91" t="str">
        <f>IF(スケジュール!I93="","",スケジュール!I93)</f>
        <v/>
      </c>
      <c r="J91" t="str">
        <f>IF(スケジュール!J93="","",スケジュール!J93)</f>
        <v/>
      </c>
      <c r="K91" t="str">
        <f>IF(スケジュール!K93="","",スケジュール!K93)</f>
        <v/>
      </c>
      <c r="L91" t="str">
        <f>IF(スケジュール!L93="","",スケジュール!L93)</f>
        <v/>
      </c>
      <c r="M91" t="str">
        <f>IF(スケジュール!M93="","",スケジュール!M93)</f>
        <v/>
      </c>
      <c r="N91" t="str">
        <f>IF(スケジュール!N93="","",スケジュール!N93)</f>
        <v/>
      </c>
      <c r="O91" t="str">
        <f>IF(スケジュール!O93="","",スケジュール!O93)</f>
        <v/>
      </c>
      <c r="P91" t="str">
        <f>IF(スケジュール!P93="","",スケジュール!P93)</f>
        <v/>
      </c>
      <c r="Q91" t="str">
        <f>IF(スケジュール!Q93="","",スケジュール!Q93)</f>
        <v/>
      </c>
      <c r="R91" t="str">
        <f>IF(スケジュール!R93="","",スケジュール!R93)</f>
        <v/>
      </c>
      <c r="S91" t="str">
        <f>IF(スケジュール!S93="","",スケジュール!S93)</f>
        <v/>
      </c>
      <c r="T91" t="str">
        <f>IF(スケジュール!T93="","",スケジュール!T93)</f>
        <v/>
      </c>
      <c r="U91" t="str">
        <f>IF(スケジュール!U93="","",スケジュール!U93)</f>
        <v/>
      </c>
      <c r="V91" t="str">
        <f>IF(スケジュール!V93="","",スケジュール!V93)</f>
        <v/>
      </c>
      <c r="AC91" t="str">
        <f>IF(スケジュール!W93="","",スケジュール!W93)</f>
        <v/>
      </c>
      <c r="AD91" t="str">
        <f>IF(スケジュール!X93="","",スケジュール!X93)</f>
        <v/>
      </c>
      <c r="AE91" t="str">
        <f>IF(スケジュール!Y93="","",スケジュール!Y93)</f>
        <v/>
      </c>
      <c r="AF91" t="str">
        <f>IF(スケジュール!Z93="","",スケジュール!Z93)</f>
        <v/>
      </c>
      <c r="AG91" t="str">
        <f>IF(スケジュール!AA93="","",スケジュール!AA93)</f>
        <v/>
      </c>
      <c r="AH91" t="str">
        <f>IF(スケジュール!AB93="","",スケジュール!AB93)</f>
        <v/>
      </c>
      <c r="AI91" t="str">
        <f>IF(スケジュール!AC93="","",スケジュール!AC93)</f>
        <v/>
      </c>
    </row>
    <row r="92" spans="1:35">
      <c r="A92" s="209">
        <f>IF(スケジュール!A94="","",スケジュール!A94)</f>
        <v>43458</v>
      </c>
      <c r="B92" t="str">
        <f>IF(スケジュール!B94="","",スケジュール!B94)</f>
        <v>月</v>
      </c>
      <c r="C92" s="209" t="str">
        <f>IF(スケジュール!C94="","",スケジュール!C94)</f>
        <v/>
      </c>
      <c r="D92" s="209" t="str">
        <f>IF(スケジュール!D94="","",スケジュール!D94)</f>
        <v/>
      </c>
      <c r="E92" t="str">
        <f>IF(スケジュール!E94="","",スケジュール!E94)</f>
        <v/>
      </c>
      <c r="F92" t="str">
        <f>IF(スケジュール!F94="","",スケジュール!F94)</f>
        <v/>
      </c>
      <c r="G92" t="str">
        <f>IF(スケジュール!G94="","",スケジュール!G94)</f>
        <v/>
      </c>
      <c r="H92" t="str">
        <f>IF(スケジュール!H94="","",スケジュール!H94)</f>
        <v/>
      </c>
      <c r="I92" t="str">
        <f>IF(スケジュール!I94="","",スケジュール!I94)</f>
        <v/>
      </c>
      <c r="J92" t="str">
        <f>IF(スケジュール!J94="","",スケジュール!J94)</f>
        <v/>
      </c>
      <c r="K92" t="str">
        <f>IF(スケジュール!K94="","",スケジュール!K94)</f>
        <v/>
      </c>
      <c r="L92" t="str">
        <f>IF(スケジュール!L94="","",スケジュール!L94)</f>
        <v/>
      </c>
      <c r="M92" t="str">
        <f>IF(スケジュール!M94="","",スケジュール!M94)</f>
        <v/>
      </c>
      <c r="N92" t="str">
        <f>IF(スケジュール!N94="","",スケジュール!N94)</f>
        <v/>
      </c>
      <c r="O92" t="str">
        <f>IF(スケジュール!O94="","",スケジュール!O94)</f>
        <v/>
      </c>
      <c r="P92" t="str">
        <f>IF(スケジュール!P94="","",スケジュール!P94)</f>
        <v/>
      </c>
      <c r="Q92" t="str">
        <f>IF(スケジュール!Q94="","",スケジュール!Q94)</f>
        <v/>
      </c>
      <c r="R92" t="str">
        <f>IF(スケジュール!R94="","",スケジュール!R94)</f>
        <v/>
      </c>
      <c r="S92" t="str">
        <f>IF(スケジュール!S94="","",スケジュール!S94)</f>
        <v/>
      </c>
      <c r="T92" t="str">
        <f>IF(スケジュール!T94="","",スケジュール!T94)</f>
        <v/>
      </c>
      <c r="U92" t="str">
        <f>IF(スケジュール!U94="","",スケジュール!U94)</f>
        <v/>
      </c>
      <c r="V92" t="str">
        <f>IF(スケジュール!V94="","",スケジュール!V94)</f>
        <v/>
      </c>
      <c r="AC92" t="str">
        <f>IF(スケジュール!W94="","",スケジュール!W94)</f>
        <v/>
      </c>
      <c r="AD92" t="str">
        <f>IF(スケジュール!X94="","",スケジュール!X94)</f>
        <v/>
      </c>
      <c r="AE92" t="str">
        <f>IF(スケジュール!Y94="","",スケジュール!Y94)</f>
        <v/>
      </c>
      <c r="AF92" t="str">
        <f>IF(スケジュール!Z94="","",スケジュール!Z94)</f>
        <v/>
      </c>
      <c r="AG92" t="str">
        <f>IF(スケジュール!AA94="","",スケジュール!AA94)</f>
        <v/>
      </c>
      <c r="AH92" t="str">
        <f>IF(スケジュール!AB94="","",スケジュール!AB94)</f>
        <v/>
      </c>
      <c r="AI92" t="str">
        <f>IF(スケジュール!AC94="","",スケジュール!AC94)</f>
        <v/>
      </c>
    </row>
    <row r="93" spans="1:35">
      <c r="A93" s="209">
        <f>IF(スケジュール!A95="","",スケジュール!A95)</f>
        <v>43459</v>
      </c>
      <c r="B93" t="str">
        <f>IF(スケジュール!B95="","",スケジュール!B95)</f>
        <v>火</v>
      </c>
      <c r="C93" s="209" t="str">
        <f>IF(スケジュール!C95="","",スケジュール!C95)</f>
        <v/>
      </c>
      <c r="D93" s="209" t="str">
        <f>IF(スケジュール!D95="","",スケジュール!D95)</f>
        <v/>
      </c>
      <c r="E93" t="str">
        <f>IF(スケジュール!E95="","",スケジュール!E95)</f>
        <v/>
      </c>
      <c r="F93" t="str">
        <f>IF(スケジュール!F95="","",スケジュール!F95)</f>
        <v/>
      </c>
      <c r="G93" t="str">
        <f>IF(スケジュール!G95="","",スケジュール!G95)</f>
        <v/>
      </c>
      <c r="H93" t="str">
        <f>IF(スケジュール!H95="","",スケジュール!H95)</f>
        <v/>
      </c>
      <c r="I93" t="str">
        <f>IF(スケジュール!I95="","",スケジュール!I95)</f>
        <v/>
      </c>
      <c r="J93" t="str">
        <f>IF(スケジュール!J95="","",スケジュール!J95)</f>
        <v/>
      </c>
      <c r="K93" t="str">
        <f>IF(スケジュール!K95="","",スケジュール!K95)</f>
        <v/>
      </c>
      <c r="L93" t="str">
        <f>IF(スケジュール!L95="","",スケジュール!L95)</f>
        <v/>
      </c>
      <c r="M93" t="str">
        <f>IF(スケジュール!M95="","",スケジュール!M95)</f>
        <v/>
      </c>
      <c r="N93" t="str">
        <f>IF(スケジュール!N95="","",スケジュール!N95)</f>
        <v/>
      </c>
      <c r="O93" t="str">
        <f>IF(スケジュール!O95="","",スケジュール!O95)</f>
        <v/>
      </c>
      <c r="P93" t="str">
        <f>IF(スケジュール!P95="","",スケジュール!P95)</f>
        <v/>
      </c>
      <c r="Q93" t="str">
        <f>IF(スケジュール!Q95="","",スケジュール!Q95)</f>
        <v/>
      </c>
      <c r="R93" t="str">
        <f>IF(スケジュール!R95="","",スケジュール!R95)</f>
        <v/>
      </c>
      <c r="S93" t="str">
        <f>IF(スケジュール!S95="","",スケジュール!S95)</f>
        <v/>
      </c>
      <c r="T93" t="str">
        <f>IF(スケジュール!T95="","",スケジュール!T95)</f>
        <v/>
      </c>
      <c r="U93" t="str">
        <f>IF(スケジュール!U95="","",スケジュール!U95)</f>
        <v/>
      </c>
      <c r="V93" t="str">
        <f>IF(スケジュール!V95="","",スケジュール!V95)</f>
        <v/>
      </c>
      <c r="AC93" t="str">
        <f>IF(スケジュール!W95="","",スケジュール!W95)</f>
        <v/>
      </c>
      <c r="AD93" t="str">
        <f>IF(スケジュール!X95="","",スケジュール!X95)</f>
        <v/>
      </c>
      <c r="AE93" t="str">
        <f>IF(スケジュール!Y95="","",スケジュール!Y95)</f>
        <v/>
      </c>
      <c r="AF93" t="str">
        <f>IF(スケジュール!Z95="","",スケジュール!Z95)</f>
        <v/>
      </c>
      <c r="AG93" t="str">
        <f>IF(スケジュール!AA95="","",スケジュール!AA95)</f>
        <v/>
      </c>
      <c r="AH93" t="str">
        <f>IF(スケジュール!AB95="","",スケジュール!AB95)</f>
        <v/>
      </c>
      <c r="AI93" t="str">
        <f>IF(スケジュール!AC95="","",スケジュール!AC95)</f>
        <v/>
      </c>
    </row>
    <row r="94" spans="1:35">
      <c r="A94" s="209">
        <f>IF(スケジュール!A96="","",スケジュール!A96)</f>
        <v>43460</v>
      </c>
      <c r="B94" t="str">
        <f>IF(スケジュール!B96="","",スケジュール!B96)</f>
        <v>水</v>
      </c>
      <c r="C94" s="209" t="str">
        <f>IF(スケジュール!C96="","",スケジュール!C96)</f>
        <v/>
      </c>
      <c r="D94" s="209" t="str">
        <f>IF(スケジュール!D96="","",スケジュール!D96)</f>
        <v/>
      </c>
      <c r="E94" t="str">
        <f>IF(スケジュール!E96="","",スケジュール!E96)</f>
        <v/>
      </c>
      <c r="F94" t="str">
        <f>IF(スケジュール!F96="","",スケジュール!F96)</f>
        <v/>
      </c>
      <c r="G94" t="str">
        <f>IF(スケジュール!G96="","",スケジュール!G96)</f>
        <v/>
      </c>
      <c r="H94" t="str">
        <f>IF(スケジュール!H96="","",スケジュール!H96)</f>
        <v/>
      </c>
      <c r="I94" t="str">
        <f>IF(スケジュール!I96="","",スケジュール!I96)</f>
        <v/>
      </c>
      <c r="J94" t="str">
        <f>IF(スケジュール!J96="","",スケジュール!J96)</f>
        <v/>
      </c>
      <c r="K94" t="str">
        <f>IF(スケジュール!K96="","",スケジュール!K96)</f>
        <v/>
      </c>
      <c r="L94" t="str">
        <f>IF(スケジュール!L96="","",スケジュール!L96)</f>
        <v/>
      </c>
      <c r="M94" t="str">
        <f>IF(スケジュール!M96="","",スケジュール!M96)</f>
        <v/>
      </c>
      <c r="N94" t="str">
        <f>IF(スケジュール!N96="","",スケジュール!N96)</f>
        <v/>
      </c>
      <c r="O94" t="str">
        <f>IF(スケジュール!O96="","",スケジュール!O96)</f>
        <v/>
      </c>
      <c r="P94" t="str">
        <f>IF(スケジュール!P96="","",スケジュール!P96)</f>
        <v/>
      </c>
      <c r="Q94" t="str">
        <f>IF(スケジュール!Q96="","",スケジュール!Q96)</f>
        <v/>
      </c>
      <c r="R94" t="str">
        <f>IF(スケジュール!R96="","",スケジュール!R96)</f>
        <v/>
      </c>
      <c r="S94" t="str">
        <f>IF(スケジュール!S96="","",スケジュール!S96)</f>
        <v/>
      </c>
      <c r="T94" t="str">
        <f>IF(スケジュール!T96="","",スケジュール!T96)</f>
        <v/>
      </c>
      <c r="U94" t="str">
        <f>IF(スケジュール!U96="","",スケジュール!U96)</f>
        <v/>
      </c>
      <c r="V94" t="str">
        <f>IF(スケジュール!V96="","",スケジュール!V96)</f>
        <v/>
      </c>
      <c r="AC94" t="str">
        <f>IF(スケジュール!W96="","",スケジュール!W96)</f>
        <v/>
      </c>
      <c r="AD94" t="str">
        <f>IF(スケジュール!X96="","",スケジュール!X96)</f>
        <v/>
      </c>
      <c r="AE94" t="str">
        <f>IF(スケジュール!Y96="","",スケジュール!Y96)</f>
        <v/>
      </c>
      <c r="AF94" t="str">
        <f>IF(スケジュール!Z96="","",スケジュール!Z96)</f>
        <v/>
      </c>
      <c r="AG94" t="str">
        <f>IF(スケジュール!AA96="","",スケジュール!AA96)</f>
        <v/>
      </c>
      <c r="AH94" t="str">
        <f>IF(スケジュール!AB96="","",スケジュール!AB96)</f>
        <v/>
      </c>
      <c r="AI94" t="str">
        <f>IF(スケジュール!AC96="","",スケジュール!AC96)</f>
        <v/>
      </c>
    </row>
    <row r="95" spans="1:35">
      <c r="A95" s="209">
        <f>IF(スケジュール!A97="","",スケジュール!A97)</f>
        <v>43461</v>
      </c>
      <c r="B95" t="str">
        <f>IF(スケジュール!B97="","",スケジュール!B97)</f>
        <v>木</v>
      </c>
      <c r="C95" s="209" t="str">
        <f>IF(スケジュール!C97="","",スケジュール!C97)</f>
        <v/>
      </c>
      <c r="D95" s="209" t="str">
        <f>IF(スケジュール!D97="","",スケジュール!D97)</f>
        <v/>
      </c>
      <c r="E95" t="str">
        <f>IF(スケジュール!E97="","",スケジュール!E97)</f>
        <v/>
      </c>
      <c r="F95" t="str">
        <f>IF(スケジュール!F97="","",スケジュール!F97)</f>
        <v/>
      </c>
      <c r="G95" t="str">
        <f>IF(スケジュール!G97="","",スケジュール!G97)</f>
        <v/>
      </c>
      <c r="H95" t="str">
        <f>IF(スケジュール!H97="","",スケジュール!H97)</f>
        <v/>
      </c>
      <c r="I95" t="str">
        <f>IF(スケジュール!I97="","",スケジュール!I97)</f>
        <v/>
      </c>
      <c r="J95" t="str">
        <f>IF(スケジュール!J97="","",スケジュール!J97)</f>
        <v/>
      </c>
      <c r="K95" t="str">
        <f>IF(スケジュール!K97="","",スケジュール!K97)</f>
        <v/>
      </c>
      <c r="L95" t="str">
        <f>IF(スケジュール!L97="","",スケジュール!L97)</f>
        <v/>
      </c>
      <c r="M95" t="str">
        <f>IF(スケジュール!M97="","",スケジュール!M97)</f>
        <v/>
      </c>
      <c r="N95" t="str">
        <f>IF(スケジュール!N97="","",スケジュール!N97)</f>
        <v/>
      </c>
      <c r="O95" t="str">
        <f>IF(スケジュール!O97="","",スケジュール!O97)</f>
        <v/>
      </c>
      <c r="P95" t="str">
        <f>IF(スケジュール!P97="","",スケジュール!P97)</f>
        <v/>
      </c>
      <c r="Q95" t="str">
        <f>IF(スケジュール!Q97="","",スケジュール!Q97)</f>
        <v/>
      </c>
      <c r="R95" t="str">
        <f>IF(スケジュール!R97="","",スケジュール!R97)</f>
        <v/>
      </c>
      <c r="S95" t="str">
        <f>IF(スケジュール!S97="","",スケジュール!S97)</f>
        <v/>
      </c>
      <c r="T95" t="str">
        <f>IF(スケジュール!T97="","",スケジュール!T97)</f>
        <v/>
      </c>
      <c r="U95" t="str">
        <f>IF(スケジュール!U97="","",スケジュール!U97)</f>
        <v/>
      </c>
      <c r="V95" t="str">
        <f>IF(スケジュール!V97="","",スケジュール!V97)</f>
        <v/>
      </c>
      <c r="AC95" t="str">
        <f>IF(スケジュール!W97="","",スケジュール!W97)</f>
        <v/>
      </c>
      <c r="AD95" t="str">
        <f>IF(スケジュール!X97="","",スケジュール!X97)</f>
        <v/>
      </c>
      <c r="AE95" t="str">
        <f>IF(スケジュール!Y97="","",スケジュール!Y97)</f>
        <v/>
      </c>
      <c r="AF95" t="str">
        <f>IF(スケジュール!Z97="","",スケジュール!Z97)</f>
        <v/>
      </c>
      <c r="AG95" t="str">
        <f>IF(スケジュール!AA97="","",スケジュール!AA97)</f>
        <v/>
      </c>
      <c r="AH95" t="str">
        <f>IF(スケジュール!AB97="","",スケジュール!AB97)</f>
        <v/>
      </c>
      <c r="AI95" t="str">
        <f>IF(スケジュール!AC97="","",スケジュール!AC97)</f>
        <v/>
      </c>
    </row>
    <row r="96" spans="1:35">
      <c r="A96" s="209">
        <f>IF(スケジュール!A98="","",スケジュール!A98)</f>
        <v>43462</v>
      </c>
      <c r="B96" t="str">
        <f>IF(スケジュール!B98="","",スケジュール!B98)</f>
        <v>金</v>
      </c>
      <c r="C96" s="209" t="str">
        <f>IF(スケジュール!C98="","",スケジュール!C98)</f>
        <v/>
      </c>
      <c r="D96" s="209" t="str">
        <f>IF(スケジュール!D98="","",スケジュール!D98)</f>
        <v/>
      </c>
      <c r="E96" t="str">
        <f>IF(スケジュール!E98="","",スケジュール!E98)</f>
        <v/>
      </c>
      <c r="F96" t="str">
        <f>IF(スケジュール!F98="","",スケジュール!F98)</f>
        <v/>
      </c>
      <c r="G96" t="str">
        <f>IF(スケジュール!G98="","",スケジュール!G98)</f>
        <v/>
      </c>
      <c r="H96" t="str">
        <f>IF(スケジュール!H98="","",スケジュール!H98)</f>
        <v/>
      </c>
      <c r="I96" t="str">
        <f>IF(スケジュール!I98="","",スケジュール!I98)</f>
        <v/>
      </c>
      <c r="J96" t="str">
        <f>IF(スケジュール!J98="","",スケジュール!J98)</f>
        <v/>
      </c>
      <c r="K96" t="str">
        <f>IF(スケジュール!K98="","",スケジュール!K98)</f>
        <v/>
      </c>
      <c r="L96" t="str">
        <f>IF(スケジュール!L98="","",スケジュール!L98)</f>
        <v/>
      </c>
      <c r="M96" t="str">
        <f>IF(スケジュール!M98="","",スケジュール!M98)</f>
        <v/>
      </c>
      <c r="N96" t="str">
        <f>IF(スケジュール!N98="","",スケジュール!N98)</f>
        <v/>
      </c>
      <c r="O96" t="str">
        <f>IF(スケジュール!O98="","",スケジュール!O98)</f>
        <v/>
      </c>
      <c r="P96" t="str">
        <f>IF(スケジュール!P98="","",スケジュール!P98)</f>
        <v/>
      </c>
      <c r="Q96" t="str">
        <f>IF(スケジュール!Q98="","",スケジュール!Q98)</f>
        <v/>
      </c>
      <c r="R96" t="str">
        <f>IF(スケジュール!R98="","",スケジュール!R98)</f>
        <v/>
      </c>
      <c r="S96" t="str">
        <f>IF(スケジュール!S98="","",スケジュール!S98)</f>
        <v/>
      </c>
      <c r="T96" t="str">
        <f>IF(スケジュール!T98="","",スケジュール!T98)</f>
        <v/>
      </c>
      <c r="U96" t="str">
        <f>IF(スケジュール!U98="","",スケジュール!U98)</f>
        <v/>
      </c>
      <c r="V96" t="str">
        <f>IF(スケジュール!V98="","",スケジュール!V98)</f>
        <v/>
      </c>
      <c r="AC96" t="str">
        <f>IF(スケジュール!W98="","",スケジュール!W98)</f>
        <v/>
      </c>
      <c r="AD96" t="str">
        <f>IF(スケジュール!X98="","",スケジュール!X98)</f>
        <v/>
      </c>
      <c r="AE96" t="str">
        <f>IF(スケジュール!Y98="","",スケジュール!Y98)</f>
        <v/>
      </c>
      <c r="AF96" t="str">
        <f>IF(スケジュール!Z98="","",スケジュール!Z98)</f>
        <v/>
      </c>
      <c r="AG96" t="str">
        <f>IF(スケジュール!AA98="","",スケジュール!AA98)</f>
        <v/>
      </c>
      <c r="AH96" t="str">
        <f>IF(スケジュール!AB98="","",スケジュール!AB98)</f>
        <v/>
      </c>
      <c r="AI96" t="str">
        <f>IF(スケジュール!AC98="","",スケジュール!AC98)</f>
        <v/>
      </c>
    </row>
    <row r="97" spans="1:35">
      <c r="A97" s="209">
        <f>IF(スケジュール!A99="","",スケジュール!A99)</f>
        <v>43463</v>
      </c>
      <c r="B97" t="str">
        <f>IF(スケジュール!B99="","",スケジュール!B99)</f>
        <v>土</v>
      </c>
      <c r="C97" s="209" t="str">
        <f>IF(スケジュール!C99="","",スケジュール!C99)</f>
        <v/>
      </c>
      <c r="D97" s="209" t="str">
        <f>IF(スケジュール!D99="","",スケジュール!D99)</f>
        <v/>
      </c>
      <c r="E97" t="str">
        <f>IF(スケジュール!E99="","",スケジュール!E99)</f>
        <v/>
      </c>
      <c r="F97" t="str">
        <f>IF(スケジュール!F99="","",スケジュール!F99)</f>
        <v/>
      </c>
      <c r="G97" t="str">
        <f>IF(スケジュール!G99="","",スケジュール!G99)</f>
        <v/>
      </c>
      <c r="H97" t="str">
        <f>IF(スケジュール!H99="","",スケジュール!H99)</f>
        <v/>
      </c>
      <c r="I97" t="str">
        <f>IF(スケジュール!I99="","",スケジュール!I99)</f>
        <v/>
      </c>
      <c r="J97" t="str">
        <f>IF(スケジュール!J99="","",スケジュール!J99)</f>
        <v/>
      </c>
      <c r="K97" t="str">
        <f>IF(スケジュール!K99="","",スケジュール!K99)</f>
        <v/>
      </c>
      <c r="L97" t="str">
        <f>IF(スケジュール!L99="","",スケジュール!L99)</f>
        <v/>
      </c>
      <c r="M97" t="str">
        <f>IF(スケジュール!M99="","",スケジュール!M99)</f>
        <v/>
      </c>
      <c r="N97" t="str">
        <f>IF(スケジュール!N99="","",スケジュール!N99)</f>
        <v/>
      </c>
      <c r="O97" t="str">
        <f>IF(スケジュール!O99="","",スケジュール!O99)</f>
        <v/>
      </c>
      <c r="P97" t="str">
        <f>IF(スケジュール!P99="","",スケジュール!P99)</f>
        <v/>
      </c>
      <c r="Q97" t="str">
        <f>IF(スケジュール!Q99="","",スケジュール!Q99)</f>
        <v/>
      </c>
      <c r="R97" t="str">
        <f>IF(スケジュール!R99="","",スケジュール!R99)</f>
        <v/>
      </c>
      <c r="S97" t="str">
        <f>IF(スケジュール!S99="","",スケジュール!S99)</f>
        <v/>
      </c>
      <c r="T97" t="str">
        <f>IF(スケジュール!T99="","",スケジュール!T99)</f>
        <v/>
      </c>
      <c r="U97" t="str">
        <f>IF(スケジュール!U99="","",スケジュール!U99)</f>
        <v/>
      </c>
      <c r="V97" t="str">
        <f>IF(スケジュール!V99="","",スケジュール!V99)</f>
        <v/>
      </c>
      <c r="AC97" t="str">
        <f>IF(スケジュール!W99="","",スケジュール!W99)</f>
        <v/>
      </c>
      <c r="AD97" t="str">
        <f>IF(スケジュール!X99="","",スケジュール!X99)</f>
        <v/>
      </c>
      <c r="AE97" t="str">
        <f>IF(スケジュール!Y99="","",スケジュール!Y99)</f>
        <v/>
      </c>
      <c r="AF97" t="str">
        <f>IF(スケジュール!Z99="","",スケジュール!Z99)</f>
        <v/>
      </c>
      <c r="AG97" t="str">
        <f>IF(スケジュール!AA99="","",スケジュール!AA99)</f>
        <v/>
      </c>
      <c r="AH97" t="str">
        <f>IF(スケジュール!AB99="","",スケジュール!AB99)</f>
        <v/>
      </c>
      <c r="AI97" t="str">
        <f>IF(スケジュール!AC99="","",スケジュール!AC99)</f>
        <v/>
      </c>
    </row>
    <row r="98" spans="1:35">
      <c r="A98" s="209">
        <f>IF(スケジュール!A100="","",スケジュール!A100)</f>
        <v>43464</v>
      </c>
      <c r="B98" t="str">
        <f>IF(スケジュール!B100="","",スケジュール!B100)</f>
        <v>日</v>
      </c>
      <c r="C98" s="209" t="str">
        <f>IF(スケジュール!C100="","",スケジュール!C100)</f>
        <v/>
      </c>
      <c r="D98" s="209" t="str">
        <f>IF(スケジュール!D100="","",スケジュール!D100)</f>
        <v/>
      </c>
      <c r="E98" t="str">
        <f>IF(スケジュール!E100="","",スケジュール!E100)</f>
        <v/>
      </c>
      <c r="F98" t="str">
        <f>IF(スケジュール!F100="","",スケジュール!F100)</f>
        <v/>
      </c>
      <c r="G98" t="str">
        <f>IF(スケジュール!G100="","",スケジュール!G100)</f>
        <v/>
      </c>
      <c r="H98" t="str">
        <f>IF(スケジュール!H100="","",スケジュール!H100)</f>
        <v/>
      </c>
      <c r="I98" t="str">
        <f>IF(スケジュール!I100="","",スケジュール!I100)</f>
        <v/>
      </c>
      <c r="J98" t="str">
        <f>IF(スケジュール!J100="","",スケジュール!J100)</f>
        <v/>
      </c>
      <c r="K98" t="str">
        <f>IF(スケジュール!K100="","",スケジュール!K100)</f>
        <v/>
      </c>
      <c r="L98" t="str">
        <f>IF(スケジュール!L100="","",スケジュール!L100)</f>
        <v/>
      </c>
      <c r="M98" t="str">
        <f>IF(スケジュール!M100="","",スケジュール!M100)</f>
        <v/>
      </c>
      <c r="N98" t="str">
        <f>IF(スケジュール!N100="","",スケジュール!N100)</f>
        <v/>
      </c>
      <c r="O98" t="str">
        <f>IF(スケジュール!O100="","",スケジュール!O100)</f>
        <v/>
      </c>
      <c r="P98" t="str">
        <f>IF(スケジュール!P100="","",スケジュール!P100)</f>
        <v/>
      </c>
      <c r="Q98" t="str">
        <f>IF(スケジュール!Q100="","",スケジュール!Q100)</f>
        <v/>
      </c>
      <c r="R98" t="str">
        <f>IF(スケジュール!R100="","",スケジュール!R100)</f>
        <v/>
      </c>
      <c r="S98" t="str">
        <f>IF(スケジュール!S100="","",スケジュール!S100)</f>
        <v/>
      </c>
      <c r="T98" t="str">
        <f>IF(スケジュール!T100="","",スケジュール!T100)</f>
        <v/>
      </c>
      <c r="U98" t="str">
        <f>IF(スケジュール!U100="","",スケジュール!U100)</f>
        <v/>
      </c>
      <c r="V98" t="str">
        <f>IF(スケジュール!V100="","",スケジュール!V100)</f>
        <v/>
      </c>
      <c r="AC98" t="str">
        <f>IF(スケジュール!W100="","",スケジュール!W100)</f>
        <v/>
      </c>
      <c r="AD98" t="str">
        <f>IF(スケジュール!X100="","",スケジュール!X100)</f>
        <v/>
      </c>
      <c r="AE98" t="str">
        <f>IF(スケジュール!Y100="","",スケジュール!Y100)</f>
        <v/>
      </c>
      <c r="AF98" t="str">
        <f>IF(スケジュール!Z100="","",スケジュール!Z100)</f>
        <v/>
      </c>
      <c r="AG98" t="str">
        <f>IF(スケジュール!AA100="","",スケジュール!AA100)</f>
        <v/>
      </c>
      <c r="AH98" t="str">
        <f>IF(スケジュール!AB100="","",スケジュール!AB100)</f>
        <v/>
      </c>
      <c r="AI98" t="str">
        <f>IF(スケジュール!AC100="","",スケジュール!AC100)</f>
        <v/>
      </c>
    </row>
    <row r="99" spans="1:35">
      <c r="A99" s="209">
        <f>IF(スケジュール!A101="","",スケジュール!A101)</f>
        <v>43465</v>
      </c>
      <c r="B99" t="str">
        <f>IF(スケジュール!B101="","",スケジュール!B101)</f>
        <v>月</v>
      </c>
      <c r="C99" s="209" t="str">
        <f>IF(スケジュール!C101="","",スケジュール!C101)</f>
        <v/>
      </c>
      <c r="D99" s="209" t="str">
        <f>IF(スケジュール!D101="","",スケジュール!D101)</f>
        <v/>
      </c>
      <c r="E99" t="str">
        <f>IF(スケジュール!E101="","",スケジュール!E101)</f>
        <v/>
      </c>
      <c r="F99" t="str">
        <f>IF(スケジュール!F101="","",スケジュール!F101)</f>
        <v/>
      </c>
      <c r="G99" t="str">
        <f>IF(スケジュール!G101="","",スケジュール!G101)</f>
        <v/>
      </c>
      <c r="H99" t="str">
        <f>IF(スケジュール!H101="","",スケジュール!H101)</f>
        <v/>
      </c>
      <c r="I99" t="str">
        <f>IF(スケジュール!I101="","",スケジュール!I101)</f>
        <v/>
      </c>
      <c r="J99" t="str">
        <f>IF(スケジュール!J101="","",スケジュール!J101)</f>
        <v/>
      </c>
      <c r="K99" t="str">
        <f>IF(スケジュール!K101="","",スケジュール!K101)</f>
        <v/>
      </c>
      <c r="L99" t="str">
        <f>IF(スケジュール!L101="","",スケジュール!L101)</f>
        <v/>
      </c>
      <c r="M99" t="str">
        <f>IF(スケジュール!M101="","",スケジュール!M101)</f>
        <v/>
      </c>
      <c r="N99" t="str">
        <f>IF(スケジュール!N101="","",スケジュール!N101)</f>
        <v/>
      </c>
      <c r="O99" t="str">
        <f>IF(スケジュール!O101="","",スケジュール!O101)</f>
        <v/>
      </c>
      <c r="P99" t="str">
        <f>IF(スケジュール!P101="","",スケジュール!P101)</f>
        <v/>
      </c>
      <c r="Q99" t="str">
        <f>IF(スケジュール!Q101="","",スケジュール!Q101)</f>
        <v/>
      </c>
      <c r="R99" t="str">
        <f>IF(スケジュール!R101="","",スケジュール!R101)</f>
        <v/>
      </c>
      <c r="S99" t="str">
        <f>IF(スケジュール!S101="","",スケジュール!S101)</f>
        <v/>
      </c>
      <c r="T99" t="str">
        <f>IF(スケジュール!T101="","",スケジュール!T101)</f>
        <v/>
      </c>
      <c r="U99" t="str">
        <f>IF(スケジュール!U101="","",スケジュール!U101)</f>
        <v/>
      </c>
      <c r="V99" t="str">
        <f>IF(スケジュール!V101="","",スケジュール!V101)</f>
        <v/>
      </c>
      <c r="AC99" t="str">
        <f>IF(スケジュール!W101="","",スケジュール!W101)</f>
        <v/>
      </c>
      <c r="AD99" t="str">
        <f>IF(スケジュール!X101="","",スケジュール!X101)</f>
        <v/>
      </c>
      <c r="AE99" t="str">
        <f>IF(スケジュール!Y101="","",スケジュール!Y101)</f>
        <v/>
      </c>
      <c r="AF99" t="str">
        <f>IF(スケジュール!Z101="","",スケジュール!Z101)</f>
        <v/>
      </c>
      <c r="AG99" t="str">
        <f>IF(スケジュール!AA101="","",スケジュール!AA101)</f>
        <v/>
      </c>
      <c r="AH99" t="str">
        <f>IF(スケジュール!AB101="","",スケジュール!AB101)</f>
        <v/>
      </c>
      <c r="AI99" t="str">
        <f>IF(スケジュール!AC101="","",スケジュール!AC101)</f>
        <v/>
      </c>
    </row>
    <row r="100" spans="1:35">
      <c r="A100" s="209">
        <f>IF(スケジュール!A102="","",スケジュール!A102)</f>
        <v>43466</v>
      </c>
      <c r="B100" t="str">
        <f>IF(スケジュール!B102="","",スケジュール!B102)</f>
        <v>火</v>
      </c>
      <c r="C100" s="209" t="str">
        <f>IF(スケジュール!C102="","",スケジュール!C102)</f>
        <v/>
      </c>
      <c r="D100" s="209" t="str">
        <f>IF(スケジュール!D102="","",スケジュール!D102)</f>
        <v/>
      </c>
      <c r="E100" t="str">
        <f>IF(スケジュール!E102="","",スケジュール!E102)</f>
        <v/>
      </c>
      <c r="F100" t="str">
        <f>IF(スケジュール!F102="","",スケジュール!F102)</f>
        <v/>
      </c>
      <c r="G100" t="str">
        <f>IF(スケジュール!G102="","",スケジュール!G102)</f>
        <v/>
      </c>
      <c r="H100" t="str">
        <f>IF(スケジュール!H102="","",スケジュール!H102)</f>
        <v/>
      </c>
      <c r="I100" t="str">
        <f>IF(スケジュール!I102="","",スケジュール!I102)</f>
        <v/>
      </c>
      <c r="J100" t="str">
        <f>IF(スケジュール!J102="","",スケジュール!J102)</f>
        <v/>
      </c>
      <c r="K100" t="str">
        <f>IF(スケジュール!K102="","",スケジュール!K102)</f>
        <v/>
      </c>
      <c r="L100" t="str">
        <f>IF(スケジュール!L102="","",スケジュール!L102)</f>
        <v/>
      </c>
      <c r="M100" t="str">
        <f>IF(スケジュール!M102="","",スケジュール!M102)</f>
        <v/>
      </c>
      <c r="N100" t="str">
        <f>IF(スケジュール!N102="","",スケジュール!N102)</f>
        <v/>
      </c>
      <c r="O100" t="str">
        <f>IF(スケジュール!O102="","",スケジュール!O102)</f>
        <v/>
      </c>
      <c r="P100" t="str">
        <f>IF(スケジュール!P102="","",スケジュール!P102)</f>
        <v/>
      </c>
      <c r="Q100" t="str">
        <f>IF(スケジュール!Q102="","",スケジュール!Q102)</f>
        <v/>
      </c>
      <c r="R100" t="str">
        <f>IF(スケジュール!R102="","",スケジュール!R102)</f>
        <v/>
      </c>
      <c r="S100" t="str">
        <f>IF(スケジュール!S102="","",スケジュール!S102)</f>
        <v/>
      </c>
      <c r="T100" t="str">
        <f>IF(スケジュール!T102="","",スケジュール!T102)</f>
        <v/>
      </c>
      <c r="U100" t="str">
        <f>IF(スケジュール!U102="","",スケジュール!U102)</f>
        <v/>
      </c>
      <c r="V100" t="str">
        <f>IF(スケジュール!V102="","",スケジュール!V102)</f>
        <v/>
      </c>
      <c r="AC100" t="str">
        <f>IF(スケジュール!W102="","",スケジュール!W102)</f>
        <v/>
      </c>
      <c r="AD100" t="str">
        <f>IF(スケジュール!X102="","",スケジュール!X102)</f>
        <v/>
      </c>
      <c r="AE100" t="str">
        <f>IF(スケジュール!Y102="","",スケジュール!Y102)</f>
        <v/>
      </c>
      <c r="AF100" t="str">
        <f>IF(スケジュール!Z102="","",スケジュール!Z102)</f>
        <v/>
      </c>
      <c r="AG100" t="str">
        <f>IF(スケジュール!AA102="","",スケジュール!AA102)</f>
        <v/>
      </c>
      <c r="AH100" t="str">
        <f>IF(スケジュール!AB102="","",スケジュール!AB102)</f>
        <v/>
      </c>
      <c r="AI100" t="str">
        <f>IF(スケジュール!AC102="","",スケジュール!AC102)</f>
        <v/>
      </c>
    </row>
    <row r="101" spans="1:35">
      <c r="A101" s="209">
        <f>IF(スケジュール!A103="","",スケジュール!A103)</f>
        <v>43467</v>
      </c>
      <c r="B101" t="str">
        <f>IF(スケジュール!B103="","",スケジュール!B103)</f>
        <v>水</v>
      </c>
      <c r="C101" s="209" t="str">
        <f>IF(スケジュール!C103="","",スケジュール!C103)</f>
        <v/>
      </c>
      <c r="D101" s="209" t="str">
        <f>IF(スケジュール!D103="","",スケジュール!D103)</f>
        <v/>
      </c>
      <c r="E101" t="str">
        <f>IF(スケジュール!E103="","",スケジュール!E103)</f>
        <v/>
      </c>
      <c r="F101" t="str">
        <f>IF(スケジュール!F103="","",スケジュール!F103)</f>
        <v/>
      </c>
      <c r="G101" t="str">
        <f>IF(スケジュール!G103="","",スケジュール!G103)</f>
        <v/>
      </c>
      <c r="H101" t="str">
        <f>IF(スケジュール!H103="","",スケジュール!H103)</f>
        <v/>
      </c>
      <c r="I101" t="str">
        <f>IF(スケジュール!I103="","",スケジュール!I103)</f>
        <v/>
      </c>
      <c r="J101" t="str">
        <f>IF(スケジュール!J103="","",スケジュール!J103)</f>
        <v/>
      </c>
      <c r="K101" t="str">
        <f>IF(スケジュール!K103="","",スケジュール!K103)</f>
        <v/>
      </c>
      <c r="L101" t="str">
        <f>IF(スケジュール!L103="","",スケジュール!L103)</f>
        <v/>
      </c>
      <c r="M101" t="str">
        <f>IF(スケジュール!M103="","",スケジュール!M103)</f>
        <v/>
      </c>
      <c r="N101" t="str">
        <f>IF(スケジュール!N103="","",スケジュール!N103)</f>
        <v/>
      </c>
      <c r="O101" t="str">
        <f>IF(スケジュール!O103="","",スケジュール!O103)</f>
        <v/>
      </c>
      <c r="P101" t="str">
        <f>IF(スケジュール!P103="","",スケジュール!P103)</f>
        <v/>
      </c>
      <c r="Q101" t="str">
        <f>IF(スケジュール!Q103="","",スケジュール!Q103)</f>
        <v/>
      </c>
      <c r="R101" t="str">
        <f>IF(スケジュール!R103="","",スケジュール!R103)</f>
        <v/>
      </c>
      <c r="S101" t="str">
        <f>IF(スケジュール!S103="","",スケジュール!S103)</f>
        <v/>
      </c>
      <c r="T101" t="str">
        <f>IF(スケジュール!T103="","",スケジュール!T103)</f>
        <v/>
      </c>
      <c r="U101" t="str">
        <f>IF(スケジュール!U103="","",スケジュール!U103)</f>
        <v/>
      </c>
      <c r="V101" t="str">
        <f>IF(スケジュール!V103="","",スケジュール!V103)</f>
        <v/>
      </c>
      <c r="AC101" t="str">
        <f>IF(スケジュール!W103="","",スケジュール!W103)</f>
        <v/>
      </c>
      <c r="AD101" t="str">
        <f>IF(スケジュール!X103="","",スケジュール!X103)</f>
        <v/>
      </c>
      <c r="AE101" t="str">
        <f>IF(スケジュール!Y103="","",スケジュール!Y103)</f>
        <v/>
      </c>
      <c r="AF101" t="str">
        <f>IF(スケジュール!Z103="","",スケジュール!Z103)</f>
        <v/>
      </c>
      <c r="AG101" t="str">
        <f>IF(スケジュール!AA103="","",スケジュール!AA103)</f>
        <v/>
      </c>
      <c r="AH101" t="str">
        <f>IF(スケジュール!AB103="","",スケジュール!AB103)</f>
        <v/>
      </c>
      <c r="AI101" t="str">
        <f>IF(スケジュール!AC103="","",スケジュール!AC103)</f>
        <v/>
      </c>
    </row>
    <row r="102" spans="1:35">
      <c r="A102" s="209">
        <f>IF(スケジュール!A104="","",スケジュール!A104)</f>
        <v>43468</v>
      </c>
      <c r="B102" t="str">
        <f>IF(スケジュール!B104="","",スケジュール!B104)</f>
        <v>木</v>
      </c>
      <c r="C102" s="209" t="str">
        <f>IF(スケジュール!C104="","",スケジュール!C104)</f>
        <v/>
      </c>
      <c r="D102" s="209" t="str">
        <f>IF(スケジュール!D104="","",スケジュール!D104)</f>
        <v/>
      </c>
      <c r="E102" t="str">
        <f>IF(スケジュール!E104="","",スケジュール!E104)</f>
        <v/>
      </c>
      <c r="F102" t="str">
        <f>IF(スケジュール!F104="","",スケジュール!F104)</f>
        <v/>
      </c>
      <c r="G102" t="str">
        <f>IF(スケジュール!G104="","",スケジュール!G104)</f>
        <v/>
      </c>
      <c r="H102" t="str">
        <f>IF(スケジュール!H104="","",スケジュール!H104)</f>
        <v/>
      </c>
      <c r="I102" t="str">
        <f>IF(スケジュール!I104="","",スケジュール!I104)</f>
        <v/>
      </c>
      <c r="J102" t="str">
        <f>IF(スケジュール!J104="","",スケジュール!J104)</f>
        <v/>
      </c>
      <c r="K102" t="str">
        <f>IF(スケジュール!K104="","",スケジュール!K104)</f>
        <v/>
      </c>
      <c r="L102" t="str">
        <f>IF(スケジュール!L104="","",スケジュール!L104)</f>
        <v/>
      </c>
      <c r="M102" t="str">
        <f>IF(スケジュール!M104="","",スケジュール!M104)</f>
        <v/>
      </c>
      <c r="N102" t="str">
        <f>IF(スケジュール!N104="","",スケジュール!N104)</f>
        <v/>
      </c>
      <c r="O102" t="str">
        <f>IF(スケジュール!O104="","",スケジュール!O104)</f>
        <v/>
      </c>
      <c r="P102" t="str">
        <f>IF(スケジュール!P104="","",スケジュール!P104)</f>
        <v/>
      </c>
      <c r="Q102" t="str">
        <f>IF(スケジュール!Q104="","",スケジュール!Q104)</f>
        <v/>
      </c>
      <c r="R102" t="str">
        <f>IF(スケジュール!R104="","",スケジュール!R104)</f>
        <v/>
      </c>
      <c r="S102" t="str">
        <f>IF(スケジュール!S104="","",スケジュール!S104)</f>
        <v/>
      </c>
      <c r="T102" t="str">
        <f>IF(スケジュール!T104="","",スケジュール!T104)</f>
        <v/>
      </c>
      <c r="U102" t="str">
        <f>IF(スケジュール!U104="","",スケジュール!U104)</f>
        <v/>
      </c>
      <c r="V102" t="str">
        <f>IF(スケジュール!V104="","",スケジュール!V104)</f>
        <v/>
      </c>
      <c r="AC102" t="str">
        <f>IF(スケジュール!W104="","",スケジュール!W104)</f>
        <v/>
      </c>
      <c r="AD102" t="str">
        <f>IF(スケジュール!X104="","",スケジュール!X104)</f>
        <v/>
      </c>
      <c r="AE102" t="str">
        <f>IF(スケジュール!Y104="","",スケジュール!Y104)</f>
        <v/>
      </c>
      <c r="AF102" t="str">
        <f>IF(スケジュール!Z104="","",スケジュール!Z104)</f>
        <v/>
      </c>
      <c r="AG102" t="str">
        <f>IF(スケジュール!AA104="","",スケジュール!AA104)</f>
        <v/>
      </c>
      <c r="AH102" t="str">
        <f>IF(スケジュール!AB104="","",スケジュール!AB104)</f>
        <v/>
      </c>
      <c r="AI102" t="str">
        <f>IF(スケジュール!AC104="","",スケジュール!AC104)</f>
        <v/>
      </c>
    </row>
    <row r="103" spans="1:35">
      <c r="A103" s="209">
        <f>IF(スケジュール!A105="","",スケジュール!A105)</f>
        <v>43469</v>
      </c>
      <c r="B103" t="str">
        <f>IF(スケジュール!B105="","",スケジュール!B105)</f>
        <v>金</v>
      </c>
      <c r="C103" s="209" t="str">
        <f>IF(スケジュール!C105="","",スケジュール!C105)</f>
        <v/>
      </c>
      <c r="D103" s="209" t="str">
        <f>IF(スケジュール!D105="","",スケジュール!D105)</f>
        <v/>
      </c>
      <c r="E103" t="str">
        <f>IF(スケジュール!E105="","",スケジュール!E105)</f>
        <v/>
      </c>
      <c r="F103" t="str">
        <f>IF(スケジュール!F105="","",スケジュール!F105)</f>
        <v/>
      </c>
      <c r="G103" t="str">
        <f>IF(スケジュール!G105="","",スケジュール!G105)</f>
        <v/>
      </c>
      <c r="H103" t="str">
        <f>IF(スケジュール!H105="","",スケジュール!H105)</f>
        <v/>
      </c>
      <c r="I103" t="str">
        <f>IF(スケジュール!I105="","",スケジュール!I105)</f>
        <v/>
      </c>
      <c r="J103" t="str">
        <f>IF(スケジュール!J105="","",スケジュール!J105)</f>
        <v/>
      </c>
      <c r="K103" t="str">
        <f>IF(スケジュール!K105="","",スケジュール!K105)</f>
        <v/>
      </c>
      <c r="L103" t="str">
        <f>IF(スケジュール!L105="","",スケジュール!L105)</f>
        <v/>
      </c>
      <c r="M103" t="str">
        <f>IF(スケジュール!M105="","",スケジュール!M105)</f>
        <v/>
      </c>
      <c r="N103" t="str">
        <f>IF(スケジュール!N105="","",スケジュール!N105)</f>
        <v/>
      </c>
      <c r="O103" t="str">
        <f>IF(スケジュール!O105="","",スケジュール!O105)</f>
        <v/>
      </c>
      <c r="P103" t="str">
        <f>IF(スケジュール!P105="","",スケジュール!P105)</f>
        <v/>
      </c>
      <c r="Q103" t="str">
        <f>IF(スケジュール!Q105="","",スケジュール!Q105)</f>
        <v/>
      </c>
      <c r="R103" t="str">
        <f>IF(スケジュール!R105="","",スケジュール!R105)</f>
        <v/>
      </c>
      <c r="S103" t="str">
        <f>IF(スケジュール!S105="","",スケジュール!S105)</f>
        <v/>
      </c>
      <c r="T103" t="str">
        <f>IF(スケジュール!T105="","",スケジュール!T105)</f>
        <v/>
      </c>
      <c r="U103" t="str">
        <f>IF(スケジュール!U105="","",スケジュール!U105)</f>
        <v/>
      </c>
      <c r="V103" t="str">
        <f>IF(スケジュール!V105="","",スケジュール!V105)</f>
        <v/>
      </c>
      <c r="AC103" t="str">
        <f>IF(スケジュール!W105="","",スケジュール!W105)</f>
        <v/>
      </c>
      <c r="AD103" t="str">
        <f>IF(スケジュール!X105="","",スケジュール!X105)</f>
        <v/>
      </c>
      <c r="AE103" t="str">
        <f>IF(スケジュール!Y105="","",スケジュール!Y105)</f>
        <v/>
      </c>
      <c r="AF103" t="str">
        <f>IF(スケジュール!Z105="","",スケジュール!Z105)</f>
        <v/>
      </c>
      <c r="AG103" t="str">
        <f>IF(スケジュール!AA105="","",スケジュール!AA105)</f>
        <v/>
      </c>
      <c r="AH103" t="str">
        <f>IF(スケジュール!AB105="","",スケジュール!AB105)</f>
        <v/>
      </c>
      <c r="AI103" t="str">
        <f>IF(スケジュール!AC105="","",スケジュール!AC105)</f>
        <v/>
      </c>
    </row>
    <row r="104" spans="1:35">
      <c r="A104" s="209">
        <f>IF(スケジュール!A106="","",スケジュール!A106)</f>
        <v>43470</v>
      </c>
      <c r="B104" t="str">
        <f>IF(スケジュール!B106="","",スケジュール!B106)</f>
        <v>土</v>
      </c>
      <c r="C104" s="209" t="str">
        <f>IF(スケジュール!C106="","",スケジュール!C106)</f>
        <v/>
      </c>
      <c r="D104" s="209" t="str">
        <f>IF(スケジュール!D106="","",スケジュール!D106)</f>
        <v/>
      </c>
      <c r="E104" t="str">
        <f>IF(スケジュール!E106="","",スケジュール!E106)</f>
        <v/>
      </c>
      <c r="F104" t="str">
        <f>IF(スケジュール!F106="","",スケジュール!F106)</f>
        <v/>
      </c>
      <c r="G104" t="str">
        <f>IF(スケジュール!G106="","",スケジュール!G106)</f>
        <v/>
      </c>
      <c r="H104" t="str">
        <f>IF(スケジュール!H106="","",スケジュール!H106)</f>
        <v/>
      </c>
      <c r="I104" t="str">
        <f>IF(スケジュール!I106="","",スケジュール!I106)</f>
        <v/>
      </c>
      <c r="J104" t="str">
        <f>IF(スケジュール!J106="","",スケジュール!J106)</f>
        <v/>
      </c>
      <c r="K104" t="str">
        <f>IF(スケジュール!K106="","",スケジュール!K106)</f>
        <v/>
      </c>
      <c r="L104" t="str">
        <f>IF(スケジュール!L106="","",スケジュール!L106)</f>
        <v/>
      </c>
      <c r="M104" t="str">
        <f>IF(スケジュール!M106="","",スケジュール!M106)</f>
        <v/>
      </c>
      <c r="N104" t="str">
        <f>IF(スケジュール!N106="","",スケジュール!N106)</f>
        <v/>
      </c>
      <c r="O104" t="str">
        <f>IF(スケジュール!O106="","",スケジュール!O106)</f>
        <v/>
      </c>
      <c r="P104" t="str">
        <f>IF(スケジュール!P106="","",スケジュール!P106)</f>
        <v/>
      </c>
      <c r="Q104" t="str">
        <f>IF(スケジュール!Q106="","",スケジュール!Q106)</f>
        <v/>
      </c>
      <c r="R104" t="str">
        <f>IF(スケジュール!R106="","",スケジュール!R106)</f>
        <v/>
      </c>
      <c r="S104" t="str">
        <f>IF(スケジュール!S106="","",スケジュール!S106)</f>
        <v/>
      </c>
      <c r="T104" t="str">
        <f>IF(スケジュール!T106="","",スケジュール!T106)</f>
        <v/>
      </c>
      <c r="U104" t="str">
        <f>IF(スケジュール!U106="","",スケジュール!U106)</f>
        <v/>
      </c>
      <c r="V104" t="str">
        <f>IF(スケジュール!V106="","",スケジュール!V106)</f>
        <v/>
      </c>
      <c r="AC104" t="str">
        <f>IF(スケジュール!W106="","",スケジュール!W106)</f>
        <v/>
      </c>
      <c r="AD104" t="str">
        <f>IF(スケジュール!X106="","",スケジュール!X106)</f>
        <v/>
      </c>
      <c r="AE104" t="str">
        <f>IF(スケジュール!Y106="","",スケジュール!Y106)</f>
        <v/>
      </c>
      <c r="AF104" t="str">
        <f>IF(スケジュール!Z106="","",スケジュール!Z106)</f>
        <v/>
      </c>
      <c r="AG104" t="str">
        <f>IF(スケジュール!AA106="","",スケジュール!AA106)</f>
        <v/>
      </c>
      <c r="AH104" t="str">
        <f>IF(スケジュール!AB106="","",スケジュール!AB106)</f>
        <v/>
      </c>
      <c r="AI104" t="str">
        <f>IF(スケジュール!AC106="","",スケジュール!AC106)</f>
        <v/>
      </c>
    </row>
    <row r="105" spans="1:35">
      <c r="A105" s="209">
        <f>IF(スケジュール!A107="","",スケジュール!A107)</f>
        <v>43471</v>
      </c>
      <c r="B105" t="str">
        <f>IF(スケジュール!B107="","",スケジュール!B107)</f>
        <v>日</v>
      </c>
      <c r="C105" s="209" t="str">
        <f>IF(スケジュール!C107="","",スケジュール!C107)</f>
        <v/>
      </c>
      <c r="D105" s="209" t="str">
        <f>IF(スケジュール!D107="","",スケジュール!D107)</f>
        <v/>
      </c>
      <c r="E105" t="str">
        <f>IF(スケジュール!E107="","",スケジュール!E107)</f>
        <v/>
      </c>
      <c r="F105" t="str">
        <f>IF(スケジュール!F107="","",スケジュール!F107)</f>
        <v/>
      </c>
      <c r="G105" t="str">
        <f>IF(スケジュール!G107="","",スケジュール!G107)</f>
        <v/>
      </c>
      <c r="H105" t="str">
        <f>IF(スケジュール!H107="","",スケジュール!H107)</f>
        <v/>
      </c>
      <c r="I105" t="str">
        <f>IF(スケジュール!I107="","",スケジュール!I107)</f>
        <v/>
      </c>
      <c r="J105" t="str">
        <f>IF(スケジュール!J107="","",スケジュール!J107)</f>
        <v/>
      </c>
      <c r="K105" t="str">
        <f>IF(スケジュール!K107="","",スケジュール!K107)</f>
        <v/>
      </c>
      <c r="L105" t="str">
        <f>IF(スケジュール!L107="","",スケジュール!L107)</f>
        <v/>
      </c>
      <c r="M105" t="str">
        <f>IF(スケジュール!M107="","",スケジュール!M107)</f>
        <v/>
      </c>
      <c r="N105" t="str">
        <f>IF(スケジュール!N107="","",スケジュール!N107)</f>
        <v/>
      </c>
      <c r="O105" t="str">
        <f>IF(スケジュール!O107="","",スケジュール!O107)</f>
        <v/>
      </c>
      <c r="P105" t="str">
        <f>IF(スケジュール!P107="","",スケジュール!P107)</f>
        <v/>
      </c>
      <c r="Q105" t="str">
        <f>IF(スケジュール!Q107="","",スケジュール!Q107)</f>
        <v/>
      </c>
      <c r="R105" t="str">
        <f>IF(スケジュール!R107="","",スケジュール!R107)</f>
        <v/>
      </c>
      <c r="S105" t="str">
        <f>IF(スケジュール!S107="","",スケジュール!S107)</f>
        <v/>
      </c>
      <c r="T105" t="str">
        <f>IF(スケジュール!T107="","",スケジュール!T107)</f>
        <v/>
      </c>
      <c r="U105" t="str">
        <f>IF(スケジュール!U107="","",スケジュール!U107)</f>
        <v/>
      </c>
      <c r="V105" t="str">
        <f>IF(スケジュール!V107="","",スケジュール!V107)</f>
        <v/>
      </c>
      <c r="AC105" t="str">
        <f>IF(スケジュール!W107="","",スケジュール!W107)</f>
        <v/>
      </c>
      <c r="AD105" t="str">
        <f>IF(スケジュール!X107="","",スケジュール!X107)</f>
        <v/>
      </c>
      <c r="AE105" t="str">
        <f>IF(スケジュール!Y107="","",スケジュール!Y107)</f>
        <v/>
      </c>
      <c r="AF105" t="str">
        <f>IF(スケジュール!Z107="","",スケジュール!Z107)</f>
        <v/>
      </c>
      <c r="AG105" t="str">
        <f>IF(スケジュール!AA107="","",スケジュール!AA107)</f>
        <v/>
      </c>
      <c r="AH105" t="str">
        <f>IF(スケジュール!AB107="","",スケジュール!AB107)</f>
        <v/>
      </c>
      <c r="AI105" t="str">
        <f>IF(スケジュール!AC107="","",スケジュール!AC107)</f>
        <v/>
      </c>
    </row>
    <row r="106" spans="1:35">
      <c r="A106" s="209">
        <f>IF(スケジュール!A108="","",スケジュール!A108)</f>
        <v>43472</v>
      </c>
      <c r="B106" t="str">
        <f>IF(スケジュール!B108="","",スケジュール!B108)</f>
        <v>月</v>
      </c>
      <c r="C106" s="209" t="str">
        <f>IF(スケジュール!C108="","",スケジュール!C108)</f>
        <v/>
      </c>
      <c r="D106" s="209" t="str">
        <f>IF(スケジュール!D108="","",スケジュール!D108)</f>
        <v/>
      </c>
      <c r="E106" t="str">
        <f>IF(スケジュール!E108="","",スケジュール!E108)</f>
        <v/>
      </c>
      <c r="F106" t="str">
        <f>IF(スケジュール!F108="","",スケジュール!F108)</f>
        <v/>
      </c>
      <c r="G106" t="str">
        <f>IF(スケジュール!G108="","",スケジュール!G108)</f>
        <v/>
      </c>
      <c r="H106" t="str">
        <f>IF(スケジュール!H108="","",スケジュール!H108)</f>
        <v/>
      </c>
      <c r="I106" t="str">
        <f>IF(スケジュール!I108="","",スケジュール!I108)</f>
        <v/>
      </c>
      <c r="J106" t="str">
        <f>IF(スケジュール!J108="","",スケジュール!J108)</f>
        <v/>
      </c>
      <c r="K106" t="str">
        <f>IF(スケジュール!K108="","",スケジュール!K108)</f>
        <v/>
      </c>
      <c r="L106" t="str">
        <f>IF(スケジュール!L108="","",スケジュール!L108)</f>
        <v/>
      </c>
      <c r="M106" t="str">
        <f>IF(スケジュール!M108="","",スケジュール!M108)</f>
        <v/>
      </c>
      <c r="N106" t="str">
        <f>IF(スケジュール!N108="","",スケジュール!N108)</f>
        <v/>
      </c>
      <c r="O106" t="str">
        <f>IF(スケジュール!O108="","",スケジュール!O108)</f>
        <v/>
      </c>
      <c r="P106" t="str">
        <f>IF(スケジュール!P108="","",スケジュール!P108)</f>
        <v/>
      </c>
      <c r="Q106" t="str">
        <f>IF(スケジュール!Q108="","",スケジュール!Q108)</f>
        <v/>
      </c>
      <c r="R106" t="str">
        <f>IF(スケジュール!R108="","",スケジュール!R108)</f>
        <v/>
      </c>
      <c r="S106" t="str">
        <f>IF(スケジュール!S108="","",スケジュール!S108)</f>
        <v/>
      </c>
      <c r="T106" t="str">
        <f>IF(スケジュール!T108="","",スケジュール!T108)</f>
        <v/>
      </c>
      <c r="U106" t="str">
        <f>IF(スケジュール!U108="","",スケジュール!U108)</f>
        <v/>
      </c>
      <c r="V106" t="str">
        <f>IF(スケジュール!V108="","",スケジュール!V108)</f>
        <v/>
      </c>
      <c r="AC106" t="str">
        <f>IF(スケジュール!W108="","",スケジュール!W108)</f>
        <v/>
      </c>
      <c r="AD106" t="str">
        <f>IF(スケジュール!X108="","",スケジュール!X108)</f>
        <v/>
      </c>
      <c r="AE106" t="str">
        <f>IF(スケジュール!Y108="","",スケジュール!Y108)</f>
        <v/>
      </c>
      <c r="AF106" t="str">
        <f>IF(スケジュール!Z108="","",スケジュール!Z108)</f>
        <v/>
      </c>
      <c r="AG106" t="str">
        <f>IF(スケジュール!AA108="","",スケジュール!AA108)</f>
        <v/>
      </c>
      <c r="AH106" t="str">
        <f>IF(スケジュール!AB108="","",スケジュール!AB108)</f>
        <v/>
      </c>
      <c r="AI106" t="str">
        <f>IF(スケジュール!AC108="","",スケジュール!AC108)</f>
        <v/>
      </c>
    </row>
    <row r="107" spans="1:35">
      <c r="A107" s="209">
        <f>IF(スケジュール!A109="","",スケジュール!A109)</f>
        <v>43473</v>
      </c>
      <c r="B107" t="str">
        <f>IF(スケジュール!B109="","",スケジュール!B109)</f>
        <v>火</v>
      </c>
      <c r="C107" s="209">
        <f>IF(スケジュール!C109="","",スケジュール!C109)</f>
        <v>43488</v>
      </c>
      <c r="D107" s="209">
        <f>IF(スケジュール!D109="","",スケジュール!D109)</f>
        <v>43490</v>
      </c>
      <c r="E107" t="str">
        <f>IF(スケジュール!E109="","",スケジュール!E109)</f>
        <v/>
      </c>
      <c r="F107" t="str">
        <f>IF(スケジュール!F109="","",スケジュール!F109)</f>
        <v/>
      </c>
      <c r="G107" t="str">
        <f>IF(スケジュール!G109="","",スケジュール!G109)</f>
        <v/>
      </c>
      <c r="H107" t="str">
        <f>IF(スケジュール!H109="","",スケジュール!H109)</f>
        <v/>
      </c>
      <c r="I107" t="str">
        <f>IF(スケジュール!I109="","",スケジュール!I109)</f>
        <v/>
      </c>
      <c r="J107" t="str">
        <f>IF(スケジュール!J109="","",スケジュール!J109)</f>
        <v/>
      </c>
      <c r="K107" t="str">
        <f>IF(スケジュール!K109="","",スケジュール!K109)</f>
        <v/>
      </c>
      <c r="L107" t="str">
        <f>IF(スケジュール!L109="","",スケジュール!L109)</f>
        <v/>
      </c>
      <c r="M107" t="str">
        <f>IF(スケジュール!M109="","",スケジュール!M109)</f>
        <v/>
      </c>
      <c r="N107" t="str">
        <f>IF(スケジュール!N109="","",スケジュール!N109)</f>
        <v/>
      </c>
      <c r="O107" t="str">
        <f>IF(スケジュール!O109="","",スケジュール!O109)</f>
        <v/>
      </c>
      <c r="P107" t="str">
        <f>IF(スケジュール!P109="","",スケジュール!P109)</f>
        <v/>
      </c>
      <c r="Q107" t="str">
        <f>IF(スケジュール!Q109="","",スケジュール!Q109)</f>
        <v/>
      </c>
      <c r="R107" t="str">
        <f>IF(スケジュール!R109="","",スケジュール!R109)</f>
        <v/>
      </c>
      <c r="S107" t="str">
        <f>IF(スケジュール!S109="","",スケジュール!S109)</f>
        <v/>
      </c>
      <c r="T107" t="str">
        <f>IF(スケジュール!T109="","",スケジュール!T109)</f>
        <v/>
      </c>
      <c r="U107" t="str">
        <f>IF(スケジュール!U109="","",スケジュール!U109)</f>
        <v/>
      </c>
      <c r="V107" t="str">
        <f>IF(スケジュール!V109="","",スケジュール!V109)</f>
        <v/>
      </c>
      <c r="AC107" t="str">
        <f>IF(スケジュール!W109="","",スケジュール!W109)</f>
        <v/>
      </c>
      <c r="AD107" t="str">
        <f>IF(スケジュール!X109="","",スケジュール!X109)</f>
        <v/>
      </c>
      <c r="AE107" t="str">
        <f>IF(スケジュール!Y109="","",スケジュール!Y109)</f>
        <v/>
      </c>
      <c r="AF107" t="str">
        <f>IF(スケジュール!Z109="","",スケジュール!Z109)</f>
        <v>●</v>
      </c>
      <c r="AG107" t="str">
        <f>IF(スケジュール!AA109="","",スケジュール!AA109)</f>
        <v/>
      </c>
      <c r="AH107" t="str">
        <f>IF(スケジュール!AB109="","",スケジュール!AB109)</f>
        <v/>
      </c>
      <c r="AI107" t="str">
        <f>IF(スケジュール!AC109="","",スケジュール!AC109)</f>
        <v/>
      </c>
    </row>
    <row r="108" spans="1:35">
      <c r="A108" s="209">
        <f>IF(スケジュール!A110="","",スケジュール!A110)</f>
        <v>43474</v>
      </c>
      <c r="B108" t="str">
        <f>IF(スケジュール!B110="","",スケジュール!B110)</f>
        <v>水</v>
      </c>
      <c r="C108" s="209">
        <f>IF(スケジュール!C110="","",スケジュール!C110)</f>
        <v>43489</v>
      </c>
      <c r="D108" s="209" t="str">
        <f>IF(スケジュール!D110="","",スケジュール!D110)</f>
        <v/>
      </c>
      <c r="E108" t="str">
        <f>IF(スケジュール!E110="","",スケジュール!E110)</f>
        <v/>
      </c>
      <c r="F108" t="str">
        <f>IF(スケジュール!F110="","",スケジュール!F110)</f>
        <v/>
      </c>
      <c r="G108" t="str">
        <f>IF(スケジュール!G110="","",スケジュール!G110)</f>
        <v/>
      </c>
      <c r="H108" t="str">
        <f>IF(スケジュール!H110="","",スケジュール!H110)</f>
        <v/>
      </c>
      <c r="I108" t="str">
        <f>IF(スケジュール!I110="","",スケジュール!I110)</f>
        <v/>
      </c>
      <c r="J108" t="str">
        <f>IF(スケジュール!J110="","",スケジュール!J110)</f>
        <v/>
      </c>
      <c r="K108" t="str">
        <f>IF(スケジュール!K110="","",スケジュール!K110)</f>
        <v/>
      </c>
      <c r="L108" t="str">
        <f>IF(スケジュール!L110="","",スケジュール!L110)</f>
        <v/>
      </c>
      <c r="M108" t="str">
        <f>IF(スケジュール!M110="","",スケジュール!M110)</f>
        <v/>
      </c>
      <c r="N108" t="str">
        <f>IF(スケジュール!N110="","",スケジュール!N110)</f>
        <v/>
      </c>
      <c r="O108" t="str">
        <f>IF(スケジュール!O110="","",スケジュール!O110)</f>
        <v/>
      </c>
      <c r="P108" t="str">
        <f>IF(スケジュール!P110="","",スケジュール!P110)</f>
        <v/>
      </c>
      <c r="Q108" t="str">
        <f>IF(スケジュール!Q110="","",スケジュール!Q110)</f>
        <v/>
      </c>
      <c r="R108" t="str">
        <f>IF(スケジュール!R110="","",スケジュール!R110)</f>
        <v/>
      </c>
      <c r="S108" t="str">
        <f>IF(スケジュール!S110="","",スケジュール!S110)</f>
        <v/>
      </c>
      <c r="T108" t="str">
        <f>IF(スケジュール!T110="","",スケジュール!T110)</f>
        <v/>
      </c>
      <c r="U108" t="str">
        <f>IF(スケジュール!U110="","",スケジュール!U110)</f>
        <v/>
      </c>
      <c r="V108" t="str">
        <f>IF(スケジュール!V110="","",スケジュール!V110)</f>
        <v/>
      </c>
      <c r="AC108" t="str">
        <f>IF(スケジュール!W110="","",スケジュール!W110)</f>
        <v/>
      </c>
      <c r="AD108" t="str">
        <f>IF(スケジュール!X110="","",スケジュール!X110)</f>
        <v/>
      </c>
      <c r="AE108" t="str">
        <f>IF(スケジュール!Y110="","",スケジュール!Y110)</f>
        <v/>
      </c>
      <c r="AF108" t="str">
        <f>IF(スケジュール!Z110="","",スケジュール!Z110)</f>
        <v>●</v>
      </c>
      <c r="AG108" t="str">
        <f>IF(スケジュール!AA110="","",スケジュール!AA110)</f>
        <v/>
      </c>
      <c r="AH108" t="str">
        <f>IF(スケジュール!AB110="","",スケジュール!AB110)</f>
        <v/>
      </c>
      <c r="AI108" t="str">
        <f>IF(スケジュール!AC110="","",スケジュール!AC110)</f>
        <v/>
      </c>
    </row>
    <row r="109" spans="1:35">
      <c r="A109" s="209">
        <f>IF(スケジュール!A111="","",スケジュール!A111)</f>
        <v>43475</v>
      </c>
      <c r="B109" t="str">
        <f>IF(スケジュール!B111="","",スケジュール!B111)</f>
        <v>木</v>
      </c>
      <c r="C109" s="209" t="str">
        <f>IF(スケジュール!C111="","",スケジュール!C111)</f>
        <v/>
      </c>
      <c r="D109" s="209" t="str">
        <f>IF(スケジュール!D111="","",スケジュール!D111)</f>
        <v/>
      </c>
      <c r="E109" t="str">
        <f>IF(スケジュール!E111="","",スケジュール!E111)</f>
        <v/>
      </c>
      <c r="F109" t="str">
        <f>IF(スケジュール!F111="","",スケジュール!F111)</f>
        <v/>
      </c>
      <c r="G109" t="str">
        <f>IF(スケジュール!G111="","",スケジュール!G111)</f>
        <v/>
      </c>
      <c r="H109" t="str">
        <f>IF(スケジュール!H111="","",スケジュール!H111)</f>
        <v/>
      </c>
      <c r="I109" t="str">
        <f>IF(スケジュール!I111="","",スケジュール!I111)</f>
        <v/>
      </c>
      <c r="J109" t="str">
        <f>IF(スケジュール!J111="","",スケジュール!J111)</f>
        <v/>
      </c>
      <c r="K109" t="str">
        <f>IF(スケジュール!K111="","",スケジュール!K111)</f>
        <v/>
      </c>
      <c r="L109" t="str">
        <f>IF(スケジュール!L111="","",スケジュール!L111)</f>
        <v/>
      </c>
      <c r="M109" t="str">
        <f>IF(スケジュール!M111="","",スケジュール!M111)</f>
        <v/>
      </c>
      <c r="N109" t="str">
        <f>IF(スケジュール!N111="","",スケジュール!N111)</f>
        <v/>
      </c>
      <c r="O109" t="str">
        <f>IF(スケジュール!O111="","",スケジュール!O111)</f>
        <v/>
      </c>
      <c r="P109" t="str">
        <f>IF(スケジュール!P111="","",スケジュール!P111)</f>
        <v/>
      </c>
      <c r="Q109" t="str">
        <f>IF(スケジュール!Q111="","",スケジュール!Q111)</f>
        <v/>
      </c>
      <c r="R109" t="str">
        <f>IF(スケジュール!R111="","",スケジュール!R111)</f>
        <v/>
      </c>
      <c r="S109" t="str">
        <f>IF(スケジュール!S111="","",スケジュール!S111)</f>
        <v/>
      </c>
      <c r="T109" t="str">
        <f>IF(スケジュール!T111="","",スケジュール!T111)</f>
        <v/>
      </c>
      <c r="U109" t="str">
        <f>IF(スケジュール!U111="","",スケジュール!U111)</f>
        <v/>
      </c>
      <c r="V109" t="str">
        <f>IF(スケジュール!V111="","",スケジュール!V111)</f>
        <v/>
      </c>
      <c r="AC109" t="str">
        <f>IF(スケジュール!W111="","",スケジュール!W111)</f>
        <v/>
      </c>
      <c r="AD109" t="str">
        <f>IF(スケジュール!X111="","",スケジュール!X111)</f>
        <v/>
      </c>
      <c r="AE109" t="str">
        <f>IF(スケジュール!Y111="","",スケジュール!Y111)</f>
        <v/>
      </c>
      <c r="AF109" t="str">
        <f>IF(スケジュール!Z111="","",スケジュール!Z111)</f>
        <v/>
      </c>
      <c r="AG109" t="str">
        <f>IF(スケジュール!AA111="","",スケジュール!AA111)</f>
        <v/>
      </c>
      <c r="AH109" t="str">
        <f>IF(スケジュール!AB111="","",スケジュール!AB111)</f>
        <v/>
      </c>
      <c r="AI109" t="str">
        <f>IF(スケジュール!AC111="","",スケジュール!AC111)</f>
        <v/>
      </c>
    </row>
    <row r="110" spans="1:35">
      <c r="A110" s="209">
        <f>IF(スケジュール!A112="","",スケジュール!A112)</f>
        <v>43476</v>
      </c>
      <c r="B110" t="str">
        <f>IF(スケジュール!B112="","",スケジュール!B112)</f>
        <v>金</v>
      </c>
      <c r="C110" s="209" t="str">
        <f>IF(スケジュール!C112="","",スケジュール!C112)</f>
        <v/>
      </c>
      <c r="D110" s="209" t="str">
        <f>IF(スケジュール!D112="","",スケジュール!D112)</f>
        <v/>
      </c>
      <c r="E110" t="str">
        <f>IF(スケジュール!E112="","",スケジュール!E112)</f>
        <v/>
      </c>
      <c r="F110" t="str">
        <f>IF(スケジュール!F112="","",スケジュール!F112)</f>
        <v/>
      </c>
      <c r="G110" t="str">
        <f>IF(スケジュール!G112="","",スケジュール!G112)</f>
        <v/>
      </c>
      <c r="H110" t="str">
        <f>IF(スケジュール!H112="","",スケジュール!H112)</f>
        <v/>
      </c>
      <c r="I110" t="str">
        <f>IF(スケジュール!I112="","",スケジュール!I112)</f>
        <v/>
      </c>
      <c r="J110" t="str">
        <f>IF(スケジュール!J112="","",スケジュール!J112)</f>
        <v/>
      </c>
      <c r="K110" t="str">
        <f>IF(スケジュール!K112="","",スケジュール!K112)</f>
        <v/>
      </c>
      <c r="L110" t="str">
        <f>IF(スケジュール!L112="","",スケジュール!L112)</f>
        <v/>
      </c>
      <c r="M110" t="str">
        <f>IF(スケジュール!M112="","",スケジュール!M112)</f>
        <v/>
      </c>
      <c r="N110" t="str">
        <f>IF(スケジュール!N112="","",スケジュール!N112)</f>
        <v/>
      </c>
      <c r="O110" t="str">
        <f>IF(スケジュール!O112="","",スケジュール!O112)</f>
        <v/>
      </c>
      <c r="P110" t="str">
        <f>IF(スケジュール!P112="","",スケジュール!P112)</f>
        <v/>
      </c>
      <c r="Q110" t="str">
        <f>IF(スケジュール!Q112="","",スケジュール!Q112)</f>
        <v/>
      </c>
      <c r="R110" t="str">
        <f>IF(スケジュール!R112="","",スケジュール!R112)</f>
        <v/>
      </c>
      <c r="S110" t="str">
        <f>IF(スケジュール!S112="","",スケジュール!S112)</f>
        <v/>
      </c>
      <c r="T110" t="str">
        <f>IF(スケジュール!T112="","",スケジュール!T112)</f>
        <v/>
      </c>
      <c r="U110" t="str">
        <f>IF(スケジュール!U112="","",スケジュール!U112)</f>
        <v/>
      </c>
      <c r="V110" t="str">
        <f>IF(スケジュール!V112="","",スケジュール!V112)</f>
        <v/>
      </c>
      <c r="AC110" t="str">
        <f>IF(スケジュール!W112="","",スケジュール!W112)</f>
        <v/>
      </c>
      <c r="AD110" t="str">
        <f>IF(スケジュール!X112="","",スケジュール!X112)</f>
        <v/>
      </c>
      <c r="AE110" t="str">
        <f>IF(スケジュール!Y112="","",スケジュール!Y112)</f>
        <v/>
      </c>
      <c r="AF110" t="str">
        <f>IF(スケジュール!Z112="","",スケジュール!Z112)</f>
        <v/>
      </c>
      <c r="AG110" t="str">
        <f>IF(スケジュール!AA112="","",スケジュール!AA112)</f>
        <v/>
      </c>
      <c r="AH110" t="str">
        <f>IF(スケジュール!AB112="","",スケジュール!AB112)</f>
        <v/>
      </c>
      <c r="AI110" t="str">
        <f>IF(スケジュール!AC112="","",スケジュール!AC112)</f>
        <v/>
      </c>
    </row>
    <row r="111" spans="1:35">
      <c r="A111" s="209">
        <f>IF(スケジュール!A113="","",スケジュール!A113)</f>
        <v>43477</v>
      </c>
      <c r="B111" t="str">
        <f>IF(スケジュール!B113="","",スケジュール!B113)</f>
        <v>土</v>
      </c>
      <c r="C111" s="209" t="str">
        <f>IF(スケジュール!C113="","",スケジュール!C113)</f>
        <v/>
      </c>
      <c r="D111" s="209" t="str">
        <f>IF(スケジュール!D113="","",スケジュール!D113)</f>
        <v/>
      </c>
      <c r="E111" t="str">
        <f>IF(スケジュール!E113="","",スケジュール!E113)</f>
        <v/>
      </c>
      <c r="F111" t="str">
        <f>IF(スケジュール!F113="","",スケジュール!F113)</f>
        <v/>
      </c>
      <c r="G111" t="str">
        <f>IF(スケジュール!G113="","",スケジュール!G113)</f>
        <v/>
      </c>
      <c r="H111" t="str">
        <f>IF(スケジュール!H113="","",スケジュール!H113)</f>
        <v/>
      </c>
      <c r="I111" t="str">
        <f>IF(スケジュール!I113="","",スケジュール!I113)</f>
        <v/>
      </c>
      <c r="J111" t="str">
        <f>IF(スケジュール!J113="","",スケジュール!J113)</f>
        <v/>
      </c>
      <c r="K111" t="str">
        <f>IF(スケジュール!K113="","",スケジュール!K113)</f>
        <v/>
      </c>
      <c r="L111" t="str">
        <f>IF(スケジュール!L113="","",スケジュール!L113)</f>
        <v/>
      </c>
      <c r="M111" t="str">
        <f>IF(スケジュール!M113="","",スケジュール!M113)</f>
        <v/>
      </c>
      <c r="N111" t="str">
        <f>IF(スケジュール!N113="","",スケジュール!N113)</f>
        <v/>
      </c>
      <c r="O111" t="str">
        <f>IF(スケジュール!O113="","",スケジュール!O113)</f>
        <v/>
      </c>
      <c r="P111" t="str">
        <f>IF(スケジュール!P113="","",スケジュール!P113)</f>
        <v/>
      </c>
      <c r="Q111" t="str">
        <f>IF(スケジュール!Q113="","",スケジュール!Q113)</f>
        <v/>
      </c>
      <c r="R111" t="str">
        <f>IF(スケジュール!R113="","",スケジュール!R113)</f>
        <v/>
      </c>
      <c r="S111" t="str">
        <f>IF(スケジュール!S113="","",スケジュール!S113)</f>
        <v/>
      </c>
      <c r="T111" t="str">
        <f>IF(スケジュール!T113="","",スケジュール!T113)</f>
        <v/>
      </c>
      <c r="U111" t="str">
        <f>IF(スケジュール!U113="","",スケジュール!U113)</f>
        <v/>
      </c>
      <c r="V111" t="str">
        <f>IF(スケジュール!V113="","",スケジュール!V113)</f>
        <v/>
      </c>
      <c r="AC111" t="str">
        <f>IF(スケジュール!W113="","",スケジュール!W113)</f>
        <v/>
      </c>
      <c r="AD111" t="str">
        <f>IF(スケジュール!X113="","",スケジュール!X113)</f>
        <v/>
      </c>
      <c r="AE111" t="str">
        <f>IF(スケジュール!Y113="","",スケジュール!Y113)</f>
        <v/>
      </c>
      <c r="AF111" t="str">
        <f>IF(スケジュール!Z113="","",スケジュール!Z113)</f>
        <v/>
      </c>
      <c r="AG111" t="str">
        <f>IF(スケジュール!AA113="","",スケジュール!AA113)</f>
        <v/>
      </c>
      <c r="AH111" t="str">
        <f>IF(スケジュール!AB113="","",スケジュール!AB113)</f>
        <v/>
      </c>
      <c r="AI111" t="str">
        <f>IF(スケジュール!AC113="","",スケジュール!AC113)</f>
        <v/>
      </c>
    </row>
    <row r="112" spans="1:35">
      <c r="A112" s="209">
        <f>IF(スケジュール!A114="","",スケジュール!A114)</f>
        <v>43478</v>
      </c>
      <c r="B112" t="str">
        <f>IF(スケジュール!B114="","",スケジュール!B114)</f>
        <v>日</v>
      </c>
      <c r="C112" s="209" t="str">
        <f>IF(スケジュール!C114="","",スケジュール!C114)</f>
        <v/>
      </c>
      <c r="D112" s="209" t="str">
        <f>IF(スケジュール!D114="","",スケジュール!D114)</f>
        <v/>
      </c>
      <c r="E112" t="str">
        <f>IF(スケジュール!E114="","",スケジュール!E114)</f>
        <v/>
      </c>
      <c r="F112" t="str">
        <f>IF(スケジュール!F114="","",スケジュール!F114)</f>
        <v/>
      </c>
      <c r="G112" t="str">
        <f>IF(スケジュール!G114="","",スケジュール!G114)</f>
        <v/>
      </c>
      <c r="H112" t="str">
        <f>IF(スケジュール!H114="","",スケジュール!H114)</f>
        <v/>
      </c>
      <c r="I112" t="str">
        <f>IF(スケジュール!I114="","",スケジュール!I114)</f>
        <v/>
      </c>
      <c r="J112" t="str">
        <f>IF(スケジュール!J114="","",スケジュール!J114)</f>
        <v/>
      </c>
      <c r="K112" t="str">
        <f>IF(スケジュール!K114="","",スケジュール!K114)</f>
        <v/>
      </c>
      <c r="L112" t="str">
        <f>IF(スケジュール!L114="","",スケジュール!L114)</f>
        <v/>
      </c>
      <c r="M112" t="str">
        <f>IF(スケジュール!M114="","",スケジュール!M114)</f>
        <v/>
      </c>
      <c r="N112" t="str">
        <f>IF(スケジュール!N114="","",スケジュール!N114)</f>
        <v/>
      </c>
      <c r="O112" t="str">
        <f>IF(スケジュール!O114="","",スケジュール!O114)</f>
        <v/>
      </c>
      <c r="P112" t="str">
        <f>IF(スケジュール!P114="","",スケジュール!P114)</f>
        <v/>
      </c>
      <c r="Q112" t="str">
        <f>IF(スケジュール!Q114="","",スケジュール!Q114)</f>
        <v/>
      </c>
      <c r="R112" t="str">
        <f>IF(スケジュール!R114="","",スケジュール!R114)</f>
        <v/>
      </c>
      <c r="S112" t="str">
        <f>IF(スケジュール!S114="","",スケジュール!S114)</f>
        <v/>
      </c>
      <c r="T112" t="str">
        <f>IF(スケジュール!T114="","",スケジュール!T114)</f>
        <v/>
      </c>
      <c r="U112" t="str">
        <f>IF(スケジュール!U114="","",スケジュール!U114)</f>
        <v/>
      </c>
      <c r="V112" t="str">
        <f>IF(スケジュール!V114="","",スケジュール!V114)</f>
        <v/>
      </c>
      <c r="AC112" t="str">
        <f>IF(スケジュール!W114="","",スケジュール!W114)</f>
        <v/>
      </c>
      <c r="AD112" t="str">
        <f>IF(スケジュール!X114="","",スケジュール!X114)</f>
        <v/>
      </c>
      <c r="AE112" t="str">
        <f>IF(スケジュール!Y114="","",スケジュール!Y114)</f>
        <v/>
      </c>
      <c r="AF112" t="str">
        <f>IF(スケジュール!Z114="","",スケジュール!Z114)</f>
        <v/>
      </c>
      <c r="AG112" t="str">
        <f>IF(スケジュール!AA114="","",スケジュール!AA114)</f>
        <v/>
      </c>
      <c r="AH112" t="str">
        <f>IF(スケジュール!AB114="","",スケジュール!AB114)</f>
        <v/>
      </c>
      <c r="AI112" t="str">
        <f>IF(スケジュール!AC114="","",スケジュール!AC114)</f>
        <v/>
      </c>
    </row>
    <row r="113" spans="1:35">
      <c r="A113" s="209">
        <f>IF(スケジュール!A115="","",スケジュール!A115)</f>
        <v>43479</v>
      </c>
      <c r="B113" t="str">
        <f>IF(スケジュール!B115="","",スケジュール!B115)</f>
        <v>月</v>
      </c>
      <c r="C113" s="209" t="str">
        <f>IF(スケジュール!C115="","",スケジュール!C115)</f>
        <v/>
      </c>
      <c r="D113" s="209" t="str">
        <f>IF(スケジュール!D115="","",スケジュール!D115)</f>
        <v/>
      </c>
      <c r="E113" t="str">
        <f>IF(スケジュール!E115="","",スケジュール!E115)</f>
        <v/>
      </c>
      <c r="F113" t="str">
        <f>IF(スケジュール!F115="","",スケジュール!F115)</f>
        <v/>
      </c>
      <c r="G113" t="str">
        <f>IF(スケジュール!G115="","",スケジュール!G115)</f>
        <v/>
      </c>
      <c r="H113" t="str">
        <f>IF(スケジュール!H115="","",スケジュール!H115)</f>
        <v/>
      </c>
      <c r="I113" t="str">
        <f>IF(スケジュール!I115="","",スケジュール!I115)</f>
        <v/>
      </c>
      <c r="J113" t="str">
        <f>IF(スケジュール!J115="","",スケジュール!J115)</f>
        <v/>
      </c>
      <c r="K113" t="str">
        <f>IF(スケジュール!K115="","",スケジュール!K115)</f>
        <v/>
      </c>
      <c r="L113" t="str">
        <f>IF(スケジュール!L115="","",スケジュール!L115)</f>
        <v/>
      </c>
      <c r="M113" t="str">
        <f>IF(スケジュール!M115="","",スケジュール!M115)</f>
        <v/>
      </c>
      <c r="N113" t="str">
        <f>IF(スケジュール!N115="","",スケジュール!N115)</f>
        <v/>
      </c>
      <c r="O113" t="str">
        <f>IF(スケジュール!O115="","",スケジュール!O115)</f>
        <v/>
      </c>
      <c r="P113" t="str">
        <f>IF(スケジュール!P115="","",スケジュール!P115)</f>
        <v/>
      </c>
      <c r="Q113" t="str">
        <f>IF(スケジュール!Q115="","",スケジュール!Q115)</f>
        <v/>
      </c>
      <c r="R113" t="str">
        <f>IF(スケジュール!R115="","",スケジュール!R115)</f>
        <v/>
      </c>
      <c r="S113" t="str">
        <f>IF(スケジュール!S115="","",スケジュール!S115)</f>
        <v/>
      </c>
      <c r="T113" t="str">
        <f>IF(スケジュール!T115="","",スケジュール!T115)</f>
        <v/>
      </c>
      <c r="U113" t="str">
        <f>IF(スケジュール!U115="","",スケジュール!U115)</f>
        <v/>
      </c>
      <c r="V113" t="str">
        <f>IF(スケジュール!V115="","",スケジュール!V115)</f>
        <v/>
      </c>
      <c r="AC113" t="str">
        <f>IF(スケジュール!W115="","",スケジュール!W115)</f>
        <v/>
      </c>
      <c r="AD113" t="str">
        <f>IF(スケジュール!X115="","",スケジュール!X115)</f>
        <v/>
      </c>
      <c r="AE113" t="str">
        <f>IF(スケジュール!Y115="","",スケジュール!Y115)</f>
        <v/>
      </c>
      <c r="AF113" t="str">
        <f>IF(スケジュール!Z115="","",スケジュール!Z115)</f>
        <v/>
      </c>
      <c r="AG113" t="str">
        <f>IF(スケジュール!AA115="","",スケジュール!AA115)</f>
        <v/>
      </c>
      <c r="AH113" t="str">
        <f>IF(スケジュール!AB115="","",スケジュール!AB115)</f>
        <v/>
      </c>
      <c r="AI113" t="str">
        <f>IF(スケジュール!AC115="","",スケジュール!AC115)</f>
        <v/>
      </c>
    </row>
    <row r="114" spans="1:35">
      <c r="A114" s="209">
        <f>IF(スケジュール!A116="","",スケジュール!A116)</f>
        <v>43480</v>
      </c>
      <c r="B114" t="str">
        <f>IF(スケジュール!B116="","",スケジュール!B116)</f>
        <v>火</v>
      </c>
      <c r="C114" s="209">
        <f>IF(スケジュール!C116="","",スケジュール!C116)</f>
        <v>43495</v>
      </c>
      <c r="D114" s="209">
        <f>IF(スケジュール!D116="","",スケジュール!D116)</f>
        <v>43497</v>
      </c>
      <c r="E114" t="str">
        <f>IF(スケジュール!E116="","",スケジュール!E116)</f>
        <v/>
      </c>
      <c r="F114" t="str">
        <f>IF(スケジュール!F116="","",スケジュール!F116)</f>
        <v/>
      </c>
      <c r="G114" t="str">
        <f>IF(スケジュール!G116="","",スケジュール!G116)</f>
        <v/>
      </c>
      <c r="H114" t="str">
        <f>IF(スケジュール!H116="","",スケジュール!H116)</f>
        <v/>
      </c>
      <c r="I114" t="str">
        <f>IF(スケジュール!I116="","",スケジュール!I116)</f>
        <v/>
      </c>
      <c r="J114" t="str">
        <f>IF(スケジュール!J116="","",スケジュール!J116)</f>
        <v/>
      </c>
      <c r="K114" t="str">
        <f>IF(スケジュール!K116="","",スケジュール!K116)</f>
        <v/>
      </c>
      <c r="L114" t="str">
        <f>IF(スケジュール!L116="","",スケジュール!L116)</f>
        <v/>
      </c>
      <c r="M114" t="str">
        <f>IF(スケジュール!M116="","",スケジュール!M116)</f>
        <v/>
      </c>
      <c r="N114" t="str">
        <f>IF(スケジュール!N116="","",スケジュール!N116)</f>
        <v/>
      </c>
      <c r="O114" t="str">
        <f>IF(スケジュール!O116="","",スケジュール!O116)</f>
        <v/>
      </c>
      <c r="P114" t="str">
        <f>IF(スケジュール!P116="","",スケジュール!P116)</f>
        <v/>
      </c>
      <c r="Q114" t="str">
        <f>IF(スケジュール!Q116="","",スケジュール!Q116)</f>
        <v/>
      </c>
      <c r="R114" t="str">
        <f>IF(スケジュール!R116="","",スケジュール!R116)</f>
        <v/>
      </c>
      <c r="S114" t="str">
        <f>IF(スケジュール!S116="","",スケジュール!S116)</f>
        <v/>
      </c>
      <c r="T114" t="str">
        <f>IF(スケジュール!T116="","",スケジュール!T116)</f>
        <v/>
      </c>
      <c r="U114" t="str">
        <f>IF(スケジュール!U116="","",スケジュール!U116)</f>
        <v/>
      </c>
      <c r="V114" t="str">
        <f>IF(スケジュール!V116="","",スケジュール!V116)</f>
        <v/>
      </c>
      <c r="AC114" t="str">
        <f>IF(スケジュール!W116="","",スケジュール!W116)</f>
        <v/>
      </c>
      <c r="AD114" t="str">
        <f>IF(スケジュール!X116="","",スケジュール!X116)</f>
        <v/>
      </c>
      <c r="AE114" t="str">
        <f>IF(スケジュール!Y116="","",スケジュール!Y116)</f>
        <v/>
      </c>
      <c r="AF114" t="str">
        <f>IF(スケジュール!Z116="","",スケジュール!Z116)</f>
        <v>●</v>
      </c>
      <c r="AG114" t="str">
        <f>IF(スケジュール!AA116="","",スケジュール!AA116)</f>
        <v/>
      </c>
      <c r="AH114" t="str">
        <f>IF(スケジュール!AB116="","",スケジュール!AB116)</f>
        <v/>
      </c>
      <c r="AI114" t="str">
        <f>IF(スケジュール!AC116="","",スケジュール!AC116)</f>
        <v/>
      </c>
    </row>
    <row r="115" spans="1:35">
      <c r="A115" s="209">
        <f>IF(スケジュール!A117="","",スケジュール!A117)</f>
        <v>43481</v>
      </c>
      <c r="B115" t="str">
        <f>IF(スケジュール!B117="","",スケジュール!B117)</f>
        <v>水</v>
      </c>
      <c r="C115" s="209">
        <f>IF(スケジュール!C117="","",スケジュール!C117)</f>
        <v>43496</v>
      </c>
      <c r="D115" s="209" t="str">
        <f>IF(スケジュール!D117="","",スケジュール!D117)</f>
        <v/>
      </c>
      <c r="E115" t="str">
        <f>IF(スケジュール!E117="","",スケジュール!E117)</f>
        <v/>
      </c>
      <c r="F115" t="str">
        <f>IF(スケジュール!F117="","",スケジュール!F117)</f>
        <v/>
      </c>
      <c r="G115" t="str">
        <f>IF(スケジュール!G117="","",スケジュール!G117)</f>
        <v/>
      </c>
      <c r="H115" t="str">
        <f>IF(スケジュール!H117="","",スケジュール!H117)</f>
        <v/>
      </c>
      <c r="I115" t="str">
        <f>IF(スケジュール!I117="","",スケジュール!I117)</f>
        <v/>
      </c>
      <c r="J115" t="str">
        <f>IF(スケジュール!J117="","",スケジュール!J117)</f>
        <v/>
      </c>
      <c r="K115" t="str">
        <f>IF(スケジュール!K117="","",スケジュール!K117)</f>
        <v/>
      </c>
      <c r="L115" t="str">
        <f>IF(スケジュール!L117="","",スケジュール!L117)</f>
        <v/>
      </c>
      <c r="M115" t="str">
        <f>IF(スケジュール!M117="","",スケジュール!M117)</f>
        <v/>
      </c>
      <c r="N115" t="str">
        <f>IF(スケジュール!N117="","",スケジュール!N117)</f>
        <v/>
      </c>
      <c r="O115" t="str">
        <f>IF(スケジュール!O117="","",スケジュール!O117)</f>
        <v/>
      </c>
      <c r="P115" t="str">
        <f>IF(スケジュール!P117="","",スケジュール!P117)</f>
        <v/>
      </c>
      <c r="Q115" t="str">
        <f>IF(スケジュール!Q117="","",スケジュール!Q117)</f>
        <v/>
      </c>
      <c r="R115" t="str">
        <f>IF(スケジュール!R117="","",スケジュール!R117)</f>
        <v/>
      </c>
      <c r="S115" t="str">
        <f>IF(スケジュール!S117="","",スケジュール!S117)</f>
        <v/>
      </c>
      <c r="T115" t="str">
        <f>IF(スケジュール!T117="","",スケジュール!T117)</f>
        <v/>
      </c>
      <c r="U115" t="str">
        <f>IF(スケジュール!U117="","",スケジュール!U117)</f>
        <v/>
      </c>
      <c r="V115" t="str">
        <f>IF(スケジュール!V117="","",スケジュール!V117)</f>
        <v/>
      </c>
      <c r="AC115" t="str">
        <f>IF(スケジュール!W117="","",スケジュール!W117)</f>
        <v/>
      </c>
      <c r="AD115" t="str">
        <f>IF(スケジュール!X117="","",スケジュール!X117)</f>
        <v/>
      </c>
      <c r="AE115" t="str">
        <f>IF(スケジュール!Y117="","",スケジュール!Y117)</f>
        <v/>
      </c>
      <c r="AF115" t="str">
        <f>IF(スケジュール!Z117="","",スケジュール!Z117)</f>
        <v>●</v>
      </c>
      <c r="AG115" t="str">
        <f>IF(スケジュール!AA117="","",スケジュール!AA117)</f>
        <v/>
      </c>
      <c r="AH115" t="str">
        <f>IF(スケジュール!AB117="","",スケジュール!AB117)</f>
        <v/>
      </c>
      <c r="AI115" t="str">
        <f>IF(スケジュール!AC117="","",スケジュール!AC117)</f>
        <v/>
      </c>
    </row>
    <row r="116" spans="1:35">
      <c r="A116" s="209">
        <f>IF(スケジュール!A118="","",スケジュール!A118)</f>
        <v>43482</v>
      </c>
      <c r="B116" t="str">
        <f>IF(スケジュール!B118="","",スケジュール!B118)</f>
        <v>木</v>
      </c>
      <c r="C116" s="209" t="str">
        <f>IF(スケジュール!C118="","",スケジュール!C118)</f>
        <v/>
      </c>
      <c r="D116" s="209" t="str">
        <f>IF(スケジュール!D118="","",スケジュール!D118)</f>
        <v/>
      </c>
      <c r="E116" t="str">
        <f>IF(スケジュール!E118="","",スケジュール!E118)</f>
        <v/>
      </c>
      <c r="F116" t="str">
        <f>IF(スケジュール!F118="","",スケジュール!F118)</f>
        <v/>
      </c>
      <c r="G116" t="str">
        <f>IF(スケジュール!G118="","",スケジュール!G118)</f>
        <v/>
      </c>
      <c r="H116" t="str">
        <f>IF(スケジュール!H118="","",スケジュール!H118)</f>
        <v/>
      </c>
      <c r="I116" t="str">
        <f>IF(スケジュール!I118="","",スケジュール!I118)</f>
        <v/>
      </c>
      <c r="J116" t="str">
        <f>IF(スケジュール!J118="","",スケジュール!J118)</f>
        <v/>
      </c>
      <c r="K116" t="str">
        <f>IF(スケジュール!K118="","",スケジュール!K118)</f>
        <v/>
      </c>
      <c r="L116" t="str">
        <f>IF(スケジュール!L118="","",スケジュール!L118)</f>
        <v/>
      </c>
      <c r="M116" t="str">
        <f>IF(スケジュール!M118="","",スケジュール!M118)</f>
        <v/>
      </c>
      <c r="N116" t="str">
        <f>IF(スケジュール!N118="","",スケジュール!N118)</f>
        <v/>
      </c>
      <c r="O116" t="str">
        <f>IF(スケジュール!O118="","",スケジュール!O118)</f>
        <v/>
      </c>
      <c r="P116" t="str">
        <f>IF(スケジュール!P118="","",スケジュール!P118)</f>
        <v/>
      </c>
      <c r="Q116" t="str">
        <f>IF(スケジュール!Q118="","",スケジュール!Q118)</f>
        <v/>
      </c>
      <c r="R116" t="str">
        <f>IF(スケジュール!R118="","",スケジュール!R118)</f>
        <v/>
      </c>
      <c r="S116" t="str">
        <f>IF(スケジュール!S118="","",スケジュール!S118)</f>
        <v/>
      </c>
      <c r="T116" t="str">
        <f>IF(スケジュール!T118="","",スケジュール!T118)</f>
        <v/>
      </c>
      <c r="U116" t="str">
        <f>IF(スケジュール!U118="","",スケジュール!U118)</f>
        <v/>
      </c>
      <c r="V116" t="str">
        <f>IF(スケジュール!V118="","",スケジュール!V118)</f>
        <v/>
      </c>
      <c r="AC116" t="str">
        <f>IF(スケジュール!W118="","",スケジュール!W118)</f>
        <v/>
      </c>
      <c r="AD116" t="str">
        <f>IF(スケジュール!X118="","",スケジュール!X118)</f>
        <v/>
      </c>
      <c r="AE116" t="str">
        <f>IF(スケジュール!Y118="","",スケジュール!Y118)</f>
        <v/>
      </c>
      <c r="AF116" t="str">
        <f>IF(スケジュール!Z118="","",スケジュール!Z118)</f>
        <v/>
      </c>
      <c r="AG116" t="str">
        <f>IF(スケジュール!AA118="","",スケジュール!AA118)</f>
        <v/>
      </c>
      <c r="AH116" t="str">
        <f>IF(スケジュール!AB118="","",スケジュール!AB118)</f>
        <v/>
      </c>
      <c r="AI116" t="str">
        <f>IF(スケジュール!AC118="","",スケジュール!AC118)</f>
        <v/>
      </c>
    </row>
    <row r="117" spans="1:35">
      <c r="A117" s="209">
        <f>IF(スケジュール!A119="","",スケジュール!A119)</f>
        <v>43483</v>
      </c>
      <c r="B117" t="str">
        <f>IF(スケジュール!B119="","",スケジュール!B119)</f>
        <v>金</v>
      </c>
      <c r="C117" s="209" t="str">
        <f>IF(スケジュール!C119="","",スケジュール!C119)</f>
        <v/>
      </c>
      <c r="D117" s="209" t="str">
        <f>IF(スケジュール!D119="","",スケジュール!D119)</f>
        <v/>
      </c>
      <c r="E117" t="str">
        <f>IF(スケジュール!E119="","",スケジュール!E119)</f>
        <v/>
      </c>
      <c r="F117" t="str">
        <f>IF(スケジュール!F119="","",スケジュール!F119)</f>
        <v/>
      </c>
      <c r="G117" t="str">
        <f>IF(スケジュール!G119="","",スケジュール!G119)</f>
        <v/>
      </c>
      <c r="H117" t="str">
        <f>IF(スケジュール!H119="","",スケジュール!H119)</f>
        <v/>
      </c>
      <c r="I117" t="str">
        <f>IF(スケジュール!I119="","",スケジュール!I119)</f>
        <v/>
      </c>
      <c r="J117" t="str">
        <f>IF(スケジュール!J119="","",スケジュール!J119)</f>
        <v/>
      </c>
      <c r="K117" t="str">
        <f>IF(スケジュール!K119="","",スケジュール!K119)</f>
        <v/>
      </c>
      <c r="L117" t="str">
        <f>IF(スケジュール!L119="","",スケジュール!L119)</f>
        <v/>
      </c>
      <c r="M117" t="str">
        <f>IF(スケジュール!M119="","",スケジュール!M119)</f>
        <v/>
      </c>
      <c r="N117" t="str">
        <f>IF(スケジュール!N119="","",スケジュール!N119)</f>
        <v/>
      </c>
      <c r="O117" t="str">
        <f>IF(スケジュール!O119="","",スケジュール!O119)</f>
        <v/>
      </c>
      <c r="P117" t="str">
        <f>IF(スケジュール!P119="","",スケジュール!P119)</f>
        <v/>
      </c>
      <c r="Q117" t="str">
        <f>IF(スケジュール!Q119="","",スケジュール!Q119)</f>
        <v/>
      </c>
      <c r="R117" t="str">
        <f>IF(スケジュール!R119="","",スケジュール!R119)</f>
        <v/>
      </c>
      <c r="S117" t="str">
        <f>IF(スケジュール!S119="","",スケジュール!S119)</f>
        <v/>
      </c>
      <c r="T117" t="str">
        <f>IF(スケジュール!T119="","",スケジュール!T119)</f>
        <v/>
      </c>
      <c r="U117" t="str">
        <f>IF(スケジュール!U119="","",スケジュール!U119)</f>
        <v/>
      </c>
      <c r="V117" t="str">
        <f>IF(スケジュール!V119="","",スケジュール!V119)</f>
        <v/>
      </c>
      <c r="AC117" t="str">
        <f>IF(スケジュール!W119="","",スケジュール!W119)</f>
        <v/>
      </c>
      <c r="AD117" t="str">
        <f>IF(スケジュール!X119="","",スケジュール!X119)</f>
        <v/>
      </c>
      <c r="AE117" t="str">
        <f>IF(スケジュール!Y119="","",スケジュール!Y119)</f>
        <v/>
      </c>
      <c r="AF117" t="str">
        <f>IF(スケジュール!Z119="","",スケジュール!Z119)</f>
        <v/>
      </c>
      <c r="AG117" t="str">
        <f>IF(スケジュール!AA119="","",スケジュール!AA119)</f>
        <v/>
      </c>
      <c r="AH117" t="str">
        <f>IF(スケジュール!AB119="","",スケジュール!AB119)</f>
        <v/>
      </c>
      <c r="AI117" t="str">
        <f>IF(スケジュール!AC119="","",スケジュール!AC119)</f>
        <v/>
      </c>
    </row>
    <row r="118" spans="1:35">
      <c r="A118" s="209">
        <f>IF(スケジュール!A120="","",スケジュール!A120)</f>
        <v>43484</v>
      </c>
      <c r="B118" t="str">
        <f>IF(スケジュール!B120="","",スケジュール!B120)</f>
        <v>土</v>
      </c>
      <c r="C118" s="209" t="str">
        <f>IF(スケジュール!C120="","",スケジュール!C120)</f>
        <v/>
      </c>
      <c r="D118" s="209" t="str">
        <f>IF(スケジュール!D120="","",スケジュール!D120)</f>
        <v/>
      </c>
      <c r="E118" t="str">
        <f>IF(スケジュール!E120="","",スケジュール!E120)</f>
        <v/>
      </c>
      <c r="F118" t="str">
        <f>IF(スケジュール!F120="","",スケジュール!F120)</f>
        <v/>
      </c>
      <c r="G118" t="str">
        <f>IF(スケジュール!G120="","",スケジュール!G120)</f>
        <v/>
      </c>
      <c r="H118" t="str">
        <f>IF(スケジュール!H120="","",スケジュール!H120)</f>
        <v/>
      </c>
      <c r="I118" t="str">
        <f>IF(スケジュール!I120="","",スケジュール!I120)</f>
        <v/>
      </c>
      <c r="J118" t="str">
        <f>IF(スケジュール!J120="","",スケジュール!J120)</f>
        <v/>
      </c>
      <c r="K118" t="str">
        <f>IF(スケジュール!K120="","",スケジュール!K120)</f>
        <v/>
      </c>
      <c r="L118" t="str">
        <f>IF(スケジュール!L120="","",スケジュール!L120)</f>
        <v/>
      </c>
      <c r="M118" t="str">
        <f>IF(スケジュール!M120="","",スケジュール!M120)</f>
        <v/>
      </c>
      <c r="N118" t="str">
        <f>IF(スケジュール!N120="","",スケジュール!N120)</f>
        <v/>
      </c>
      <c r="O118" t="str">
        <f>IF(スケジュール!O120="","",スケジュール!O120)</f>
        <v/>
      </c>
      <c r="P118" t="str">
        <f>IF(スケジュール!P120="","",スケジュール!P120)</f>
        <v/>
      </c>
      <c r="Q118" t="str">
        <f>IF(スケジュール!Q120="","",スケジュール!Q120)</f>
        <v/>
      </c>
      <c r="R118" t="str">
        <f>IF(スケジュール!R120="","",スケジュール!R120)</f>
        <v/>
      </c>
      <c r="S118" t="str">
        <f>IF(スケジュール!S120="","",スケジュール!S120)</f>
        <v/>
      </c>
      <c r="T118" t="str">
        <f>IF(スケジュール!T120="","",スケジュール!T120)</f>
        <v/>
      </c>
      <c r="U118" t="str">
        <f>IF(スケジュール!U120="","",スケジュール!U120)</f>
        <v/>
      </c>
      <c r="V118" t="str">
        <f>IF(スケジュール!V120="","",スケジュール!V120)</f>
        <v/>
      </c>
      <c r="AC118" t="str">
        <f>IF(スケジュール!W120="","",スケジュール!W120)</f>
        <v/>
      </c>
      <c r="AD118" t="str">
        <f>IF(スケジュール!X120="","",スケジュール!X120)</f>
        <v/>
      </c>
      <c r="AE118" t="str">
        <f>IF(スケジュール!Y120="","",スケジュール!Y120)</f>
        <v/>
      </c>
      <c r="AF118" t="str">
        <f>IF(スケジュール!Z120="","",スケジュール!Z120)</f>
        <v/>
      </c>
      <c r="AG118" t="str">
        <f>IF(スケジュール!AA120="","",スケジュール!AA120)</f>
        <v/>
      </c>
      <c r="AH118" t="str">
        <f>IF(スケジュール!AB120="","",スケジュール!AB120)</f>
        <v/>
      </c>
      <c r="AI118" t="str">
        <f>IF(スケジュール!AC120="","",スケジュール!AC120)</f>
        <v/>
      </c>
    </row>
    <row r="119" spans="1:35">
      <c r="A119" s="209">
        <f>IF(スケジュール!A121="","",スケジュール!A121)</f>
        <v>43485</v>
      </c>
      <c r="B119" t="str">
        <f>IF(スケジュール!B121="","",スケジュール!B121)</f>
        <v>日</v>
      </c>
      <c r="C119" s="209" t="str">
        <f>IF(スケジュール!C121="","",スケジュール!C121)</f>
        <v/>
      </c>
      <c r="D119" s="209" t="str">
        <f>IF(スケジュール!D121="","",スケジュール!D121)</f>
        <v/>
      </c>
      <c r="E119" t="str">
        <f>IF(スケジュール!E121="","",スケジュール!E121)</f>
        <v/>
      </c>
      <c r="F119" t="str">
        <f>IF(スケジュール!F121="","",スケジュール!F121)</f>
        <v/>
      </c>
      <c r="G119" t="str">
        <f>IF(スケジュール!G121="","",スケジュール!G121)</f>
        <v/>
      </c>
      <c r="H119" t="str">
        <f>IF(スケジュール!H121="","",スケジュール!H121)</f>
        <v/>
      </c>
      <c r="I119" t="str">
        <f>IF(スケジュール!I121="","",スケジュール!I121)</f>
        <v/>
      </c>
      <c r="J119" t="str">
        <f>IF(スケジュール!J121="","",スケジュール!J121)</f>
        <v/>
      </c>
      <c r="K119" t="str">
        <f>IF(スケジュール!K121="","",スケジュール!K121)</f>
        <v/>
      </c>
      <c r="L119" t="str">
        <f>IF(スケジュール!L121="","",スケジュール!L121)</f>
        <v/>
      </c>
      <c r="M119" t="str">
        <f>IF(スケジュール!M121="","",スケジュール!M121)</f>
        <v/>
      </c>
      <c r="N119" t="str">
        <f>IF(スケジュール!N121="","",スケジュール!N121)</f>
        <v/>
      </c>
      <c r="O119" t="str">
        <f>IF(スケジュール!O121="","",スケジュール!O121)</f>
        <v/>
      </c>
      <c r="P119" t="str">
        <f>IF(スケジュール!P121="","",スケジュール!P121)</f>
        <v/>
      </c>
      <c r="Q119" t="str">
        <f>IF(スケジュール!Q121="","",スケジュール!Q121)</f>
        <v/>
      </c>
      <c r="R119" t="str">
        <f>IF(スケジュール!R121="","",スケジュール!R121)</f>
        <v/>
      </c>
      <c r="S119" t="str">
        <f>IF(スケジュール!S121="","",スケジュール!S121)</f>
        <v/>
      </c>
      <c r="T119" t="str">
        <f>IF(スケジュール!T121="","",スケジュール!T121)</f>
        <v/>
      </c>
      <c r="U119" t="str">
        <f>IF(スケジュール!U121="","",スケジュール!U121)</f>
        <v/>
      </c>
      <c r="V119" t="str">
        <f>IF(スケジュール!V121="","",スケジュール!V121)</f>
        <v/>
      </c>
      <c r="AC119" t="str">
        <f>IF(スケジュール!W121="","",スケジュール!W121)</f>
        <v/>
      </c>
      <c r="AD119" t="str">
        <f>IF(スケジュール!X121="","",スケジュール!X121)</f>
        <v/>
      </c>
      <c r="AE119" t="str">
        <f>IF(スケジュール!Y121="","",スケジュール!Y121)</f>
        <v/>
      </c>
      <c r="AF119" t="str">
        <f>IF(スケジュール!Z121="","",スケジュール!Z121)</f>
        <v/>
      </c>
      <c r="AG119" t="str">
        <f>IF(スケジュール!AA121="","",スケジュール!AA121)</f>
        <v/>
      </c>
      <c r="AH119" t="str">
        <f>IF(スケジュール!AB121="","",スケジュール!AB121)</f>
        <v/>
      </c>
      <c r="AI119" t="str">
        <f>IF(スケジュール!AC121="","",スケジュール!AC121)</f>
        <v/>
      </c>
    </row>
    <row r="120" spans="1:35">
      <c r="A120" s="209">
        <f>IF(スケジュール!A122="","",スケジュール!A122)</f>
        <v>43486</v>
      </c>
      <c r="B120" t="str">
        <f>IF(スケジュール!B122="","",スケジュール!B122)</f>
        <v>月</v>
      </c>
      <c r="C120" s="209" t="str">
        <f>IF(スケジュール!C122="","",スケジュール!C122)</f>
        <v/>
      </c>
      <c r="D120" s="209" t="str">
        <f>IF(スケジュール!D122="","",スケジュール!D122)</f>
        <v/>
      </c>
      <c r="E120" t="str">
        <f>IF(スケジュール!E122="","",スケジュール!E122)</f>
        <v/>
      </c>
      <c r="F120" t="str">
        <f>IF(スケジュール!F122="","",スケジュール!F122)</f>
        <v/>
      </c>
      <c r="G120" t="str">
        <f>IF(スケジュール!G122="","",スケジュール!G122)</f>
        <v/>
      </c>
      <c r="H120" t="str">
        <f>IF(スケジュール!H122="","",スケジュール!H122)</f>
        <v/>
      </c>
      <c r="I120" t="str">
        <f>IF(スケジュール!I122="","",スケジュール!I122)</f>
        <v/>
      </c>
      <c r="J120" t="str">
        <f>IF(スケジュール!J122="","",スケジュール!J122)</f>
        <v/>
      </c>
      <c r="K120" t="str">
        <f>IF(スケジュール!K122="","",スケジュール!K122)</f>
        <v/>
      </c>
      <c r="L120" t="str">
        <f>IF(スケジュール!L122="","",スケジュール!L122)</f>
        <v/>
      </c>
      <c r="M120" t="str">
        <f>IF(スケジュール!M122="","",スケジュール!M122)</f>
        <v/>
      </c>
      <c r="N120" t="str">
        <f>IF(スケジュール!N122="","",スケジュール!N122)</f>
        <v/>
      </c>
      <c r="O120" t="str">
        <f>IF(スケジュール!O122="","",スケジュール!O122)</f>
        <v/>
      </c>
      <c r="P120" t="str">
        <f>IF(スケジュール!P122="","",スケジュール!P122)</f>
        <v/>
      </c>
      <c r="Q120" t="str">
        <f>IF(スケジュール!Q122="","",スケジュール!Q122)</f>
        <v/>
      </c>
      <c r="R120" t="str">
        <f>IF(スケジュール!R122="","",スケジュール!R122)</f>
        <v/>
      </c>
      <c r="S120" t="str">
        <f>IF(スケジュール!S122="","",スケジュール!S122)</f>
        <v/>
      </c>
      <c r="T120" t="str">
        <f>IF(スケジュール!T122="","",スケジュール!T122)</f>
        <v/>
      </c>
      <c r="U120" t="str">
        <f>IF(スケジュール!U122="","",スケジュール!U122)</f>
        <v/>
      </c>
      <c r="V120" t="str">
        <f>IF(スケジュール!V122="","",スケジュール!V122)</f>
        <v/>
      </c>
      <c r="AC120" t="str">
        <f>IF(スケジュール!W122="","",スケジュール!W122)</f>
        <v/>
      </c>
      <c r="AD120" t="str">
        <f>IF(スケジュール!X122="","",スケジュール!X122)</f>
        <v/>
      </c>
      <c r="AE120" t="str">
        <f>IF(スケジュール!Y122="","",スケジュール!Y122)</f>
        <v/>
      </c>
      <c r="AF120" t="str">
        <f>IF(スケジュール!Z122="","",スケジュール!Z122)</f>
        <v/>
      </c>
      <c r="AG120" t="str">
        <f>IF(スケジュール!AA122="","",スケジュール!AA122)</f>
        <v/>
      </c>
      <c r="AH120" t="str">
        <f>IF(スケジュール!AB122="","",スケジュール!AB122)</f>
        <v/>
      </c>
      <c r="AI120" t="str">
        <f>IF(スケジュール!AC122="","",スケジュール!AC122)</f>
        <v/>
      </c>
    </row>
    <row r="121" spans="1:35">
      <c r="A121" s="209">
        <f>IF(スケジュール!A123="","",スケジュール!A123)</f>
        <v>43487</v>
      </c>
      <c r="B121" t="str">
        <f>IF(スケジュール!B123="","",スケジュール!B123)</f>
        <v>火</v>
      </c>
      <c r="C121" s="209">
        <f>IF(スケジュール!C123="","",スケジュール!C123)</f>
        <v>43502</v>
      </c>
      <c r="D121" s="209">
        <f>IF(スケジュール!D123="","",スケジュール!D123)</f>
        <v>43504</v>
      </c>
      <c r="E121" t="str">
        <f>IF(スケジュール!E123="","",スケジュール!E123)</f>
        <v/>
      </c>
      <c r="F121" t="str">
        <f>IF(スケジュール!F123="","",スケジュール!F123)</f>
        <v/>
      </c>
      <c r="G121" t="str">
        <f>IF(スケジュール!G123="","",スケジュール!G123)</f>
        <v/>
      </c>
      <c r="H121" t="str">
        <f>IF(スケジュール!H123="","",スケジュール!H123)</f>
        <v/>
      </c>
      <c r="I121" t="str">
        <f>IF(スケジュール!I123="","",スケジュール!I123)</f>
        <v/>
      </c>
      <c r="J121" t="str">
        <f>IF(スケジュール!J123="","",スケジュール!J123)</f>
        <v/>
      </c>
      <c r="K121" t="str">
        <f>IF(スケジュール!K123="","",スケジュール!K123)</f>
        <v/>
      </c>
      <c r="L121" t="str">
        <f>IF(スケジュール!L123="","",スケジュール!L123)</f>
        <v/>
      </c>
      <c r="M121" t="str">
        <f>IF(スケジュール!M123="","",スケジュール!M123)</f>
        <v/>
      </c>
      <c r="N121" t="str">
        <f>IF(スケジュール!N123="","",スケジュール!N123)</f>
        <v/>
      </c>
      <c r="O121" t="str">
        <f>IF(スケジュール!O123="","",スケジュール!O123)</f>
        <v/>
      </c>
      <c r="P121" t="str">
        <f>IF(スケジュール!P123="","",スケジュール!P123)</f>
        <v/>
      </c>
      <c r="Q121" t="str">
        <f>IF(スケジュール!Q123="","",スケジュール!Q123)</f>
        <v/>
      </c>
      <c r="R121" t="str">
        <f>IF(スケジュール!R123="","",スケジュール!R123)</f>
        <v/>
      </c>
      <c r="S121" t="str">
        <f>IF(スケジュール!S123="","",スケジュール!S123)</f>
        <v/>
      </c>
      <c r="T121" t="str">
        <f>IF(スケジュール!T123="","",スケジュール!T123)</f>
        <v/>
      </c>
      <c r="U121" t="str">
        <f>IF(スケジュール!U123="","",スケジュール!U123)</f>
        <v/>
      </c>
      <c r="V121" t="str">
        <f>IF(スケジュール!V123="","",スケジュール!V123)</f>
        <v/>
      </c>
      <c r="AC121" t="str">
        <f>IF(スケジュール!W123="","",スケジュール!W123)</f>
        <v/>
      </c>
      <c r="AD121" t="str">
        <f>IF(スケジュール!X123="","",スケジュール!X123)</f>
        <v/>
      </c>
      <c r="AE121" t="str">
        <f>IF(スケジュール!Y123="","",スケジュール!Y123)</f>
        <v/>
      </c>
      <c r="AF121" t="str">
        <f>IF(スケジュール!Z123="","",スケジュール!Z123)</f>
        <v>●</v>
      </c>
      <c r="AG121" t="str">
        <f>IF(スケジュール!AA123="","",スケジュール!AA123)</f>
        <v/>
      </c>
      <c r="AH121" t="str">
        <f>IF(スケジュール!AB123="","",スケジュール!AB123)</f>
        <v/>
      </c>
      <c r="AI121" t="str">
        <f>IF(スケジュール!AC123="","",スケジュール!AC123)</f>
        <v/>
      </c>
    </row>
    <row r="122" spans="1:35">
      <c r="A122" s="209">
        <f>IF(スケジュール!A124="","",スケジュール!A124)</f>
        <v>43488</v>
      </c>
      <c r="B122" t="str">
        <f>IF(スケジュール!B124="","",スケジュール!B124)</f>
        <v>水</v>
      </c>
      <c r="C122" s="209">
        <f>IF(スケジュール!C124="","",スケジュール!C124)</f>
        <v>43503</v>
      </c>
      <c r="D122" s="209" t="str">
        <f>IF(スケジュール!D124="","",スケジュール!D124)</f>
        <v/>
      </c>
      <c r="E122" t="str">
        <f>IF(スケジュール!E124="","",スケジュール!E124)</f>
        <v/>
      </c>
      <c r="F122" t="str">
        <f>IF(スケジュール!F124="","",スケジュール!F124)</f>
        <v/>
      </c>
      <c r="G122" t="str">
        <f>IF(スケジュール!G124="","",スケジュール!G124)</f>
        <v/>
      </c>
      <c r="H122" t="str">
        <f>IF(スケジュール!H124="","",スケジュール!H124)</f>
        <v/>
      </c>
      <c r="I122" t="str">
        <f>IF(スケジュール!I124="","",スケジュール!I124)</f>
        <v/>
      </c>
      <c r="J122" t="str">
        <f>IF(スケジュール!J124="","",スケジュール!J124)</f>
        <v/>
      </c>
      <c r="K122" t="str">
        <f>IF(スケジュール!K124="","",スケジュール!K124)</f>
        <v/>
      </c>
      <c r="L122" t="str">
        <f>IF(スケジュール!L124="","",スケジュール!L124)</f>
        <v/>
      </c>
      <c r="M122" t="str">
        <f>IF(スケジュール!M124="","",スケジュール!M124)</f>
        <v/>
      </c>
      <c r="N122" t="str">
        <f>IF(スケジュール!N124="","",スケジュール!N124)</f>
        <v/>
      </c>
      <c r="O122" t="str">
        <f>IF(スケジュール!O124="","",スケジュール!O124)</f>
        <v/>
      </c>
      <c r="P122" t="str">
        <f>IF(スケジュール!P124="","",スケジュール!P124)</f>
        <v/>
      </c>
      <c r="Q122" t="str">
        <f>IF(スケジュール!Q124="","",スケジュール!Q124)</f>
        <v/>
      </c>
      <c r="R122" t="str">
        <f>IF(スケジュール!R124="","",スケジュール!R124)</f>
        <v/>
      </c>
      <c r="S122" t="str">
        <f>IF(スケジュール!S124="","",スケジュール!S124)</f>
        <v/>
      </c>
      <c r="T122" t="str">
        <f>IF(スケジュール!T124="","",スケジュール!T124)</f>
        <v/>
      </c>
      <c r="U122" t="str">
        <f>IF(スケジュール!U124="","",スケジュール!U124)</f>
        <v/>
      </c>
      <c r="V122" t="str">
        <f>IF(スケジュール!V124="","",スケジュール!V124)</f>
        <v/>
      </c>
      <c r="AC122" t="str">
        <f>IF(スケジュール!W124="","",スケジュール!W124)</f>
        <v/>
      </c>
      <c r="AD122" t="str">
        <f>IF(スケジュール!X124="","",スケジュール!X124)</f>
        <v/>
      </c>
      <c r="AE122" t="str">
        <f>IF(スケジュール!Y124="","",スケジュール!Y124)</f>
        <v/>
      </c>
      <c r="AF122" t="str">
        <f>IF(スケジュール!Z124="","",スケジュール!Z124)</f>
        <v>●</v>
      </c>
      <c r="AG122" t="str">
        <f>IF(スケジュール!AA124="","",スケジュール!AA124)</f>
        <v/>
      </c>
      <c r="AH122" t="str">
        <f>IF(スケジュール!AB124="","",スケジュール!AB124)</f>
        <v/>
      </c>
      <c r="AI122" t="str">
        <f>IF(スケジュール!AC124="","",スケジュール!AC124)</f>
        <v/>
      </c>
    </row>
    <row r="123" spans="1:35">
      <c r="A123" s="209">
        <f>IF(スケジュール!A125="","",スケジュール!A125)</f>
        <v>43489</v>
      </c>
      <c r="B123" t="str">
        <f>IF(スケジュール!B125="","",スケジュール!B125)</f>
        <v>木</v>
      </c>
      <c r="C123" s="209" t="str">
        <f>IF(スケジュール!C125="","",スケジュール!C125)</f>
        <v/>
      </c>
      <c r="D123" s="209" t="str">
        <f>IF(スケジュール!D125="","",スケジュール!D125)</f>
        <v/>
      </c>
      <c r="E123" t="str">
        <f>IF(スケジュール!E125="","",スケジュール!E125)</f>
        <v/>
      </c>
      <c r="F123" t="str">
        <f>IF(スケジュール!F125="","",スケジュール!F125)</f>
        <v/>
      </c>
      <c r="G123" t="str">
        <f>IF(スケジュール!G125="","",スケジュール!G125)</f>
        <v/>
      </c>
      <c r="H123" t="str">
        <f>IF(スケジュール!H125="","",スケジュール!H125)</f>
        <v/>
      </c>
      <c r="I123" t="str">
        <f>IF(スケジュール!I125="","",スケジュール!I125)</f>
        <v/>
      </c>
      <c r="J123" t="str">
        <f>IF(スケジュール!J125="","",スケジュール!J125)</f>
        <v/>
      </c>
      <c r="K123" t="str">
        <f>IF(スケジュール!K125="","",スケジュール!K125)</f>
        <v/>
      </c>
      <c r="L123" t="str">
        <f>IF(スケジュール!L125="","",スケジュール!L125)</f>
        <v/>
      </c>
      <c r="M123" t="str">
        <f>IF(スケジュール!M125="","",スケジュール!M125)</f>
        <v/>
      </c>
      <c r="N123" t="str">
        <f>IF(スケジュール!N125="","",スケジュール!N125)</f>
        <v/>
      </c>
      <c r="O123" t="str">
        <f>IF(スケジュール!O125="","",スケジュール!O125)</f>
        <v/>
      </c>
      <c r="P123" t="str">
        <f>IF(スケジュール!P125="","",スケジュール!P125)</f>
        <v/>
      </c>
      <c r="Q123" t="str">
        <f>IF(スケジュール!Q125="","",スケジュール!Q125)</f>
        <v/>
      </c>
      <c r="R123" t="str">
        <f>IF(スケジュール!R125="","",スケジュール!R125)</f>
        <v/>
      </c>
      <c r="S123" t="str">
        <f>IF(スケジュール!S125="","",スケジュール!S125)</f>
        <v/>
      </c>
      <c r="T123" t="str">
        <f>IF(スケジュール!T125="","",スケジュール!T125)</f>
        <v/>
      </c>
      <c r="U123" t="str">
        <f>IF(スケジュール!U125="","",スケジュール!U125)</f>
        <v/>
      </c>
      <c r="V123" t="str">
        <f>IF(スケジュール!V125="","",スケジュール!V125)</f>
        <v/>
      </c>
      <c r="AC123" t="str">
        <f>IF(スケジュール!W125="","",スケジュール!W125)</f>
        <v/>
      </c>
      <c r="AD123" t="str">
        <f>IF(スケジュール!X125="","",スケジュール!X125)</f>
        <v/>
      </c>
      <c r="AE123" t="str">
        <f>IF(スケジュール!Y125="","",スケジュール!Y125)</f>
        <v/>
      </c>
      <c r="AF123" t="str">
        <f>IF(スケジュール!Z125="","",スケジュール!Z125)</f>
        <v/>
      </c>
      <c r="AG123" t="str">
        <f>IF(スケジュール!AA125="","",スケジュール!AA125)</f>
        <v/>
      </c>
      <c r="AH123" t="str">
        <f>IF(スケジュール!AB125="","",スケジュール!AB125)</f>
        <v/>
      </c>
      <c r="AI123" t="str">
        <f>IF(スケジュール!AC125="","",スケジュール!AC125)</f>
        <v/>
      </c>
    </row>
    <row r="124" spans="1:35">
      <c r="A124" s="209">
        <f>IF(スケジュール!A126="","",スケジュール!A126)</f>
        <v>43490</v>
      </c>
      <c r="B124" t="str">
        <f>IF(スケジュール!B126="","",スケジュール!B126)</f>
        <v>金</v>
      </c>
      <c r="C124" s="209" t="str">
        <f>IF(スケジュール!C126="","",スケジュール!C126)</f>
        <v/>
      </c>
      <c r="D124" s="209" t="str">
        <f>IF(スケジュール!D126="","",スケジュール!D126)</f>
        <v/>
      </c>
      <c r="E124" t="str">
        <f>IF(スケジュール!E126="","",スケジュール!E126)</f>
        <v/>
      </c>
      <c r="F124" t="str">
        <f>IF(スケジュール!F126="","",スケジュール!F126)</f>
        <v/>
      </c>
      <c r="G124" t="str">
        <f>IF(スケジュール!G126="","",スケジュール!G126)</f>
        <v/>
      </c>
      <c r="H124" t="str">
        <f>IF(スケジュール!H126="","",スケジュール!H126)</f>
        <v/>
      </c>
      <c r="I124" t="str">
        <f>IF(スケジュール!I126="","",スケジュール!I126)</f>
        <v/>
      </c>
      <c r="J124" t="str">
        <f>IF(スケジュール!J126="","",スケジュール!J126)</f>
        <v/>
      </c>
      <c r="K124" t="str">
        <f>IF(スケジュール!K126="","",スケジュール!K126)</f>
        <v/>
      </c>
      <c r="L124" t="str">
        <f>IF(スケジュール!L126="","",スケジュール!L126)</f>
        <v/>
      </c>
      <c r="M124" t="str">
        <f>IF(スケジュール!M126="","",スケジュール!M126)</f>
        <v/>
      </c>
      <c r="N124" t="str">
        <f>IF(スケジュール!N126="","",スケジュール!N126)</f>
        <v/>
      </c>
      <c r="O124" t="str">
        <f>IF(スケジュール!O126="","",スケジュール!O126)</f>
        <v/>
      </c>
      <c r="P124" t="str">
        <f>IF(スケジュール!P126="","",スケジュール!P126)</f>
        <v/>
      </c>
      <c r="Q124" t="str">
        <f>IF(スケジュール!Q126="","",スケジュール!Q126)</f>
        <v/>
      </c>
      <c r="R124" t="str">
        <f>IF(スケジュール!R126="","",スケジュール!R126)</f>
        <v/>
      </c>
      <c r="S124" t="str">
        <f>IF(スケジュール!S126="","",スケジュール!S126)</f>
        <v/>
      </c>
      <c r="T124" t="str">
        <f>IF(スケジュール!T126="","",スケジュール!T126)</f>
        <v/>
      </c>
      <c r="U124" t="str">
        <f>IF(スケジュール!U126="","",スケジュール!U126)</f>
        <v/>
      </c>
      <c r="V124" t="str">
        <f>IF(スケジュール!V126="","",スケジュール!V126)</f>
        <v/>
      </c>
      <c r="AC124" t="str">
        <f>IF(スケジュール!W126="","",スケジュール!W126)</f>
        <v/>
      </c>
      <c r="AD124" t="str">
        <f>IF(スケジュール!X126="","",スケジュール!X126)</f>
        <v/>
      </c>
      <c r="AE124" t="str">
        <f>IF(スケジュール!Y126="","",スケジュール!Y126)</f>
        <v/>
      </c>
      <c r="AF124" t="str">
        <f>IF(スケジュール!Z126="","",スケジュール!Z126)</f>
        <v/>
      </c>
      <c r="AG124" t="str">
        <f>IF(スケジュール!AA126="","",スケジュール!AA126)</f>
        <v/>
      </c>
      <c r="AH124" t="str">
        <f>IF(スケジュール!AB126="","",スケジュール!AB126)</f>
        <v/>
      </c>
      <c r="AI124" t="str">
        <f>IF(スケジュール!AC126="","",スケジュール!AC126)</f>
        <v/>
      </c>
    </row>
    <row r="125" spans="1:35">
      <c r="A125" s="209">
        <f>IF(スケジュール!A127="","",スケジュール!A127)</f>
        <v>43491</v>
      </c>
      <c r="B125" t="str">
        <f>IF(スケジュール!B127="","",スケジュール!B127)</f>
        <v>土</v>
      </c>
      <c r="C125" s="209" t="str">
        <f>IF(スケジュール!C127="","",スケジュール!C127)</f>
        <v/>
      </c>
      <c r="D125" s="209" t="str">
        <f>IF(スケジュール!D127="","",スケジュール!D127)</f>
        <v/>
      </c>
      <c r="E125" t="str">
        <f>IF(スケジュール!E127="","",スケジュール!E127)</f>
        <v/>
      </c>
      <c r="F125" t="str">
        <f>IF(スケジュール!F127="","",スケジュール!F127)</f>
        <v/>
      </c>
      <c r="G125" t="str">
        <f>IF(スケジュール!G127="","",スケジュール!G127)</f>
        <v/>
      </c>
      <c r="H125" t="str">
        <f>IF(スケジュール!H127="","",スケジュール!H127)</f>
        <v/>
      </c>
      <c r="I125" t="str">
        <f>IF(スケジュール!I127="","",スケジュール!I127)</f>
        <v/>
      </c>
      <c r="J125" t="str">
        <f>IF(スケジュール!J127="","",スケジュール!J127)</f>
        <v/>
      </c>
      <c r="K125" t="str">
        <f>IF(スケジュール!K127="","",スケジュール!K127)</f>
        <v/>
      </c>
      <c r="L125" t="str">
        <f>IF(スケジュール!L127="","",スケジュール!L127)</f>
        <v/>
      </c>
      <c r="M125" t="str">
        <f>IF(スケジュール!M127="","",スケジュール!M127)</f>
        <v/>
      </c>
      <c r="N125" t="str">
        <f>IF(スケジュール!N127="","",スケジュール!N127)</f>
        <v/>
      </c>
      <c r="O125" t="str">
        <f>IF(スケジュール!O127="","",スケジュール!O127)</f>
        <v/>
      </c>
      <c r="P125" t="str">
        <f>IF(スケジュール!P127="","",スケジュール!P127)</f>
        <v/>
      </c>
      <c r="Q125" t="str">
        <f>IF(スケジュール!Q127="","",スケジュール!Q127)</f>
        <v/>
      </c>
      <c r="R125" t="str">
        <f>IF(スケジュール!R127="","",スケジュール!R127)</f>
        <v/>
      </c>
      <c r="S125" t="str">
        <f>IF(スケジュール!S127="","",スケジュール!S127)</f>
        <v/>
      </c>
      <c r="T125" t="str">
        <f>IF(スケジュール!T127="","",スケジュール!T127)</f>
        <v/>
      </c>
      <c r="U125" t="str">
        <f>IF(スケジュール!U127="","",スケジュール!U127)</f>
        <v/>
      </c>
      <c r="V125" t="str">
        <f>IF(スケジュール!V127="","",スケジュール!V127)</f>
        <v/>
      </c>
      <c r="AC125" t="str">
        <f>IF(スケジュール!W127="","",スケジュール!W127)</f>
        <v/>
      </c>
      <c r="AD125" t="str">
        <f>IF(スケジュール!X127="","",スケジュール!X127)</f>
        <v/>
      </c>
      <c r="AE125" t="str">
        <f>IF(スケジュール!Y127="","",スケジュール!Y127)</f>
        <v/>
      </c>
      <c r="AF125" t="str">
        <f>IF(スケジュール!Z127="","",スケジュール!Z127)</f>
        <v/>
      </c>
      <c r="AG125" t="str">
        <f>IF(スケジュール!AA127="","",スケジュール!AA127)</f>
        <v/>
      </c>
      <c r="AH125" t="str">
        <f>IF(スケジュール!AB127="","",スケジュール!AB127)</f>
        <v/>
      </c>
      <c r="AI125" t="str">
        <f>IF(スケジュール!AC127="","",スケジュール!AC127)</f>
        <v/>
      </c>
    </row>
    <row r="126" spans="1:35">
      <c r="A126" s="209">
        <f>IF(スケジュール!A128="","",スケジュール!A128)</f>
        <v>43492</v>
      </c>
      <c r="B126" t="str">
        <f>IF(スケジュール!B128="","",スケジュール!B128)</f>
        <v>日</v>
      </c>
      <c r="C126" s="209" t="str">
        <f>IF(スケジュール!C128="","",スケジュール!C128)</f>
        <v/>
      </c>
      <c r="D126" s="209" t="str">
        <f>IF(スケジュール!D128="","",スケジュール!D128)</f>
        <v/>
      </c>
      <c r="E126" t="str">
        <f>IF(スケジュール!E128="","",スケジュール!E128)</f>
        <v/>
      </c>
      <c r="F126" t="str">
        <f>IF(スケジュール!F128="","",スケジュール!F128)</f>
        <v/>
      </c>
      <c r="G126" t="str">
        <f>IF(スケジュール!G128="","",スケジュール!G128)</f>
        <v/>
      </c>
      <c r="H126" t="str">
        <f>IF(スケジュール!H128="","",スケジュール!H128)</f>
        <v/>
      </c>
      <c r="I126" t="str">
        <f>IF(スケジュール!I128="","",スケジュール!I128)</f>
        <v/>
      </c>
      <c r="J126" t="str">
        <f>IF(スケジュール!J128="","",スケジュール!J128)</f>
        <v/>
      </c>
      <c r="K126" t="str">
        <f>IF(スケジュール!K128="","",スケジュール!K128)</f>
        <v/>
      </c>
      <c r="L126" t="str">
        <f>IF(スケジュール!L128="","",スケジュール!L128)</f>
        <v/>
      </c>
      <c r="M126" t="str">
        <f>IF(スケジュール!M128="","",スケジュール!M128)</f>
        <v/>
      </c>
      <c r="N126" t="str">
        <f>IF(スケジュール!N128="","",スケジュール!N128)</f>
        <v/>
      </c>
      <c r="O126" t="str">
        <f>IF(スケジュール!O128="","",スケジュール!O128)</f>
        <v/>
      </c>
      <c r="P126" t="str">
        <f>IF(スケジュール!P128="","",スケジュール!P128)</f>
        <v/>
      </c>
      <c r="Q126" t="str">
        <f>IF(スケジュール!Q128="","",スケジュール!Q128)</f>
        <v/>
      </c>
      <c r="R126" t="str">
        <f>IF(スケジュール!R128="","",スケジュール!R128)</f>
        <v/>
      </c>
      <c r="S126" t="str">
        <f>IF(スケジュール!S128="","",スケジュール!S128)</f>
        <v/>
      </c>
      <c r="T126" t="str">
        <f>IF(スケジュール!T128="","",スケジュール!T128)</f>
        <v/>
      </c>
      <c r="U126" t="str">
        <f>IF(スケジュール!U128="","",スケジュール!U128)</f>
        <v/>
      </c>
      <c r="V126" t="str">
        <f>IF(スケジュール!V128="","",スケジュール!V128)</f>
        <v/>
      </c>
      <c r="AC126" t="str">
        <f>IF(スケジュール!W128="","",スケジュール!W128)</f>
        <v/>
      </c>
      <c r="AD126" t="str">
        <f>IF(スケジュール!X128="","",スケジュール!X128)</f>
        <v/>
      </c>
      <c r="AE126" t="str">
        <f>IF(スケジュール!Y128="","",スケジュール!Y128)</f>
        <v/>
      </c>
      <c r="AF126" t="str">
        <f>IF(スケジュール!Z128="","",スケジュール!Z128)</f>
        <v/>
      </c>
      <c r="AG126" t="str">
        <f>IF(スケジュール!AA128="","",スケジュール!AA128)</f>
        <v/>
      </c>
      <c r="AH126" t="str">
        <f>IF(スケジュール!AB128="","",スケジュール!AB128)</f>
        <v/>
      </c>
      <c r="AI126" t="str">
        <f>IF(スケジュール!AC128="","",スケジュール!AC128)</f>
        <v/>
      </c>
    </row>
    <row r="127" spans="1:35">
      <c r="A127" s="209">
        <f>IF(スケジュール!A129="","",スケジュール!A129)</f>
        <v>43493</v>
      </c>
      <c r="B127" t="str">
        <f>IF(スケジュール!B129="","",スケジュール!B129)</f>
        <v>月</v>
      </c>
      <c r="C127" s="209" t="str">
        <f>IF(スケジュール!C129="","",スケジュール!C129)</f>
        <v/>
      </c>
      <c r="D127" s="209" t="str">
        <f>IF(スケジュール!D129="","",スケジュール!D129)</f>
        <v/>
      </c>
      <c r="E127" t="str">
        <f>IF(スケジュール!E129="","",スケジュール!E129)</f>
        <v/>
      </c>
      <c r="F127" t="str">
        <f>IF(スケジュール!F129="","",スケジュール!F129)</f>
        <v/>
      </c>
      <c r="G127" t="str">
        <f>IF(スケジュール!G129="","",スケジュール!G129)</f>
        <v/>
      </c>
      <c r="H127" t="str">
        <f>IF(スケジュール!H129="","",スケジュール!H129)</f>
        <v/>
      </c>
      <c r="I127" t="str">
        <f>IF(スケジュール!I129="","",スケジュール!I129)</f>
        <v/>
      </c>
      <c r="J127" t="str">
        <f>IF(スケジュール!J129="","",スケジュール!J129)</f>
        <v/>
      </c>
      <c r="K127" t="str">
        <f>IF(スケジュール!K129="","",スケジュール!K129)</f>
        <v/>
      </c>
      <c r="L127" t="str">
        <f>IF(スケジュール!L129="","",スケジュール!L129)</f>
        <v/>
      </c>
      <c r="M127" t="str">
        <f>IF(スケジュール!M129="","",スケジュール!M129)</f>
        <v/>
      </c>
      <c r="N127" t="str">
        <f>IF(スケジュール!N129="","",スケジュール!N129)</f>
        <v/>
      </c>
      <c r="O127" t="str">
        <f>IF(スケジュール!O129="","",スケジュール!O129)</f>
        <v/>
      </c>
      <c r="P127" t="str">
        <f>IF(スケジュール!P129="","",スケジュール!P129)</f>
        <v/>
      </c>
      <c r="Q127" t="str">
        <f>IF(スケジュール!Q129="","",スケジュール!Q129)</f>
        <v/>
      </c>
      <c r="R127" t="str">
        <f>IF(スケジュール!R129="","",スケジュール!R129)</f>
        <v/>
      </c>
      <c r="S127" t="str">
        <f>IF(スケジュール!S129="","",スケジュール!S129)</f>
        <v/>
      </c>
      <c r="T127" t="str">
        <f>IF(スケジュール!T129="","",スケジュール!T129)</f>
        <v/>
      </c>
      <c r="U127" t="str">
        <f>IF(スケジュール!U129="","",スケジュール!U129)</f>
        <v/>
      </c>
      <c r="V127" t="str">
        <f>IF(スケジュール!V129="","",スケジュール!V129)</f>
        <v/>
      </c>
      <c r="AC127" t="str">
        <f>IF(スケジュール!W129="","",スケジュール!W129)</f>
        <v/>
      </c>
      <c r="AD127" t="str">
        <f>IF(スケジュール!X129="","",スケジュール!X129)</f>
        <v/>
      </c>
      <c r="AE127" t="str">
        <f>IF(スケジュール!Y129="","",スケジュール!Y129)</f>
        <v/>
      </c>
      <c r="AF127" t="str">
        <f>IF(スケジュール!Z129="","",スケジュール!Z129)</f>
        <v/>
      </c>
      <c r="AG127" t="str">
        <f>IF(スケジュール!AA129="","",スケジュール!AA129)</f>
        <v/>
      </c>
      <c r="AH127" t="str">
        <f>IF(スケジュール!AB129="","",スケジュール!AB129)</f>
        <v/>
      </c>
      <c r="AI127" t="str">
        <f>IF(スケジュール!AC129="","",スケジュール!AC129)</f>
        <v/>
      </c>
    </row>
    <row r="128" spans="1:35">
      <c r="A128" s="209">
        <f>IF(スケジュール!A130="","",スケジュール!A130)</f>
        <v>43494</v>
      </c>
      <c r="B128" t="str">
        <f>IF(スケジュール!B130="","",スケジュール!B130)</f>
        <v>火</v>
      </c>
      <c r="C128" s="209">
        <f>IF(スケジュール!C130="","",スケジュール!C130)</f>
        <v>43509</v>
      </c>
      <c r="D128" s="209">
        <f>IF(スケジュール!D130="","",スケジュール!D130)</f>
        <v>43511</v>
      </c>
      <c r="E128" t="str">
        <f>IF(スケジュール!E130="","",スケジュール!E130)</f>
        <v/>
      </c>
      <c r="F128" t="str">
        <f>IF(スケジュール!F130="","",スケジュール!F130)</f>
        <v/>
      </c>
      <c r="G128" t="str">
        <f>IF(スケジュール!G130="","",スケジュール!G130)</f>
        <v/>
      </c>
      <c r="H128" t="str">
        <f>IF(スケジュール!H130="","",スケジュール!H130)</f>
        <v/>
      </c>
      <c r="I128" t="str">
        <f>IF(スケジュール!I130="","",スケジュール!I130)</f>
        <v/>
      </c>
      <c r="J128" t="str">
        <f>IF(スケジュール!J130="","",スケジュール!J130)</f>
        <v/>
      </c>
      <c r="K128" t="str">
        <f>IF(スケジュール!K130="","",スケジュール!K130)</f>
        <v/>
      </c>
      <c r="L128" t="str">
        <f>IF(スケジュール!L130="","",スケジュール!L130)</f>
        <v/>
      </c>
      <c r="M128" t="str">
        <f>IF(スケジュール!M130="","",スケジュール!M130)</f>
        <v/>
      </c>
      <c r="N128" t="str">
        <f>IF(スケジュール!N130="","",スケジュール!N130)</f>
        <v/>
      </c>
      <c r="O128" t="str">
        <f>IF(スケジュール!O130="","",スケジュール!O130)</f>
        <v/>
      </c>
      <c r="P128" t="str">
        <f>IF(スケジュール!P130="","",スケジュール!P130)</f>
        <v/>
      </c>
      <c r="Q128" t="str">
        <f>IF(スケジュール!Q130="","",スケジュール!Q130)</f>
        <v/>
      </c>
      <c r="R128" t="str">
        <f>IF(スケジュール!R130="","",スケジュール!R130)</f>
        <v/>
      </c>
      <c r="S128" t="str">
        <f>IF(スケジュール!S130="","",スケジュール!S130)</f>
        <v/>
      </c>
      <c r="T128" t="str">
        <f>IF(スケジュール!T130="","",スケジュール!T130)</f>
        <v/>
      </c>
      <c r="U128" t="str">
        <f>IF(スケジュール!U130="","",スケジュール!U130)</f>
        <v/>
      </c>
      <c r="V128" t="str">
        <f>IF(スケジュール!V130="","",スケジュール!V130)</f>
        <v/>
      </c>
      <c r="AC128" t="str">
        <f>IF(スケジュール!W130="","",スケジュール!W130)</f>
        <v/>
      </c>
      <c r="AD128" t="str">
        <f>IF(スケジュール!X130="","",スケジュール!X130)</f>
        <v/>
      </c>
      <c r="AE128" t="str">
        <f>IF(スケジュール!Y130="","",スケジュール!Y130)</f>
        <v/>
      </c>
      <c r="AF128" t="str">
        <f>IF(スケジュール!Z130="","",スケジュール!Z130)</f>
        <v/>
      </c>
      <c r="AG128" t="str">
        <f>IF(スケジュール!AA130="","",スケジュール!AA130)</f>
        <v>●</v>
      </c>
      <c r="AH128" t="str">
        <f>IF(スケジュール!AB130="","",スケジュール!AB130)</f>
        <v/>
      </c>
      <c r="AI128" t="str">
        <f>IF(スケジュール!AC130="","",スケジュール!AC130)</f>
        <v/>
      </c>
    </row>
    <row r="129" spans="1:35">
      <c r="A129" s="209">
        <f>IF(スケジュール!A131="","",スケジュール!A131)</f>
        <v>43495</v>
      </c>
      <c r="B129" t="str">
        <f>IF(スケジュール!B131="","",スケジュール!B131)</f>
        <v>水</v>
      </c>
      <c r="C129" s="209">
        <f>IF(スケジュール!C131="","",スケジュール!C131)</f>
        <v>43510</v>
      </c>
      <c r="D129" s="209" t="str">
        <f>IF(スケジュール!D131="","",スケジュール!D131)</f>
        <v/>
      </c>
      <c r="E129" t="str">
        <f>IF(スケジュール!E131="","",スケジュール!E131)</f>
        <v/>
      </c>
      <c r="F129" t="str">
        <f>IF(スケジュール!F131="","",スケジュール!F131)</f>
        <v/>
      </c>
      <c r="G129" t="str">
        <f>IF(スケジュール!G131="","",スケジュール!G131)</f>
        <v/>
      </c>
      <c r="H129" t="str">
        <f>IF(スケジュール!H131="","",スケジュール!H131)</f>
        <v/>
      </c>
      <c r="I129" t="str">
        <f>IF(スケジュール!I131="","",スケジュール!I131)</f>
        <v/>
      </c>
      <c r="J129" t="str">
        <f>IF(スケジュール!J131="","",スケジュール!J131)</f>
        <v/>
      </c>
      <c r="K129" t="str">
        <f>IF(スケジュール!K131="","",スケジュール!K131)</f>
        <v/>
      </c>
      <c r="L129" t="str">
        <f>IF(スケジュール!L131="","",スケジュール!L131)</f>
        <v/>
      </c>
      <c r="M129" t="str">
        <f>IF(スケジュール!M131="","",スケジュール!M131)</f>
        <v/>
      </c>
      <c r="N129" t="str">
        <f>IF(スケジュール!N131="","",スケジュール!N131)</f>
        <v/>
      </c>
      <c r="O129" t="str">
        <f>IF(スケジュール!O131="","",スケジュール!O131)</f>
        <v/>
      </c>
      <c r="P129" t="str">
        <f>IF(スケジュール!P131="","",スケジュール!P131)</f>
        <v/>
      </c>
      <c r="Q129" t="str">
        <f>IF(スケジュール!Q131="","",スケジュール!Q131)</f>
        <v/>
      </c>
      <c r="R129" t="str">
        <f>IF(スケジュール!R131="","",スケジュール!R131)</f>
        <v/>
      </c>
      <c r="S129" t="str">
        <f>IF(スケジュール!S131="","",スケジュール!S131)</f>
        <v/>
      </c>
      <c r="T129" t="str">
        <f>IF(スケジュール!T131="","",スケジュール!T131)</f>
        <v/>
      </c>
      <c r="U129" t="str">
        <f>IF(スケジュール!U131="","",スケジュール!U131)</f>
        <v/>
      </c>
      <c r="V129" t="str">
        <f>IF(スケジュール!V131="","",スケジュール!V131)</f>
        <v/>
      </c>
      <c r="AC129" t="str">
        <f>IF(スケジュール!W131="","",スケジュール!W131)</f>
        <v/>
      </c>
      <c r="AD129" t="str">
        <f>IF(スケジュール!X131="","",スケジュール!X131)</f>
        <v/>
      </c>
      <c r="AE129" t="str">
        <f>IF(スケジュール!Y131="","",スケジュール!Y131)</f>
        <v/>
      </c>
      <c r="AF129" t="str">
        <f>IF(スケジュール!Z131="","",スケジュール!Z131)</f>
        <v/>
      </c>
      <c r="AG129" t="str">
        <f>IF(スケジュール!AA131="","",スケジュール!AA131)</f>
        <v>●</v>
      </c>
      <c r="AH129" t="str">
        <f>IF(スケジュール!AB131="","",スケジュール!AB131)</f>
        <v/>
      </c>
      <c r="AI129" t="str">
        <f>IF(スケジュール!AC131="","",スケジュール!AC131)</f>
        <v/>
      </c>
    </row>
    <row r="130" spans="1:35">
      <c r="A130" s="209">
        <f>IF(スケジュール!A132="","",スケジュール!A132)</f>
        <v>43496</v>
      </c>
      <c r="B130" t="str">
        <f>IF(スケジュール!B132="","",スケジュール!B132)</f>
        <v>木</v>
      </c>
      <c r="C130" s="209" t="str">
        <f>IF(スケジュール!C132="","",スケジュール!C132)</f>
        <v/>
      </c>
      <c r="D130" s="209" t="str">
        <f>IF(スケジュール!D132="","",スケジュール!D132)</f>
        <v/>
      </c>
      <c r="E130" t="str">
        <f>IF(スケジュール!E132="","",スケジュール!E132)</f>
        <v/>
      </c>
      <c r="F130" t="str">
        <f>IF(スケジュール!F132="","",スケジュール!F132)</f>
        <v/>
      </c>
      <c r="G130" t="str">
        <f>IF(スケジュール!G132="","",スケジュール!G132)</f>
        <v/>
      </c>
      <c r="H130" t="str">
        <f>IF(スケジュール!H132="","",スケジュール!H132)</f>
        <v/>
      </c>
      <c r="I130" t="str">
        <f>IF(スケジュール!I132="","",スケジュール!I132)</f>
        <v/>
      </c>
      <c r="J130" t="str">
        <f>IF(スケジュール!J132="","",スケジュール!J132)</f>
        <v/>
      </c>
      <c r="K130" t="str">
        <f>IF(スケジュール!K132="","",スケジュール!K132)</f>
        <v/>
      </c>
      <c r="L130" t="str">
        <f>IF(スケジュール!L132="","",スケジュール!L132)</f>
        <v/>
      </c>
      <c r="M130" t="str">
        <f>IF(スケジュール!M132="","",スケジュール!M132)</f>
        <v/>
      </c>
      <c r="N130" t="str">
        <f>IF(スケジュール!N132="","",スケジュール!N132)</f>
        <v/>
      </c>
      <c r="O130" t="str">
        <f>IF(スケジュール!O132="","",スケジュール!O132)</f>
        <v/>
      </c>
      <c r="P130" t="str">
        <f>IF(スケジュール!P132="","",スケジュール!P132)</f>
        <v/>
      </c>
      <c r="Q130" t="str">
        <f>IF(スケジュール!Q132="","",スケジュール!Q132)</f>
        <v/>
      </c>
      <c r="R130" t="str">
        <f>IF(スケジュール!R132="","",スケジュール!R132)</f>
        <v/>
      </c>
      <c r="S130" t="str">
        <f>IF(スケジュール!S132="","",スケジュール!S132)</f>
        <v/>
      </c>
      <c r="T130" t="str">
        <f>IF(スケジュール!T132="","",スケジュール!T132)</f>
        <v/>
      </c>
      <c r="U130" t="str">
        <f>IF(スケジュール!U132="","",スケジュール!U132)</f>
        <v/>
      </c>
      <c r="V130" t="str">
        <f>IF(スケジュール!V132="","",スケジュール!V132)</f>
        <v/>
      </c>
      <c r="AC130" t="str">
        <f>IF(スケジュール!W132="","",スケジュール!W132)</f>
        <v/>
      </c>
      <c r="AD130" t="str">
        <f>IF(スケジュール!X132="","",スケジュール!X132)</f>
        <v/>
      </c>
      <c r="AE130" t="str">
        <f>IF(スケジュール!Y132="","",スケジュール!Y132)</f>
        <v/>
      </c>
      <c r="AF130" t="str">
        <f>IF(スケジュール!Z132="","",スケジュール!Z132)</f>
        <v/>
      </c>
      <c r="AG130" t="str">
        <f>IF(スケジュール!AA132="","",スケジュール!AA132)</f>
        <v/>
      </c>
      <c r="AH130" t="str">
        <f>IF(スケジュール!AB132="","",スケジュール!AB132)</f>
        <v/>
      </c>
      <c r="AI130" t="str">
        <f>IF(スケジュール!AC132="","",スケジュール!AC132)</f>
        <v/>
      </c>
    </row>
    <row r="131" spans="1:35">
      <c r="A131" s="209">
        <f>IF(スケジュール!A133="","",スケジュール!A133)</f>
        <v>43497</v>
      </c>
      <c r="B131" t="str">
        <f>IF(スケジュール!B133="","",スケジュール!B133)</f>
        <v>金</v>
      </c>
      <c r="C131" s="209">
        <f>IF(スケジュール!C133="","",スケジュール!C133)</f>
        <v>43512</v>
      </c>
      <c r="D131" s="209">
        <f>IF(スケジュール!D133="","",スケジュール!D133)</f>
        <v>43515</v>
      </c>
      <c r="E131" t="str">
        <f>IF(スケジュール!E133="","",スケジュール!E133)</f>
        <v/>
      </c>
      <c r="F131" t="str">
        <f>IF(スケジュール!F133="","",スケジュール!F133)</f>
        <v/>
      </c>
      <c r="G131" t="str">
        <f>IF(スケジュール!G133="","",スケジュール!G133)</f>
        <v/>
      </c>
      <c r="H131" t="str">
        <f>IF(スケジュール!H133="","",スケジュール!H133)</f>
        <v/>
      </c>
      <c r="I131" t="str">
        <f>IF(スケジュール!I133="","",スケジュール!I133)</f>
        <v/>
      </c>
      <c r="J131" t="str">
        <f>IF(スケジュール!J133="","",スケジュール!J133)</f>
        <v/>
      </c>
      <c r="K131" t="str">
        <f>IF(スケジュール!K133="","",スケジュール!K133)</f>
        <v/>
      </c>
      <c r="L131" t="str">
        <f>IF(スケジュール!L133="","",スケジュール!L133)</f>
        <v/>
      </c>
      <c r="M131" t="str">
        <f>IF(スケジュール!M133="","",スケジュール!M133)</f>
        <v/>
      </c>
      <c r="N131" t="str">
        <f>IF(スケジュール!N133="","",スケジュール!N133)</f>
        <v/>
      </c>
      <c r="O131" t="str">
        <f>IF(スケジュール!O133="","",スケジュール!O133)</f>
        <v/>
      </c>
      <c r="P131" t="str">
        <f>IF(スケジュール!P133="","",スケジュール!P133)</f>
        <v/>
      </c>
      <c r="Q131" t="str">
        <f>IF(スケジュール!Q133="","",スケジュール!Q133)</f>
        <v/>
      </c>
      <c r="R131" t="str">
        <f>IF(スケジュール!R133="","",スケジュール!R133)</f>
        <v/>
      </c>
      <c r="S131" t="str">
        <f>IF(スケジュール!S133="","",スケジュール!S133)</f>
        <v/>
      </c>
      <c r="T131" t="str">
        <f>IF(スケジュール!T133="","",スケジュール!T133)</f>
        <v/>
      </c>
      <c r="U131" t="str">
        <f>IF(スケジュール!U133="","",スケジュール!U133)</f>
        <v/>
      </c>
      <c r="V131" t="str">
        <f>IF(スケジュール!V133="","",スケジュール!V133)</f>
        <v/>
      </c>
      <c r="AC131" t="str">
        <f>IF(スケジュール!W133="","",スケジュール!W133)</f>
        <v/>
      </c>
      <c r="AD131" t="str">
        <f>IF(スケジュール!X133="","",スケジュール!X133)</f>
        <v/>
      </c>
      <c r="AE131" t="str">
        <f>IF(スケジュール!Y133="","",スケジュール!Y133)</f>
        <v/>
      </c>
      <c r="AF131" t="str">
        <f>IF(スケジュール!Z133="","",スケジュール!Z133)</f>
        <v/>
      </c>
      <c r="AG131" t="str">
        <f>IF(スケジュール!AA133="","",スケジュール!AA133)</f>
        <v>●</v>
      </c>
      <c r="AH131" t="str">
        <f>IF(スケジュール!AB133="","",スケジュール!AB133)</f>
        <v/>
      </c>
      <c r="AI131" t="str">
        <f>IF(スケジュール!AC133="","",スケジュール!AC133)</f>
        <v/>
      </c>
    </row>
    <row r="132" spans="1:35">
      <c r="A132" s="209">
        <f>IF(スケジュール!A134="","",スケジュール!A134)</f>
        <v>43498</v>
      </c>
      <c r="B132" t="str">
        <f>IF(スケジュール!B134="","",スケジュール!B134)</f>
        <v>土</v>
      </c>
      <c r="C132" s="209" t="str">
        <f>IF(スケジュール!C134="","",スケジュール!C134)</f>
        <v/>
      </c>
      <c r="D132" s="209" t="str">
        <f>IF(スケジュール!D134="","",スケジュール!D134)</f>
        <v/>
      </c>
      <c r="E132" t="str">
        <f>IF(スケジュール!E134="","",スケジュール!E134)</f>
        <v/>
      </c>
      <c r="F132" t="str">
        <f>IF(スケジュール!F134="","",スケジュール!F134)</f>
        <v/>
      </c>
      <c r="G132" t="str">
        <f>IF(スケジュール!G134="","",スケジュール!G134)</f>
        <v/>
      </c>
      <c r="H132" t="str">
        <f>IF(スケジュール!H134="","",スケジュール!H134)</f>
        <v/>
      </c>
      <c r="I132" t="str">
        <f>IF(スケジュール!I134="","",スケジュール!I134)</f>
        <v/>
      </c>
      <c r="J132" t="str">
        <f>IF(スケジュール!J134="","",スケジュール!J134)</f>
        <v/>
      </c>
      <c r="K132" t="str">
        <f>IF(スケジュール!K134="","",スケジュール!K134)</f>
        <v/>
      </c>
      <c r="L132" t="str">
        <f>IF(スケジュール!L134="","",スケジュール!L134)</f>
        <v/>
      </c>
      <c r="M132" t="str">
        <f>IF(スケジュール!M134="","",スケジュール!M134)</f>
        <v/>
      </c>
      <c r="N132" t="str">
        <f>IF(スケジュール!N134="","",スケジュール!N134)</f>
        <v/>
      </c>
      <c r="O132" t="str">
        <f>IF(スケジュール!O134="","",スケジュール!O134)</f>
        <v/>
      </c>
      <c r="P132" t="str">
        <f>IF(スケジュール!P134="","",スケジュール!P134)</f>
        <v/>
      </c>
      <c r="Q132" t="str">
        <f>IF(スケジュール!Q134="","",スケジュール!Q134)</f>
        <v/>
      </c>
      <c r="R132" t="str">
        <f>IF(スケジュール!R134="","",スケジュール!R134)</f>
        <v/>
      </c>
      <c r="S132" t="str">
        <f>IF(スケジュール!S134="","",スケジュール!S134)</f>
        <v/>
      </c>
      <c r="T132" t="str">
        <f>IF(スケジュール!T134="","",スケジュール!T134)</f>
        <v/>
      </c>
      <c r="U132" t="str">
        <f>IF(スケジュール!U134="","",スケジュール!U134)</f>
        <v/>
      </c>
      <c r="V132" t="str">
        <f>IF(スケジュール!V134="","",スケジュール!V134)</f>
        <v/>
      </c>
      <c r="AC132" t="str">
        <f>IF(スケジュール!W134="","",スケジュール!W134)</f>
        <v/>
      </c>
      <c r="AD132" t="str">
        <f>IF(スケジュール!X134="","",スケジュール!X134)</f>
        <v/>
      </c>
      <c r="AE132" t="str">
        <f>IF(スケジュール!Y134="","",スケジュール!Y134)</f>
        <v/>
      </c>
      <c r="AF132" t="str">
        <f>IF(スケジュール!Z134="","",スケジュール!Z134)</f>
        <v/>
      </c>
      <c r="AG132" t="str">
        <f>IF(スケジュール!AA134="","",スケジュール!AA134)</f>
        <v/>
      </c>
      <c r="AH132" t="str">
        <f>IF(スケジュール!AB134="","",スケジュール!AB134)</f>
        <v/>
      </c>
      <c r="AI132" t="str">
        <f>IF(スケジュール!AC134="","",スケジュール!AC134)</f>
        <v/>
      </c>
    </row>
    <row r="133" spans="1:35">
      <c r="A133" s="209">
        <f>IF(スケジュール!A135="","",スケジュール!A135)</f>
        <v>43499</v>
      </c>
      <c r="B133" t="str">
        <f>IF(スケジュール!B135="","",スケジュール!B135)</f>
        <v>日</v>
      </c>
      <c r="C133" s="209" t="str">
        <f>IF(スケジュール!C135="","",スケジュール!C135)</f>
        <v/>
      </c>
      <c r="D133" s="209" t="str">
        <f>IF(スケジュール!D135="","",スケジュール!D135)</f>
        <v/>
      </c>
      <c r="E133" t="str">
        <f>IF(スケジュール!E135="","",スケジュール!E135)</f>
        <v/>
      </c>
      <c r="F133" t="str">
        <f>IF(スケジュール!F135="","",スケジュール!F135)</f>
        <v/>
      </c>
      <c r="G133" t="str">
        <f>IF(スケジュール!G135="","",スケジュール!G135)</f>
        <v/>
      </c>
      <c r="H133" t="str">
        <f>IF(スケジュール!H135="","",スケジュール!H135)</f>
        <v/>
      </c>
      <c r="I133" t="str">
        <f>IF(スケジュール!I135="","",スケジュール!I135)</f>
        <v/>
      </c>
      <c r="J133" t="str">
        <f>IF(スケジュール!J135="","",スケジュール!J135)</f>
        <v/>
      </c>
      <c r="K133" t="str">
        <f>IF(スケジュール!K135="","",スケジュール!K135)</f>
        <v/>
      </c>
      <c r="L133" t="str">
        <f>IF(スケジュール!L135="","",スケジュール!L135)</f>
        <v/>
      </c>
      <c r="M133" t="str">
        <f>IF(スケジュール!M135="","",スケジュール!M135)</f>
        <v/>
      </c>
      <c r="N133" t="str">
        <f>IF(スケジュール!N135="","",スケジュール!N135)</f>
        <v/>
      </c>
      <c r="O133" t="str">
        <f>IF(スケジュール!O135="","",スケジュール!O135)</f>
        <v/>
      </c>
      <c r="P133" t="str">
        <f>IF(スケジュール!P135="","",スケジュール!P135)</f>
        <v/>
      </c>
      <c r="Q133" t="str">
        <f>IF(スケジュール!Q135="","",スケジュール!Q135)</f>
        <v/>
      </c>
      <c r="R133" t="str">
        <f>IF(スケジュール!R135="","",スケジュール!R135)</f>
        <v/>
      </c>
      <c r="S133" t="str">
        <f>IF(スケジュール!S135="","",スケジュール!S135)</f>
        <v/>
      </c>
      <c r="T133" t="str">
        <f>IF(スケジュール!T135="","",スケジュール!T135)</f>
        <v/>
      </c>
      <c r="U133" t="str">
        <f>IF(スケジュール!U135="","",スケジュール!U135)</f>
        <v/>
      </c>
      <c r="V133" t="str">
        <f>IF(スケジュール!V135="","",スケジュール!V135)</f>
        <v/>
      </c>
      <c r="AC133" t="str">
        <f>IF(スケジュール!W135="","",スケジュール!W135)</f>
        <v/>
      </c>
      <c r="AD133" t="str">
        <f>IF(スケジュール!X135="","",スケジュール!X135)</f>
        <v/>
      </c>
      <c r="AE133" t="str">
        <f>IF(スケジュール!Y135="","",スケジュール!Y135)</f>
        <v/>
      </c>
      <c r="AF133" t="str">
        <f>IF(スケジュール!Z135="","",スケジュール!Z135)</f>
        <v/>
      </c>
      <c r="AG133" t="str">
        <f>IF(スケジュール!AA135="","",スケジュール!AA135)</f>
        <v/>
      </c>
      <c r="AH133" t="str">
        <f>IF(スケジュール!AB135="","",スケジュール!AB135)</f>
        <v/>
      </c>
      <c r="AI133" t="str">
        <f>IF(スケジュール!AC135="","",スケジュール!AC135)</f>
        <v/>
      </c>
    </row>
    <row r="134" spans="1:35">
      <c r="A134" s="209">
        <f>IF(スケジュール!A136="","",スケジュール!A136)</f>
        <v>43500</v>
      </c>
      <c r="B134" t="str">
        <f>IF(スケジュール!B136="","",スケジュール!B136)</f>
        <v>月</v>
      </c>
      <c r="C134" s="209" t="str">
        <f>IF(スケジュール!C136="","",スケジュール!C136)</f>
        <v/>
      </c>
      <c r="D134" s="209" t="str">
        <f>IF(スケジュール!D136="","",スケジュール!D136)</f>
        <v/>
      </c>
      <c r="E134" t="str">
        <f>IF(スケジュール!E136="","",スケジュール!E136)</f>
        <v/>
      </c>
      <c r="F134" t="str">
        <f>IF(スケジュール!F136="","",スケジュール!F136)</f>
        <v/>
      </c>
      <c r="G134" t="str">
        <f>IF(スケジュール!G136="","",スケジュール!G136)</f>
        <v/>
      </c>
      <c r="H134" t="str">
        <f>IF(スケジュール!H136="","",スケジュール!H136)</f>
        <v/>
      </c>
      <c r="I134" t="str">
        <f>IF(スケジュール!I136="","",スケジュール!I136)</f>
        <v/>
      </c>
      <c r="J134" t="str">
        <f>IF(スケジュール!J136="","",スケジュール!J136)</f>
        <v/>
      </c>
      <c r="K134" t="str">
        <f>IF(スケジュール!K136="","",スケジュール!K136)</f>
        <v/>
      </c>
      <c r="L134" t="str">
        <f>IF(スケジュール!L136="","",スケジュール!L136)</f>
        <v/>
      </c>
      <c r="M134" t="str">
        <f>IF(スケジュール!M136="","",スケジュール!M136)</f>
        <v/>
      </c>
      <c r="N134" t="str">
        <f>IF(スケジュール!N136="","",スケジュール!N136)</f>
        <v/>
      </c>
      <c r="O134" t="str">
        <f>IF(スケジュール!O136="","",スケジュール!O136)</f>
        <v/>
      </c>
      <c r="P134" t="str">
        <f>IF(スケジュール!P136="","",スケジュール!P136)</f>
        <v/>
      </c>
      <c r="Q134" t="str">
        <f>IF(スケジュール!Q136="","",スケジュール!Q136)</f>
        <v/>
      </c>
      <c r="R134" t="str">
        <f>IF(スケジュール!R136="","",スケジュール!R136)</f>
        <v/>
      </c>
      <c r="S134" t="str">
        <f>IF(スケジュール!S136="","",スケジュール!S136)</f>
        <v/>
      </c>
      <c r="T134" t="str">
        <f>IF(スケジュール!T136="","",スケジュール!T136)</f>
        <v/>
      </c>
      <c r="U134" t="str">
        <f>IF(スケジュール!U136="","",スケジュール!U136)</f>
        <v/>
      </c>
      <c r="V134" t="str">
        <f>IF(スケジュール!V136="","",スケジュール!V136)</f>
        <v/>
      </c>
      <c r="AC134" t="str">
        <f>IF(スケジュール!W136="","",スケジュール!W136)</f>
        <v/>
      </c>
      <c r="AD134" t="str">
        <f>IF(スケジュール!X136="","",スケジュール!X136)</f>
        <v/>
      </c>
      <c r="AE134" t="str">
        <f>IF(スケジュール!Y136="","",スケジュール!Y136)</f>
        <v/>
      </c>
      <c r="AF134" t="str">
        <f>IF(スケジュール!Z136="","",スケジュール!Z136)</f>
        <v/>
      </c>
      <c r="AG134" t="str">
        <f>IF(スケジュール!AA136="","",スケジュール!AA136)</f>
        <v/>
      </c>
      <c r="AH134" t="str">
        <f>IF(スケジュール!AB136="","",スケジュール!AB136)</f>
        <v/>
      </c>
      <c r="AI134" t="str">
        <f>IF(スケジュール!AC136="","",スケジュール!AC136)</f>
        <v/>
      </c>
    </row>
    <row r="135" spans="1:35">
      <c r="A135" s="209">
        <f>IF(スケジュール!A137="","",スケジュール!A137)</f>
        <v>43501</v>
      </c>
      <c r="B135" t="str">
        <f>IF(スケジュール!B137="","",スケジュール!B137)</f>
        <v>火</v>
      </c>
      <c r="C135" s="209">
        <f>IF(スケジュール!C137="","",スケジュール!C137)</f>
        <v>43516</v>
      </c>
      <c r="D135" s="209">
        <f>IF(スケジュール!D137="","",スケジュール!D137)</f>
        <v>43518</v>
      </c>
      <c r="E135" t="str">
        <f>IF(スケジュール!E137="","",スケジュール!E137)</f>
        <v/>
      </c>
      <c r="F135" t="str">
        <f>IF(スケジュール!F137="","",スケジュール!F137)</f>
        <v/>
      </c>
      <c r="G135" t="str">
        <f>IF(スケジュール!G137="","",スケジュール!G137)</f>
        <v/>
      </c>
      <c r="H135" t="str">
        <f>IF(スケジュール!H137="","",スケジュール!H137)</f>
        <v/>
      </c>
      <c r="I135" t="str">
        <f>IF(スケジュール!I137="","",スケジュール!I137)</f>
        <v/>
      </c>
      <c r="J135" t="str">
        <f>IF(スケジュール!J137="","",スケジュール!J137)</f>
        <v/>
      </c>
      <c r="K135" t="str">
        <f>IF(スケジュール!K137="","",スケジュール!K137)</f>
        <v/>
      </c>
      <c r="L135" t="str">
        <f>IF(スケジュール!L137="","",スケジュール!L137)</f>
        <v/>
      </c>
      <c r="M135" t="str">
        <f>IF(スケジュール!M137="","",スケジュール!M137)</f>
        <v/>
      </c>
      <c r="N135" t="str">
        <f>IF(スケジュール!N137="","",スケジュール!N137)</f>
        <v/>
      </c>
      <c r="O135" t="str">
        <f>IF(スケジュール!O137="","",スケジュール!O137)</f>
        <v/>
      </c>
      <c r="P135" t="str">
        <f>IF(スケジュール!P137="","",スケジュール!P137)</f>
        <v/>
      </c>
      <c r="Q135" t="str">
        <f>IF(スケジュール!Q137="","",スケジュール!Q137)</f>
        <v/>
      </c>
      <c r="R135" t="str">
        <f>IF(スケジュール!R137="","",スケジュール!R137)</f>
        <v/>
      </c>
      <c r="S135" t="str">
        <f>IF(スケジュール!S137="","",スケジュール!S137)</f>
        <v/>
      </c>
      <c r="T135" t="str">
        <f>IF(スケジュール!T137="","",スケジュール!T137)</f>
        <v/>
      </c>
      <c r="U135" t="str">
        <f>IF(スケジュール!U137="","",スケジュール!U137)</f>
        <v/>
      </c>
      <c r="V135" t="str">
        <f>IF(スケジュール!V137="","",スケジュール!V137)</f>
        <v/>
      </c>
      <c r="AC135" t="str">
        <f>IF(スケジュール!W137="","",スケジュール!W137)</f>
        <v/>
      </c>
      <c r="AD135" t="str">
        <f>IF(スケジュール!X137="","",スケジュール!X137)</f>
        <v/>
      </c>
      <c r="AE135" t="str">
        <f>IF(スケジュール!Y137="","",スケジュール!Y137)</f>
        <v/>
      </c>
      <c r="AF135" t="str">
        <f>IF(スケジュール!Z137="","",スケジュール!Z137)</f>
        <v/>
      </c>
      <c r="AG135" t="str">
        <f>IF(スケジュール!AA137="","",スケジュール!AA137)</f>
        <v/>
      </c>
      <c r="AH135" t="str">
        <f>IF(スケジュール!AB137="","",スケジュール!AB137)</f>
        <v>●</v>
      </c>
      <c r="AI135" t="str">
        <f>IF(スケジュール!AC137="","",スケジュール!AC137)</f>
        <v/>
      </c>
    </row>
    <row r="136" spans="1:35">
      <c r="A136" s="209">
        <f>IF(スケジュール!A138="","",スケジュール!A138)</f>
        <v>43502</v>
      </c>
      <c r="B136" t="str">
        <f>IF(スケジュール!B138="","",スケジュール!B138)</f>
        <v>水</v>
      </c>
      <c r="C136" s="209">
        <f>IF(スケジュール!C138="","",スケジュール!C138)</f>
        <v>43517</v>
      </c>
      <c r="D136" s="209">
        <f>IF(スケジュール!D138="","",スケジュール!D138)</f>
        <v>43519</v>
      </c>
      <c r="E136" t="str">
        <f>IF(スケジュール!E138="","",スケジュール!E138)</f>
        <v/>
      </c>
      <c r="F136" t="str">
        <f>IF(スケジュール!F138="","",スケジュール!F138)</f>
        <v/>
      </c>
      <c r="G136" t="str">
        <f>IF(スケジュール!G138="","",スケジュール!G138)</f>
        <v/>
      </c>
      <c r="H136" t="str">
        <f>IF(スケジュール!H138="","",スケジュール!H138)</f>
        <v/>
      </c>
      <c r="I136" t="str">
        <f>IF(スケジュール!I138="","",スケジュール!I138)</f>
        <v/>
      </c>
      <c r="J136" t="str">
        <f>IF(スケジュール!J138="","",スケジュール!J138)</f>
        <v/>
      </c>
      <c r="K136" t="str">
        <f>IF(スケジュール!K138="","",スケジュール!K138)</f>
        <v/>
      </c>
      <c r="L136" t="str">
        <f>IF(スケジュール!L138="","",スケジュール!L138)</f>
        <v/>
      </c>
      <c r="M136" t="str">
        <f>IF(スケジュール!M138="","",スケジュール!M138)</f>
        <v/>
      </c>
      <c r="N136" t="str">
        <f>IF(スケジュール!N138="","",スケジュール!N138)</f>
        <v/>
      </c>
      <c r="O136" t="str">
        <f>IF(スケジュール!O138="","",スケジュール!O138)</f>
        <v/>
      </c>
      <c r="P136" t="str">
        <f>IF(スケジュール!P138="","",スケジュール!P138)</f>
        <v/>
      </c>
      <c r="Q136" t="str">
        <f>IF(スケジュール!Q138="","",スケジュール!Q138)</f>
        <v/>
      </c>
      <c r="R136" t="str">
        <f>IF(スケジュール!R138="","",スケジュール!R138)</f>
        <v/>
      </c>
      <c r="S136" t="str">
        <f>IF(スケジュール!S138="","",スケジュール!S138)</f>
        <v/>
      </c>
      <c r="T136" t="str">
        <f>IF(スケジュール!T138="","",スケジュール!T138)</f>
        <v/>
      </c>
      <c r="U136" t="str">
        <f>IF(スケジュール!U138="","",スケジュール!U138)</f>
        <v/>
      </c>
      <c r="V136" t="str">
        <f>IF(スケジュール!V138="","",スケジュール!V138)</f>
        <v/>
      </c>
      <c r="AC136" t="str">
        <f>IF(スケジュール!W138="","",スケジュール!W138)</f>
        <v/>
      </c>
      <c r="AD136" t="str">
        <f>IF(スケジュール!X138="","",スケジュール!X138)</f>
        <v/>
      </c>
      <c r="AE136" t="str">
        <f>IF(スケジュール!Y138="","",スケジュール!Y138)</f>
        <v/>
      </c>
      <c r="AF136" t="str">
        <f>IF(スケジュール!Z138="","",スケジュール!Z138)</f>
        <v/>
      </c>
      <c r="AG136" t="str">
        <f>IF(スケジュール!AA138="","",スケジュール!AA138)</f>
        <v/>
      </c>
      <c r="AH136" t="str">
        <f>IF(スケジュール!AB138="","",スケジュール!AB138)</f>
        <v>●</v>
      </c>
      <c r="AI136" t="str">
        <f>IF(スケジュール!AC138="","",スケジュール!AC138)</f>
        <v/>
      </c>
    </row>
    <row r="137" spans="1:35">
      <c r="A137" s="209">
        <f>IF(スケジュール!A139="","",スケジュール!A139)</f>
        <v>43503</v>
      </c>
      <c r="B137" t="str">
        <f>IF(スケジュール!B139="","",スケジュール!B139)</f>
        <v>木</v>
      </c>
      <c r="C137" s="209">
        <f>IF(スケジュール!C139="","",スケジュール!C139)</f>
        <v>43518</v>
      </c>
      <c r="D137" s="209" t="str">
        <f>IF(スケジュール!D139="","",スケジュール!D139)</f>
        <v/>
      </c>
      <c r="E137" t="str">
        <f>IF(スケジュール!E139="","",スケジュール!E139)</f>
        <v/>
      </c>
      <c r="F137" t="str">
        <f>IF(スケジュール!F139="","",スケジュール!F139)</f>
        <v/>
      </c>
      <c r="G137" t="str">
        <f>IF(スケジュール!G139="","",スケジュール!G139)</f>
        <v/>
      </c>
      <c r="H137" t="str">
        <f>IF(スケジュール!H139="","",スケジュール!H139)</f>
        <v/>
      </c>
      <c r="I137" t="str">
        <f>IF(スケジュール!I139="","",スケジュール!I139)</f>
        <v/>
      </c>
      <c r="J137" t="str">
        <f>IF(スケジュール!J139="","",スケジュール!J139)</f>
        <v/>
      </c>
      <c r="K137" t="str">
        <f>IF(スケジュール!K139="","",スケジュール!K139)</f>
        <v/>
      </c>
      <c r="L137" t="str">
        <f>IF(スケジュール!L139="","",スケジュール!L139)</f>
        <v/>
      </c>
      <c r="M137" t="str">
        <f>IF(スケジュール!M139="","",スケジュール!M139)</f>
        <v/>
      </c>
      <c r="N137" t="str">
        <f>IF(スケジュール!N139="","",スケジュール!N139)</f>
        <v/>
      </c>
      <c r="O137" t="str">
        <f>IF(スケジュール!O139="","",スケジュール!O139)</f>
        <v/>
      </c>
      <c r="P137" t="str">
        <f>IF(スケジュール!P139="","",スケジュール!P139)</f>
        <v/>
      </c>
      <c r="Q137" t="str">
        <f>IF(スケジュール!Q139="","",スケジュール!Q139)</f>
        <v/>
      </c>
      <c r="R137" t="str">
        <f>IF(スケジュール!R139="","",スケジュール!R139)</f>
        <v/>
      </c>
      <c r="S137" t="str">
        <f>IF(スケジュール!S139="","",スケジュール!S139)</f>
        <v/>
      </c>
      <c r="T137" t="str">
        <f>IF(スケジュール!T139="","",スケジュール!T139)</f>
        <v/>
      </c>
      <c r="U137" t="str">
        <f>IF(スケジュール!U139="","",スケジュール!U139)</f>
        <v/>
      </c>
      <c r="V137" t="str">
        <f>IF(スケジュール!V139="","",スケジュール!V139)</f>
        <v/>
      </c>
      <c r="AC137" t="str">
        <f>IF(スケジュール!W139="","",スケジュール!W139)</f>
        <v/>
      </c>
      <c r="AD137" t="str">
        <f>IF(スケジュール!X139="","",スケジュール!X139)</f>
        <v/>
      </c>
      <c r="AE137" t="str">
        <f>IF(スケジュール!Y139="","",スケジュール!Y139)</f>
        <v/>
      </c>
      <c r="AF137" t="str">
        <f>IF(スケジュール!Z139="","",スケジュール!Z139)</f>
        <v/>
      </c>
      <c r="AG137" t="str">
        <f>IF(スケジュール!AA139="","",スケジュール!AA139)</f>
        <v/>
      </c>
      <c r="AH137" t="str">
        <f>IF(スケジュール!AB139="","",スケジュール!AB139)</f>
        <v>●</v>
      </c>
      <c r="AI137" t="str">
        <f>IF(スケジュール!AC139="","",スケジュール!AC139)</f>
        <v/>
      </c>
    </row>
    <row r="138" spans="1:35">
      <c r="A138" s="209">
        <f>IF(スケジュール!A140="","",スケジュール!A140)</f>
        <v>43504</v>
      </c>
      <c r="B138" t="str">
        <f>IF(スケジュール!B140="","",スケジュール!B140)</f>
        <v>金</v>
      </c>
      <c r="C138" s="209" t="str">
        <f>IF(スケジュール!C140="","",スケジュール!C140)</f>
        <v/>
      </c>
      <c r="D138" s="209" t="str">
        <f>IF(スケジュール!D140="","",スケジュール!D140)</f>
        <v/>
      </c>
      <c r="E138" t="str">
        <f>IF(スケジュール!E140="","",スケジュール!E140)</f>
        <v/>
      </c>
      <c r="F138" t="str">
        <f>IF(スケジュール!F140="","",スケジュール!F140)</f>
        <v/>
      </c>
      <c r="G138" t="str">
        <f>IF(スケジュール!G140="","",スケジュール!G140)</f>
        <v/>
      </c>
      <c r="H138" t="str">
        <f>IF(スケジュール!H140="","",スケジュール!H140)</f>
        <v/>
      </c>
      <c r="I138" t="str">
        <f>IF(スケジュール!I140="","",スケジュール!I140)</f>
        <v/>
      </c>
      <c r="J138" t="str">
        <f>IF(スケジュール!J140="","",スケジュール!J140)</f>
        <v/>
      </c>
      <c r="K138" t="str">
        <f>IF(スケジュール!K140="","",スケジュール!K140)</f>
        <v/>
      </c>
      <c r="L138" t="str">
        <f>IF(スケジュール!L140="","",スケジュール!L140)</f>
        <v/>
      </c>
      <c r="M138" t="str">
        <f>IF(スケジュール!M140="","",スケジュール!M140)</f>
        <v/>
      </c>
      <c r="N138" t="str">
        <f>IF(スケジュール!N140="","",スケジュール!N140)</f>
        <v/>
      </c>
      <c r="O138" t="str">
        <f>IF(スケジュール!O140="","",スケジュール!O140)</f>
        <v/>
      </c>
      <c r="P138" t="str">
        <f>IF(スケジュール!P140="","",スケジュール!P140)</f>
        <v/>
      </c>
      <c r="Q138" t="str">
        <f>IF(スケジュール!Q140="","",スケジュール!Q140)</f>
        <v/>
      </c>
      <c r="R138" t="str">
        <f>IF(スケジュール!R140="","",スケジュール!R140)</f>
        <v/>
      </c>
      <c r="S138" t="str">
        <f>IF(スケジュール!S140="","",スケジュール!S140)</f>
        <v/>
      </c>
      <c r="T138" t="str">
        <f>IF(スケジュール!T140="","",スケジュール!T140)</f>
        <v/>
      </c>
      <c r="U138" t="str">
        <f>IF(スケジュール!U140="","",スケジュール!U140)</f>
        <v/>
      </c>
      <c r="V138" t="str">
        <f>IF(スケジュール!V140="","",スケジュール!V140)</f>
        <v/>
      </c>
      <c r="AC138" t="str">
        <f>IF(スケジュール!W140="","",スケジュール!W140)</f>
        <v/>
      </c>
      <c r="AD138" t="str">
        <f>IF(スケジュール!X140="","",スケジュール!X140)</f>
        <v/>
      </c>
      <c r="AE138" t="str">
        <f>IF(スケジュール!Y140="","",スケジュール!Y140)</f>
        <v/>
      </c>
      <c r="AF138" t="str">
        <f>IF(スケジュール!Z140="","",スケジュール!Z140)</f>
        <v/>
      </c>
      <c r="AG138" t="str">
        <f>IF(スケジュール!AA140="","",スケジュール!AA140)</f>
        <v/>
      </c>
      <c r="AH138" t="str">
        <f>IF(スケジュール!AB140="","",スケジュール!AB140)</f>
        <v/>
      </c>
      <c r="AI138" t="str">
        <f>IF(スケジュール!AC140="","",スケジュール!AC140)</f>
        <v/>
      </c>
    </row>
    <row r="139" spans="1:35">
      <c r="A139" s="209">
        <f>IF(スケジュール!A141="","",スケジュール!A141)</f>
        <v>43505</v>
      </c>
      <c r="B139" t="str">
        <f>IF(スケジュール!B141="","",スケジュール!B141)</f>
        <v>土</v>
      </c>
      <c r="C139" s="209" t="str">
        <f>IF(スケジュール!C141="","",スケジュール!C141)</f>
        <v/>
      </c>
      <c r="D139" s="209" t="str">
        <f>IF(スケジュール!D141="","",スケジュール!D141)</f>
        <v/>
      </c>
      <c r="E139" t="str">
        <f>IF(スケジュール!E141="","",スケジュール!E141)</f>
        <v/>
      </c>
      <c r="F139" t="str">
        <f>IF(スケジュール!F141="","",スケジュール!F141)</f>
        <v/>
      </c>
      <c r="G139" t="str">
        <f>IF(スケジュール!G141="","",スケジュール!G141)</f>
        <v/>
      </c>
      <c r="H139" t="str">
        <f>IF(スケジュール!H141="","",スケジュール!H141)</f>
        <v/>
      </c>
      <c r="I139" t="str">
        <f>IF(スケジュール!I141="","",スケジュール!I141)</f>
        <v/>
      </c>
      <c r="J139" t="str">
        <f>IF(スケジュール!J141="","",スケジュール!J141)</f>
        <v/>
      </c>
      <c r="K139" t="str">
        <f>IF(スケジュール!K141="","",スケジュール!K141)</f>
        <v/>
      </c>
      <c r="L139" t="str">
        <f>IF(スケジュール!L141="","",スケジュール!L141)</f>
        <v/>
      </c>
      <c r="M139" t="str">
        <f>IF(スケジュール!M141="","",スケジュール!M141)</f>
        <v/>
      </c>
      <c r="N139" t="str">
        <f>IF(スケジュール!N141="","",スケジュール!N141)</f>
        <v/>
      </c>
      <c r="O139" t="str">
        <f>IF(スケジュール!O141="","",スケジュール!O141)</f>
        <v/>
      </c>
      <c r="P139" t="str">
        <f>IF(スケジュール!P141="","",スケジュール!P141)</f>
        <v/>
      </c>
      <c r="Q139" t="str">
        <f>IF(スケジュール!Q141="","",スケジュール!Q141)</f>
        <v/>
      </c>
      <c r="R139" t="str">
        <f>IF(スケジュール!R141="","",スケジュール!R141)</f>
        <v/>
      </c>
      <c r="S139" t="str">
        <f>IF(スケジュール!S141="","",スケジュール!S141)</f>
        <v/>
      </c>
      <c r="T139" t="str">
        <f>IF(スケジュール!T141="","",スケジュール!T141)</f>
        <v/>
      </c>
      <c r="U139" t="str">
        <f>IF(スケジュール!U141="","",スケジュール!U141)</f>
        <v/>
      </c>
      <c r="V139" t="str">
        <f>IF(スケジュール!V141="","",スケジュール!V141)</f>
        <v/>
      </c>
      <c r="AC139" t="str">
        <f>IF(スケジュール!W141="","",スケジュール!W141)</f>
        <v/>
      </c>
      <c r="AD139" t="str">
        <f>IF(スケジュール!X141="","",スケジュール!X141)</f>
        <v/>
      </c>
      <c r="AE139" t="str">
        <f>IF(スケジュール!Y141="","",スケジュール!Y141)</f>
        <v/>
      </c>
      <c r="AF139" t="str">
        <f>IF(スケジュール!Z141="","",スケジュール!Z141)</f>
        <v/>
      </c>
      <c r="AG139" t="str">
        <f>IF(スケジュール!AA141="","",スケジュール!AA141)</f>
        <v/>
      </c>
      <c r="AH139" t="str">
        <f>IF(スケジュール!AB141="","",スケジュール!AB141)</f>
        <v/>
      </c>
      <c r="AI139" t="str">
        <f>IF(スケジュール!AC141="","",スケジュール!AC141)</f>
        <v/>
      </c>
    </row>
    <row r="140" spans="1:35">
      <c r="A140" s="209">
        <f>IF(スケジュール!A142="","",スケジュール!A142)</f>
        <v>43506</v>
      </c>
      <c r="B140" t="str">
        <f>IF(スケジュール!B142="","",スケジュール!B142)</f>
        <v>日</v>
      </c>
      <c r="C140" s="209" t="str">
        <f>IF(スケジュール!C142="","",スケジュール!C142)</f>
        <v/>
      </c>
      <c r="D140" s="209" t="str">
        <f>IF(スケジュール!D142="","",スケジュール!D142)</f>
        <v/>
      </c>
      <c r="E140" t="str">
        <f>IF(スケジュール!E142="","",スケジュール!E142)</f>
        <v/>
      </c>
      <c r="F140" t="str">
        <f>IF(スケジュール!F142="","",スケジュール!F142)</f>
        <v/>
      </c>
      <c r="G140" t="str">
        <f>IF(スケジュール!G142="","",スケジュール!G142)</f>
        <v/>
      </c>
      <c r="H140" t="str">
        <f>IF(スケジュール!H142="","",スケジュール!H142)</f>
        <v/>
      </c>
      <c r="I140" t="str">
        <f>IF(スケジュール!I142="","",スケジュール!I142)</f>
        <v/>
      </c>
      <c r="J140" t="str">
        <f>IF(スケジュール!J142="","",スケジュール!J142)</f>
        <v/>
      </c>
      <c r="K140" t="str">
        <f>IF(スケジュール!K142="","",スケジュール!K142)</f>
        <v/>
      </c>
      <c r="L140" t="str">
        <f>IF(スケジュール!L142="","",スケジュール!L142)</f>
        <v/>
      </c>
      <c r="M140" t="str">
        <f>IF(スケジュール!M142="","",スケジュール!M142)</f>
        <v/>
      </c>
      <c r="N140" t="str">
        <f>IF(スケジュール!N142="","",スケジュール!N142)</f>
        <v/>
      </c>
      <c r="O140" t="str">
        <f>IF(スケジュール!O142="","",スケジュール!O142)</f>
        <v/>
      </c>
      <c r="P140" t="str">
        <f>IF(スケジュール!P142="","",スケジュール!P142)</f>
        <v/>
      </c>
      <c r="Q140" t="str">
        <f>IF(スケジュール!Q142="","",スケジュール!Q142)</f>
        <v/>
      </c>
      <c r="R140" t="str">
        <f>IF(スケジュール!R142="","",スケジュール!R142)</f>
        <v/>
      </c>
      <c r="S140" t="str">
        <f>IF(スケジュール!S142="","",スケジュール!S142)</f>
        <v/>
      </c>
      <c r="T140" t="str">
        <f>IF(スケジュール!T142="","",スケジュール!T142)</f>
        <v/>
      </c>
      <c r="U140" t="str">
        <f>IF(スケジュール!U142="","",スケジュール!U142)</f>
        <v/>
      </c>
      <c r="V140" t="str">
        <f>IF(スケジュール!V142="","",スケジュール!V142)</f>
        <v/>
      </c>
      <c r="AC140" t="str">
        <f>IF(スケジュール!W142="","",スケジュール!W142)</f>
        <v/>
      </c>
      <c r="AD140" t="str">
        <f>IF(スケジュール!X142="","",スケジュール!X142)</f>
        <v/>
      </c>
      <c r="AE140" t="str">
        <f>IF(スケジュール!Y142="","",スケジュール!Y142)</f>
        <v/>
      </c>
      <c r="AF140" t="str">
        <f>IF(スケジュール!Z142="","",スケジュール!Z142)</f>
        <v/>
      </c>
      <c r="AG140" t="str">
        <f>IF(スケジュール!AA142="","",スケジュール!AA142)</f>
        <v/>
      </c>
      <c r="AH140" t="str">
        <f>IF(スケジュール!AB142="","",スケジュール!AB142)</f>
        <v/>
      </c>
      <c r="AI140" t="str">
        <f>IF(スケジュール!AC142="","",スケジュール!AC142)</f>
        <v/>
      </c>
    </row>
    <row r="141" spans="1:35">
      <c r="A141" s="209">
        <f>IF(スケジュール!A143="","",スケジュール!A143)</f>
        <v>43507</v>
      </c>
      <c r="B141" t="str">
        <f>IF(スケジュール!B143="","",スケジュール!B143)</f>
        <v>月</v>
      </c>
      <c r="C141" s="209" t="str">
        <f>IF(スケジュール!C143="","",スケジュール!C143)</f>
        <v/>
      </c>
      <c r="D141" s="209" t="str">
        <f>IF(スケジュール!D143="","",スケジュール!D143)</f>
        <v/>
      </c>
      <c r="E141" t="str">
        <f>IF(スケジュール!E143="","",スケジュール!E143)</f>
        <v/>
      </c>
      <c r="F141" t="str">
        <f>IF(スケジュール!F143="","",スケジュール!F143)</f>
        <v/>
      </c>
      <c r="G141" t="str">
        <f>IF(スケジュール!G143="","",スケジュール!G143)</f>
        <v/>
      </c>
      <c r="H141" t="str">
        <f>IF(スケジュール!H143="","",スケジュール!H143)</f>
        <v/>
      </c>
      <c r="I141" t="str">
        <f>IF(スケジュール!I143="","",スケジュール!I143)</f>
        <v/>
      </c>
      <c r="J141" t="str">
        <f>IF(スケジュール!J143="","",スケジュール!J143)</f>
        <v/>
      </c>
      <c r="K141" t="str">
        <f>IF(スケジュール!K143="","",スケジュール!K143)</f>
        <v/>
      </c>
      <c r="L141" t="str">
        <f>IF(スケジュール!L143="","",スケジュール!L143)</f>
        <v/>
      </c>
      <c r="M141" t="str">
        <f>IF(スケジュール!M143="","",スケジュール!M143)</f>
        <v/>
      </c>
      <c r="N141" t="str">
        <f>IF(スケジュール!N143="","",スケジュール!N143)</f>
        <v/>
      </c>
      <c r="O141" t="str">
        <f>IF(スケジュール!O143="","",スケジュール!O143)</f>
        <v/>
      </c>
      <c r="P141" t="str">
        <f>IF(スケジュール!P143="","",スケジュール!P143)</f>
        <v/>
      </c>
      <c r="Q141" t="str">
        <f>IF(スケジュール!Q143="","",スケジュール!Q143)</f>
        <v/>
      </c>
      <c r="R141" t="str">
        <f>IF(スケジュール!R143="","",スケジュール!R143)</f>
        <v/>
      </c>
      <c r="S141" t="str">
        <f>IF(スケジュール!S143="","",スケジュール!S143)</f>
        <v/>
      </c>
      <c r="T141" t="str">
        <f>IF(スケジュール!T143="","",スケジュール!T143)</f>
        <v/>
      </c>
      <c r="U141" t="str">
        <f>IF(スケジュール!U143="","",スケジュール!U143)</f>
        <v/>
      </c>
      <c r="V141" t="str">
        <f>IF(スケジュール!V143="","",スケジュール!V143)</f>
        <v/>
      </c>
      <c r="AC141" t="str">
        <f>IF(スケジュール!W143="","",スケジュール!W143)</f>
        <v/>
      </c>
      <c r="AD141" t="str">
        <f>IF(スケジュール!X143="","",スケジュール!X143)</f>
        <v/>
      </c>
      <c r="AE141" t="str">
        <f>IF(スケジュール!Y143="","",スケジュール!Y143)</f>
        <v/>
      </c>
      <c r="AF141" t="str">
        <f>IF(スケジュール!Z143="","",スケジュール!Z143)</f>
        <v/>
      </c>
      <c r="AG141" t="str">
        <f>IF(スケジュール!AA143="","",スケジュール!AA143)</f>
        <v/>
      </c>
      <c r="AH141" t="str">
        <f>IF(スケジュール!AB143="","",スケジュール!AB143)</f>
        <v/>
      </c>
      <c r="AI141" t="str">
        <f>IF(スケジュール!AC143="","",スケジュール!AC143)</f>
        <v/>
      </c>
    </row>
    <row r="142" spans="1:35">
      <c r="A142" s="209">
        <f>IF(スケジュール!A144="","",スケジュール!A144)</f>
        <v>43508</v>
      </c>
      <c r="B142" t="str">
        <f>IF(スケジュール!B144="","",スケジュール!B144)</f>
        <v>火</v>
      </c>
      <c r="C142" s="209">
        <f>IF(スケジュール!C144="","",スケジュール!C144)</f>
        <v>43523</v>
      </c>
      <c r="D142" s="209">
        <f>IF(スケジュール!D144="","",スケジュール!D144)</f>
        <v>43525</v>
      </c>
      <c r="E142" t="str">
        <f>IF(スケジュール!E144="","",スケジュール!E144)</f>
        <v/>
      </c>
      <c r="F142" t="str">
        <f>IF(スケジュール!F144="","",スケジュール!F144)</f>
        <v/>
      </c>
      <c r="G142" t="str">
        <f>IF(スケジュール!G144="","",スケジュール!G144)</f>
        <v/>
      </c>
      <c r="H142" t="str">
        <f>IF(スケジュール!H144="","",スケジュール!H144)</f>
        <v/>
      </c>
      <c r="I142" t="str">
        <f>IF(スケジュール!I144="","",スケジュール!I144)</f>
        <v/>
      </c>
      <c r="J142" t="str">
        <f>IF(スケジュール!J144="","",スケジュール!J144)</f>
        <v/>
      </c>
      <c r="K142" t="str">
        <f>IF(スケジュール!K144="","",スケジュール!K144)</f>
        <v/>
      </c>
      <c r="L142" t="str">
        <f>IF(スケジュール!L144="","",スケジュール!L144)</f>
        <v/>
      </c>
      <c r="M142" t="str">
        <f>IF(スケジュール!M144="","",スケジュール!M144)</f>
        <v/>
      </c>
      <c r="N142" t="str">
        <f>IF(スケジュール!N144="","",スケジュール!N144)</f>
        <v/>
      </c>
      <c r="O142" t="str">
        <f>IF(スケジュール!O144="","",スケジュール!O144)</f>
        <v/>
      </c>
      <c r="P142" t="str">
        <f>IF(スケジュール!P144="","",スケジュール!P144)</f>
        <v/>
      </c>
      <c r="Q142" t="str">
        <f>IF(スケジュール!Q144="","",スケジュール!Q144)</f>
        <v/>
      </c>
      <c r="R142" t="str">
        <f>IF(スケジュール!R144="","",スケジュール!R144)</f>
        <v/>
      </c>
      <c r="S142" t="str">
        <f>IF(スケジュール!S144="","",スケジュール!S144)</f>
        <v/>
      </c>
      <c r="T142" t="str">
        <f>IF(スケジュール!T144="","",スケジュール!T144)</f>
        <v/>
      </c>
      <c r="U142" t="str">
        <f>IF(スケジュール!U144="","",スケジュール!U144)</f>
        <v/>
      </c>
      <c r="V142" t="str">
        <f>IF(スケジュール!V144="","",スケジュール!V144)</f>
        <v/>
      </c>
      <c r="AC142" t="str">
        <f>IF(スケジュール!W144="","",スケジュール!W144)</f>
        <v/>
      </c>
      <c r="AD142" t="str">
        <f>IF(スケジュール!X144="","",スケジュール!X144)</f>
        <v/>
      </c>
      <c r="AE142" t="str">
        <f>IF(スケジュール!Y144="","",スケジュール!Y144)</f>
        <v/>
      </c>
      <c r="AF142" t="str">
        <f>IF(スケジュール!Z144="","",スケジュール!Z144)</f>
        <v/>
      </c>
      <c r="AG142" t="str">
        <f>IF(スケジュール!AA144="","",スケジュール!AA144)</f>
        <v/>
      </c>
      <c r="AH142" t="str">
        <f>IF(スケジュール!AB144="","",スケジュール!AB144)</f>
        <v>●</v>
      </c>
      <c r="AI142" t="str">
        <f>IF(スケジュール!AC144="","",スケジュール!AC144)</f>
        <v/>
      </c>
    </row>
    <row r="143" spans="1:35">
      <c r="A143" s="209">
        <f>IF(スケジュール!A145="","",スケジュール!A145)</f>
        <v>43509</v>
      </c>
      <c r="B143" t="str">
        <f>IF(スケジュール!B145="","",スケジュール!B145)</f>
        <v>水</v>
      </c>
      <c r="C143" s="209">
        <f>IF(スケジュール!C145="","",スケジュール!C145)</f>
        <v>43524</v>
      </c>
      <c r="D143" s="209">
        <f>IF(スケジュール!D145="","",スケジュール!D145)</f>
        <v>43526</v>
      </c>
      <c r="E143" t="str">
        <f>IF(スケジュール!E145="","",スケジュール!E145)</f>
        <v/>
      </c>
      <c r="F143" t="str">
        <f>IF(スケジュール!F145="","",スケジュール!F145)</f>
        <v/>
      </c>
      <c r="G143" t="str">
        <f>IF(スケジュール!G145="","",スケジュール!G145)</f>
        <v/>
      </c>
      <c r="H143" t="str">
        <f>IF(スケジュール!H145="","",スケジュール!H145)</f>
        <v/>
      </c>
      <c r="I143" t="str">
        <f>IF(スケジュール!I145="","",スケジュール!I145)</f>
        <v/>
      </c>
      <c r="J143" t="str">
        <f>IF(スケジュール!J145="","",スケジュール!J145)</f>
        <v/>
      </c>
      <c r="K143" t="str">
        <f>IF(スケジュール!K145="","",スケジュール!K145)</f>
        <v/>
      </c>
      <c r="L143" t="str">
        <f>IF(スケジュール!L145="","",スケジュール!L145)</f>
        <v/>
      </c>
      <c r="M143" t="str">
        <f>IF(スケジュール!M145="","",スケジュール!M145)</f>
        <v/>
      </c>
      <c r="N143" t="str">
        <f>IF(スケジュール!N145="","",スケジュール!N145)</f>
        <v/>
      </c>
      <c r="O143" t="str">
        <f>IF(スケジュール!O145="","",スケジュール!O145)</f>
        <v/>
      </c>
      <c r="P143" t="str">
        <f>IF(スケジュール!P145="","",スケジュール!P145)</f>
        <v/>
      </c>
      <c r="Q143" t="str">
        <f>IF(スケジュール!Q145="","",スケジュール!Q145)</f>
        <v/>
      </c>
      <c r="R143" t="str">
        <f>IF(スケジュール!R145="","",スケジュール!R145)</f>
        <v/>
      </c>
      <c r="S143" t="str">
        <f>IF(スケジュール!S145="","",スケジュール!S145)</f>
        <v/>
      </c>
      <c r="T143" t="str">
        <f>IF(スケジュール!T145="","",スケジュール!T145)</f>
        <v/>
      </c>
      <c r="U143" t="str">
        <f>IF(スケジュール!U145="","",スケジュール!U145)</f>
        <v/>
      </c>
      <c r="V143" t="str">
        <f>IF(スケジュール!V145="","",スケジュール!V145)</f>
        <v/>
      </c>
      <c r="AC143" t="str">
        <f>IF(スケジュール!W145="","",スケジュール!W145)</f>
        <v/>
      </c>
      <c r="AD143" t="str">
        <f>IF(スケジュール!X145="","",スケジュール!X145)</f>
        <v/>
      </c>
      <c r="AE143" t="str">
        <f>IF(スケジュール!Y145="","",スケジュール!Y145)</f>
        <v/>
      </c>
      <c r="AF143" t="str">
        <f>IF(スケジュール!Z145="","",スケジュール!Z145)</f>
        <v/>
      </c>
      <c r="AG143" t="str">
        <f>IF(スケジュール!AA145="","",スケジュール!AA145)</f>
        <v/>
      </c>
      <c r="AH143" t="str">
        <f>IF(スケジュール!AB145="","",スケジュール!AB145)</f>
        <v>●</v>
      </c>
      <c r="AI143" t="str">
        <f>IF(スケジュール!AC145="","",スケジュール!AC145)</f>
        <v/>
      </c>
    </row>
    <row r="144" spans="1:35">
      <c r="A144" s="209">
        <f>IF(スケジュール!A146="","",スケジュール!A146)</f>
        <v>43510</v>
      </c>
      <c r="B144" t="str">
        <f>IF(スケジュール!B146="","",スケジュール!B146)</f>
        <v>木</v>
      </c>
      <c r="C144" s="209">
        <f>IF(スケジュール!C146="","",スケジュール!C146)</f>
        <v>43525</v>
      </c>
      <c r="D144" s="209" t="str">
        <f>IF(スケジュール!D146="","",スケジュール!D146)</f>
        <v/>
      </c>
      <c r="E144" t="str">
        <f>IF(スケジュール!E146="","",スケジュール!E146)</f>
        <v/>
      </c>
      <c r="F144" t="str">
        <f>IF(スケジュール!F146="","",スケジュール!F146)</f>
        <v/>
      </c>
      <c r="G144" t="str">
        <f>IF(スケジュール!G146="","",スケジュール!G146)</f>
        <v/>
      </c>
      <c r="H144" t="str">
        <f>IF(スケジュール!H146="","",スケジュール!H146)</f>
        <v/>
      </c>
      <c r="I144" t="str">
        <f>IF(スケジュール!I146="","",スケジュール!I146)</f>
        <v/>
      </c>
      <c r="J144" t="str">
        <f>IF(スケジュール!J146="","",スケジュール!J146)</f>
        <v/>
      </c>
      <c r="K144" t="str">
        <f>IF(スケジュール!K146="","",スケジュール!K146)</f>
        <v/>
      </c>
      <c r="L144" t="str">
        <f>IF(スケジュール!L146="","",スケジュール!L146)</f>
        <v/>
      </c>
      <c r="M144" t="str">
        <f>IF(スケジュール!M146="","",スケジュール!M146)</f>
        <v/>
      </c>
      <c r="N144" t="str">
        <f>IF(スケジュール!N146="","",スケジュール!N146)</f>
        <v/>
      </c>
      <c r="O144" t="str">
        <f>IF(スケジュール!O146="","",スケジュール!O146)</f>
        <v/>
      </c>
      <c r="P144" t="str">
        <f>IF(スケジュール!P146="","",スケジュール!P146)</f>
        <v/>
      </c>
      <c r="Q144" t="str">
        <f>IF(スケジュール!Q146="","",スケジュール!Q146)</f>
        <v/>
      </c>
      <c r="R144" t="str">
        <f>IF(スケジュール!R146="","",スケジュール!R146)</f>
        <v/>
      </c>
      <c r="S144" t="str">
        <f>IF(スケジュール!S146="","",スケジュール!S146)</f>
        <v/>
      </c>
      <c r="T144" t="str">
        <f>IF(スケジュール!T146="","",スケジュール!T146)</f>
        <v/>
      </c>
      <c r="U144" t="str">
        <f>IF(スケジュール!U146="","",スケジュール!U146)</f>
        <v/>
      </c>
      <c r="V144" t="str">
        <f>IF(スケジュール!V146="","",スケジュール!V146)</f>
        <v/>
      </c>
      <c r="AC144" t="str">
        <f>IF(スケジュール!W146="","",スケジュール!W146)</f>
        <v/>
      </c>
      <c r="AD144" t="str">
        <f>IF(スケジュール!X146="","",スケジュール!X146)</f>
        <v/>
      </c>
      <c r="AE144" t="str">
        <f>IF(スケジュール!Y146="","",スケジュール!Y146)</f>
        <v/>
      </c>
      <c r="AF144" t="str">
        <f>IF(スケジュール!Z146="","",スケジュール!Z146)</f>
        <v/>
      </c>
      <c r="AG144" t="str">
        <f>IF(スケジュール!AA146="","",スケジュール!AA146)</f>
        <v/>
      </c>
      <c r="AH144" t="str">
        <f>IF(スケジュール!AB146="","",スケジュール!AB146)</f>
        <v>●</v>
      </c>
      <c r="AI144" t="str">
        <f>IF(スケジュール!AC146="","",スケジュール!AC146)</f>
        <v/>
      </c>
    </row>
    <row r="145" spans="1:35">
      <c r="A145" s="209">
        <f>IF(スケジュール!A147="","",スケジュール!A147)</f>
        <v>43511</v>
      </c>
      <c r="B145" t="str">
        <f>IF(スケジュール!B147="","",スケジュール!B147)</f>
        <v>金</v>
      </c>
      <c r="C145" s="209" t="str">
        <f>IF(スケジュール!C147="","",スケジュール!C147)</f>
        <v/>
      </c>
      <c r="D145" s="209" t="str">
        <f>IF(スケジュール!D147="","",スケジュール!D147)</f>
        <v/>
      </c>
      <c r="E145" t="str">
        <f>IF(スケジュール!E147="","",スケジュール!E147)</f>
        <v/>
      </c>
      <c r="F145" t="str">
        <f>IF(スケジュール!F147="","",スケジュール!F147)</f>
        <v/>
      </c>
      <c r="G145" t="str">
        <f>IF(スケジュール!G147="","",スケジュール!G147)</f>
        <v/>
      </c>
      <c r="H145" t="str">
        <f>IF(スケジュール!H147="","",スケジュール!H147)</f>
        <v/>
      </c>
      <c r="I145" t="str">
        <f>IF(スケジュール!I147="","",スケジュール!I147)</f>
        <v/>
      </c>
      <c r="J145" t="str">
        <f>IF(スケジュール!J147="","",スケジュール!J147)</f>
        <v/>
      </c>
      <c r="K145" t="str">
        <f>IF(スケジュール!K147="","",スケジュール!K147)</f>
        <v/>
      </c>
      <c r="L145" t="str">
        <f>IF(スケジュール!L147="","",スケジュール!L147)</f>
        <v/>
      </c>
      <c r="M145" t="str">
        <f>IF(スケジュール!M147="","",スケジュール!M147)</f>
        <v/>
      </c>
      <c r="N145" t="str">
        <f>IF(スケジュール!N147="","",スケジュール!N147)</f>
        <v/>
      </c>
      <c r="O145" t="str">
        <f>IF(スケジュール!O147="","",スケジュール!O147)</f>
        <v/>
      </c>
      <c r="P145" t="str">
        <f>IF(スケジュール!P147="","",スケジュール!P147)</f>
        <v/>
      </c>
      <c r="Q145" t="str">
        <f>IF(スケジュール!Q147="","",スケジュール!Q147)</f>
        <v/>
      </c>
      <c r="R145" t="str">
        <f>IF(スケジュール!R147="","",スケジュール!R147)</f>
        <v/>
      </c>
      <c r="S145" t="str">
        <f>IF(スケジュール!S147="","",スケジュール!S147)</f>
        <v/>
      </c>
      <c r="T145" t="str">
        <f>IF(スケジュール!T147="","",スケジュール!T147)</f>
        <v/>
      </c>
      <c r="U145" t="str">
        <f>IF(スケジュール!U147="","",スケジュール!U147)</f>
        <v/>
      </c>
      <c r="V145" t="str">
        <f>IF(スケジュール!V147="","",スケジュール!V147)</f>
        <v/>
      </c>
      <c r="AC145" t="str">
        <f>IF(スケジュール!W147="","",スケジュール!W147)</f>
        <v/>
      </c>
      <c r="AD145" t="str">
        <f>IF(スケジュール!X147="","",スケジュール!X147)</f>
        <v/>
      </c>
      <c r="AE145" t="str">
        <f>IF(スケジュール!Y147="","",スケジュール!Y147)</f>
        <v/>
      </c>
      <c r="AF145" t="str">
        <f>IF(スケジュール!Z147="","",スケジュール!Z147)</f>
        <v/>
      </c>
      <c r="AG145" t="str">
        <f>IF(スケジュール!AA147="","",スケジュール!AA147)</f>
        <v/>
      </c>
      <c r="AH145" t="str">
        <f>IF(スケジュール!AB147="","",スケジュール!AB147)</f>
        <v/>
      </c>
      <c r="AI145" t="str">
        <f>IF(スケジュール!AC147="","",スケジュール!AC147)</f>
        <v/>
      </c>
    </row>
    <row r="146" spans="1:35">
      <c r="A146" s="209">
        <f>IF(スケジュール!A148="","",スケジュール!A148)</f>
        <v>43512</v>
      </c>
      <c r="B146" t="str">
        <f>IF(スケジュール!B148="","",スケジュール!B148)</f>
        <v>土</v>
      </c>
      <c r="C146" s="209" t="str">
        <f>IF(スケジュール!C148="","",スケジュール!C148)</f>
        <v/>
      </c>
      <c r="D146" s="209" t="str">
        <f>IF(スケジュール!D148="","",スケジュール!D148)</f>
        <v/>
      </c>
      <c r="E146" t="str">
        <f>IF(スケジュール!E148="","",スケジュール!E148)</f>
        <v/>
      </c>
      <c r="F146" t="str">
        <f>IF(スケジュール!F148="","",スケジュール!F148)</f>
        <v/>
      </c>
      <c r="G146" t="str">
        <f>IF(スケジュール!G148="","",スケジュール!G148)</f>
        <v/>
      </c>
      <c r="H146" t="str">
        <f>IF(スケジュール!H148="","",スケジュール!H148)</f>
        <v/>
      </c>
      <c r="I146" t="str">
        <f>IF(スケジュール!I148="","",スケジュール!I148)</f>
        <v/>
      </c>
      <c r="J146" t="str">
        <f>IF(スケジュール!J148="","",スケジュール!J148)</f>
        <v/>
      </c>
      <c r="K146" t="str">
        <f>IF(スケジュール!K148="","",スケジュール!K148)</f>
        <v/>
      </c>
      <c r="L146" t="str">
        <f>IF(スケジュール!L148="","",スケジュール!L148)</f>
        <v/>
      </c>
      <c r="M146" t="str">
        <f>IF(スケジュール!M148="","",スケジュール!M148)</f>
        <v/>
      </c>
      <c r="N146" t="str">
        <f>IF(スケジュール!N148="","",スケジュール!N148)</f>
        <v/>
      </c>
      <c r="O146" t="str">
        <f>IF(スケジュール!O148="","",スケジュール!O148)</f>
        <v/>
      </c>
      <c r="P146" t="str">
        <f>IF(スケジュール!P148="","",スケジュール!P148)</f>
        <v/>
      </c>
      <c r="Q146" t="str">
        <f>IF(スケジュール!Q148="","",スケジュール!Q148)</f>
        <v/>
      </c>
      <c r="R146" t="str">
        <f>IF(スケジュール!R148="","",スケジュール!R148)</f>
        <v/>
      </c>
      <c r="S146" t="str">
        <f>IF(スケジュール!S148="","",スケジュール!S148)</f>
        <v/>
      </c>
      <c r="T146" t="str">
        <f>IF(スケジュール!T148="","",スケジュール!T148)</f>
        <v/>
      </c>
      <c r="U146" t="str">
        <f>IF(スケジュール!U148="","",スケジュール!U148)</f>
        <v/>
      </c>
      <c r="V146" t="str">
        <f>IF(スケジュール!V148="","",スケジュール!V148)</f>
        <v/>
      </c>
      <c r="AC146" t="str">
        <f>IF(スケジュール!W148="","",スケジュール!W148)</f>
        <v/>
      </c>
      <c r="AD146" t="str">
        <f>IF(スケジュール!X148="","",スケジュール!X148)</f>
        <v/>
      </c>
      <c r="AE146" t="str">
        <f>IF(スケジュール!Y148="","",スケジュール!Y148)</f>
        <v/>
      </c>
      <c r="AF146" t="str">
        <f>IF(スケジュール!Z148="","",スケジュール!Z148)</f>
        <v/>
      </c>
      <c r="AG146" t="str">
        <f>IF(スケジュール!AA148="","",スケジュール!AA148)</f>
        <v/>
      </c>
      <c r="AH146" t="str">
        <f>IF(スケジュール!AB148="","",スケジュール!AB148)</f>
        <v/>
      </c>
      <c r="AI146" t="str">
        <f>IF(スケジュール!AC148="","",スケジュール!AC148)</f>
        <v/>
      </c>
    </row>
    <row r="147" spans="1:35">
      <c r="A147" s="209">
        <f>IF(スケジュール!A149="","",スケジュール!A149)</f>
        <v>43513</v>
      </c>
      <c r="B147" t="str">
        <f>IF(スケジュール!B149="","",スケジュール!B149)</f>
        <v>日</v>
      </c>
      <c r="C147" s="209" t="str">
        <f>IF(スケジュール!C149="","",スケジュール!C149)</f>
        <v/>
      </c>
      <c r="D147" s="209" t="str">
        <f>IF(スケジュール!D149="","",スケジュール!D149)</f>
        <v/>
      </c>
      <c r="E147" t="str">
        <f>IF(スケジュール!E149="","",スケジュール!E149)</f>
        <v/>
      </c>
      <c r="F147" t="str">
        <f>IF(スケジュール!F149="","",スケジュール!F149)</f>
        <v/>
      </c>
      <c r="G147" t="str">
        <f>IF(スケジュール!G149="","",スケジュール!G149)</f>
        <v/>
      </c>
      <c r="H147" t="str">
        <f>IF(スケジュール!H149="","",スケジュール!H149)</f>
        <v/>
      </c>
      <c r="I147" t="str">
        <f>IF(スケジュール!I149="","",スケジュール!I149)</f>
        <v/>
      </c>
      <c r="J147" t="str">
        <f>IF(スケジュール!J149="","",スケジュール!J149)</f>
        <v/>
      </c>
      <c r="K147" t="str">
        <f>IF(スケジュール!K149="","",スケジュール!K149)</f>
        <v/>
      </c>
      <c r="L147" t="str">
        <f>IF(スケジュール!L149="","",スケジュール!L149)</f>
        <v/>
      </c>
      <c r="M147" t="str">
        <f>IF(スケジュール!M149="","",スケジュール!M149)</f>
        <v/>
      </c>
      <c r="N147" t="str">
        <f>IF(スケジュール!N149="","",スケジュール!N149)</f>
        <v/>
      </c>
      <c r="O147" t="str">
        <f>IF(スケジュール!O149="","",スケジュール!O149)</f>
        <v/>
      </c>
      <c r="P147" t="str">
        <f>IF(スケジュール!P149="","",スケジュール!P149)</f>
        <v/>
      </c>
      <c r="Q147" t="str">
        <f>IF(スケジュール!Q149="","",スケジュール!Q149)</f>
        <v/>
      </c>
      <c r="R147" t="str">
        <f>IF(スケジュール!R149="","",スケジュール!R149)</f>
        <v/>
      </c>
      <c r="S147" t="str">
        <f>IF(スケジュール!S149="","",スケジュール!S149)</f>
        <v/>
      </c>
      <c r="T147" t="str">
        <f>IF(スケジュール!T149="","",スケジュール!T149)</f>
        <v/>
      </c>
      <c r="U147" t="str">
        <f>IF(スケジュール!U149="","",スケジュール!U149)</f>
        <v/>
      </c>
      <c r="V147" t="str">
        <f>IF(スケジュール!V149="","",スケジュール!V149)</f>
        <v/>
      </c>
      <c r="AC147" t="str">
        <f>IF(スケジュール!W149="","",スケジュール!W149)</f>
        <v/>
      </c>
      <c r="AD147" t="str">
        <f>IF(スケジュール!X149="","",スケジュール!X149)</f>
        <v/>
      </c>
      <c r="AE147" t="str">
        <f>IF(スケジュール!Y149="","",スケジュール!Y149)</f>
        <v/>
      </c>
      <c r="AF147" t="str">
        <f>IF(スケジュール!Z149="","",スケジュール!Z149)</f>
        <v/>
      </c>
      <c r="AG147" t="str">
        <f>IF(スケジュール!AA149="","",スケジュール!AA149)</f>
        <v/>
      </c>
      <c r="AH147" t="str">
        <f>IF(スケジュール!AB149="","",スケジュール!AB149)</f>
        <v/>
      </c>
      <c r="AI147" t="str">
        <f>IF(スケジュール!AC149="","",スケジュール!AC149)</f>
        <v/>
      </c>
    </row>
    <row r="148" spans="1:35">
      <c r="A148" s="209">
        <f>IF(スケジュール!A150="","",スケジュール!A150)</f>
        <v>43514</v>
      </c>
      <c r="B148" t="str">
        <f>IF(スケジュール!B150="","",スケジュール!B150)</f>
        <v>月</v>
      </c>
      <c r="C148" s="209" t="str">
        <f>IF(スケジュール!C150="","",スケジュール!C150)</f>
        <v/>
      </c>
      <c r="D148" s="209" t="str">
        <f>IF(スケジュール!D150="","",スケジュール!D150)</f>
        <v/>
      </c>
      <c r="E148" t="str">
        <f>IF(スケジュール!E150="","",スケジュール!E150)</f>
        <v/>
      </c>
      <c r="F148" t="str">
        <f>IF(スケジュール!F150="","",スケジュール!F150)</f>
        <v/>
      </c>
      <c r="G148" t="str">
        <f>IF(スケジュール!G150="","",スケジュール!G150)</f>
        <v/>
      </c>
      <c r="H148" t="str">
        <f>IF(スケジュール!H150="","",スケジュール!H150)</f>
        <v/>
      </c>
      <c r="I148" t="str">
        <f>IF(スケジュール!I150="","",スケジュール!I150)</f>
        <v/>
      </c>
      <c r="J148" t="str">
        <f>IF(スケジュール!J150="","",スケジュール!J150)</f>
        <v/>
      </c>
      <c r="K148" t="str">
        <f>IF(スケジュール!K150="","",スケジュール!K150)</f>
        <v/>
      </c>
      <c r="L148" t="str">
        <f>IF(スケジュール!L150="","",スケジュール!L150)</f>
        <v/>
      </c>
      <c r="M148" t="str">
        <f>IF(スケジュール!M150="","",スケジュール!M150)</f>
        <v/>
      </c>
      <c r="N148" t="str">
        <f>IF(スケジュール!N150="","",スケジュール!N150)</f>
        <v/>
      </c>
      <c r="O148" t="str">
        <f>IF(スケジュール!O150="","",スケジュール!O150)</f>
        <v/>
      </c>
      <c r="P148" t="str">
        <f>IF(スケジュール!P150="","",スケジュール!P150)</f>
        <v/>
      </c>
      <c r="Q148" t="str">
        <f>IF(スケジュール!Q150="","",スケジュール!Q150)</f>
        <v/>
      </c>
      <c r="R148" t="str">
        <f>IF(スケジュール!R150="","",スケジュール!R150)</f>
        <v/>
      </c>
      <c r="S148" t="str">
        <f>IF(スケジュール!S150="","",スケジュール!S150)</f>
        <v/>
      </c>
      <c r="T148" t="str">
        <f>IF(スケジュール!T150="","",スケジュール!T150)</f>
        <v/>
      </c>
      <c r="U148" t="str">
        <f>IF(スケジュール!U150="","",スケジュール!U150)</f>
        <v/>
      </c>
      <c r="V148" t="str">
        <f>IF(スケジュール!V150="","",スケジュール!V150)</f>
        <v/>
      </c>
      <c r="AC148" t="str">
        <f>IF(スケジュール!W150="","",スケジュール!W150)</f>
        <v/>
      </c>
      <c r="AD148" t="str">
        <f>IF(スケジュール!X150="","",スケジュール!X150)</f>
        <v/>
      </c>
      <c r="AE148" t="str">
        <f>IF(スケジュール!Y150="","",スケジュール!Y150)</f>
        <v/>
      </c>
      <c r="AF148" t="str">
        <f>IF(スケジュール!Z150="","",スケジュール!Z150)</f>
        <v/>
      </c>
      <c r="AG148" t="str">
        <f>IF(スケジュール!AA150="","",スケジュール!AA150)</f>
        <v/>
      </c>
      <c r="AH148" t="str">
        <f>IF(スケジュール!AB150="","",スケジュール!AB150)</f>
        <v/>
      </c>
      <c r="AI148" t="str">
        <f>IF(スケジュール!AC150="","",スケジュール!AC150)</f>
        <v/>
      </c>
    </row>
    <row r="149" spans="1:35">
      <c r="A149" s="209">
        <f>IF(スケジュール!A151="","",スケジュール!A151)</f>
        <v>43515</v>
      </c>
      <c r="B149" t="str">
        <f>IF(スケジュール!B151="","",スケジュール!B151)</f>
        <v>火</v>
      </c>
      <c r="C149" s="209">
        <f>IF(スケジュール!C151="","",スケジュール!C151)</f>
        <v>43530</v>
      </c>
      <c r="D149" s="209">
        <f>IF(スケジュール!D151="","",スケジュール!D151)</f>
        <v>43532</v>
      </c>
      <c r="E149" t="str">
        <f>IF(スケジュール!E151="","",スケジュール!E151)</f>
        <v/>
      </c>
      <c r="F149" t="str">
        <f>IF(スケジュール!F151="","",スケジュール!F151)</f>
        <v/>
      </c>
      <c r="G149" t="str">
        <f>IF(スケジュール!G151="","",スケジュール!G151)</f>
        <v/>
      </c>
      <c r="H149" t="str">
        <f>IF(スケジュール!H151="","",スケジュール!H151)</f>
        <v/>
      </c>
      <c r="I149" t="str">
        <f>IF(スケジュール!I151="","",スケジュール!I151)</f>
        <v/>
      </c>
      <c r="J149" t="str">
        <f>IF(スケジュール!J151="","",スケジュール!J151)</f>
        <v/>
      </c>
      <c r="K149" t="str">
        <f>IF(スケジュール!K151="","",スケジュール!K151)</f>
        <v/>
      </c>
      <c r="L149" t="str">
        <f>IF(スケジュール!L151="","",スケジュール!L151)</f>
        <v/>
      </c>
      <c r="M149" t="str">
        <f>IF(スケジュール!M151="","",スケジュール!M151)</f>
        <v/>
      </c>
      <c r="N149" t="str">
        <f>IF(スケジュール!N151="","",スケジュール!N151)</f>
        <v/>
      </c>
      <c r="O149" t="str">
        <f>IF(スケジュール!O151="","",スケジュール!O151)</f>
        <v/>
      </c>
      <c r="P149" t="str">
        <f>IF(スケジュール!P151="","",スケジュール!P151)</f>
        <v/>
      </c>
      <c r="Q149" t="str">
        <f>IF(スケジュール!Q151="","",スケジュール!Q151)</f>
        <v/>
      </c>
      <c r="R149" t="str">
        <f>IF(スケジュール!R151="","",スケジュール!R151)</f>
        <v/>
      </c>
      <c r="S149" t="str">
        <f>IF(スケジュール!S151="","",スケジュール!S151)</f>
        <v/>
      </c>
      <c r="T149" t="str">
        <f>IF(スケジュール!T151="","",スケジュール!T151)</f>
        <v/>
      </c>
      <c r="U149" t="str">
        <f>IF(スケジュール!U151="","",スケジュール!U151)</f>
        <v/>
      </c>
      <c r="V149" t="str">
        <f>IF(スケジュール!V151="","",スケジュール!V151)</f>
        <v/>
      </c>
      <c r="AC149" t="str">
        <f>IF(スケジュール!W151="","",スケジュール!W151)</f>
        <v/>
      </c>
      <c r="AD149" t="str">
        <f>IF(スケジュール!X151="","",スケジュール!X151)</f>
        <v/>
      </c>
      <c r="AE149" t="str">
        <f>IF(スケジュール!Y151="","",スケジュール!Y151)</f>
        <v/>
      </c>
      <c r="AF149" t="str">
        <f>IF(スケジュール!Z151="","",スケジュール!Z151)</f>
        <v/>
      </c>
      <c r="AG149" t="str">
        <f>IF(スケジュール!AA151="","",スケジュール!AA151)</f>
        <v/>
      </c>
      <c r="AH149" t="str">
        <f>IF(スケジュール!AB151="","",スケジュール!AB151)</f>
        <v/>
      </c>
      <c r="AI149" t="str">
        <f>IF(スケジュール!AC151="","",スケジュール!AC151)</f>
        <v>●</v>
      </c>
    </row>
    <row r="150" spans="1:35">
      <c r="A150" s="209">
        <f>IF(スケジュール!A152="","",スケジュール!A152)</f>
        <v>43516</v>
      </c>
      <c r="B150" t="str">
        <f>IF(スケジュール!B152="","",スケジュール!B152)</f>
        <v>水</v>
      </c>
      <c r="C150" s="209">
        <f>IF(スケジュール!C152="","",スケジュール!C152)</f>
        <v>43531</v>
      </c>
      <c r="D150" s="209">
        <f>IF(スケジュール!D152="","",スケジュール!D152)</f>
        <v>43533</v>
      </c>
      <c r="E150" t="str">
        <f>IF(スケジュール!E152="","",スケジュール!E152)</f>
        <v/>
      </c>
      <c r="F150" t="str">
        <f>IF(スケジュール!F152="","",スケジュール!F152)</f>
        <v/>
      </c>
      <c r="G150" t="str">
        <f>IF(スケジュール!G152="","",スケジュール!G152)</f>
        <v/>
      </c>
      <c r="H150" t="str">
        <f>IF(スケジュール!H152="","",スケジュール!H152)</f>
        <v/>
      </c>
      <c r="I150" t="str">
        <f>IF(スケジュール!I152="","",スケジュール!I152)</f>
        <v/>
      </c>
      <c r="J150" t="str">
        <f>IF(スケジュール!J152="","",スケジュール!J152)</f>
        <v/>
      </c>
      <c r="K150" t="str">
        <f>IF(スケジュール!K152="","",スケジュール!K152)</f>
        <v/>
      </c>
      <c r="L150" t="str">
        <f>IF(スケジュール!L152="","",スケジュール!L152)</f>
        <v/>
      </c>
      <c r="M150" t="str">
        <f>IF(スケジュール!M152="","",スケジュール!M152)</f>
        <v/>
      </c>
      <c r="N150" t="str">
        <f>IF(スケジュール!N152="","",スケジュール!N152)</f>
        <v/>
      </c>
      <c r="O150" t="str">
        <f>IF(スケジュール!O152="","",スケジュール!O152)</f>
        <v/>
      </c>
      <c r="P150" t="str">
        <f>IF(スケジュール!P152="","",スケジュール!P152)</f>
        <v/>
      </c>
      <c r="Q150" t="str">
        <f>IF(スケジュール!Q152="","",スケジュール!Q152)</f>
        <v/>
      </c>
      <c r="R150" t="str">
        <f>IF(スケジュール!R152="","",スケジュール!R152)</f>
        <v/>
      </c>
      <c r="S150" t="str">
        <f>IF(スケジュール!S152="","",スケジュール!S152)</f>
        <v/>
      </c>
      <c r="T150" t="str">
        <f>IF(スケジュール!T152="","",スケジュール!T152)</f>
        <v/>
      </c>
      <c r="U150" t="str">
        <f>IF(スケジュール!U152="","",スケジュール!U152)</f>
        <v/>
      </c>
      <c r="V150" t="str">
        <f>IF(スケジュール!V152="","",スケジュール!V152)</f>
        <v/>
      </c>
      <c r="AC150" t="str">
        <f>IF(スケジュール!W152="","",スケジュール!W152)</f>
        <v/>
      </c>
      <c r="AD150" t="str">
        <f>IF(スケジュール!X152="","",スケジュール!X152)</f>
        <v/>
      </c>
      <c r="AE150" t="str">
        <f>IF(スケジュール!Y152="","",スケジュール!Y152)</f>
        <v/>
      </c>
      <c r="AF150" t="str">
        <f>IF(スケジュール!Z152="","",スケジュール!Z152)</f>
        <v/>
      </c>
      <c r="AG150" t="str">
        <f>IF(スケジュール!AA152="","",スケジュール!AA152)</f>
        <v/>
      </c>
      <c r="AH150" t="str">
        <f>IF(スケジュール!AB152="","",スケジュール!AB152)</f>
        <v/>
      </c>
      <c r="AI150" t="str">
        <f>IF(スケジュール!AC152="","",スケジュール!AC152)</f>
        <v>●</v>
      </c>
    </row>
    <row r="151" spans="1:35">
      <c r="A151" s="209">
        <f>IF(スケジュール!A153="","",スケジュール!A153)</f>
        <v>43517</v>
      </c>
      <c r="B151" t="str">
        <f>IF(スケジュール!B153="","",スケジュール!B153)</f>
        <v>木</v>
      </c>
      <c r="C151" s="209">
        <f>IF(スケジュール!C153="","",スケジュール!C153)</f>
        <v>43532</v>
      </c>
      <c r="D151" s="209" t="str">
        <f>IF(スケジュール!D153="","",スケジュール!D153)</f>
        <v/>
      </c>
      <c r="E151" t="str">
        <f>IF(スケジュール!E153="","",スケジュール!E153)</f>
        <v/>
      </c>
      <c r="F151" t="str">
        <f>IF(スケジュール!F153="","",スケジュール!F153)</f>
        <v/>
      </c>
      <c r="G151" t="str">
        <f>IF(スケジュール!G153="","",スケジュール!G153)</f>
        <v/>
      </c>
      <c r="H151" t="str">
        <f>IF(スケジュール!H153="","",スケジュール!H153)</f>
        <v/>
      </c>
      <c r="I151" t="str">
        <f>IF(スケジュール!I153="","",スケジュール!I153)</f>
        <v/>
      </c>
      <c r="J151" t="str">
        <f>IF(スケジュール!J153="","",スケジュール!J153)</f>
        <v/>
      </c>
      <c r="K151" t="str">
        <f>IF(スケジュール!K153="","",スケジュール!K153)</f>
        <v/>
      </c>
      <c r="L151" t="str">
        <f>IF(スケジュール!L153="","",スケジュール!L153)</f>
        <v/>
      </c>
      <c r="M151" t="str">
        <f>IF(スケジュール!M153="","",スケジュール!M153)</f>
        <v/>
      </c>
      <c r="N151" t="str">
        <f>IF(スケジュール!N153="","",スケジュール!N153)</f>
        <v/>
      </c>
      <c r="O151" t="str">
        <f>IF(スケジュール!O153="","",スケジュール!O153)</f>
        <v/>
      </c>
      <c r="P151" t="str">
        <f>IF(スケジュール!P153="","",スケジュール!P153)</f>
        <v/>
      </c>
      <c r="Q151" t="str">
        <f>IF(スケジュール!Q153="","",スケジュール!Q153)</f>
        <v/>
      </c>
      <c r="R151" t="str">
        <f>IF(スケジュール!R153="","",スケジュール!R153)</f>
        <v/>
      </c>
      <c r="S151" t="str">
        <f>IF(スケジュール!S153="","",スケジュール!S153)</f>
        <v/>
      </c>
      <c r="T151" t="str">
        <f>IF(スケジュール!T153="","",スケジュール!T153)</f>
        <v/>
      </c>
      <c r="U151" t="str">
        <f>IF(スケジュール!U153="","",スケジュール!U153)</f>
        <v/>
      </c>
      <c r="V151" t="str">
        <f>IF(スケジュール!V153="","",スケジュール!V153)</f>
        <v/>
      </c>
      <c r="AC151" t="str">
        <f>IF(スケジュール!W153="","",スケジュール!W153)</f>
        <v/>
      </c>
      <c r="AD151" t="str">
        <f>IF(スケジュール!X153="","",スケジュール!X153)</f>
        <v/>
      </c>
      <c r="AE151" t="str">
        <f>IF(スケジュール!Y153="","",スケジュール!Y153)</f>
        <v/>
      </c>
      <c r="AF151" t="str">
        <f>IF(スケジュール!Z153="","",スケジュール!Z153)</f>
        <v/>
      </c>
      <c r="AG151" t="str">
        <f>IF(スケジュール!AA153="","",スケジュール!AA153)</f>
        <v/>
      </c>
      <c r="AH151" t="str">
        <f>IF(スケジュール!AB153="","",スケジュール!AB153)</f>
        <v/>
      </c>
      <c r="AI151" t="str">
        <f>IF(スケジュール!AC153="","",スケジュール!AC153)</f>
        <v>●</v>
      </c>
    </row>
    <row r="152" spans="1:35">
      <c r="A152" s="209">
        <f>IF(スケジュール!A154="","",スケジュール!A154)</f>
        <v>43518</v>
      </c>
      <c r="B152" t="str">
        <f>IF(スケジュール!B154="","",スケジュール!B154)</f>
        <v>金</v>
      </c>
      <c r="C152" s="209" t="str">
        <f>IF(スケジュール!C154="","",スケジュール!C154)</f>
        <v/>
      </c>
      <c r="D152" s="209" t="str">
        <f>IF(スケジュール!D154="","",スケジュール!D154)</f>
        <v/>
      </c>
      <c r="E152" t="str">
        <f>IF(スケジュール!E154="","",スケジュール!E154)</f>
        <v/>
      </c>
      <c r="F152" t="str">
        <f>IF(スケジュール!F154="","",スケジュール!F154)</f>
        <v/>
      </c>
      <c r="G152" t="str">
        <f>IF(スケジュール!G154="","",スケジュール!G154)</f>
        <v/>
      </c>
      <c r="H152" t="str">
        <f>IF(スケジュール!H154="","",スケジュール!H154)</f>
        <v/>
      </c>
      <c r="I152" t="str">
        <f>IF(スケジュール!I154="","",スケジュール!I154)</f>
        <v/>
      </c>
      <c r="J152" t="str">
        <f>IF(スケジュール!J154="","",スケジュール!J154)</f>
        <v/>
      </c>
      <c r="K152" t="str">
        <f>IF(スケジュール!K154="","",スケジュール!K154)</f>
        <v/>
      </c>
      <c r="L152" t="str">
        <f>IF(スケジュール!L154="","",スケジュール!L154)</f>
        <v/>
      </c>
      <c r="M152" t="str">
        <f>IF(スケジュール!M154="","",スケジュール!M154)</f>
        <v/>
      </c>
      <c r="N152" t="str">
        <f>IF(スケジュール!N154="","",スケジュール!N154)</f>
        <v/>
      </c>
      <c r="O152" t="str">
        <f>IF(スケジュール!O154="","",スケジュール!O154)</f>
        <v/>
      </c>
      <c r="P152" t="str">
        <f>IF(スケジュール!P154="","",スケジュール!P154)</f>
        <v/>
      </c>
      <c r="Q152" t="str">
        <f>IF(スケジュール!Q154="","",スケジュール!Q154)</f>
        <v/>
      </c>
      <c r="R152" t="str">
        <f>IF(スケジュール!R154="","",スケジュール!R154)</f>
        <v/>
      </c>
      <c r="S152" t="str">
        <f>IF(スケジュール!S154="","",スケジュール!S154)</f>
        <v/>
      </c>
      <c r="T152" t="str">
        <f>IF(スケジュール!T154="","",スケジュール!T154)</f>
        <v/>
      </c>
      <c r="U152" t="str">
        <f>IF(スケジュール!U154="","",スケジュール!U154)</f>
        <v/>
      </c>
      <c r="V152" t="str">
        <f>IF(スケジュール!V154="","",スケジュール!V154)</f>
        <v/>
      </c>
      <c r="AC152" t="str">
        <f>IF(スケジュール!W154="","",スケジュール!W154)</f>
        <v/>
      </c>
      <c r="AD152" t="str">
        <f>IF(スケジュール!X154="","",スケジュール!X154)</f>
        <v/>
      </c>
      <c r="AE152" t="str">
        <f>IF(スケジュール!Y154="","",スケジュール!Y154)</f>
        <v/>
      </c>
      <c r="AF152" t="str">
        <f>IF(スケジュール!Z154="","",スケジュール!Z154)</f>
        <v/>
      </c>
      <c r="AG152" t="str">
        <f>IF(スケジュール!AA154="","",スケジュール!AA154)</f>
        <v/>
      </c>
      <c r="AH152" t="str">
        <f>IF(スケジュール!AB154="","",スケジュール!AB154)</f>
        <v/>
      </c>
      <c r="AI152" t="str">
        <f>IF(スケジュール!AC154="","",スケジュール!AC154)</f>
        <v/>
      </c>
    </row>
    <row r="153" spans="1:35">
      <c r="A153" s="209">
        <f>IF(スケジュール!A155="","",スケジュール!A155)</f>
        <v>43519</v>
      </c>
      <c r="B153" t="str">
        <f>IF(スケジュール!B155="","",スケジュール!B155)</f>
        <v>土</v>
      </c>
      <c r="C153" s="209" t="str">
        <f>IF(スケジュール!C155="","",スケジュール!C155)</f>
        <v/>
      </c>
      <c r="D153" s="209" t="str">
        <f>IF(スケジュール!D155="","",スケジュール!D155)</f>
        <v/>
      </c>
      <c r="E153" t="str">
        <f>IF(スケジュール!E155="","",スケジュール!E155)</f>
        <v/>
      </c>
      <c r="F153" t="str">
        <f>IF(スケジュール!F155="","",スケジュール!F155)</f>
        <v/>
      </c>
      <c r="G153" t="str">
        <f>IF(スケジュール!G155="","",スケジュール!G155)</f>
        <v/>
      </c>
      <c r="H153" t="str">
        <f>IF(スケジュール!H155="","",スケジュール!H155)</f>
        <v/>
      </c>
      <c r="I153" t="str">
        <f>IF(スケジュール!I155="","",スケジュール!I155)</f>
        <v/>
      </c>
      <c r="J153" t="str">
        <f>IF(スケジュール!J155="","",スケジュール!J155)</f>
        <v/>
      </c>
      <c r="K153" t="str">
        <f>IF(スケジュール!K155="","",スケジュール!K155)</f>
        <v/>
      </c>
      <c r="L153" t="str">
        <f>IF(スケジュール!L155="","",スケジュール!L155)</f>
        <v/>
      </c>
      <c r="M153" t="str">
        <f>IF(スケジュール!M155="","",スケジュール!M155)</f>
        <v/>
      </c>
      <c r="N153" t="str">
        <f>IF(スケジュール!N155="","",スケジュール!N155)</f>
        <v/>
      </c>
      <c r="O153" t="str">
        <f>IF(スケジュール!O155="","",スケジュール!O155)</f>
        <v/>
      </c>
      <c r="P153" t="str">
        <f>IF(スケジュール!P155="","",スケジュール!P155)</f>
        <v/>
      </c>
      <c r="Q153" t="str">
        <f>IF(スケジュール!Q155="","",スケジュール!Q155)</f>
        <v/>
      </c>
      <c r="R153" t="str">
        <f>IF(スケジュール!R155="","",スケジュール!R155)</f>
        <v/>
      </c>
      <c r="S153" t="str">
        <f>IF(スケジュール!S155="","",スケジュール!S155)</f>
        <v/>
      </c>
      <c r="T153" t="str">
        <f>IF(スケジュール!T155="","",スケジュール!T155)</f>
        <v/>
      </c>
      <c r="U153" t="str">
        <f>IF(スケジュール!U155="","",スケジュール!U155)</f>
        <v/>
      </c>
      <c r="V153" t="str">
        <f>IF(スケジュール!V155="","",スケジュール!V155)</f>
        <v/>
      </c>
      <c r="AC153" t="str">
        <f>IF(スケジュール!W155="","",スケジュール!W155)</f>
        <v/>
      </c>
      <c r="AD153" t="str">
        <f>IF(スケジュール!X155="","",スケジュール!X155)</f>
        <v/>
      </c>
      <c r="AE153" t="str">
        <f>IF(スケジュール!Y155="","",スケジュール!Y155)</f>
        <v/>
      </c>
      <c r="AF153" t="str">
        <f>IF(スケジュール!Z155="","",スケジュール!Z155)</f>
        <v/>
      </c>
      <c r="AG153" t="str">
        <f>IF(スケジュール!AA155="","",スケジュール!AA155)</f>
        <v/>
      </c>
      <c r="AH153" t="str">
        <f>IF(スケジュール!AB155="","",スケジュール!AB155)</f>
        <v/>
      </c>
      <c r="AI153" t="str">
        <f>IF(スケジュール!AC155="","",スケジュール!AC155)</f>
        <v/>
      </c>
    </row>
    <row r="154" spans="1:35">
      <c r="A154" s="209">
        <f>IF(スケジュール!A156="","",スケジュール!A156)</f>
        <v>43520</v>
      </c>
      <c r="B154" t="str">
        <f>IF(スケジュール!B156="","",スケジュール!B156)</f>
        <v>日</v>
      </c>
      <c r="C154" s="209" t="str">
        <f>IF(スケジュール!C156="","",スケジュール!C156)</f>
        <v/>
      </c>
      <c r="D154" s="209" t="str">
        <f>IF(スケジュール!D156="","",スケジュール!D156)</f>
        <v/>
      </c>
      <c r="E154" t="str">
        <f>IF(スケジュール!E156="","",スケジュール!E156)</f>
        <v/>
      </c>
      <c r="F154" t="str">
        <f>IF(スケジュール!F156="","",スケジュール!F156)</f>
        <v/>
      </c>
      <c r="G154" t="str">
        <f>IF(スケジュール!G156="","",スケジュール!G156)</f>
        <v/>
      </c>
      <c r="H154" t="str">
        <f>IF(スケジュール!H156="","",スケジュール!H156)</f>
        <v/>
      </c>
      <c r="I154" t="str">
        <f>IF(スケジュール!I156="","",スケジュール!I156)</f>
        <v/>
      </c>
      <c r="J154" t="str">
        <f>IF(スケジュール!J156="","",スケジュール!J156)</f>
        <v/>
      </c>
      <c r="K154" t="str">
        <f>IF(スケジュール!K156="","",スケジュール!K156)</f>
        <v/>
      </c>
      <c r="L154" t="str">
        <f>IF(スケジュール!L156="","",スケジュール!L156)</f>
        <v/>
      </c>
      <c r="M154" t="str">
        <f>IF(スケジュール!M156="","",スケジュール!M156)</f>
        <v/>
      </c>
      <c r="N154" t="str">
        <f>IF(スケジュール!N156="","",スケジュール!N156)</f>
        <v/>
      </c>
      <c r="O154" t="str">
        <f>IF(スケジュール!O156="","",スケジュール!O156)</f>
        <v/>
      </c>
      <c r="P154" t="str">
        <f>IF(スケジュール!P156="","",スケジュール!P156)</f>
        <v/>
      </c>
      <c r="Q154" t="str">
        <f>IF(スケジュール!Q156="","",スケジュール!Q156)</f>
        <v/>
      </c>
      <c r="R154" t="str">
        <f>IF(スケジュール!R156="","",スケジュール!R156)</f>
        <v/>
      </c>
      <c r="S154" t="str">
        <f>IF(スケジュール!S156="","",スケジュール!S156)</f>
        <v/>
      </c>
      <c r="T154" t="str">
        <f>IF(スケジュール!T156="","",スケジュール!T156)</f>
        <v/>
      </c>
      <c r="U154" t="str">
        <f>IF(スケジュール!U156="","",スケジュール!U156)</f>
        <v/>
      </c>
      <c r="V154" t="str">
        <f>IF(スケジュール!V156="","",スケジュール!V156)</f>
        <v/>
      </c>
      <c r="AC154" t="str">
        <f>IF(スケジュール!W156="","",スケジュール!W156)</f>
        <v/>
      </c>
      <c r="AD154" t="str">
        <f>IF(スケジュール!X156="","",スケジュール!X156)</f>
        <v/>
      </c>
      <c r="AE154" t="str">
        <f>IF(スケジュール!Y156="","",スケジュール!Y156)</f>
        <v/>
      </c>
      <c r="AF154" t="str">
        <f>IF(スケジュール!Z156="","",スケジュール!Z156)</f>
        <v/>
      </c>
      <c r="AG154" t="str">
        <f>IF(スケジュール!AA156="","",スケジュール!AA156)</f>
        <v/>
      </c>
      <c r="AH154" t="str">
        <f>IF(スケジュール!AB156="","",スケジュール!AB156)</f>
        <v/>
      </c>
      <c r="AI154" t="str">
        <f>IF(スケジュール!AC156="","",スケジュール!AC156)</f>
        <v/>
      </c>
    </row>
    <row r="155" spans="1:35">
      <c r="A155" s="209">
        <f>IF(スケジュール!A157="","",スケジュール!A157)</f>
        <v>43521</v>
      </c>
      <c r="B155" t="str">
        <f>IF(スケジュール!B157="","",スケジュール!B157)</f>
        <v>月</v>
      </c>
      <c r="C155" s="209" t="str">
        <f>IF(スケジュール!C157="","",スケジュール!C157)</f>
        <v/>
      </c>
      <c r="D155" s="209" t="str">
        <f>IF(スケジュール!D157="","",スケジュール!D157)</f>
        <v/>
      </c>
      <c r="E155" t="str">
        <f>IF(スケジュール!E157="","",スケジュール!E157)</f>
        <v/>
      </c>
      <c r="F155" t="str">
        <f>IF(スケジュール!F157="","",スケジュール!F157)</f>
        <v/>
      </c>
      <c r="G155" t="str">
        <f>IF(スケジュール!G157="","",スケジュール!G157)</f>
        <v/>
      </c>
      <c r="H155" t="str">
        <f>IF(スケジュール!H157="","",スケジュール!H157)</f>
        <v/>
      </c>
      <c r="I155" t="str">
        <f>IF(スケジュール!I157="","",スケジュール!I157)</f>
        <v/>
      </c>
      <c r="J155" t="str">
        <f>IF(スケジュール!J157="","",スケジュール!J157)</f>
        <v/>
      </c>
      <c r="K155" t="str">
        <f>IF(スケジュール!K157="","",スケジュール!K157)</f>
        <v/>
      </c>
      <c r="L155" t="str">
        <f>IF(スケジュール!L157="","",スケジュール!L157)</f>
        <v/>
      </c>
      <c r="M155" t="str">
        <f>IF(スケジュール!M157="","",スケジュール!M157)</f>
        <v/>
      </c>
      <c r="N155" t="str">
        <f>IF(スケジュール!N157="","",スケジュール!N157)</f>
        <v/>
      </c>
      <c r="O155" t="str">
        <f>IF(スケジュール!O157="","",スケジュール!O157)</f>
        <v/>
      </c>
      <c r="P155" t="str">
        <f>IF(スケジュール!P157="","",スケジュール!P157)</f>
        <v/>
      </c>
      <c r="Q155" t="str">
        <f>IF(スケジュール!Q157="","",スケジュール!Q157)</f>
        <v/>
      </c>
      <c r="R155" t="str">
        <f>IF(スケジュール!R157="","",スケジュール!R157)</f>
        <v/>
      </c>
      <c r="S155" t="str">
        <f>IF(スケジュール!S157="","",スケジュール!S157)</f>
        <v/>
      </c>
      <c r="T155" t="str">
        <f>IF(スケジュール!T157="","",スケジュール!T157)</f>
        <v/>
      </c>
      <c r="U155" t="str">
        <f>IF(スケジュール!U157="","",スケジュール!U157)</f>
        <v/>
      </c>
      <c r="V155" t="str">
        <f>IF(スケジュール!V157="","",スケジュール!V157)</f>
        <v/>
      </c>
      <c r="AC155" t="str">
        <f>IF(スケジュール!W157="","",スケジュール!W157)</f>
        <v/>
      </c>
      <c r="AD155" t="str">
        <f>IF(スケジュール!X157="","",スケジュール!X157)</f>
        <v/>
      </c>
      <c r="AE155" t="str">
        <f>IF(スケジュール!Y157="","",スケジュール!Y157)</f>
        <v/>
      </c>
      <c r="AF155" t="str">
        <f>IF(スケジュール!Z157="","",スケジュール!Z157)</f>
        <v/>
      </c>
      <c r="AG155" t="str">
        <f>IF(スケジュール!AA157="","",スケジュール!AA157)</f>
        <v/>
      </c>
      <c r="AH155" t="str">
        <f>IF(スケジュール!AB157="","",スケジュール!AB157)</f>
        <v/>
      </c>
      <c r="AI155" t="str">
        <f>IF(スケジュール!AC157="","",スケジュール!AC157)</f>
        <v/>
      </c>
    </row>
    <row r="156" spans="1:35">
      <c r="A156" s="209">
        <f>IF(スケジュール!A158="","",スケジュール!A158)</f>
        <v>43522</v>
      </c>
      <c r="B156" t="str">
        <f>IF(スケジュール!B158="","",スケジュール!B158)</f>
        <v>火</v>
      </c>
      <c r="C156" s="209">
        <f>IF(スケジュール!C158="","",スケジュール!C158)</f>
        <v>43537</v>
      </c>
      <c r="D156" s="209">
        <f>IF(スケジュール!D158="","",スケジュール!D158)</f>
        <v>43539</v>
      </c>
      <c r="E156" t="str">
        <f>IF(スケジュール!E158="","",スケジュール!E158)</f>
        <v/>
      </c>
      <c r="F156" t="str">
        <f>IF(スケジュール!F158="","",スケジュール!F158)</f>
        <v/>
      </c>
      <c r="G156" t="str">
        <f>IF(スケジュール!G158="","",スケジュール!G158)</f>
        <v/>
      </c>
      <c r="H156" t="str">
        <f>IF(スケジュール!H158="","",スケジュール!H158)</f>
        <v/>
      </c>
      <c r="I156" t="str">
        <f>IF(スケジュール!I158="","",スケジュール!I158)</f>
        <v/>
      </c>
      <c r="J156" t="str">
        <f>IF(スケジュール!J158="","",スケジュール!J158)</f>
        <v/>
      </c>
      <c r="K156" t="str">
        <f>IF(スケジュール!K158="","",スケジュール!K158)</f>
        <v/>
      </c>
      <c r="L156" t="str">
        <f>IF(スケジュール!L158="","",スケジュール!L158)</f>
        <v/>
      </c>
      <c r="M156" t="str">
        <f>IF(スケジュール!M158="","",スケジュール!M158)</f>
        <v/>
      </c>
      <c r="N156" t="str">
        <f>IF(スケジュール!N158="","",スケジュール!N158)</f>
        <v/>
      </c>
      <c r="O156" t="str">
        <f>IF(スケジュール!O158="","",スケジュール!O158)</f>
        <v/>
      </c>
      <c r="P156" t="str">
        <f>IF(スケジュール!P158="","",スケジュール!P158)</f>
        <v/>
      </c>
      <c r="Q156" t="str">
        <f>IF(スケジュール!Q158="","",スケジュール!Q158)</f>
        <v/>
      </c>
      <c r="R156" t="str">
        <f>IF(スケジュール!R158="","",スケジュール!R158)</f>
        <v/>
      </c>
      <c r="S156" t="str">
        <f>IF(スケジュール!S158="","",スケジュール!S158)</f>
        <v/>
      </c>
      <c r="T156" t="str">
        <f>IF(スケジュール!T158="","",スケジュール!T158)</f>
        <v/>
      </c>
      <c r="U156" t="str">
        <f>IF(スケジュール!U158="","",スケジュール!U158)</f>
        <v/>
      </c>
      <c r="V156" t="str">
        <f>IF(スケジュール!V158="","",スケジュール!V158)</f>
        <v/>
      </c>
      <c r="AC156" t="str">
        <f>IF(スケジュール!W158="","",スケジュール!W158)</f>
        <v/>
      </c>
      <c r="AD156" t="str">
        <f>IF(スケジュール!X158="","",スケジュール!X158)</f>
        <v/>
      </c>
      <c r="AE156" t="str">
        <f>IF(スケジュール!Y158="","",スケジュール!Y158)</f>
        <v/>
      </c>
      <c r="AF156" t="str">
        <f>IF(スケジュール!Z158="","",スケジュール!Z158)</f>
        <v/>
      </c>
      <c r="AG156" t="str">
        <f>IF(スケジュール!AA158="","",スケジュール!AA158)</f>
        <v/>
      </c>
      <c r="AH156" t="str">
        <f>IF(スケジュール!AB158="","",スケジュール!AB158)</f>
        <v/>
      </c>
      <c r="AI156" t="str">
        <f>IF(スケジュール!AC158="","",スケジュール!AC158)</f>
        <v>●</v>
      </c>
    </row>
    <row r="157" spans="1:35">
      <c r="A157" s="209">
        <f>IF(スケジュール!A159="","",スケジュール!A159)</f>
        <v>43523</v>
      </c>
      <c r="B157" t="str">
        <f>IF(スケジュール!B159="","",スケジュール!B159)</f>
        <v>水</v>
      </c>
      <c r="C157" s="209">
        <f>IF(スケジュール!C159="","",スケジュール!C159)</f>
        <v>43538</v>
      </c>
      <c r="D157" s="209">
        <f>IF(スケジュール!D159="","",スケジュール!D159)</f>
        <v>43540</v>
      </c>
      <c r="E157" t="str">
        <f>IF(スケジュール!E159="","",スケジュール!E159)</f>
        <v/>
      </c>
      <c r="F157" t="str">
        <f>IF(スケジュール!F159="","",スケジュール!F159)</f>
        <v/>
      </c>
      <c r="G157" t="str">
        <f>IF(スケジュール!G159="","",スケジュール!G159)</f>
        <v/>
      </c>
      <c r="H157" t="str">
        <f>IF(スケジュール!H159="","",スケジュール!H159)</f>
        <v/>
      </c>
      <c r="I157" t="str">
        <f>IF(スケジュール!I159="","",スケジュール!I159)</f>
        <v/>
      </c>
      <c r="J157" t="str">
        <f>IF(スケジュール!J159="","",スケジュール!J159)</f>
        <v/>
      </c>
      <c r="K157" t="str">
        <f>IF(スケジュール!K159="","",スケジュール!K159)</f>
        <v/>
      </c>
      <c r="L157" t="str">
        <f>IF(スケジュール!L159="","",スケジュール!L159)</f>
        <v/>
      </c>
      <c r="M157" t="str">
        <f>IF(スケジュール!M159="","",スケジュール!M159)</f>
        <v/>
      </c>
      <c r="N157" t="str">
        <f>IF(スケジュール!N159="","",スケジュール!N159)</f>
        <v/>
      </c>
      <c r="O157" t="str">
        <f>IF(スケジュール!O159="","",スケジュール!O159)</f>
        <v/>
      </c>
      <c r="P157" t="str">
        <f>IF(スケジュール!P159="","",スケジュール!P159)</f>
        <v/>
      </c>
      <c r="Q157" t="str">
        <f>IF(スケジュール!Q159="","",スケジュール!Q159)</f>
        <v/>
      </c>
      <c r="R157" t="str">
        <f>IF(スケジュール!R159="","",スケジュール!R159)</f>
        <v/>
      </c>
      <c r="S157" t="str">
        <f>IF(スケジュール!S159="","",スケジュール!S159)</f>
        <v/>
      </c>
      <c r="T157" t="str">
        <f>IF(スケジュール!T159="","",スケジュール!T159)</f>
        <v/>
      </c>
      <c r="U157" t="str">
        <f>IF(スケジュール!U159="","",スケジュール!U159)</f>
        <v/>
      </c>
      <c r="V157" t="str">
        <f>IF(スケジュール!V159="","",スケジュール!V159)</f>
        <v/>
      </c>
      <c r="AC157" t="str">
        <f>IF(スケジュール!W159="","",スケジュール!W159)</f>
        <v/>
      </c>
      <c r="AD157" t="str">
        <f>IF(スケジュール!X159="","",スケジュール!X159)</f>
        <v/>
      </c>
      <c r="AE157" t="str">
        <f>IF(スケジュール!Y159="","",スケジュール!Y159)</f>
        <v/>
      </c>
      <c r="AF157" t="str">
        <f>IF(スケジュール!Z159="","",スケジュール!Z159)</f>
        <v/>
      </c>
      <c r="AG157" t="str">
        <f>IF(スケジュール!AA159="","",スケジュール!AA159)</f>
        <v/>
      </c>
      <c r="AH157" t="str">
        <f>IF(スケジュール!AB159="","",スケジュール!AB159)</f>
        <v/>
      </c>
      <c r="AI157" t="str">
        <f>IF(スケジュール!AC159="","",スケジュール!AC159)</f>
        <v>●</v>
      </c>
    </row>
    <row r="158" spans="1:35">
      <c r="A158" s="209">
        <f>IF(スケジュール!A160="","",スケジュール!A160)</f>
        <v>43524</v>
      </c>
      <c r="B158" t="str">
        <f>IF(スケジュール!B160="","",スケジュール!B160)</f>
        <v>木</v>
      </c>
      <c r="C158" s="209">
        <f>IF(スケジュール!C160="","",スケジュール!C160)</f>
        <v>43539</v>
      </c>
      <c r="D158" s="209" t="str">
        <f>IF(スケジュール!D160="","",スケジュール!D160)</f>
        <v/>
      </c>
      <c r="E158" t="str">
        <f>IF(スケジュール!E160="","",スケジュール!E160)</f>
        <v/>
      </c>
      <c r="F158" t="str">
        <f>IF(スケジュール!F160="","",スケジュール!F160)</f>
        <v/>
      </c>
      <c r="G158" t="str">
        <f>IF(スケジュール!G160="","",スケジュール!G160)</f>
        <v/>
      </c>
      <c r="H158" t="str">
        <f>IF(スケジュール!H160="","",スケジュール!H160)</f>
        <v/>
      </c>
      <c r="I158" t="str">
        <f>IF(スケジュール!I160="","",スケジュール!I160)</f>
        <v/>
      </c>
      <c r="J158" t="str">
        <f>IF(スケジュール!J160="","",スケジュール!J160)</f>
        <v/>
      </c>
      <c r="K158" t="str">
        <f>IF(スケジュール!K160="","",スケジュール!K160)</f>
        <v/>
      </c>
      <c r="L158" t="str">
        <f>IF(スケジュール!L160="","",スケジュール!L160)</f>
        <v/>
      </c>
      <c r="M158" t="str">
        <f>IF(スケジュール!M160="","",スケジュール!M160)</f>
        <v/>
      </c>
      <c r="N158" t="str">
        <f>IF(スケジュール!N160="","",スケジュール!N160)</f>
        <v/>
      </c>
      <c r="O158" t="str">
        <f>IF(スケジュール!O160="","",スケジュール!O160)</f>
        <v/>
      </c>
      <c r="P158" t="str">
        <f>IF(スケジュール!P160="","",スケジュール!P160)</f>
        <v/>
      </c>
      <c r="Q158" t="str">
        <f>IF(スケジュール!Q160="","",スケジュール!Q160)</f>
        <v/>
      </c>
      <c r="R158" t="str">
        <f>IF(スケジュール!R160="","",スケジュール!R160)</f>
        <v/>
      </c>
      <c r="S158" t="str">
        <f>IF(スケジュール!S160="","",スケジュール!S160)</f>
        <v/>
      </c>
      <c r="T158" t="str">
        <f>IF(スケジュール!T160="","",スケジュール!T160)</f>
        <v/>
      </c>
      <c r="U158" t="str">
        <f>IF(スケジュール!U160="","",スケジュール!U160)</f>
        <v/>
      </c>
      <c r="V158" t="str">
        <f>IF(スケジュール!V160="","",スケジュール!V160)</f>
        <v/>
      </c>
      <c r="AC158" t="str">
        <f>IF(スケジュール!W160="","",スケジュール!W160)</f>
        <v/>
      </c>
      <c r="AD158" t="str">
        <f>IF(スケジュール!X160="","",スケジュール!X160)</f>
        <v/>
      </c>
      <c r="AE158" t="str">
        <f>IF(スケジュール!Y160="","",スケジュール!Y160)</f>
        <v/>
      </c>
      <c r="AF158" t="str">
        <f>IF(スケジュール!Z160="","",スケジュール!Z160)</f>
        <v/>
      </c>
      <c r="AG158" t="str">
        <f>IF(スケジュール!AA160="","",スケジュール!AA160)</f>
        <v/>
      </c>
      <c r="AH158" t="str">
        <f>IF(スケジュール!AB160="","",スケジュール!AB160)</f>
        <v/>
      </c>
      <c r="AI158" t="str">
        <f>IF(スケジュール!AC160="","",スケジュール!AC160)</f>
        <v>●</v>
      </c>
    </row>
    <row r="159" spans="1:35">
      <c r="A159" s="209">
        <f>IF(スケジュール!A161="","",スケジュール!A161)</f>
        <v>43525</v>
      </c>
      <c r="B159" t="str">
        <f>IF(スケジュール!B161="","",スケジュール!B161)</f>
        <v>金</v>
      </c>
      <c r="C159" s="209" t="str">
        <f>IF(スケジュール!C161="","",スケジュール!C161)</f>
        <v/>
      </c>
      <c r="D159" s="209" t="str">
        <f>IF(スケジュール!D161="","",スケジュール!D161)</f>
        <v/>
      </c>
      <c r="E159" t="str">
        <f>IF(スケジュール!E161="","",スケジュール!E161)</f>
        <v/>
      </c>
      <c r="F159" t="str">
        <f>IF(スケジュール!F161="","",スケジュール!F161)</f>
        <v/>
      </c>
      <c r="G159" t="str">
        <f>IF(スケジュール!G161="","",スケジュール!G161)</f>
        <v/>
      </c>
      <c r="H159" t="str">
        <f>IF(スケジュール!H161="","",スケジュール!H161)</f>
        <v/>
      </c>
      <c r="I159" t="str">
        <f>IF(スケジュール!I161="","",スケジュール!I161)</f>
        <v/>
      </c>
      <c r="J159" t="str">
        <f>IF(スケジュール!J161="","",スケジュール!J161)</f>
        <v/>
      </c>
      <c r="K159" t="str">
        <f>IF(スケジュール!K161="","",スケジュール!K161)</f>
        <v/>
      </c>
      <c r="L159" t="str">
        <f>IF(スケジュール!L161="","",スケジュール!L161)</f>
        <v/>
      </c>
      <c r="M159" t="str">
        <f>IF(スケジュール!M161="","",スケジュール!M161)</f>
        <v/>
      </c>
      <c r="N159" t="str">
        <f>IF(スケジュール!N161="","",スケジュール!N161)</f>
        <v/>
      </c>
      <c r="O159" t="str">
        <f>IF(スケジュール!O161="","",スケジュール!O161)</f>
        <v/>
      </c>
      <c r="P159" t="str">
        <f>IF(スケジュール!P161="","",スケジュール!P161)</f>
        <v/>
      </c>
      <c r="Q159" t="str">
        <f>IF(スケジュール!Q161="","",スケジュール!Q161)</f>
        <v/>
      </c>
      <c r="R159" t="str">
        <f>IF(スケジュール!R161="","",スケジュール!R161)</f>
        <v/>
      </c>
      <c r="S159" t="str">
        <f>IF(スケジュール!S161="","",スケジュール!S161)</f>
        <v/>
      </c>
      <c r="T159" t="str">
        <f>IF(スケジュール!T161="","",スケジュール!T161)</f>
        <v/>
      </c>
      <c r="U159" t="str">
        <f>IF(スケジュール!U161="","",スケジュール!U161)</f>
        <v/>
      </c>
      <c r="V159" t="str">
        <f>IF(スケジュール!V161="","",スケジュール!V161)</f>
        <v/>
      </c>
      <c r="AC159" t="str">
        <f>IF(スケジュール!W161="","",スケジュール!W161)</f>
        <v/>
      </c>
      <c r="AD159" t="str">
        <f>IF(スケジュール!X161="","",スケジュール!X161)</f>
        <v/>
      </c>
      <c r="AE159" t="str">
        <f>IF(スケジュール!Y161="","",スケジュール!Y161)</f>
        <v/>
      </c>
      <c r="AF159" t="str">
        <f>IF(スケジュール!Z161="","",スケジュール!Z161)</f>
        <v/>
      </c>
      <c r="AG159" t="str">
        <f>IF(スケジュール!AA161="","",スケジュール!AA161)</f>
        <v/>
      </c>
      <c r="AH159" t="str">
        <f>IF(スケジュール!AB161="","",スケジュール!AB161)</f>
        <v/>
      </c>
      <c r="AI159" t="str">
        <f>IF(スケジュール!AC161="","",スケジュール!AC161)</f>
        <v/>
      </c>
    </row>
    <row r="160" spans="1:35">
      <c r="A160" s="209">
        <f>IF(スケジュール!A162="","",スケジュール!A162)</f>
        <v>43526</v>
      </c>
      <c r="B160" t="str">
        <f>IF(スケジュール!B162="","",スケジュール!B162)</f>
        <v>土</v>
      </c>
      <c r="C160" s="209" t="str">
        <f>IF(スケジュール!C162="","",スケジュール!C162)</f>
        <v/>
      </c>
      <c r="D160" s="209" t="str">
        <f>IF(スケジュール!D162="","",スケジュール!D162)</f>
        <v/>
      </c>
      <c r="E160" t="str">
        <f>IF(スケジュール!E162="","",スケジュール!E162)</f>
        <v/>
      </c>
      <c r="F160" t="str">
        <f>IF(スケジュール!F162="","",スケジュール!F162)</f>
        <v/>
      </c>
      <c r="G160" t="str">
        <f>IF(スケジュール!G162="","",スケジュール!G162)</f>
        <v/>
      </c>
      <c r="H160" t="str">
        <f>IF(スケジュール!H162="","",スケジュール!H162)</f>
        <v/>
      </c>
      <c r="I160" t="str">
        <f>IF(スケジュール!I162="","",スケジュール!I162)</f>
        <v/>
      </c>
      <c r="J160" t="str">
        <f>IF(スケジュール!J162="","",スケジュール!J162)</f>
        <v/>
      </c>
      <c r="K160" t="str">
        <f>IF(スケジュール!K162="","",スケジュール!K162)</f>
        <v/>
      </c>
      <c r="L160" t="str">
        <f>IF(スケジュール!L162="","",スケジュール!L162)</f>
        <v/>
      </c>
      <c r="M160" t="str">
        <f>IF(スケジュール!M162="","",スケジュール!M162)</f>
        <v/>
      </c>
      <c r="N160" t="str">
        <f>IF(スケジュール!N162="","",スケジュール!N162)</f>
        <v/>
      </c>
      <c r="O160" t="str">
        <f>IF(スケジュール!O162="","",スケジュール!O162)</f>
        <v/>
      </c>
      <c r="P160" t="str">
        <f>IF(スケジュール!P162="","",スケジュール!P162)</f>
        <v/>
      </c>
      <c r="Q160" t="str">
        <f>IF(スケジュール!Q162="","",スケジュール!Q162)</f>
        <v/>
      </c>
      <c r="R160" t="str">
        <f>IF(スケジュール!R162="","",スケジュール!R162)</f>
        <v/>
      </c>
      <c r="S160" t="str">
        <f>IF(スケジュール!S162="","",スケジュール!S162)</f>
        <v/>
      </c>
      <c r="T160" t="str">
        <f>IF(スケジュール!T162="","",スケジュール!T162)</f>
        <v/>
      </c>
      <c r="U160" t="str">
        <f>IF(スケジュール!U162="","",スケジュール!U162)</f>
        <v/>
      </c>
      <c r="V160" t="str">
        <f>IF(スケジュール!V162="","",スケジュール!V162)</f>
        <v/>
      </c>
      <c r="AC160" t="str">
        <f>IF(スケジュール!W162="","",スケジュール!W162)</f>
        <v/>
      </c>
      <c r="AD160" t="str">
        <f>IF(スケジュール!X162="","",スケジュール!X162)</f>
        <v/>
      </c>
      <c r="AE160" t="str">
        <f>IF(スケジュール!Y162="","",スケジュール!Y162)</f>
        <v/>
      </c>
      <c r="AF160" t="str">
        <f>IF(スケジュール!Z162="","",スケジュール!Z162)</f>
        <v/>
      </c>
      <c r="AG160" t="str">
        <f>IF(スケジュール!AA162="","",スケジュール!AA162)</f>
        <v/>
      </c>
      <c r="AH160" t="str">
        <f>IF(スケジュール!AB162="","",スケジュール!AB162)</f>
        <v/>
      </c>
      <c r="AI160" t="str">
        <f>IF(スケジュール!AC162="","",スケジュール!AC162)</f>
        <v/>
      </c>
    </row>
    <row r="161" spans="1:35">
      <c r="A161" s="209">
        <f>IF(スケジュール!A163="","",スケジュール!A163)</f>
        <v>43527</v>
      </c>
      <c r="B161" t="str">
        <f>IF(スケジュール!B163="","",スケジュール!B163)</f>
        <v>日</v>
      </c>
      <c r="C161" s="209" t="str">
        <f>IF(スケジュール!C163="","",スケジュール!C163)</f>
        <v/>
      </c>
      <c r="D161" s="209" t="str">
        <f>IF(スケジュール!D163="","",スケジュール!D163)</f>
        <v/>
      </c>
      <c r="E161" t="str">
        <f>IF(スケジュール!E163="","",スケジュール!E163)</f>
        <v/>
      </c>
      <c r="F161" t="str">
        <f>IF(スケジュール!F163="","",スケジュール!F163)</f>
        <v/>
      </c>
      <c r="G161" t="str">
        <f>IF(スケジュール!G163="","",スケジュール!G163)</f>
        <v/>
      </c>
      <c r="H161" t="str">
        <f>IF(スケジュール!H163="","",スケジュール!H163)</f>
        <v/>
      </c>
      <c r="I161" t="str">
        <f>IF(スケジュール!I163="","",スケジュール!I163)</f>
        <v/>
      </c>
      <c r="J161" t="str">
        <f>IF(スケジュール!J163="","",スケジュール!J163)</f>
        <v/>
      </c>
      <c r="K161" t="str">
        <f>IF(スケジュール!K163="","",スケジュール!K163)</f>
        <v/>
      </c>
      <c r="L161" t="str">
        <f>IF(スケジュール!L163="","",スケジュール!L163)</f>
        <v/>
      </c>
      <c r="M161" t="str">
        <f>IF(スケジュール!M163="","",スケジュール!M163)</f>
        <v/>
      </c>
      <c r="N161" t="str">
        <f>IF(スケジュール!N163="","",スケジュール!N163)</f>
        <v/>
      </c>
      <c r="O161" t="str">
        <f>IF(スケジュール!O163="","",スケジュール!O163)</f>
        <v/>
      </c>
      <c r="P161" t="str">
        <f>IF(スケジュール!P163="","",スケジュール!P163)</f>
        <v/>
      </c>
      <c r="Q161" t="str">
        <f>IF(スケジュール!Q163="","",スケジュール!Q163)</f>
        <v/>
      </c>
      <c r="R161" t="str">
        <f>IF(スケジュール!R163="","",スケジュール!R163)</f>
        <v/>
      </c>
      <c r="S161" t="str">
        <f>IF(スケジュール!S163="","",スケジュール!S163)</f>
        <v/>
      </c>
      <c r="T161" t="str">
        <f>IF(スケジュール!T163="","",スケジュール!T163)</f>
        <v/>
      </c>
      <c r="U161" t="str">
        <f>IF(スケジュール!U163="","",スケジュール!U163)</f>
        <v/>
      </c>
      <c r="V161" t="str">
        <f>IF(スケジュール!V163="","",スケジュール!V163)</f>
        <v/>
      </c>
      <c r="AC161" t="str">
        <f>IF(スケジュール!W163="","",スケジュール!W163)</f>
        <v/>
      </c>
      <c r="AD161" t="str">
        <f>IF(スケジュール!X163="","",スケジュール!X163)</f>
        <v/>
      </c>
      <c r="AE161" t="str">
        <f>IF(スケジュール!Y163="","",スケジュール!Y163)</f>
        <v/>
      </c>
      <c r="AF161" t="str">
        <f>IF(スケジュール!Z163="","",スケジュール!Z163)</f>
        <v/>
      </c>
      <c r="AG161" t="str">
        <f>IF(スケジュール!AA163="","",スケジュール!AA163)</f>
        <v/>
      </c>
      <c r="AH161" t="str">
        <f>IF(スケジュール!AB163="","",スケジュール!AB163)</f>
        <v/>
      </c>
      <c r="AI161" t="str">
        <f>IF(スケジュール!AC163="","",スケジュール!AC163)</f>
        <v/>
      </c>
    </row>
    <row r="162" spans="1:35">
      <c r="A162" s="209">
        <f>IF(スケジュール!A164="","",スケジュール!A164)</f>
        <v>43528</v>
      </c>
      <c r="B162" t="str">
        <f>IF(スケジュール!B164="","",スケジュール!B164)</f>
        <v>月</v>
      </c>
      <c r="C162" s="209" t="str">
        <f>IF(スケジュール!C164="","",スケジュール!C164)</f>
        <v/>
      </c>
      <c r="D162" s="209" t="str">
        <f>IF(スケジュール!D164="","",スケジュール!D164)</f>
        <v/>
      </c>
      <c r="E162" t="str">
        <f>IF(スケジュール!E164="","",スケジュール!E164)</f>
        <v/>
      </c>
      <c r="F162" t="str">
        <f>IF(スケジュール!F164="","",スケジュール!F164)</f>
        <v/>
      </c>
      <c r="G162" t="str">
        <f>IF(スケジュール!G164="","",スケジュール!G164)</f>
        <v/>
      </c>
      <c r="H162" t="str">
        <f>IF(スケジュール!H164="","",スケジュール!H164)</f>
        <v/>
      </c>
      <c r="I162" t="str">
        <f>IF(スケジュール!I164="","",スケジュール!I164)</f>
        <v/>
      </c>
      <c r="J162" t="str">
        <f>IF(スケジュール!J164="","",スケジュール!J164)</f>
        <v/>
      </c>
      <c r="K162" t="str">
        <f>IF(スケジュール!K164="","",スケジュール!K164)</f>
        <v/>
      </c>
      <c r="L162" t="str">
        <f>IF(スケジュール!L164="","",スケジュール!L164)</f>
        <v/>
      </c>
      <c r="M162" t="str">
        <f>IF(スケジュール!M164="","",スケジュール!M164)</f>
        <v/>
      </c>
      <c r="N162" t="str">
        <f>IF(スケジュール!N164="","",スケジュール!N164)</f>
        <v/>
      </c>
      <c r="O162" t="str">
        <f>IF(スケジュール!O164="","",スケジュール!O164)</f>
        <v/>
      </c>
      <c r="P162" t="str">
        <f>IF(スケジュール!P164="","",スケジュール!P164)</f>
        <v/>
      </c>
      <c r="Q162" t="str">
        <f>IF(スケジュール!Q164="","",スケジュール!Q164)</f>
        <v/>
      </c>
      <c r="R162" t="str">
        <f>IF(スケジュール!R164="","",スケジュール!R164)</f>
        <v/>
      </c>
      <c r="S162" t="str">
        <f>IF(スケジュール!S164="","",スケジュール!S164)</f>
        <v/>
      </c>
      <c r="T162" t="str">
        <f>IF(スケジュール!T164="","",スケジュール!T164)</f>
        <v/>
      </c>
      <c r="U162" t="str">
        <f>IF(スケジュール!U164="","",スケジュール!U164)</f>
        <v/>
      </c>
      <c r="V162" t="str">
        <f>IF(スケジュール!V164="","",スケジュール!V164)</f>
        <v/>
      </c>
      <c r="AC162" t="str">
        <f>IF(スケジュール!W164="","",スケジュール!W164)</f>
        <v/>
      </c>
      <c r="AD162" t="str">
        <f>IF(スケジュール!X164="","",スケジュール!X164)</f>
        <v/>
      </c>
      <c r="AE162" t="str">
        <f>IF(スケジュール!Y164="","",スケジュール!Y164)</f>
        <v/>
      </c>
      <c r="AF162" t="str">
        <f>IF(スケジュール!Z164="","",スケジュール!Z164)</f>
        <v/>
      </c>
      <c r="AG162" t="str">
        <f>IF(スケジュール!AA164="","",スケジュール!AA164)</f>
        <v/>
      </c>
      <c r="AH162" t="str">
        <f>IF(スケジュール!AB164="","",スケジュール!AB164)</f>
        <v/>
      </c>
      <c r="AI162" t="str">
        <f>IF(スケジュール!AC164="","",スケジュール!AC164)</f>
        <v/>
      </c>
    </row>
    <row r="163" spans="1:35">
      <c r="A163" s="209">
        <f>IF(スケジュール!A165="","",スケジュール!A165)</f>
        <v>43529</v>
      </c>
      <c r="B163" t="str">
        <f>IF(スケジュール!B165="","",スケジュール!B165)</f>
        <v>火</v>
      </c>
      <c r="C163" s="209">
        <f>IF(スケジュール!C165="","",スケジュール!C165)</f>
        <v>43544</v>
      </c>
      <c r="D163" s="209">
        <f>IF(スケジュール!D165="","",スケジュール!D165)</f>
        <v>43546</v>
      </c>
      <c r="E163" t="str">
        <f>IF(スケジュール!E165="","",スケジュール!E165)</f>
        <v/>
      </c>
      <c r="F163" t="str">
        <f>IF(スケジュール!F165="","",スケジュール!F165)</f>
        <v/>
      </c>
      <c r="G163" t="str">
        <f>IF(スケジュール!G165="","",スケジュール!G165)</f>
        <v/>
      </c>
      <c r="H163" t="str">
        <f>IF(スケジュール!H165="","",スケジュール!H165)</f>
        <v/>
      </c>
      <c r="I163" t="str">
        <f>IF(スケジュール!I165="","",スケジュール!I165)</f>
        <v/>
      </c>
      <c r="J163" t="str">
        <f>IF(スケジュール!J165="","",スケジュール!J165)</f>
        <v/>
      </c>
      <c r="K163" t="str">
        <f>IF(スケジュール!K165="","",スケジュール!K165)</f>
        <v/>
      </c>
      <c r="L163" t="str">
        <f>IF(スケジュール!L165="","",スケジュール!L165)</f>
        <v/>
      </c>
      <c r="M163" t="str">
        <f>IF(スケジュール!M165="","",スケジュール!M165)</f>
        <v/>
      </c>
      <c r="N163" t="str">
        <f>IF(スケジュール!N165="","",スケジュール!N165)</f>
        <v/>
      </c>
      <c r="O163" t="str">
        <f>IF(スケジュール!O165="","",スケジュール!O165)</f>
        <v/>
      </c>
      <c r="P163" t="str">
        <f>IF(スケジュール!P165="","",スケジュール!P165)</f>
        <v/>
      </c>
      <c r="Q163" t="str">
        <f>IF(スケジュール!Q165="","",スケジュール!Q165)</f>
        <v/>
      </c>
      <c r="R163" t="str">
        <f>IF(スケジュール!R165="","",スケジュール!R165)</f>
        <v/>
      </c>
      <c r="S163" t="str">
        <f>IF(スケジュール!S165="","",スケジュール!S165)</f>
        <v/>
      </c>
      <c r="T163" t="str">
        <f>IF(スケジュール!T165="","",スケジュール!T165)</f>
        <v/>
      </c>
      <c r="U163" t="str">
        <f>IF(スケジュール!U165="","",スケジュール!U165)</f>
        <v/>
      </c>
      <c r="V163" t="str">
        <f>IF(スケジュール!V165="","",スケジュール!V165)</f>
        <v/>
      </c>
      <c r="AC163" t="str">
        <f>IF(スケジュール!W165="","",スケジュール!W165)</f>
        <v/>
      </c>
      <c r="AD163" t="str">
        <f>IF(スケジュール!X165="","",スケジュール!X165)</f>
        <v/>
      </c>
      <c r="AE163" t="str">
        <f>IF(スケジュール!Y165="","",スケジュール!Y165)</f>
        <v/>
      </c>
      <c r="AF163" t="str">
        <f>IF(スケジュール!Z165="","",スケジュール!Z165)</f>
        <v/>
      </c>
      <c r="AG163" t="str">
        <f>IF(スケジュール!AA165="","",スケジュール!AA165)</f>
        <v/>
      </c>
      <c r="AH163" t="str">
        <f>IF(スケジュール!AB165="","",スケジュール!AB165)</f>
        <v/>
      </c>
      <c r="AI163" t="str">
        <f>IF(スケジュール!AC165="","",スケジュール!AC165)</f>
        <v>●</v>
      </c>
    </row>
    <row r="164" spans="1:35">
      <c r="A164" s="209">
        <f>IF(スケジュール!A166="","",スケジュール!A166)</f>
        <v>43530</v>
      </c>
      <c r="B164" t="str">
        <f>IF(スケジュール!B166="","",スケジュール!B166)</f>
        <v>水</v>
      </c>
      <c r="C164" s="209">
        <f>IF(スケジュール!C166="","",スケジュール!C166)</f>
        <v>43545</v>
      </c>
      <c r="D164" s="209">
        <f>IF(スケジュール!D166="","",スケジュール!D166)</f>
        <v>43547</v>
      </c>
      <c r="E164" t="str">
        <f>IF(スケジュール!E166="","",スケジュール!E166)</f>
        <v/>
      </c>
      <c r="F164" t="str">
        <f>IF(スケジュール!F166="","",スケジュール!F166)</f>
        <v/>
      </c>
      <c r="G164" t="str">
        <f>IF(スケジュール!G166="","",スケジュール!G166)</f>
        <v/>
      </c>
      <c r="H164" t="str">
        <f>IF(スケジュール!H166="","",スケジュール!H166)</f>
        <v/>
      </c>
      <c r="I164" t="str">
        <f>IF(スケジュール!I166="","",スケジュール!I166)</f>
        <v/>
      </c>
      <c r="J164" t="str">
        <f>IF(スケジュール!J166="","",スケジュール!J166)</f>
        <v/>
      </c>
      <c r="K164" t="str">
        <f>IF(スケジュール!K166="","",スケジュール!K166)</f>
        <v/>
      </c>
      <c r="L164" t="str">
        <f>IF(スケジュール!L166="","",スケジュール!L166)</f>
        <v/>
      </c>
      <c r="M164" t="str">
        <f>IF(スケジュール!M166="","",スケジュール!M166)</f>
        <v/>
      </c>
      <c r="N164" t="str">
        <f>IF(スケジュール!N166="","",スケジュール!N166)</f>
        <v/>
      </c>
      <c r="O164" t="str">
        <f>IF(スケジュール!O166="","",スケジュール!O166)</f>
        <v/>
      </c>
      <c r="P164" t="str">
        <f>IF(スケジュール!P166="","",スケジュール!P166)</f>
        <v/>
      </c>
      <c r="Q164" t="str">
        <f>IF(スケジュール!Q166="","",スケジュール!Q166)</f>
        <v/>
      </c>
      <c r="R164" t="str">
        <f>IF(スケジュール!R166="","",スケジュール!R166)</f>
        <v/>
      </c>
      <c r="S164" t="str">
        <f>IF(スケジュール!S166="","",スケジュール!S166)</f>
        <v/>
      </c>
      <c r="T164" t="str">
        <f>IF(スケジュール!T166="","",スケジュール!T166)</f>
        <v/>
      </c>
      <c r="U164" t="str">
        <f>IF(スケジュール!U166="","",スケジュール!U166)</f>
        <v/>
      </c>
      <c r="V164" t="str">
        <f>IF(スケジュール!V166="","",スケジュール!V166)</f>
        <v/>
      </c>
      <c r="AC164" t="str">
        <f>IF(スケジュール!W166="","",スケジュール!W166)</f>
        <v/>
      </c>
      <c r="AD164" t="str">
        <f>IF(スケジュール!X166="","",スケジュール!X166)</f>
        <v/>
      </c>
      <c r="AE164" t="str">
        <f>IF(スケジュール!Y166="","",スケジュール!Y166)</f>
        <v/>
      </c>
      <c r="AF164" t="str">
        <f>IF(スケジュール!Z166="","",スケジュール!Z166)</f>
        <v/>
      </c>
      <c r="AG164" t="str">
        <f>IF(スケジュール!AA166="","",スケジュール!AA166)</f>
        <v/>
      </c>
      <c r="AH164" t="str">
        <f>IF(スケジュール!AB166="","",スケジュール!AB166)</f>
        <v/>
      </c>
      <c r="AI164" t="str">
        <f>IF(スケジュール!AC166="","",スケジュール!AC166)</f>
        <v>●</v>
      </c>
    </row>
    <row r="165" spans="1:35">
      <c r="A165" s="209">
        <f>IF(スケジュール!A167="","",スケジュール!A167)</f>
        <v>43531</v>
      </c>
      <c r="B165" t="str">
        <f>IF(スケジュール!B167="","",スケジュール!B167)</f>
        <v>木</v>
      </c>
      <c r="C165" s="209">
        <f>IF(スケジュール!C167="","",スケジュール!C167)</f>
        <v>43546</v>
      </c>
      <c r="D165" s="209" t="str">
        <f>IF(スケジュール!D167="","",スケジュール!D167)</f>
        <v/>
      </c>
      <c r="E165" t="str">
        <f>IF(スケジュール!E167="","",スケジュール!E167)</f>
        <v/>
      </c>
      <c r="F165" t="str">
        <f>IF(スケジュール!F167="","",スケジュール!F167)</f>
        <v/>
      </c>
      <c r="G165" t="str">
        <f>IF(スケジュール!G167="","",スケジュール!G167)</f>
        <v/>
      </c>
      <c r="H165" t="str">
        <f>IF(スケジュール!H167="","",スケジュール!H167)</f>
        <v/>
      </c>
      <c r="I165" t="str">
        <f>IF(スケジュール!I167="","",スケジュール!I167)</f>
        <v/>
      </c>
      <c r="J165" t="str">
        <f>IF(スケジュール!J167="","",スケジュール!J167)</f>
        <v/>
      </c>
      <c r="K165" t="str">
        <f>IF(スケジュール!K167="","",スケジュール!K167)</f>
        <v/>
      </c>
      <c r="L165" t="str">
        <f>IF(スケジュール!L167="","",スケジュール!L167)</f>
        <v/>
      </c>
      <c r="M165" t="str">
        <f>IF(スケジュール!M167="","",スケジュール!M167)</f>
        <v/>
      </c>
      <c r="N165" t="str">
        <f>IF(スケジュール!N167="","",スケジュール!N167)</f>
        <v/>
      </c>
      <c r="O165" t="str">
        <f>IF(スケジュール!O167="","",スケジュール!O167)</f>
        <v/>
      </c>
      <c r="P165" t="str">
        <f>IF(スケジュール!P167="","",スケジュール!P167)</f>
        <v/>
      </c>
      <c r="Q165" t="str">
        <f>IF(スケジュール!Q167="","",スケジュール!Q167)</f>
        <v/>
      </c>
      <c r="R165" t="str">
        <f>IF(スケジュール!R167="","",スケジュール!R167)</f>
        <v/>
      </c>
      <c r="S165" t="str">
        <f>IF(スケジュール!S167="","",スケジュール!S167)</f>
        <v/>
      </c>
      <c r="T165" t="str">
        <f>IF(スケジュール!T167="","",スケジュール!T167)</f>
        <v/>
      </c>
      <c r="U165" t="str">
        <f>IF(スケジュール!U167="","",スケジュール!U167)</f>
        <v/>
      </c>
      <c r="V165" t="str">
        <f>IF(スケジュール!V167="","",スケジュール!V167)</f>
        <v/>
      </c>
      <c r="AC165" t="str">
        <f>IF(スケジュール!W167="","",スケジュール!W167)</f>
        <v/>
      </c>
      <c r="AD165" t="str">
        <f>IF(スケジュール!X167="","",スケジュール!X167)</f>
        <v/>
      </c>
      <c r="AE165" t="str">
        <f>IF(スケジュール!Y167="","",スケジュール!Y167)</f>
        <v/>
      </c>
      <c r="AF165" t="str">
        <f>IF(スケジュール!Z167="","",スケジュール!Z167)</f>
        <v/>
      </c>
      <c r="AG165" t="str">
        <f>IF(スケジュール!AA167="","",スケジュール!AA167)</f>
        <v/>
      </c>
      <c r="AH165" t="str">
        <f>IF(スケジュール!AB167="","",スケジュール!AB167)</f>
        <v/>
      </c>
      <c r="AI165" t="str">
        <f>IF(スケジュール!AC167="","",スケジュール!AC167)</f>
        <v>●</v>
      </c>
    </row>
    <row r="166" spans="1:35">
      <c r="A166" s="209">
        <f>IF(スケジュール!A168="","",スケジュール!A168)</f>
        <v>43532</v>
      </c>
      <c r="B166" t="str">
        <f>IF(スケジュール!B168="","",スケジュール!B168)</f>
        <v>金</v>
      </c>
      <c r="C166" s="209" t="str">
        <f>IF(スケジュール!C168="","",スケジュール!C168)</f>
        <v/>
      </c>
      <c r="D166" s="209" t="str">
        <f>IF(スケジュール!D168="","",スケジュール!D168)</f>
        <v/>
      </c>
      <c r="E166" t="str">
        <f>IF(スケジュール!E168="","",スケジュール!E168)</f>
        <v/>
      </c>
      <c r="F166" t="str">
        <f>IF(スケジュール!F168="","",スケジュール!F168)</f>
        <v/>
      </c>
      <c r="G166" t="str">
        <f>IF(スケジュール!G168="","",スケジュール!G168)</f>
        <v/>
      </c>
      <c r="H166" t="str">
        <f>IF(スケジュール!H168="","",スケジュール!H168)</f>
        <v/>
      </c>
      <c r="I166" t="str">
        <f>IF(スケジュール!I168="","",スケジュール!I168)</f>
        <v/>
      </c>
      <c r="J166" t="str">
        <f>IF(スケジュール!J168="","",スケジュール!J168)</f>
        <v/>
      </c>
      <c r="K166" t="str">
        <f>IF(スケジュール!K168="","",スケジュール!K168)</f>
        <v/>
      </c>
      <c r="L166" t="str">
        <f>IF(スケジュール!L168="","",スケジュール!L168)</f>
        <v/>
      </c>
      <c r="M166" t="str">
        <f>IF(スケジュール!M168="","",スケジュール!M168)</f>
        <v/>
      </c>
      <c r="N166" t="str">
        <f>IF(スケジュール!N168="","",スケジュール!N168)</f>
        <v/>
      </c>
      <c r="O166" t="str">
        <f>IF(スケジュール!O168="","",スケジュール!O168)</f>
        <v/>
      </c>
      <c r="P166" t="str">
        <f>IF(スケジュール!P168="","",スケジュール!P168)</f>
        <v/>
      </c>
      <c r="Q166" t="str">
        <f>IF(スケジュール!Q168="","",スケジュール!Q168)</f>
        <v/>
      </c>
      <c r="R166" t="str">
        <f>IF(スケジュール!R168="","",スケジュール!R168)</f>
        <v/>
      </c>
      <c r="S166" t="str">
        <f>IF(スケジュール!S168="","",スケジュール!S168)</f>
        <v/>
      </c>
      <c r="T166" t="str">
        <f>IF(スケジュール!T168="","",スケジュール!T168)</f>
        <v/>
      </c>
      <c r="U166" t="str">
        <f>IF(スケジュール!U168="","",スケジュール!U168)</f>
        <v/>
      </c>
      <c r="V166" t="str">
        <f>IF(スケジュール!V168="","",スケジュール!V168)</f>
        <v/>
      </c>
      <c r="AC166" t="str">
        <f>IF(スケジュール!W168="","",スケジュール!W168)</f>
        <v/>
      </c>
      <c r="AD166" t="str">
        <f>IF(スケジュール!X168="","",スケジュール!X168)</f>
        <v/>
      </c>
      <c r="AE166" t="str">
        <f>IF(スケジュール!Y168="","",スケジュール!Y168)</f>
        <v/>
      </c>
      <c r="AF166" t="str">
        <f>IF(スケジュール!Z168="","",スケジュール!Z168)</f>
        <v/>
      </c>
      <c r="AG166" t="str">
        <f>IF(スケジュール!AA168="","",スケジュール!AA168)</f>
        <v/>
      </c>
      <c r="AH166" t="str">
        <f>IF(スケジュール!AB168="","",スケジュール!AB168)</f>
        <v/>
      </c>
      <c r="AI166" t="str">
        <f>IF(スケジュール!AC168="","",スケジュール!AC168)</f>
        <v/>
      </c>
    </row>
    <row r="167" spans="1:35">
      <c r="A167" s="209">
        <f>IF(スケジュール!A169="","",スケジュール!A169)</f>
        <v>43533</v>
      </c>
      <c r="B167" t="str">
        <f>IF(スケジュール!B169="","",スケジュール!B169)</f>
        <v>土</v>
      </c>
      <c r="C167" s="209" t="str">
        <f>IF(スケジュール!C169="","",スケジュール!C169)</f>
        <v/>
      </c>
      <c r="D167" s="209" t="str">
        <f>IF(スケジュール!D169="","",スケジュール!D169)</f>
        <v/>
      </c>
      <c r="E167" t="str">
        <f>IF(スケジュール!E169="","",スケジュール!E169)</f>
        <v/>
      </c>
      <c r="F167" t="str">
        <f>IF(スケジュール!F169="","",スケジュール!F169)</f>
        <v/>
      </c>
      <c r="G167" t="str">
        <f>IF(スケジュール!G169="","",スケジュール!G169)</f>
        <v/>
      </c>
      <c r="H167" t="str">
        <f>IF(スケジュール!H169="","",スケジュール!H169)</f>
        <v/>
      </c>
      <c r="I167" t="str">
        <f>IF(スケジュール!I169="","",スケジュール!I169)</f>
        <v/>
      </c>
      <c r="J167" t="str">
        <f>IF(スケジュール!J169="","",スケジュール!J169)</f>
        <v/>
      </c>
      <c r="K167" t="str">
        <f>IF(スケジュール!K169="","",スケジュール!K169)</f>
        <v/>
      </c>
      <c r="L167" t="str">
        <f>IF(スケジュール!L169="","",スケジュール!L169)</f>
        <v/>
      </c>
      <c r="M167" t="str">
        <f>IF(スケジュール!M169="","",スケジュール!M169)</f>
        <v/>
      </c>
      <c r="N167" t="str">
        <f>IF(スケジュール!N169="","",スケジュール!N169)</f>
        <v/>
      </c>
      <c r="O167" t="str">
        <f>IF(スケジュール!O169="","",スケジュール!O169)</f>
        <v/>
      </c>
      <c r="P167" t="str">
        <f>IF(スケジュール!P169="","",スケジュール!P169)</f>
        <v/>
      </c>
      <c r="Q167" t="str">
        <f>IF(スケジュール!Q169="","",スケジュール!Q169)</f>
        <v/>
      </c>
      <c r="R167" t="str">
        <f>IF(スケジュール!R169="","",スケジュール!R169)</f>
        <v/>
      </c>
      <c r="S167" t="str">
        <f>IF(スケジュール!S169="","",スケジュール!S169)</f>
        <v/>
      </c>
      <c r="T167" t="str">
        <f>IF(スケジュール!T169="","",スケジュール!T169)</f>
        <v/>
      </c>
      <c r="U167" t="str">
        <f>IF(スケジュール!U169="","",スケジュール!U169)</f>
        <v/>
      </c>
      <c r="V167" t="str">
        <f>IF(スケジュール!V169="","",スケジュール!V169)</f>
        <v/>
      </c>
      <c r="AC167" t="str">
        <f>IF(スケジュール!W169="","",スケジュール!W169)</f>
        <v/>
      </c>
      <c r="AD167" t="str">
        <f>IF(スケジュール!X169="","",スケジュール!X169)</f>
        <v/>
      </c>
      <c r="AE167" t="str">
        <f>IF(スケジュール!Y169="","",スケジュール!Y169)</f>
        <v/>
      </c>
      <c r="AF167" t="str">
        <f>IF(スケジュール!Z169="","",スケジュール!Z169)</f>
        <v/>
      </c>
      <c r="AG167" t="str">
        <f>IF(スケジュール!AA169="","",スケジュール!AA169)</f>
        <v/>
      </c>
      <c r="AH167" t="str">
        <f>IF(スケジュール!AB169="","",スケジュール!AB169)</f>
        <v/>
      </c>
      <c r="AI167" t="str">
        <f>IF(スケジュール!AC169="","",スケジュール!AC169)</f>
        <v/>
      </c>
    </row>
    <row r="168" spans="1:35">
      <c r="A168" s="209">
        <f>IF(スケジュール!A170="","",スケジュール!A170)</f>
        <v>43534</v>
      </c>
      <c r="B168" t="str">
        <f>IF(スケジュール!B170="","",スケジュール!B170)</f>
        <v>日</v>
      </c>
      <c r="C168" s="209" t="str">
        <f>IF(スケジュール!C170="","",スケジュール!C170)</f>
        <v/>
      </c>
      <c r="D168" s="209" t="str">
        <f>IF(スケジュール!D170="","",スケジュール!D170)</f>
        <v/>
      </c>
      <c r="E168" t="str">
        <f>IF(スケジュール!E170="","",スケジュール!E170)</f>
        <v/>
      </c>
      <c r="F168" t="str">
        <f>IF(スケジュール!F170="","",スケジュール!F170)</f>
        <v/>
      </c>
      <c r="G168" t="str">
        <f>IF(スケジュール!G170="","",スケジュール!G170)</f>
        <v/>
      </c>
      <c r="H168" t="str">
        <f>IF(スケジュール!H170="","",スケジュール!H170)</f>
        <v/>
      </c>
      <c r="I168" t="str">
        <f>IF(スケジュール!I170="","",スケジュール!I170)</f>
        <v/>
      </c>
      <c r="J168" t="str">
        <f>IF(スケジュール!J170="","",スケジュール!J170)</f>
        <v/>
      </c>
      <c r="K168" t="str">
        <f>IF(スケジュール!K170="","",スケジュール!K170)</f>
        <v/>
      </c>
      <c r="L168" t="str">
        <f>IF(スケジュール!L170="","",スケジュール!L170)</f>
        <v/>
      </c>
      <c r="M168" t="str">
        <f>IF(スケジュール!M170="","",スケジュール!M170)</f>
        <v/>
      </c>
      <c r="N168" t="str">
        <f>IF(スケジュール!N170="","",スケジュール!N170)</f>
        <v/>
      </c>
      <c r="O168" t="str">
        <f>IF(スケジュール!O170="","",スケジュール!O170)</f>
        <v/>
      </c>
      <c r="P168" t="str">
        <f>IF(スケジュール!P170="","",スケジュール!P170)</f>
        <v/>
      </c>
      <c r="Q168" t="str">
        <f>IF(スケジュール!Q170="","",スケジュール!Q170)</f>
        <v/>
      </c>
      <c r="R168" t="str">
        <f>IF(スケジュール!R170="","",スケジュール!R170)</f>
        <v/>
      </c>
      <c r="S168" t="str">
        <f>IF(スケジュール!S170="","",スケジュール!S170)</f>
        <v/>
      </c>
      <c r="T168" t="str">
        <f>IF(スケジュール!T170="","",スケジュール!T170)</f>
        <v/>
      </c>
      <c r="U168" t="str">
        <f>IF(スケジュール!U170="","",スケジュール!U170)</f>
        <v/>
      </c>
      <c r="V168" t="str">
        <f>IF(スケジュール!V170="","",スケジュール!V170)</f>
        <v/>
      </c>
      <c r="AC168" t="str">
        <f>IF(スケジュール!W170="","",スケジュール!W170)</f>
        <v/>
      </c>
      <c r="AD168" t="str">
        <f>IF(スケジュール!X170="","",スケジュール!X170)</f>
        <v/>
      </c>
      <c r="AE168" t="str">
        <f>IF(スケジュール!Y170="","",スケジュール!Y170)</f>
        <v/>
      </c>
      <c r="AF168" t="str">
        <f>IF(スケジュール!Z170="","",スケジュール!Z170)</f>
        <v/>
      </c>
      <c r="AG168" t="str">
        <f>IF(スケジュール!AA170="","",スケジュール!AA170)</f>
        <v/>
      </c>
      <c r="AH168" t="str">
        <f>IF(スケジュール!AB170="","",スケジュール!AB170)</f>
        <v/>
      </c>
      <c r="AI168" t="str">
        <f>IF(スケジュール!AC170="","",スケジュール!AC170)</f>
        <v/>
      </c>
    </row>
    <row r="169" spans="1:35">
      <c r="A169" s="209">
        <f>IF(スケジュール!A171="","",スケジュール!A171)</f>
        <v>43535</v>
      </c>
      <c r="B169" t="str">
        <f>IF(スケジュール!B171="","",スケジュール!B171)</f>
        <v>月</v>
      </c>
      <c r="C169" s="209" t="str">
        <f>IF(スケジュール!C171="","",スケジュール!C171)</f>
        <v/>
      </c>
      <c r="D169" s="209" t="str">
        <f>IF(スケジュール!D171="","",スケジュール!D171)</f>
        <v/>
      </c>
      <c r="E169" t="str">
        <f>IF(スケジュール!E171="","",スケジュール!E171)</f>
        <v/>
      </c>
      <c r="F169" t="str">
        <f>IF(スケジュール!F171="","",スケジュール!F171)</f>
        <v/>
      </c>
      <c r="G169" t="str">
        <f>IF(スケジュール!G171="","",スケジュール!G171)</f>
        <v/>
      </c>
      <c r="H169" t="str">
        <f>IF(スケジュール!H171="","",スケジュール!H171)</f>
        <v/>
      </c>
      <c r="I169" t="str">
        <f>IF(スケジュール!I171="","",スケジュール!I171)</f>
        <v/>
      </c>
      <c r="J169" t="str">
        <f>IF(スケジュール!J171="","",スケジュール!J171)</f>
        <v/>
      </c>
      <c r="K169" t="str">
        <f>IF(スケジュール!K171="","",スケジュール!K171)</f>
        <v/>
      </c>
      <c r="L169" t="str">
        <f>IF(スケジュール!L171="","",スケジュール!L171)</f>
        <v/>
      </c>
      <c r="M169" t="str">
        <f>IF(スケジュール!M171="","",スケジュール!M171)</f>
        <v/>
      </c>
      <c r="N169" t="str">
        <f>IF(スケジュール!N171="","",スケジュール!N171)</f>
        <v/>
      </c>
      <c r="O169" t="str">
        <f>IF(スケジュール!O171="","",スケジュール!O171)</f>
        <v/>
      </c>
      <c r="P169" t="str">
        <f>IF(スケジュール!P171="","",スケジュール!P171)</f>
        <v/>
      </c>
      <c r="Q169" t="str">
        <f>IF(スケジュール!Q171="","",スケジュール!Q171)</f>
        <v/>
      </c>
      <c r="R169" t="str">
        <f>IF(スケジュール!R171="","",スケジュール!R171)</f>
        <v/>
      </c>
      <c r="S169" t="str">
        <f>IF(スケジュール!S171="","",スケジュール!S171)</f>
        <v/>
      </c>
      <c r="T169" t="str">
        <f>IF(スケジュール!T171="","",スケジュール!T171)</f>
        <v/>
      </c>
      <c r="U169" t="str">
        <f>IF(スケジュール!U171="","",スケジュール!U171)</f>
        <v/>
      </c>
      <c r="V169" t="str">
        <f>IF(スケジュール!V171="","",スケジュール!V171)</f>
        <v/>
      </c>
      <c r="AC169" t="str">
        <f>IF(スケジュール!W171="","",スケジュール!W171)</f>
        <v/>
      </c>
      <c r="AD169" t="str">
        <f>IF(スケジュール!X171="","",スケジュール!X171)</f>
        <v/>
      </c>
      <c r="AE169" t="str">
        <f>IF(スケジュール!Y171="","",スケジュール!Y171)</f>
        <v/>
      </c>
      <c r="AF169" t="str">
        <f>IF(スケジュール!Z171="","",スケジュール!Z171)</f>
        <v/>
      </c>
      <c r="AG169" t="str">
        <f>IF(スケジュール!AA171="","",スケジュール!AA171)</f>
        <v/>
      </c>
      <c r="AH169" t="str">
        <f>IF(スケジュール!AB171="","",スケジュール!AB171)</f>
        <v/>
      </c>
      <c r="AI169" t="str">
        <f>IF(スケジュール!AC171="","",スケジュール!AC171)</f>
        <v/>
      </c>
    </row>
    <row r="170" spans="1:35">
      <c r="A170" s="209">
        <f>IF(スケジュール!A172="","",スケジュール!A172)</f>
        <v>43536</v>
      </c>
      <c r="B170" t="str">
        <f>IF(スケジュール!B172="","",スケジュール!B172)</f>
        <v>火</v>
      </c>
      <c r="C170" s="209">
        <f>IF(スケジュール!C172="","",スケジュール!C172)</f>
        <v>43551</v>
      </c>
      <c r="D170" s="209">
        <f>IF(スケジュール!D172="","",スケジュール!D172)</f>
        <v>43553</v>
      </c>
      <c r="E170" t="str">
        <f>IF(スケジュール!E172="","",スケジュール!E172)</f>
        <v/>
      </c>
      <c r="F170" t="str">
        <f>IF(スケジュール!F172="","",スケジュール!F172)</f>
        <v/>
      </c>
      <c r="G170" t="str">
        <f>IF(スケジュール!G172="","",スケジュール!G172)</f>
        <v/>
      </c>
      <c r="H170" t="str">
        <f>IF(スケジュール!H172="","",スケジュール!H172)</f>
        <v/>
      </c>
      <c r="I170" t="str">
        <f>IF(スケジュール!I172="","",スケジュール!I172)</f>
        <v/>
      </c>
      <c r="J170" t="str">
        <f>IF(スケジュール!J172="","",スケジュール!J172)</f>
        <v/>
      </c>
      <c r="K170" t="str">
        <f>IF(スケジュール!K172="","",スケジュール!K172)</f>
        <v/>
      </c>
      <c r="L170" t="str">
        <f>IF(スケジュール!L172="","",スケジュール!L172)</f>
        <v/>
      </c>
      <c r="M170" t="str">
        <f>IF(スケジュール!M172="","",スケジュール!M172)</f>
        <v/>
      </c>
      <c r="N170" t="str">
        <f>IF(スケジュール!N172="","",スケジュール!N172)</f>
        <v/>
      </c>
      <c r="O170" t="str">
        <f>IF(スケジュール!O172="","",スケジュール!O172)</f>
        <v/>
      </c>
      <c r="P170" t="str">
        <f>IF(スケジュール!P172="","",スケジュール!P172)</f>
        <v/>
      </c>
      <c r="Q170" t="str">
        <f>IF(スケジュール!Q172="","",スケジュール!Q172)</f>
        <v/>
      </c>
      <c r="R170" t="str">
        <f>IF(スケジュール!R172="","",スケジュール!R172)</f>
        <v/>
      </c>
      <c r="S170" t="str">
        <f>IF(スケジュール!S172="","",スケジュール!S172)</f>
        <v/>
      </c>
      <c r="T170" t="str">
        <f>IF(スケジュール!T172="","",スケジュール!T172)</f>
        <v/>
      </c>
      <c r="U170" t="str">
        <f>IF(スケジュール!U172="","",スケジュール!U172)</f>
        <v/>
      </c>
      <c r="V170" t="str">
        <f>IF(スケジュール!V172="","",スケジュール!V172)</f>
        <v/>
      </c>
      <c r="AC170" t="str">
        <f>IF(スケジュール!W172="","",スケジュール!W172)</f>
        <v/>
      </c>
      <c r="AD170" t="str">
        <f>IF(スケジュール!X172="","",スケジュール!X172)</f>
        <v/>
      </c>
      <c r="AE170" t="str">
        <f>IF(スケジュール!Y172="","",スケジュール!Y172)</f>
        <v/>
      </c>
      <c r="AF170" t="str">
        <f>IF(スケジュール!Z172="","",スケジュール!Z172)</f>
        <v>●</v>
      </c>
      <c r="AG170" t="str">
        <f>IF(スケジュール!AA172="","",スケジュール!AA172)</f>
        <v/>
      </c>
      <c r="AH170" t="str">
        <f>IF(スケジュール!AB172="","",スケジュール!AB172)</f>
        <v/>
      </c>
      <c r="AI170" t="str">
        <f>IF(スケジュール!AC172="","",スケジュール!AC172)</f>
        <v/>
      </c>
    </row>
    <row r="171" spans="1:35">
      <c r="A171" s="209">
        <f>IF(スケジュール!A173="","",スケジュール!A173)</f>
        <v>43537</v>
      </c>
      <c r="B171" t="str">
        <f>IF(スケジュール!B173="","",スケジュール!B173)</f>
        <v>水</v>
      </c>
      <c r="C171" s="209">
        <f>IF(スケジュール!C173="","",スケジュール!C173)</f>
        <v>43552</v>
      </c>
      <c r="D171" s="209">
        <f>IF(スケジュール!D173="","",スケジュール!D173)</f>
        <v>43554</v>
      </c>
      <c r="E171" t="str">
        <f>IF(スケジュール!E173="","",スケジュール!E173)</f>
        <v/>
      </c>
      <c r="F171" t="str">
        <f>IF(スケジュール!F173="","",スケジュール!F173)</f>
        <v/>
      </c>
      <c r="G171" t="str">
        <f>IF(スケジュール!G173="","",スケジュール!G173)</f>
        <v/>
      </c>
      <c r="H171" t="str">
        <f>IF(スケジュール!H173="","",スケジュール!H173)</f>
        <v/>
      </c>
      <c r="I171" t="str">
        <f>IF(スケジュール!I173="","",スケジュール!I173)</f>
        <v/>
      </c>
      <c r="J171" t="str">
        <f>IF(スケジュール!J173="","",スケジュール!J173)</f>
        <v/>
      </c>
      <c r="K171" t="str">
        <f>IF(スケジュール!K173="","",スケジュール!K173)</f>
        <v/>
      </c>
      <c r="L171" t="str">
        <f>IF(スケジュール!L173="","",スケジュール!L173)</f>
        <v/>
      </c>
      <c r="M171" t="str">
        <f>IF(スケジュール!M173="","",スケジュール!M173)</f>
        <v/>
      </c>
      <c r="N171" t="str">
        <f>IF(スケジュール!N173="","",スケジュール!N173)</f>
        <v/>
      </c>
      <c r="O171" t="str">
        <f>IF(スケジュール!O173="","",スケジュール!O173)</f>
        <v/>
      </c>
      <c r="P171" t="str">
        <f>IF(スケジュール!P173="","",スケジュール!P173)</f>
        <v/>
      </c>
      <c r="Q171" t="str">
        <f>IF(スケジュール!Q173="","",スケジュール!Q173)</f>
        <v/>
      </c>
      <c r="R171" t="str">
        <f>IF(スケジュール!R173="","",スケジュール!R173)</f>
        <v/>
      </c>
      <c r="S171" t="str">
        <f>IF(スケジュール!S173="","",スケジュール!S173)</f>
        <v/>
      </c>
      <c r="T171" t="str">
        <f>IF(スケジュール!T173="","",スケジュール!T173)</f>
        <v/>
      </c>
      <c r="U171" t="str">
        <f>IF(スケジュール!U173="","",スケジュール!U173)</f>
        <v/>
      </c>
      <c r="V171" t="str">
        <f>IF(スケジュール!V173="","",スケジュール!V173)</f>
        <v/>
      </c>
      <c r="AC171" t="str">
        <f>IF(スケジュール!W173="","",スケジュール!W173)</f>
        <v/>
      </c>
      <c r="AD171" t="str">
        <f>IF(スケジュール!X173="","",スケジュール!X173)</f>
        <v/>
      </c>
      <c r="AE171" t="str">
        <f>IF(スケジュール!Y173="","",スケジュール!Y173)</f>
        <v/>
      </c>
      <c r="AF171" t="str">
        <f>IF(スケジュール!Z173="","",スケジュール!Z173)</f>
        <v>●</v>
      </c>
      <c r="AG171" t="str">
        <f>IF(スケジュール!AA173="","",スケジュール!AA173)</f>
        <v/>
      </c>
      <c r="AH171" t="str">
        <f>IF(スケジュール!AB173="","",スケジュール!AB173)</f>
        <v/>
      </c>
      <c r="AI171" t="str">
        <f>IF(スケジュール!AC173="","",スケジュール!AC173)</f>
        <v/>
      </c>
    </row>
    <row r="172" spans="1:35">
      <c r="A172" s="209">
        <f>IF(スケジュール!A174="","",スケジュール!A174)</f>
        <v>43538</v>
      </c>
      <c r="B172" t="str">
        <f>IF(スケジュール!B174="","",スケジュール!B174)</f>
        <v>木</v>
      </c>
      <c r="C172" s="209">
        <f>IF(スケジュール!C174="","",スケジュール!C174)</f>
        <v>43553</v>
      </c>
      <c r="D172" s="209" t="str">
        <f>IF(スケジュール!D174="","",スケジュール!D174)</f>
        <v/>
      </c>
      <c r="E172" t="str">
        <f>IF(スケジュール!E174="","",スケジュール!E174)</f>
        <v/>
      </c>
      <c r="F172" t="str">
        <f>IF(スケジュール!F174="","",スケジュール!F174)</f>
        <v/>
      </c>
      <c r="G172" t="str">
        <f>IF(スケジュール!G174="","",スケジュール!G174)</f>
        <v/>
      </c>
      <c r="H172" t="str">
        <f>IF(スケジュール!H174="","",スケジュール!H174)</f>
        <v/>
      </c>
      <c r="I172" t="str">
        <f>IF(スケジュール!I174="","",スケジュール!I174)</f>
        <v/>
      </c>
      <c r="J172" t="str">
        <f>IF(スケジュール!J174="","",スケジュール!J174)</f>
        <v/>
      </c>
      <c r="K172" t="str">
        <f>IF(スケジュール!K174="","",スケジュール!K174)</f>
        <v/>
      </c>
      <c r="L172" t="str">
        <f>IF(スケジュール!L174="","",スケジュール!L174)</f>
        <v/>
      </c>
      <c r="M172" t="str">
        <f>IF(スケジュール!M174="","",スケジュール!M174)</f>
        <v/>
      </c>
      <c r="N172" t="str">
        <f>IF(スケジュール!N174="","",スケジュール!N174)</f>
        <v/>
      </c>
      <c r="O172" t="str">
        <f>IF(スケジュール!O174="","",スケジュール!O174)</f>
        <v/>
      </c>
      <c r="P172" t="str">
        <f>IF(スケジュール!P174="","",スケジュール!P174)</f>
        <v/>
      </c>
      <c r="Q172" t="str">
        <f>IF(スケジュール!Q174="","",スケジュール!Q174)</f>
        <v/>
      </c>
      <c r="R172" t="str">
        <f>IF(スケジュール!R174="","",スケジュール!R174)</f>
        <v/>
      </c>
      <c r="S172" t="str">
        <f>IF(スケジュール!S174="","",スケジュール!S174)</f>
        <v/>
      </c>
      <c r="T172" t="str">
        <f>IF(スケジュール!T174="","",スケジュール!T174)</f>
        <v/>
      </c>
      <c r="U172" t="str">
        <f>IF(スケジュール!U174="","",スケジュール!U174)</f>
        <v/>
      </c>
      <c r="V172" t="str">
        <f>IF(スケジュール!V174="","",スケジュール!V174)</f>
        <v/>
      </c>
      <c r="AC172" t="str">
        <f>IF(スケジュール!W174="","",スケジュール!W174)</f>
        <v/>
      </c>
      <c r="AD172" t="str">
        <f>IF(スケジュール!X174="","",スケジュール!X174)</f>
        <v/>
      </c>
      <c r="AE172" t="str">
        <f>IF(スケジュール!Y174="","",スケジュール!Y174)</f>
        <v/>
      </c>
      <c r="AF172" t="str">
        <f>IF(スケジュール!Z174="","",スケジュール!Z174)</f>
        <v>●</v>
      </c>
      <c r="AG172" t="str">
        <f>IF(スケジュール!AA174="","",スケジュール!AA174)</f>
        <v/>
      </c>
      <c r="AH172" t="str">
        <f>IF(スケジュール!AB174="","",スケジュール!AB174)</f>
        <v/>
      </c>
      <c r="AI172" t="str">
        <f>IF(スケジュール!AC174="","",スケジュール!AC174)</f>
        <v/>
      </c>
    </row>
    <row r="173" spans="1:35">
      <c r="A173" s="209">
        <f>IF(スケジュール!A175="","",スケジュール!A175)</f>
        <v>43539</v>
      </c>
      <c r="B173" t="str">
        <f>IF(スケジュール!B175="","",スケジュール!B175)</f>
        <v>金</v>
      </c>
      <c r="C173" s="209" t="str">
        <f>IF(スケジュール!C175="","",スケジュール!C175)</f>
        <v/>
      </c>
      <c r="D173" s="209" t="str">
        <f>IF(スケジュール!D175="","",スケジュール!D175)</f>
        <v/>
      </c>
      <c r="E173" t="str">
        <f>IF(スケジュール!E175="","",スケジュール!E175)</f>
        <v/>
      </c>
      <c r="F173" t="str">
        <f>IF(スケジュール!F175="","",スケジュール!F175)</f>
        <v/>
      </c>
      <c r="G173" t="str">
        <f>IF(スケジュール!G175="","",スケジュール!G175)</f>
        <v/>
      </c>
      <c r="H173" t="str">
        <f>IF(スケジュール!H175="","",スケジュール!H175)</f>
        <v/>
      </c>
      <c r="I173" t="str">
        <f>IF(スケジュール!I175="","",スケジュール!I175)</f>
        <v/>
      </c>
      <c r="J173" t="str">
        <f>IF(スケジュール!J175="","",スケジュール!J175)</f>
        <v/>
      </c>
      <c r="K173" t="str">
        <f>IF(スケジュール!K175="","",スケジュール!K175)</f>
        <v/>
      </c>
      <c r="L173" t="str">
        <f>IF(スケジュール!L175="","",スケジュール!L175)</f>
        <v/>
      </c>
      <c r="M173" t="str">
        <f>IF(スケジュール!M175="","",スケジュール!M175)</f>
        <v/>
      </c>
      <c r="N173" t="str">
        <f>IF(スケジュール!N175="","",スケジュール!N175)</f>
        <v/>
      </c>
      <c r="O173" t="str">
        <f>IF(スケジュール!O175="","",スケジュール!O175)</f>
        <v/>
      </c>
      <c r="P173" t="str">
        <f>IF(スケジュール!P175="","",スケジュール!P175)</f>
        <v/>
      </c>
      <c r="Q173" t="str">
        <f>IF(スケジュール!Q175="","",スケジュール!Q175)</f>
        <v/>
      </c>
      <c r="R173" t="str">
        <f>IF(スケジュール!R175="","",スケジュール!R175)</f>
        <v/>
      </c>
      <c r="S173" t="str">
        <f>IF(スケジュール!S175="","",スケジュール!S175)</f>
        <v/>
      </c>
      <c r="T173" t="str">
        <f>IF(スケジュール!T175="","",スケジュール!T175)</f>
        <v/>
      </c>
      <c r="U173" t="str">
        <f>IF(スケジュール!U175="","",スケジュール!U175)</f>
        <v/>
      </c>
      <c r="V173" t="str">
        <f>IF(スケジュール!V175="","",スケジュール!V175)</f>
        <v/>
      </c>
      <c r="AC173" t="str">
        <f>IF(スケジュール!W175="","",スケジュール!W175)</f>
        <v/>
      </c>
      <c r="AD173" t="str">
        <f>IF(スケジュール!X175="","",スケジュール!X175)</f>
        <v/>
      </c>
      <c r="AE173" t="str">
        <f>IF(スケジュール!Y175="","",スケジュール!Y175)</f>
        <v/>
      </c>
      <c r="AF173" t="str">
        <f>IF(スケジュール!Z175="","",スケジュール!Z175)</f>
        <v/>
      </c>
      <c r="AG173" t="str">
        <f>IF(スケジュール!AA175="","",スケジュール!AA175)</f>
        <v/>
      </c>
      <c r="AH173" t="str">
        <f>IF(スケジュール!AB175="","",スケジュール!AB175)</f>
        <v/>
      </c>
      <c r="AI173" t="str">
        <f>IF(スケジュール!AC175="","",スケジュール!AC175)</f>
        <v/>
      </c>
    </row>
    <row r="174" spans="1:35">
      <c r="A174" s="209">
        <f>IF(スケジュール!A176="","",スケジュール!A176)</f>
        <v>43540</v>
      </c>
      <c r="B174" t="str">
        <f>IF(スケジュール!B176="","",スケジュール!B176)</f>
        <v>土</v>
      </c>
      <c r="C174" s="209" t="str">
        <f>IF(スケジュール!C176="","",スケジュール!C176)</f>
        <v/>
      </c>
      <c r="D174" s="209" t="str">
        <f>IF(スケジュール!D176="","",スケジュール!D176)</f>
        <v/>
      </c>
      <c r="E174" t="str">
        <f>IF(スケジュール!E176="","",スケジュール!E176)</f>
        <v/>
      </c>
      <c r="F174" t="str">
        <f>IF(スケジュール!F176="","",スケジュール!F176)</f>
        <v/>
      </c>
      <c r="G174" t="str">
        <f>IF(スケジュール!G176="","",スケジュール!G176)</f>
        <v/>
      </c>
      <c r="H174" t="str">
        <f>IF(スケジュール!H176="","",スケジュール!H176)</f>
        <v/>
      </c>
      <c r="I174" t="str">
        <f>IF(スケジュール!I176="","",スケジュール!I176)</f>
        <v/>
      </c>
      <c r="J174" t="str">
        <f>IF(スケジュール!J176="","",スケジュール!J176)</f>
        <v/>
      </c>
      <c r="K174" t="str">
        <f>IF(スケジュール!K176="","",スケジュール!K176)</f>
        <v/>
      </c>
      <c r="L174" t="str">
        <f>IF(スケジュール!L176="","",スケジュール!L176)</f>
        <v/>
      </c>
      <c r="M174" t="str">
        <f>IF(スケジュール!M176="","",スケジュール!M176)</f>
        <v/>
      </c>
      <c r="N174" t="str">
        <f>IF(スケジュール!N176="","",スケジュール!N176)</f>
        <v/>
      </c>
      <c r="O174" t="str">
        <f>IF(スケジュール!O176="","",スケジュール!O176)</f>
        <v/>
      </c>
      <c r="P174" t="str">
        <f>IF(スケジュール!P176="","",スケジュール!P176)</f>
        <v/>
      </c>
      <c r="Q174" t="str">
        <f>IF(スケジュール!Q176="","",スケジュール!Q176)</f>
        <v/>
      </c>
      <c r="R174" t="str">
        <f>IF(スケジュール!R176="","",スケジュール!R176)</f>
        <v/>
      </c>
      <c r="S174" t="str">
        <f>IF(スケジュール!S176="","",スケジュール!S176)</f>
        <v/>
      </c>
      <c r="T174" t="str">
        <f>IF(スケジュール!T176="","",スケジュール!T176)</f>
        <v/>
      </c>
      <c r="U174" t="str">
        <f>IF(スケジュール!U176="","",スケジュール!U176)</f>
        <v/>
      </c>
      <c r="V174" t="str">
        <f>IF(スケジュール!V176="","",スケジュール!V176)</f>
        <v/>
      </c>
      <c r="AC174" t="str">
        <f>IF(スケジュール!W176="","",スケジュール!W176)</f>
        <v/>
      </c>
      <c r="AD174" t="str">
        <f>IF(スケジュール!X176="","",スケジュール!X176)</f>
        <v/>
      </c>
      <c r="AE174" t="str">
        <f>IF(スケジュール!Y176="","",スケジュール!Y176)</f>
        <v/>
      </c>
      <c r="AF174" t="str">
        <f>IF(スケジュール!Z176="","",スケジュール!Z176)</f>
        <v/>
      </c>
      <c r="AG174" t="str">
        <f>IF(スケジュール!AA176="","",スケジュール!AA176)</f>
        <v/>
      </c>
      <c r="AH174" t="str">
        <f>IF(スケジュール!AB176="","",スケジュール!AB176)</f>
        <v/>
      </c>
      <c r="AI174" t="str">
        <f>IF(スケジュール!AC176="","",スケジュール!AC176)</f>
        <v/>
      </c>
    </row>
    <row r="175" spans="1:35">
      <c r="A175" s="209">
        <f>IF(スケジュール!A177="","",スケジュール!A177)</f>
        <v>43541</v>
      </c>
      <c r="B175" t="str">
        <f>IF(スケジュール!B177="","",スケジュール!B177)</f>
        <v>日</v>
      </c>
      <c r="C175" s="209" t="str">
        <f>IF(スケジュール!C177="","",スケジュール!C177)</f>
        <v/>
      </c>
      <c r="D175" s="209" t="str">
        <f>IF(スケジュール!D177="","",スケジュール!D177)</f>
        <v/>
      </c>
      <c r="E175" t="str">
        <f>IF(スケジュール!E177="","",スケジュール!E177)</f>
        <v/>
      </c>
      <c r="F175" t="str">
        <f>IF(スケジュール!F177="","",スケジュール!F177)</f>
        <v/>
      </c>
      <c r="G175" t="str">
        <f>IF(スケジュール!G177="","",スケジュール!G177)</f>
        <v/>
      </c>
      <c r="H175" t="str">
        <f>IF(スケジュール!H177="","",スケジュール!H177)</f>
        <v/>
      </c>
      <c r="I175" t="str">
        <f>IF(スケジュール!I177="","",スケジュール!I177)</f>
        <v/>
      </c>
      <c r="J175" t="str">
        <f>IF(スケジュール!J177="","",スケジュール!J177)</f>
        <v/>
      </c>
      <c r="K175" t="str">
        <f>IF(スケジュール!K177="","",スケジュール!K177)</f>
        <v/>
      </c>
      <c r="L175" t="str">
        <f>IF(スケジュール!L177="","",スケジュール!L177)</f>
        <v/>
      </c>
      <c r="M175" t="str">
        <f>IF(スケジュール!M177="","",スケジュール!M177)</f>
        <v/>
      </c>
      <c r="N175" t="str">
        <f>IF(スケジュール!N177="","",スケジュール!N177)</f>
        <v/>
      </c>
      <c r="O175" t="str">
        <f>IF(スケジュール!O177="","",スケジュール!O177)</f>
        <v/>
      </c>
      <c r="P175" t="str">
        <f>IF(スケジュール!P177="","",スケジュール!P177)</f>
        <v/>
      </c>
      <c r="Q175" t="str">
        <f>IF(スケジュール!Q177="","",スケジュール!Q177)</f>
        <v/>
      </c>
      <c r="R175" t="str">
        <f>IF(スケジュール!R177="","",スケジュール!R177)</f>
        <v/>
      </c>
      <c r="S175" t="str">
        <f>IF(スケジュール!S177="","",スケジュール!S177)</f>
        <v/>
      </c>
      <c r="T175" t="str">
        <f>IF(スケジュール!T177="","",スケジュール!T177)</f>
        <v/>
      </c>
      <c r="U175" t="str">
        <f>IF(スケジュール!U177="","",スケジュール!U177)</f>
        <v/>
      </c>
      <c r="V175" t="str">
        <f>IF(スケジュール!V177="","",スケジュール!V177)</f>
        <v/>
      </c>
      <c r="AC175" t="str">
        <f>IF(スケジュール!W177="","",スケジュール!W177)</f>
        <v/>
      </c>
      <c r="AD175" t="str">
        <f>IF(スケジュール!X177="","",スケジュール!X177)</f>
        <v/>
      </c>
      <c r="AE175" t="str">
        <f>IF(スケジュール!Y177="","",スケジュール!Y177)</f>
        <v/>
      </c>
      <c r="AF175" t="str">
        <f>IF(スケジュール!Z177="","",スケジュール!Z177)</f>
        <v/>
      </c>
      <c r="AG175" t="str">
        <f>IF(スケジュール!AA177="","",スケジュール!AA177)</f>
        <v/>
      </c>
      <c r="AH175" t="str">
        <f>IF(スケジュール!AB177="","",スケジュール!AB177)</f>
        <v/>
      </c>
      <c r="AI175" t="str">
        <f>IF(スケジュール!AC177="","",スケジュール!AC177)</f>
        <v/>
      </c>
    </row>
    <row r="176" spans="1:35">
      <c r="A176" s="209">
        <f>IF(スケジュール!A178="","",スケジュール!A178)</f>
        <v>43542</v>
      </c>
      <c r="B176" t="str">
        <f>IF(スケジュール!B178="","",スケジュール!B178)</f>
        <v>月</v>
      </c>
      <c r="C176" s="209" t="str">
        <f>IF(スケジュール!C178="","",スケジュール!C178)</f>
        <v/>
      </c>
      <c r="D176" s="209" t="str">
        <f>IF(スケジュール!D178="","",スケジュール!D178)</f>
        <v/>
      </c>
      <c r="E176" t="str">
        <f>IF(スケジュール!E178="","",スケジュール!E178)</f>
        <v/>
      </c>
      <c r="F176" t="str">
        <f>IF(スケジュール!F178="","",スケジュール!F178)</f>
        <v/>
      </c>
      <c r="G176" t="str">
        <f>IF(スケジュール!G178="","",スケジュール!G178)</f>
        <v/>
      </c>
      <c r="H176" t="str">
        <f>IF(スケジュール!H178="","",スケジュール!H178)</f>
        <v/>
      </c>
      <c r="I176" t="str">
        <f>IF(スケジュール!I178="","",スケジュール!I178)</f>
        <v/>
      </c>
      <c r="J176" t="str">
        <f>IF(スケジュール!J178="","",スケジュール!J178)</f>
        <v/>
      </c>
      <c r="K176" t="str">
        <f>IF(スケジュール!K178="","",スケジュール!K178)</f>
        <v/>
      </c>
      <c r="L176" t="str">
        <f>IF(スケジュール!L178="","",スケジュール!L178)</f>
        <v/>
      </c>
      <c r="M176" t="str">
        <f>IF(スケジュール!M178="","",スケジュール!M178)</f>
        <v/>
      </c>
      <c r="N176" t="str">
        <f>IF(スケジュール!N178="","",スケジュール!N178)</f>
        <v/>
      </c>
      <c r="O176" t="str">
        <f>IF(スケジュール!O178="","",スケジュール!O178)</f>
        <v/>
      </c>
      <c r="P176" t="str">
        <f>IF(スケジュール!P178="","",スケジュール!P178)</f>
        <v/>
      </c>
      <c r="Q176" t="str">
        <f>IF(スケジュール!Q178="","",スケジュール!Q178)</f>
        <v/>
      </c>
      <c r="R176" t="str">
        <f>IF(スケジュール!R178="","",スケジュール!R178)</f>
        <v/>
      </c>
      <c r="S176" t="str">
        <f>IF(スケジュール!S178="","",スケジュール!S178)</f>
        <v/>
      </c>
      <c r="T176" t="str">
        <f>IF(スケジュール!T178="","",スケジュール!T178)</f>
        <v/>
      </c>
      <c r="U176" t="str">
        <f>IF(スケジュール!U178="","",スケジュール!U178)</f>
        <v/>
      </c>
      <c r="V176" t="str">
        <f>IF(スケジュール!V178="","",スケジュール!V178)</f>
        <v/>
      </c>
      <c r="AC176" t="str">
        <f>IF(スケジュール!W178="","",スケジュール!W178)</f>
        <v/>
      </c>
      <c r="AD176" t="str">
        <f>IF(スケジュール!X178="","",スケジュール!X178)</f>
        <v/>
      </c>
      <c r="AE176" t="str">
        <f>IF(スケジュール!Y178="","",スケジュール!Y178)</f>
        <v/>
      </c>
      <c r="AF176" t="str">
        <f>IF(スケジュール!Z178="","",スケジュール!Z178)</f>
        <v/>
      </c>
      <c r="AG176" t="str">
        <f>IF(スケジュール!AA178="","",スケジュール!AA178)</f>
        <v/>
      </c>
      <c r="AH176" t="str">
        <f>IF(スケジュール!AB178="","",スケジュール!AB178)</f>
        <v/>
      </c>
      <c r="AI176" t="str">
        <f>IF(スケジュール!AC178="","",スケジュール!AC178)</f>
        <v/>
      </c>
    </row>
    <row r="177" spans="1:35">
      <c r="A177" s="209">
        <f>IF(スケジュール!A179="","",スケジュール!A179)</f>
        <v>43543</v>
      </c>
      <c r="B177" t="str">
        <f>IF(スケジュール!B179="","",スケジュール!B179)</f>
        <v>火</v>
      </c>
      <c r="C177" s="209">
        <f>IF(スケジュール!C179="","",スケジュール!C179)</f>
        <v>43558</v>
      </c>
      <c r="D177" s="209">
        <f>IF(スケジュール!D179="","",スケジュール!D179)</f>
        <v>43561</v>
      </c>
      <c r="E177" t="str">
        <f>IF(スケジュール!E179="","",スケジュール!E179)</f>
        <v/>
      </c>
      <c r="F177" t="str">
        <f>IF(スケジュール!F179="","",スケジュール!F179)</f>
        <v/>
      </c>
      <c r="G177" t="str">
        <f>IF(スケジュール!G179="","",スケジュール!G179)</f>
        <v/>
      </c>
      <c r="H177" t="str">
        <f>IF(スケジュール!H179="","",スケジュール!H179)</f>
        <v/>
      </c>
      <c r="I177" t="str">
        <f>IF(スケジュール!I179="","",スケジュール!I179)</f>
        <v/>
      </c>
      <c r="J177" t="str">
        <f>IF(スケジュール!J179="","",スケジュール!J179)</f>
        <v/>
      </c>
      <c r="K177" t="str">
        <f>IF(スケジュール!K179="","",スケジュール!K179)</f>
        <v/>
      </c>
      <c r="L177" t="str">
        <f>IF(スケジュール!L179="","",スケジュール!L179)</f>
        <v/>
      </c>
      <c r="M177" t="str">
        <f>IF(スケジュール!M179="","",スケジュール!M179)</f>
        <v/>
      </c>
      <c r="N177" t="str">
        <f>IF(スケジュール!N179="","",スケジュール!N179)</f>
        <v/>
      </c>
      <c r="O177" t="str">
        <f>IF(スケジュール!O179="","",スケジュール!O179)</f>
        <v/>
      </c>
      <c r="P177" t="str">
        <f>IF(スケジュール!P179="","",スケジュール!P179)</f>
        <v/>
      </c>
      <c r="Q177" t="str">
        <f>IF(スケジュール!Q179="","",スケジュール!Q179)</f>
        <v/>
      </c>
      <c r="R177" t="str">
        <f>IF(スケジュール!R179="","",スケジュール!R179)</f>
        <v/>
      </c>
      <c r="S177" t="str">
        <f>IF(スケジュール!S179="","",スケジュール!S179)</f>
        <v/>
      </c>
      <c r="T177" t="str">
        <f>IF(スケジュール!T179="","",スケジュール!T179)</f>
        <v/>
      </c>
      <c r="U177" t="str">
        <f>IF(スケジュール!U179="","",スケジュール!U179)</f>
        <v/>
      </c>
      <c r="V177" t="str">
        <f>IF(スケジュール!V179="","",スケジュール!V179)</f>
        <v/>
      </c>
      <c r="AC177" t="str">
        <f>IF(スケジュール!W179="","",スケジュール!W179)</f>
        <v/>
      </c>
      <c r="AD177" t="str">
        <f>IF(スケジュール!X179="","",スケジュール!X179)</f>
        <v/>
      </c>
      <c r="AE177" t="str">
        <f>IF(スケジュール!Y179="","",スケジュール!Y179)</f>
        <v/>
      </c>
      <c r="AF177" t="str">
        <f>IF(スケジュール!Z179="","",スケジュール!Z179)</f>
        <v>●</v>
      </c>
      <c r="AG177" t="str">
        <f>IF(スケジュール!AA179="","",スケジュール!AA179)</f>
        <v/>
      </c>
      <c r="AH177" t="str">
        <f>IF(スケジュール!AB179="","",スケジュール!AB179)</f>
        <v/>
      </c>
      <c r="AI177" t="str">
        <f>IF(スケジュール!AC179="","",スケジュール!AC179)</f>
        <v/>
      </c>
    </row>
    <row r="178" spans="1:35">
      <c r="A178" s="209">
        <f>IF(スケジュール!A180="","",スケジュール!A180)</f>
        <v>43544</v>
      </c>
      <c r="B178" t="str">
        <f>IF(スケジュール!B180="","",スケジュール!B180)</f>
        <v>水</v>
      </c>
      <c r="C178" s="209">
        <f>IF(スケジュール!C180="","",スケジュール!C180)</f>
        <v>43560</v>
      </c>
      <c r="D178" s="209">
        <f>IF(スケジュール!D180="","",スケジュール!D180)</f>
        <v>43562</v>
      </c>
      <c r="E178" t="str">
        <f>IF(スケジュール!E180="","",スケジュール!E180)</f>
        <v/>
      </c>
      <c r="F178" t="str">
        <f>IF(スケジュール!F180="","",スケジュール!F180)</f>
        <v/>
      </c>
      <c r="G178" t="str">
        <f>IF(スケジュール!G180="","",スケジュール!G180)</f>
        <v/>
      </c>
      <c r="H178" t="str">
        <f>IF(スケジュール!H180="","",スケジュール!H180)</f>
        <v/>
      </c>
      <c r="I178" t="str">
        <f>IF(スケジュール!I180="","",スケジュール!I180)</f>
        <v/>
      </c>
      <c r="J178" t="str">
        <f>IF(スケジュール!J180="","",スケジュール!J180)</f>
        <v/>
      </c>
      <c r="K178" t="str">
        <f>IF(スケジュール!K180="","",スケジュール!K180)</f>
        <v/>
      </c>
      <c r="L178" t="str">
        <f>IF(スケジュール!L180="","",スケジュール!L180)</f>
        <v/>
      </c>
      <c r="M178" t="str">
        <f>IF(スケジュール!M180="","",スケジュール!M180)</f>
        <v/>
      </c>
      <c r="N178" t="str">
        <f>IF(スケジュール!N180="","",スケジュール!N180)</f>
        <v/>
      </c>
      <c r="O178" t="str">
        <f>IF(スケジュール!O180="","",スケジュール!O180)</f>
        <v/>
      </c>
      <c r="P178" t="str">
        <f>IF(スケジュール!P180="","",スケジュール!P180)</f>
        <v/>
      </c>
      <c r="Q178" t="str">
        <f>IF(スケジュール!Q180="","",スケジュール!Q180)</f>
        <v/>
      </c>
      <c r="R178" t="str">
        <f>IF(スケジュール!R180="","",スケジュール!R180)</f>
        <v/>
      </c>
      <c r="S178" t="str">
        <f>IF(スケジュール!S180="","",スケジュール!S180)</f>
        <v/>
      </c>
      <c r="T178" t="str">
        <f>IF(スケジュール!T180="","",スケジュール!T180)</f>
        <v/>
      </c>
      <c r="U178" t="str">
        <f>IF(スケジュール!U180="","",スケジュール!U180)</f>
        <v/>
      </c>
      <c r="V178" t="str">
        <f>IF(スケジュール!V180="","",スケジュール!V180)</f>
        <v/>
      </c>
      <c r="AC178" t="str">
        <f>IF(スケジュール!W180="","",スケジュール!W180)</f>
        <v/>
      </c>
      <c r="AD178" t="str">
        <f>IF(スケジュール!X180="","",スケジュール!X180)</f>
        <v/>
      </c>
      <c r="AE178" t="str">
        <f>IF(スケジュール!Y180="","",スケジュール!Y180)</f>
        <v/>
      </c>
      <c r="AF178" t="str">
        <f>IF(スケジュール!Z180="","",スケジュール!Z180)</f>
        <v>●</v>
      </c>
      <c r="AG178" t="str">
        <f>IF(スケジュール!AA180="","",スケジュール!AA180)</f>
        <v/>
      </c>
      <c r="AH178" t="str">
        <f>IF(スケジュール!AB180="","",スケジュール!AB180)</f>
        <v/>
      </c>
      <c r="AI178" t="str">
        <f>IF(スケジュール!AC180="","",スケジュール!AC180)</f>
        <v/>
      </c>
    </row>
    <row r="179" spans="1:35">
      <c r="A179" s="209">
        <f>IF(スケジュール!A181="","",スケジュール!A181)</f>
        <v>43545</v>
      </c>
      <c r="B179" t="str">
        <f>IF(スケジュール!B181="","",スケジュール!B181)</f>
        <v>木</v>
      </c>
      <c r="C179" s="209">
        <f>IF(スケジュール!C181="","",スケジュール!C181)</f>
        <v>43561</v>
      </c>
      <c r="D179" s="209" t="str">
        <f>IF(スケジュール!D181="","",スケジュール!D181)</f>
        <v/>
      </c>
      <c r="E179" t="str">
        <f>IF(スケジュール!E181="","",スケジュール!E181)</f>
        <v/>
      </c>
      <c r="F179" t="str">
        <f>IF(スケジュール!F181="","",スケジュール!F181)</f>
        <v/>
      </c>
      <c r="G179" t="str">
        <f>IF(スケジュール!G181="","",スケジュール!G181)</f>
        <v/>
      </c>
      <c r="H179" t="str">
        <f>IF(スケジュール!H181="","",スケジュール!H181)</f>
        <v/>
      </c>
      <c r="I179" t="str">
        <f>IF(スケジュール!I181="","",スケジュール!I181)</f>
        <v/>
      </c>
      <c r="J179" t="str">
        <f>IF(スケジュール!J181="","",スケジュール!J181)</f>
        <v/>
      </c>
      <c r="K179" t="str">
        <f>IF(スケジュール!K181="","",スケジュール!K181)</f>
        <v/>
      </c>
      <c r="L179" t="str">
        <f>IF(スケジュール!L181="","",スケジュール!L181)</f>
        <v/>
      </c>
      <c r="M179" t="str">
        <f>IF(スケジュール!M181="","",スケジュール!M181)</f>
        <v/>
      </c>
      <c r="N179" t="str">
        <f>IF(スケジュール!N181="","",スケジュール!N181)</f>
        <v/>
      </c>
      <c r="O179" t="str">
        <f>IF(スケジュール!O181="","",スケジュール!O181)</f>
        <v/>
      </c>
      <c r="P179" t="str">
        <f>IF(スケジュール!P181="","",スケジュール!P181)</f>
        <v/>
      </c>
      <c r="Q179" t="str">
        <f>IF(スケジュール!Q181="","",スケジュール!Q181)</f>
        <v/>
      </c>
      <c r="R179" t="str">
        <f>IF(スケジュール!R181="","",スケジュール!R181)</f>
        <v/>
      </c>
      <c r="S179" t="str">
        <f>IF(スケジュール!S181="","",スケジュール!S181)</f>
        <v/>
      </c>
      <c r="T179" t="str">
        <f>IF(スケジュール!T181="","",スケジュール!T181)</f>
        <v/>
      </c>
      <c r="U179" t="str">
        <f>IF(スケジュール!U181="","",スケジュール!U181)</f>
        <v/>
      </c>
      <c r="V179" t="str">
        <f>IF(スケジュール!V181="","",スケジュール!V181)</f>
        <v/>
      </c>
      <c r="AC179" t="str">
        <f>IF(スケジュール!W181="","",スケジュール!W181)</f>
        <v/>
      </c>
      <c r="AD179" t="str">
        <f>IF(スケジュール!X181="","",スケジュール!X181)</f>
        <v/>
      </c>
      <c r="AE179" t="str">
        <f>IF(スケジュール!Y181="","",スケジュール!Y181)</f>
        <v/>
      </c>
      <c r="AF179" t="str">
        <f>IF(スケジュール!Z181="","",スケジュール!Z181)</f>
        <v>●</v>
      </c>
      <c r="AG179" t="str">
        <f>IF(スケジュール!AA181="","",スケジュール!AA181)</f>
        <v/>
      </c>
      <c r="AH179" t="str">
        <f>IF(スケジュール!AB181="","",スケジュール!AB181)</f>
        <v/>
      </c>
      <c r="AI179" t="str">
        <f>IF(スケジュール!AC181="","",スケジュール!AC181)</f>
        <v/>
      </c>
    </row>
    <row r="180" spans="1:35">
      <c r="A180" s="209">
        <f>IF(スケジュール!A182="","",スケジュール!A182)</f>
        <v>43546</v>
      </c>
      <c r="B180" t="str">
        <f>IF(スケジュール!B182="","",スケジュール!B182)</f>
        <v>金</v>
      </c>
      <c r="C180" s="209" t="str">
        <f>IF(スケジュール!C182="","",スケジュール!C182)</f>
        <v/>
      </c>
      <c r="D180" s="209" t="str">
        <f>IF(スケジュール!D182="","",スケジュール!D182)</f>
        <v/>
      </c>
      <c r="E180" t="str">
        <f>IF(スケジュール!E182="","",スケジュール!E182)</f>
        <v/>
      </c>
      <c r="F180" t="str">
        <f>IF(スケジュール!F182="","",スケジュール!F182)</f>
        <v/>
      </c>
      <c r="G180" t="str">
        <f>IF(スケジュール!G182="","",スケジュール!G182)</f>
        <v/>
      </c>
      <c r="H180" t="str">
        <f>IF(スケジュール!H182="","",スケジュール!H182)</f>
        <v/>
      </c>
      <c r="I180" t="str">
        <f>IF(スケジュール!I182="","",スケジュール!I182)</f>
        <v/>
      </c>
      <c r="J180" t="str">
        <f>IF(スケジュール!J182="","",スケジュール!J182)</f>
        <v/>
      </c>
      <c r="K180" t="str">
        <f>IF(スケジュール!K182="","",スケジュール!K182)</f>
        <v/>
      </c>
      <c r="L180" t="str">
        <f>IF(スケジュール!L182="","",スケジュール!L182)</f>
        <v/>
      </c>
      <c r="M180" t="str">
        <f>IF(スケジュール!M182="","",スケジュール!M182)</f>
        <v/>
      </c>
      <c r="N180" t="str">
        <f>IF(スケジュール!N182="","",スケジュール!N182)</f>
        <v/>
      </c>
      <c r="O180" t="str">
        <f>IF(スケジュール!O182="","",スケジュール!O182)</f>
        <v/>
      </c>
      <c r="P180" t="str">
        <f>IF(スケジュール!P182="","",スケジュール!P182)</f>
        <v/>
      </c>
      <c r="Q180" t="str">
        <f>IF(スケジュール!Q182="","",スケジュール!Q182)</f>
        <v/>
      </c>
      <c r="R180" t="str">
        <f>IF(スケジュール!R182="","",スケジュール!R182)</f>
        <v/>
      </c>
      <c r="S180" t="str">
        <f>IF(スケジュール!S182="","",スケジュール!S182)</f>
        <v/>
      </c>
      <c r="T180" t="str">
        <f>IF(スケジュール!T182="","",スケジュール!T182)</f>
        <v/>
      </c>
      <c r="U180" t="str">
        <f>IF(スケジュール!U182="","",スケジュール!U182)</f>
        <v/>
      </c>
      <c r="V180" t="str">
        <f>IF(スケジュール!V182="","",スケジュール!V182)</f>
        <v/>
      </c>
      <c r="AC180" t="str">
        <f>IF(スケジュール!W182="","",スケジュール!W182)</f>
        <v/>
      </c>
      <c r="AD180" t="str">
        <f>IF(スケジュール!X182="","",スケジュール!X182)</f>
        <v/>
      </c>
      <c r="AE180" t="str">
        <f>IF(スケジュール!Y182="","",スケジュール!Y182)</f>
        <v/>
      </c>
      <c r="AF180" t="str">
        <f>IF(スケジュール!Z182="","",スケジュール!Z182)</f>
        <v/>
      </c>
      <c r="AG180" t="str">
        <f>IF(スケジュール!AA182="","",スケジュール!AA182)</f>
        <v/>
      </c>
      <c r="AH180" t="str">
        <f>IF(スケジュール!AB182="","",スケジュール!AB182)</f>
        <v/>
      </c>
      <c r="AI180" t="str">
        <f>IF(スケジュール!AC182="","",スケジュール!AC182)</f>
        <v/>
      </c>
    </row>
    <row r="181" spans="1:35">
      <c r="A181" s="209">
        <f>IF(スケジュール!A183="","",スケジュール!A183)</f>
        <v>43547</v>
      </c>
      <c r="B181" t="str">
        <f>IF(スケジュール!B183="","",スケジュール!B183)</f>
        <v>土</v>
      </c>
      <c r="C181" s="209" t="str">
        <f>IF(スケジュール!C183="","",スケジュール!C183)</f>
        <v/>
      </c>
      <c r="D181" s="209" t="str">
        <f>IF(スケジュール!D183="","",スケジュール!D183)</f>
        <v/>
      </c>
      <c r="E181" t="str">
        <f>IF(スケジュール!E183="","",スケジュール!E183)</f>
        <v/>
      </c>
      <c r="F181" t="str">
        <f>IF(スケジュール!F183="","",スケジュール!F183)</f>
        <v/>
      </c>
      <c r="G181" t="str">
        <f>IF(スケジュール!G183="","",スケジュール!G183)</f>
        <v/>
      </c>
      <c r="H181" t="str">
        <f>IF(スケジュール!H183="","",スケジュール!H183)</f>
        <v/>
      </c>
      <c r="I181" t="str">
        <f>IF(スケジュール!I183="","",スケジュール!I183)</f>
        <v/>
      </c>
      <c r="J181" t="str">
        <f>IF(スケジュール!J183="","",スケジュール!J183)</f>
        <v/>
      </c>
      <c r="K181" t="str">
        <f>IF(スケジュール!K183="","",スケジュール!K183)</f>
        <v/>
      </c>
      <c r="L181" t="str">
        <f>IF(スケジュール!L183="","",スケジュール!L183)</f>
        <v/>
      </c>
      <c r="M181" t="str">
        <f>IF(スケジュール!M183="","",スケジュール!M183)</f>
        <v/>
      </c>
      <c r="N181" t="str">
        <f>IF(スケジュール!N183="","",スケジュール!N183)</f>
        <v/>
      </c>
      <c r="O181" t="str">
        <f>IF(スケジュール!O183="","",スケジュール!O183)</f>
        <v/>
      </c>
      <c r="P181" t="str">
        <f>IF(スケジュール!P183="","",スケジュール!P183)</f>
        <v/>
      </c>
      <c r="Q181" t="str">
        <f>IF(スケジュール!Q183="","",スケジュール!Q183)</f>
        <v/>
      </c>
      <c r="R181" t="str">
        <f>IF(スケジュール!R183="","",スケジュール!R183)</f>
        <v/>
      </c>
      <c r="S181" t="str">
        <f>IF(スケジュール!S183="","",スケジュール!S183)</f>
        <v/>
      </c>
      <c r="T181" t="str">
        <f>IF(スケジュール!T183="","",スケジュール!T183)</f>
        <v/>
      </c>
      <c r="U181" t="str">
        <f>IF(スケジュール!U183="","",スケジュール!U183)</f>
        <v/>
      </c>
      <c r="V181" t="str">
        <f>IF(スケジュール!V183="","",スケジュール!V183)</f>
        <v/>
      </c>
      <c r="AC181" t="str">
        <f>IF(スケジュール!W183="","",スケジュール!W183)</f>
        <v/>
      </c>
      <c r="AD181" t="str">
        <f>IF(スケジュール!X183="","",スケジュール!X183)</f>
        <v/>
      </c>
      <c r="AE181" t="str">
        <f>IF(スケジュール!Y183="","",スケジュール!Y183)</f>
        <v/>
      </c>
      <c r="AF181" t="str">
        <f>IF(スケジュール!Z183="","",スケジュール!Z183)</f>
        <v/>
      </c>
      <c r="AG181" t="str">
        <f>IF(スケジュール!AA183="","",スケジュール!AA183)</f>
        <v/>
      </c>
      <c r="AH181" t="str">
        <f>IF(スケジュール!AB183="","",スケジュール!AB183)</f>
        <v/>
      </c>
      <c r="AI181" t="str">
        <f>IF(スケジュール!AC183="","",スケジュール!AC183)</f>
        <v/>
      </c>
    </row>
    <row r="182" spans="1:35">
      <c r="A182" s="209">
        <f>IF(スケジュール!A184="","",スケジュール!A184)</f>
        <v>43548</v>
      </c>
      <c r="B182" t="str">
        <f>IF(スケジュール!B184="","",スケジュール!B184)</f>
        <v>日</v>
      </c>
      <c r="C182" s="209" t="str">
        <f>IF(スケジュール!C184="","",スケジュール!C184)</f>
        <v/>
      </c>
      <c r="D182" s="209" t="str">
        <f>IF(スケジュール!D184="","",スケジュール!D184)</f>
        <v/>
      </c>
      <c r="E182" t="str">
        <f>IF(スケジュール!E184="","",スケジュール!E184)</f>
        <v/>
      </c>
      <c r="F182" t="str">
        <f>IF(スケジュール!F184="","",スケジュール!F184)</f>
        <v/>
      </c>
      <c r="G182" t="str">
        <f>IF(スケジュール!G184="","",スケジュール!G184)</f>
        <v/>
      </c>
      <c r="H182" t="str">
        <f>IF(スケジュール!H184="","",スケジュール!H184)</f>
        <v/>
      </c>
      <c r="I182" t="str">
        <f>IF(スケジュール!I184="","",スケジュール!I184)</f>
        <v/>
      </c>
      <c r="J182" t="str">
        <f>IF(スケジュール!J184="","",スケジュール!J184)</f>
        <v/>
      </c>
      <c r="K182" t="str">
        <f>IF(スケジュール!K184="","",スケジュール!K184)</f>
        <v/>
      </c>
      <c r="L182" t="str">
        <f>IF(スケジュール!L184="","",スケジュール!L184)</f>
        <v/>
      </c>
      <c r="M182" t="str">
        <f>IF(スケジュール!M184="","",スケジュール!M184)</f>
        <v/>
      </c>
      <c r="N182" t="str">
        <f>IF(スケジュール!N184="","",スケジュール!N184)</f>
        <v/>
      </c>
      <c r="O182" t="str">
        <f>IF(スケジュール!O184="","",スケジュール!O184)</f>
        <v/>
      </c>
      <c r="P182" t="str">
        <f>IF(スケジュール!P184="","",スケジュール!P184)</f>
        <v/>
      </c>
      <c r="Q182" t="str">
        <f>IF(スケジュール!Q184="","",スケジュール!Q184)</f>
        <v/>
      </c>
      <c r="R182" t="str">
        <f>IF(スケジュール!R184="","",スケジュール!R184)</f>
        <v/>
      </c>
      <c r="S182" t="str">
        <f>IF(スケジュール!S184="","",スケジュール!S184)</f>
        <v/>
      </c>
      <c r="T182" t="str">
        <f>IF(スケジュール!T184="","",スケジュール!T184)</f>
        <v/>
      </c>
      <c r="U182" t="str">
        <f>IF(スケジュール!U184="","",スケジュール!U184)</f>
        <v/>
      </c>
      <c r="V182" t="str">
        <f>IF(スケジュール!V184="","",スケジュール!V184)</f>
        <v/>
      </c>
      <c r="AC182" t="str">
        <f>IF(スケジュール!W184="","",スケジュール!W184)</f>
        <v/>
      </c>
      <c r="AD182" t="str">
        <f>IF(スケジュール!X184="","",スケジュール!X184)</f>
        <v/>
      </c>
      <c r="AE182" t="str">
        <f>IF(スケジュール!Y184="","",スケジュール!Y184)</f>
        <v/>
      </c>
      <c r="AF182" t="str">
        <f>IF(スケジュール!Z184="","",スケジュール!Z184)</f>
        <v/>
      </c>
      <c r="AG182" t="str">
        <f>IF(スケジュール!AA184="","",スケジュール!AA184)</f>
        <v/>
      </c>
      <c r="AH182" t="str">
        <f>IF(スケジュール!AB184="","",スケジュール!AB184)</f>
        <v/>
      </c>
      <c r="AI182" t="str">
        <f>IF(スケジュール!AC184="","",スケジュール!AC184)</f>
        <v/>
      </c>
    </row>
    <row r="183" spans="1:35">
      <c r="A183" s="209">
        <f>IF(スケジュール!A185="","",スケジュール!A185)</f>
        <v>43549</v>
      </c>
      <c r="B183" t="str">
        <f>IF(スケジュール!B185="","",スケジュール!B185)</f>
        <v>月</v>
      </c>
      <c r="C183" s="209" t="str">
        <f>IF(スケジュール!C185="","",スケジュール!C185)</f>
        <v/>
      </c>
      <c r="D183" s="209" t="str">
        <f>IF(スケジュール!D185="","",スケジュール!D185)</f>
        <v/>
      </c>
      <c r="E183" t="str">
        <f>IF(スケジュール!E185="","",スケジュール!E185)</f>
        <v/>
      </c>
      <c r="F183" t="str">
        <f>IF(スケジュール!F185="","",スケジュール!F185)</f>
        <v/>
      </c>
      <c r="G183" t="str">
        <f>IF(スケジュール!G185="","",スケジュール!G185)</f>
        <v/>
      </c>
      <c r="H183" t="str">
        <f>IF(スケジュール!H185="","",スケジュール!H185)</f>
        <v/>
      </c>
      <c r="I183" t="str">
        <f>IF(スケジュール!I185="","",スケジュール!I185)</f>
        <v/>
      </c>
      <c r="J183" t="str">
        <f>IF(スケジュール!J185="","",スケジュール!J185)</f>
        <v/>
      </c>
      <c r="K183" t="str">
        <f>IF(スケジュール!K185="","",スケジュール!K185)</f>
        <v/>
      </c>
      <c r="L183" t="str">
        <f>IF(スケジュール!L185="","",スケジュール!L185)</f>
        <v/>
      </c>
      <c r="M183" t="str">
        <f>IF(スケジュール!M185="","",スケジュール!M185)</f>
        <v/>
      </c>
      <c r="N183" t="str">
        <f>IF(スケジュール!N185="","",スケジュール!N185)</f>
        <v/>
      </c>
      <c r="O183" t="str">
        <f>IF(スケジュール!O185="","",スケジュール!O185)</f>
        <v/>
      </c>
      <c r="P183" t="str">
        <f>IF(スケジュール!P185="","",スケジュール!P185)</f>
        <v/>
      </c>
      <c r="Q183" t="str">
        <f>IF(スケジュール!Q185="","",スケジュール!Q185)</f>
        <v/>
      </c>
      <c r="R183" t="str">
        <f>IF(スケジュール!R185="","",スケジュール!R185)</f>
        <v/>
      </c>
      <c r="S183" t="str">
        <f>IF(スケジュール!S185="","",スケジュール!S185)</f>
        <v/>
      </c>
      <c r="T183" t="str">
        <f>IF(スケジュール!T185="","",スケジュール!T185)</f>
        <v/>
      </c>
      <c r="U183" t="str">
        <f>IF(スケジュール!U185="","",スケジュール!U185)</f>
        <v/>
      </c>
      <c r="V183" t="str">
        <f>IF(スケジュール!V185="","",スケジュール!V185)</f>
        <v/>
      </c>
      <c r="AC183" t="str">
        <f>IF(スケジュール!W185="","",スケジュール!W185)</f>
        <v/>
      </c>
      <c r="AD183" t="str">
        <f>IF(スケジュール!X185="","",スケジュール!X185)</f>
        <v/>
      </c>
      <c r="AE183" t="str">
        <f>IF(スケジュール!Y185="","",スケジュール!Y185)</f>
        <v/>
      </c>
      <c r="AF183" t="str">
        <f>IF(スケジュール!Z185="","",スケジュール!Z185)</f>
        <v/>
      </c>
      <c r="AG183" t="str">
        <f>IF(スケジュール!AA185="","",スケジュール!AA185)</f>
        <v/>
      </c>
      <c r="AH183" t="str">
        <f>IF(スケジュール!AB185="","",スケジュール!AB185)</f>
        <v/>
      </c>
      <c r="AI183" t="str">
        <f>IF(スケジュール!AC185="","",スケジュール!AC185)</f>
        <v/>
      </c>
    </row>
    <row r="184" spans="1:35">
      <c r="A184" s="209">
        <f>IF(スケジュール!A186="","",スケジュール!A186)</f>
        <v>43550</v>
      </c>
      <c r="B184" t="str">
        <f>IF(スケジュール!B186="","",スケジュール!B186)</f>
        <v>火</v>
      </c>
      <c r="C184" s="209">
        <f>IF(スケジュール!C186="","",スケジュール!C186)</f>
        <v>43566</v>
      </c>
      <c r="D184" s="209">
        <f>IF(スケジュール!D186="","",スケジュール!D186)</f>
        <v>43568</v>
      </c>
      <c r="E184" t="str">
        <f>IF(スケジュール!E186="","",スケジュール!E186)</f>
        <v/>
      </c>
      <c r="F184" t="str">
        <f>IF(スケジュール!F186="","",スケジュール!F186)</f>
        <v/>
      </c>
      <c r="G184" t="str">
        <f>IF(スケジュール!G186="","",スケジュール!G186)</f>
        <v/>
      </c>
      <c r="H184" t="str">
        <f>IF(スケジュール!H186="","",スケジュール!H186)</f>
        <v/>
      </c>
      <c r="I184" t="str">
        <f>IF(スケジュール!I186="","",スケジュール!I186)</f>
        <v/>
      </c>
      <c r="J184" t="str">
        <f>IF(スケジュール!J186="","",スケジュール!J186)</f>
        <v/>
      </c>
      <c r="K184" t="str">
        <f>IF(スケジュール!K186="","",スケジュール!K186)</f>
        <v/>
      </c>
      <c r="L184" t="str">
        <f>IF(スケジュール!L186="","",スケジュール!L186)</f>
        <v/>
      </c>
      <c r="M184" t="str">
        <f>IF(スケジュール!M186="","",スケジュール!M186)</f>
        <v/>
      </c>
      <c r="N184" t="str">
        <f>IF(スケジュール!N186="","",スケジュール!N186)</f>
        <v/>
      </c>
      <c r="O184" t="str">
        <f>IF(スケジュール!O186="","",スケジュール!O186)</f>
        <v/>
      </c>
      <c r="P184" t="str">
        <f>IF(スケジュール!P186="","",スケジュール!P186)</f>
        <v/>
      </c>
      <c r="Q184" t="str">
        <f>IF(スケジュール!Q186="","",スケジュール!Q186)</f>
        <v/>
      </c>
      <c r="R184" t="str">
        <f>IF(スケジュール!R186="","",スケジュール!R186)</f>
        <v/>
      </c>
      <c r="S184" t="str">
        <f>IF(スケジュール!S186="","",スケジュール!S186)</f>
        <v/>
      </c>
      <c r="T184" t="str">
        <f>IF(スケジュール!T186="","",スケジュール!T186)</f>
        <v/>
      </c>
      <c r="U184" t="str">
        <f>IF(スケジュール!U186="","",スケジュール!U186)</f>
        <v/>
      </c>
      <c r="V184" t="str">
        <f>IF(スケジュール!V186="","",スケジュール!V186)</f>
        <v/>
      </c>
      <c r="AC184" t="str">
        <f>IF(スケジュール!W186="","",スケジュール!W186)</f>
        <v/>
      </c>
      <c r="AD184" t="str">
        <f>IF(スケジュール!X186="","",スケジュール!X186)</f>
        <v/>
      </c>
      <c r="AE184" t="str">
        <f>IF(スケジュール!Y186="","",スケジュール!Y186)</f>
        <v/>
      </c>
      <c r="AF184" t="str">
        <f>IF(スケジュール!Z186="","",スケジュール!Z186)</f>
        <v>●</v>
      </c>
      <c r="AG184" t="str">
        <f>IF(スケジュール!AA186="","",スケジュール!AA186)</f>
        <v/>
      </c>
      <c r="AH184" t="str">
        <f>IF(スケジュール!AB186="","",スケジュール!AB186)</f>
        <v/>
      </c>
      <c r="AI184" t="str">
        <f>IF(スケジュール!AC186="","",スケジュール!AC186)</f>
        <v/>
      </c>
    </row>
    <row r="185" spans="1:35">
      <c r="A185" s="209">
        <f>IF(スケジュール!A187="","",スケジュール!A187)</f>
        <v>43551</v>
      </c>
      <c r="B185" t="str">
        <f>IF(スケジュール!B187="","",スケジュール!B187)</f>
        <v>水</v>
      </c>
      <c r="C185" s="209">
        <f>IF(スケジュール!C187="","",スケジュール!C187)</f>
        <v>43567</v>
      </c>
      <c r="D185" s="209" t="str">
        <f>IF(スケジュール!D187="","",スケジュール!D187)</f>
        <v/>
      </c>
      <c r="E185" t="str">
        <f>IF(スケジュール!E187="","",スケジュール!E187)</f>
        <v/>
      </c>
      <c r="F185" t="str">
        <f>IF(スケジュール!F187="","",スケジュール!F187)</f>
        <v/>
      </c>
      <c r="G185" t="str">
        <f>IF(スケジュール!G187="","",スケジュール!G187)</f>
        <v/>
      </c>
      <c r="H185" t="str">
        <f>IF(スケジュール!H187="","",スケジュール!H187)</f>
        <v/>
      </c>
      <c r="I185" t="str">
        <f>IF(スケジュール!I187="","",スケジュール!I187)</f>
        <v/>
      </c>
      <c r="J185" t="str">
        <f>IF(スケジュール!J187="","",スケジュール!J187)</f>
        <v/>
      </c>
      <c r="K185" t="str">
        <f>IF(スケジュール!K187="","",スケジュール!K187)</f>
        <v/>
      </c>
      <c r="L185" t="str">
        <f>IF(スケジュール!L187="","",スケジュール!L187)</f>
        <v/>
      </c>
      <c r="M185" t="str">
        <f>IF(スケジュール!M187="","",スケジュール!M187)</f>
        <v/>
      </c>
      <c r="N185" t="str">
        <f>IF(スケジュール!N187="","",スケジュール!N187)</f>
        <v/>
      </c>
      <c r="O185" t="str">
        <f>IF(スケジュール!O187="","",スケジュール!O187)</f>
        <v/>
      </c>
      <c r="P185" t="str">
        <f>IF(スケジュール!P187="","",スケジュール!P187)</f>
        <v/>
      </c>
      <c r="Q185" t="str">
        <f>IF(スケジュール!Q187="","",スケジュール!Q187)</f>
        <v/>
      </c>
      <c r="R185" t="str">
        <f>IF(スケジュール!R187="","",スケジュール!R187)</f>
        <v/>
      </c>
      <c r="S185" t="str">
        <f>IF(スケジュール!S187="","",スケジュール!S187)</f>
        <v/>
      </c>
      <c r="T185" t="str">
        <f>IF(スケジュール!T187="","",スケジュール!T187)</f>
        <v/>
      </c>
      <c r="U185" t="str">
        <f>IF(スケジュール!U187="","",スケジュール!U187)</f>
        <v/>
      </c>
      <c r="V185" t="str">
        <f>IF(スケジュール!V187="","",スケジュール!V187)</f>
        <v/>
      </c>
      <c r="AC185" t="str">
        <f>IF(スケジュール!W187="","",スケジュール!W187)</f>
        <v/>
      </c>
      <c r="AD185" t="str">
        <f>IF(スケジュール!X187="","",スケジュール!X187)</f>
        <v/>
      </c>
      <c r="AE185" t="str">
        <f>IF(スケジュール!Y187="","",スケジュール!Y187)</f>
        <v/>
      </c>
      <c r="AF185" t="str">
        <f>IF(スケジュール!Z187="","",スケジュール!Z187)</f>
        <v>●</v>
      </c>
      <c r="AG185" t="str">
        <f>IF(スケジュール!AA187="","",スケジュール!AA187)</f>
        <v/>
      </c>
      <c r="AH185" t="str">
        <f>IF(スケジュール!AB187="","",スケジュール!AB187)</f>
        <v/>
      </c>
      <c r="AI185" t="str">
        <f>IF(スケジュール!AC187="","",スケジュール!AC187)</f>
        <v/>
      </c>
    </row>
    <row r="186" spans="1:35">
      <c r="A186" s="209">
        <f>IF(スケジュール!A188="","",スケジュール!A188)</f>
        <v>43552</v>
      </c>
      <c r="B186" t="str">
        <f>IF(スケジュール!B188="","",スケジュール!B188)</f>
        <v>木</v>
      </c>
      <c r="C186" s="209" t="str">
        <f>IF(スケジュール!C188="","",スケジュール!C188)</f>
        <v/>
      </c>
      <c r="D186" s="209" t="str">
        <f>IF(スケジュール!D188="","",スケジュール!D188)</f>
        <v/>
      </c>
      <c r="E186" t="str">
        <f>IF(スケジュール!E188="","",スケジュール!E188)</f>
        <v/>
      </c>
      <c r="F186" t="str">
        <f>IF(スケジュール!F188="","",スケジュール!F188)</f>
        <v/>
      </c>
      <c r="G186" t="str">
        <f>IF(スケジュール!G188="","",スケジュール!G188)</f>
        <v/>
      </c>
      <c r="H186" t="str">
        <f>IF(スケジュール!H188="","",スケジュール!H188)</f>
        <v/>
      </c>
      <c r="I186" t="str">
        <f>IF(スケジュール!I188="","",スケジュール!I188)</f>
        <v/>
      </c>
      <c r="J186" t="str">
        <f>IF(スケジュール!J188="","",スケジュール!J188)</f>
        <v/>
      </c>
      <c r="K186" t="str">
        <f>IF(スケジュール!K188="","",スケジュール!K188)</f>
        <v/>
      </c>
      <c r="L186" t="str">
        <f>IF(スケジュール!L188="","",スケジュール!L188)</f>
        <v/>
      </c>
      <c r="M186" t="str">
        <f>IF(スケジュール!M188="","",スケジュール!M188)</f>
        <v/>
      </c>
      <c r="N186" t="str">
        <f>IF(スケジュール!N188="","",スケジュール!N188)</f>
        <v/>
      </c>
      <c r="O186" t="str">
        <f>IF(スケジュール!O188="","",スケジュール!O188)</f>
        <v/>
      </c>
      <c r="P186" t="str">
        <f>IF(スケジュール!P188="","",スケジュール!P188)</f>
        <v/>
      </c>
      <c r="Q186" t="str">
        <f>IF(スケジュール!Q188="","",スケジュール!Q188)</f>
        <v/>
      </c>
      <c r="R186" t="str">
        <f>IF(スケジュール!R188="","",スケジュール!R188)</f>
        <v/>
      </c>
      <c r="S186" t="str">
        <f>IF(スケジュール!S188="","",スケジュール!S188)</f>
        <v/>
      </c>
      <c r="T186" t="str">
        <f>IF(スケジュール!T188="","",スケジュール!T188)</f>
        <v/>
      </c>
      <c r="U186" t="str">
        <f>IF(スケジュール!U188="","",スケジュール!U188)</f>
        <v/>
      </c>
      <c r="V186" t="str">
        <f>IF(スケジュール!V188="","",スケジュール!V188)</f>
        <v/>
      </c>
      <c r="AC186" t="str">
        <f>IF(スケジュール!W188="","",スケジュール!W188)</f>
        <v/>
      </c>
      <c r="AD186" t="str">
        <f>IF(スケジュール!X188="","",スケジュール!X188)</f>
        <v/>
      </c>
      <c r="AE186" t="str">
        <f>IF(スケジュール!Y188="","",スケジュール!Y188)</f>
        <v/>
      </c>
      <c r="AF186" t="str">
        <f>IF(スケジュール!Z188="","",スケジュール!Z188)</f>
        <v/>
      </c>
      <c r="AG186" t="str">
        <f>IF(スケジュール!AA188="","",スケジュール!AA188)</f>
        <v/>
      </c>
      <c r="AH186" t="str">
        <f>IF(スケジュール!AB188="","",スケジュール!AB188)</f>
        <v/>
      </c>
      <c r="AI186" t="str">
        <f>IF(スケジュール!AC188="","",スケジュール!AC188)</f>
        <v/>
      </c>
    </row>
    <row r="187" spans="1:35">
      <c r="A187" s="209">
        <f>IF(スケジュール!A189="","",スケジュール!A189)</f>
        <v>43553</v>
      </c>
      <c r="B187" t="str">
        <f>IF(スケジュール!B189="","",スケジュール!B189)</f>
        <v>金</v>
      </c>
      <c r="C187" s="209" t="str">
        <f>IF(スケジュール!C189="","",スケジュール!C189)</f>
        <v/>
      </c>
      <c r="D187" s="209" t="str">
        <f>IF(スケジュール!D189="","",スケジュール!D189)</f>
        <v/>
      </c>
      <c r="E187" t="str">
        <f>IF(スケジュール!E189="","",スケジュール!E189)</f>
        <v/>
      </c>
      <c r="F187" t="str">
        <f>IF(スケジュール!F189="","",スケジュール!F189)</f>
        <v/>
      </c>
      <c r="G187" t="str">
        <f>IF(スケジュール!G189="","",スケジュール!G189)</f>
        <v/>
      </c>
      <c r="H187" t="str">
        <f>IF(スケジュール!H189="","",スケジュール!H189)</f>
        <v/>
      </c>
      <c r="I187" t="str">
        <f>IF(スケジュール!I189="","",スケジュール!I189)</f>
        <v/>
      </c>
      <c r="J187" t="str">
        <f>IF(スケジュール!J189="","",スケジュール!J189)</f>
        <v/>
      </c>
      <c r="K187" t="str">
        <f>IF(スケジュール!K189="","",スケジュール!K189)</f>
        <v/>
      </c>
      <c r="L187" t="str">
        <f>IF(スケジュール!L189="","",スケジュール!L189)</f>
        <v/>
      </c>
      <c r="M187" t="str">
        <f>IF(スケジュール!M189="","",スケジュール!M189)</f>
        <v/>
      </c>
      <c r="N187" t="str">
        <f>IF(スケジュール!N189="","",スケジュール!N189)</f>
        <v/>
      </c>
      <c r="O187" t="str">
        <f>IF(スケジュール!O189="","",スケジュール!O189)</f>
        <v/>
      </c>
      <c r="P187" t="str">
        <f>IF(スケジュール!P189="","",スケジュール!P189)</f>
        <v/>
      </c>
      <c r="Q187" t="str">
        <f>IF(スケジュール!Q189="","",スケジュール!Q189)</f>
        <v/>
      </c>
      <c r="R187" t="str">
        <f>IF(スケジュール!R189="","",スケジュール!R189)</f>
        <v/>
      </c>
      <c r="S187" t="str">
        <f>IF(スケジュール!S189="","",スケジュール!S189)</f>
        <v/>
      </c>
      <c r="T187" t="str">
        <f>IF(スケジュール!T189="","",スケジュール!T189)</f>
        <v/>
      </c>
      <c r="U187" t="str">
        <f>IF(スケジュール!U189="","",スケジュール!U189)</f>
        <v/>
      </c>
      <c r="V187" t="str">
        <f>IF(スケジュール!V189="","",スケジュール!V189)</f>
        <v/>
      </c>
      <c r="AC187" t="str">
        <f>IF(スケジュール!W189="","",スケジュール!W189)</f>
        <v/>
      </c>
      <c r="AD187" t="str">
        <f>IF(スケジュール!X189="","",スケジュール!X189)</f>
        <v/>
      </c>
      <c r="AE187" t="str">
        <f>IF(スケジュール!Y189="","",スケジュール!Y189)</f>
        <v/>
      </c>
      <c r="AF187" t="str">
        <f>IF(スケジュール!Z189="","",スケジュール!Z189)</f>
        <v/>
      </c>
      <c r="AG187" t="str">
        <f>IF(スケジュール!AA189="","",スケジュール!AA189)</f>
        <v/>
      </c>
      <c r="AH187" t="str">
        <f>IF(スケジュール!AB189="","",スケジュール!AB189)</f>
        <v/>
      </c>
      <c r="AI187" t="str">
        <f>IF(スケジュール!AC189="","",スケジュール!AC189)</f>
        <v/>
      </c>
    </row>
    <row r="188" spans="1:35">
      <c r="A188" s="209">
        <f>IF(スケジュール!A190="","",スケジュール!A190)</f>
        <v>43554</v>
      </c>
      <c r="B188" t="str">
        <f>IF(スケジュール!B190="","",スケジュール!B190)</f>
        <v>土</v>
      </c>
      <c r="C188" s="209" t="str">
        <f>IF(スケジュール!C190="","",スケジュール!C190)</f>
        <v/>
      </c>
      <c r="D188" s="209" t="str">
        <f>IF(スケジュール!D190="","",スケジュール!D190)</f>
        <v/>
      </c>
      <c r="E188" t="str">
        <f>IF(スケジュール!E190="","",スケジュール!E190)</f>
        <v/>
      </c>
      <c r="F188" t="str">
        <f>IF(スケジュール!F190="","",スケジュール!F190)</f>
        <v/>
      </c>
      <c r="G188" t="str">
        <f>IF(スケジュール!G190="","",スケジュール!G190)</f>
        <v/>
      </c>
      <c r="H188" t="str">
        <f>IF(スケジュール!H190="","",スケジュール!H190)</f>
        <v/>
      </c>
      <c r="I188" t="str">
        <f>IF(スケジュール!I190="","",スケジュール!I190)</f>
        <v/>
      </c>
      <c r="J188" t="str">
        <f>IF(スケジュール!J190="","",スケジュール!J190)</f>
        <v/>
      </c>
      <c r="K188" t="str">
        <f>IF(スケジュール!K190="","",スケジュール!K190)</f>
        <v/>
      </c>
      <c r="L188" t="str">
        <f>IF(スケジュール!L190="","",スケジュール!L190)</f>
        <v/>
      </c>
      <c r="M188" t="str">
        <f>IF(スケジュール!M190="","",スケジュール!M190)</f>
        <v/>
      </c>
      <c r="N188" t="str">
        <f>IF(スケジュール!N190="","",スケジュール!N190)</f>
        <v/>
      </c>
      <c r="O188" t="str">
        <f>IF(スケジュール!O190="","",スケジュール!O190)</f>
        <v/>
      </c>
      <c r="P188" t="str">
        <f>IF(スケジュール!P190="","",スケジュール!P190)</f>
        <v/>
      </c>
      <c r="Q188" t="str">
        <f>IF(スケジュール!Q190="","",スケジュール!Q190)</f>
        <v/>
      </c>
      <c r="R188" t="str">
        <f>IF(スケジュール!R190="","",スケジュール!R190)</f>
        <v/>
      </c>
      <c r="S188" t="str">
        <f>IF(スケジュール!S190="","",スケジュール!S190)</f>
        <v/>
      </c>
      <c r="T188" t="str">
        <f>IF(スケジュール!T190="","",スケジュール!T190)</f>
        <v/>
      </c>
      <c r="U188" t="str">
        <f>IF(スケジュール!U190="","",スケジュール!U190)</f>
        <v/>
      </c>
      <c r="V188" t="str">
        <f>IF(スケジュール!V190="","",スケジュール!V190)</f>
        <v/>
      </c>
      <c r="AC188" t="str">
        <f>IF(スケジュール!W190="","",スケジュール!W190)</f>
        <v/>
      </c>
      <c r="AD188" t="str">
        <f>IF(スケジュール!X190="","",スケジュール!X190)</f>
        <v/>
      </c>
      <c r="AE188" t="str">
        <f>IF(スケジュール!Y190="","",スケジュール!Y190)</f>
        <v/>
      </c>
      <c r="AF188" t="str">
        <f>IF(スケジュール!Z190="","",スケジュール!Z190)</f>
        <v/>
      </c>
      <c r="AG188" t="str">
        <f>IF(スケジュール!AA190="","",スケジュール!AA190)</f>
        <v/>
      </c>
      <c r="AH188" t="str">
        <f>IF(スケジュール!AB190="","",スケジュール!AB190)</f>
        <v/>
      </c>
      <c r="AI188" t="str">
        <f>IF(スケジュール!AC190="","",スケジュール!AC190)</f>
        <v/>
      </c>
    </row>
    <row r="189" spans="1:35">
      <c r="A189" s="209">
        <f>IF(スケジュール!A191="","",スケジュール!A191)</f>
        <v>43555</v>
      </c>
      <c r="B189" t="str">
        <f>IF(スケジュール!B191="","",スケジュール!B191)</f>
        <v>日</v>
      </c>
      <c r="C189" s="209" t="str">
        <f>IF(スケジュール!C191="","",スケジュール!C191)</f>
        <v/>
      </c>
      <c r="D189" s="209" t="str">
        <f>IF(スケジュール!D191="","",スケジュール!D191)</f>
        <v/>
      </c>
      <c r="E189" t="str">
        <f>IF(スケジュール!E191="","",スケジュール!E191)</f>
        <v/>
      </c>
      <c r="F189" t="str">
        <f>IF(スケジュール!F191="","",スケジュール!F191)</f>
        <v/>
      </c>
      <c r="G189" t="str">
        <f>IF(スケジュール!G191="","",スケジュール!G191)</f>
        <v/>
      </c>
      <c r="H189" t="str">
        <f>IF(スケジュール!H191="","",スケジュール!H191)</f>
        <v/>
      </c>
      <c r="I189" t="str">
        <f>IF(スケジュール!I191="","",スケジュール!I191)</f>
        <v/>
      </c>
      <c r="J189" t="str">
        <f>IF(スケジュール!J191="","",スケジュール!J191)</f>
        <v/>
      </c>
      <c r="K189" t="str">
        <f>IF(スケジュール!K191="","",スケジュール!K191)</f>
        <v/>
      </c>
      <c r="L189" t="str">
        <f>IF(スケジュール!L191="","",スケジュール!L191)</f>
        <v/>
      </c>
      <c r="M189" t="str">
        <f>IF(スケジュール!M191="","",スケジュール!M191)</f>
        <v/>
      </c>
      <c r="N189" t="str">
        <f>IF(スケジュール!N191="","",スケジュール!N191)</f>
        <v/>
      </c>
      <c r="O189" t="str">
        <f>IF(スケジュール!O191="","",スケジュール!O191)</f>
        <v/>
      </c>
      <c r="P189" t="str">
        <f>IF(スケジュール!P191="","",スケジュール!P191)</f>
        <v/>
      </c>
      <c r="Q189" t="str">
        <f>IF(スケジュール!Q191="","",スケジュール!Q191)</f>
        <v/>
      </c>
      <c r="R189" t="str">
        <f>IF(スケジュール!R191="","",スケジュール!R191)</f>
        <v/>
      </c>
      <c r="S189" t="str">
        <f>IF(スケジュール!S191="","",スケジュール!S191)</f>
        <v/>
      </c>
      <c r="T189" t="str">
        <f>IF(スケジュール!T191="","",スケジュール!T191)</f>
        <v/>
      </c>
      <c r="U189" t="str">
        <f>IF(スケジュール!U191="","",スケジュール!U191)</f>
        <v/>
      </c>
      <c r="V189" t="str">
        <f>IF(スケジュール!V191="","",スケジュール!V191)</f>
        <v/>
      </c>
      <c r="AC189" t="str">
        <f>IF(スケジュール!W191="","",スケジュール!W191)</f>
        <v/>
      </c>
      <c r="AD189" t="str">
        <f>IF(スケジュール!X191="","",スケジュール!X191)</f>
        <v/>
      </c>
      <c r="AE189" t="str">
        <f>IF(スケジュール!Y191="","",スケジュール!Y191)</f>
        <v/>
      </c>
      <c r="AF189" t="str">
        <f>IF(スケジュール!Z191="","",スケジュール!Z191)</f>
        <v/>
      </c>
      <c r="AG189" t="str">
        <f>IF(スケジュール!AA191="","",スケジュール!AA191)</f>
        <v/>
      </c>
      <c r="AH189" t="str">
        <f>IF(スケジュール!AB191="","",スケジュール!AB191)</f>
        <v/>
      </c>
      <c r="AI189" t="str">
        <f>IF(スケジュール!AC191="","",スケジュール!AC191)</f>
        <v/>
      </c>
    </row>
    <row r="190" spans="1:35">
      <c r="A190" s="209">
        <f>IF(スケジュール!A192="","",スケジュール!A192)</f>
        <v>43556</v>
      </c>
      <c r="B190" t="str">
        <f>IF(スケジュール!B192="","",スケジュール!B192)</f>
        <v>月</v>
      </c>
      <c r="C190" s="209" t="str">
        <f>IF(スケジュール!C192="","",スケジュール!C192)</f>
        <v/>
      </c>
      <c r="D190" s="209" t="str">
        <f>IF(スケジュール!D192="","",スケジュール!D192)</f>
        <v/>
      </c>
      <c r="E190" t="str">
        <f>IF(スケジュール!E192="","",スケジュール!E192)</f>
        <v/>
      </c>
      <c r="F190" t="str">
        <f>IF(スケジュール!F192="","",スケジュール!F192)</f>
        <v/>
      </c>
      <c r="G190" t="str">
        <f>IF(スケジュール!G192="","",スケジュール!G192)</f>
        <v/>
      </c>
      <c r="H190" t="str">
        <f>IF(スケジュール!H192="","",スケジュール!H192)</f>
        <v/>
      </c>
      <c r="I190" t="str">
        <f>IF(スケジュール!I192="","",スケジュール!I192)</f>
        <v/>
      </c>
      <c r="J190" t="str">
        <f>IF(スケジュール!J192="","",スケジュール!J192)</f>
        <v/>
      </c>
      <c r="K190" t="str">
        <f>IF(スケジュール!K192="","",スケジュール!K192)</f>
        <v/>
      </c>
      <c r="L190" t="str">
        <f>IF(スケジュール!L192="","",スケジュール!L192)</f>
        <v/>
      </c>
      <c r="M190" t="str">
        <f>IF(スケジュール!M192="","",スケジュール!M192)</f>
        <v/>
      </c>
      <c r="N190" t="str">
        <f>IF(スケジュール!N192="","",スケジュール!N192)</f>
        <v/>
      </c>
      <c r="O190" t="str">
        <f>IF(スケジュール!O192="","",スケジュール!O192)</f>
        <v/>
      </c>
      <c r="P190" t="str">
        <f>IF(スケジュール!P192="","",スケジュール!P192)</f>
        <v/>
      </c>
      <c r="Q190" t="str">
        <f>IF(スケジュール!Q192="","",スケジュール!Q192)</f>
        <v/>
      </c>
      <c r="R190" t="str">
        <f>IF(スケジュール!R192="","",スケジュール!R192)</f>
        <v/>
      </c>
      <c r="S190" t="str">
        <f>IF(スケジュール!S192="","",スケジュール!S192)</f>
        <v/>
      </c>
      <c r="T190" t="str">
        <f>IF(スケジュール!T192="","",スケジュール!T192)</f>
        <v/>
      </c>
      <c r="U190" t="str">
        <f>IF(スケジュール!U192="","",スケジュール!U192)</f>
        <v/>
      </c>
      <c r="V190" t="str">
        <f>IF(スケジュール!V192="","",スケジュール!V192)</f>
        <v/>
      </c>
      <c r="AC190" t="str">
        <f>IF(スケジュール!W192="","",スケジュール!W192)</f>
        <v/>
      </c>
      <c r="AD190" t="str">
        <f>IF(スケジュール!X192="","",スケジュール!X192)</f>
        <v/>
      </c>
      <c r="AE190" t="str">
        <f>IF(スケジュール!Y192="","",スケジュール!Y192)</f>
        <v/>
      </c>
      <c r="AF190" t="str">
        <f>IF(スケジュール!Z192="","",スケジュール!Z192)</f>
        <v/>
      </c>
      <c r="AG190" t="str">
        <f>IF(スケジュール!AA192="","",スケジュール!AA192)</f>
        <v/>
      </c>
      <c r="AH190" t="str">
        <f>IF(スケジュール!AB192="","",スケジュール!AB192)</f>
        <v/>
      </c>
      <c r="AI190" t="str">
        <f>IF(スケジュール!AC192="","",スケジュール!AC192)</f>
        <v/>
      </c>
    </row>
    <row r="191" spans="1:35">
      <c r="A191" s="209">
        <f>IF(スケジュール!A193="","",スケジュール!A193)</f>
        <v>43557</v>
      </c>
      <c r="B191" t="str">
        <f>IF(スケジュール!B193="","",スケジュール!B193)</f>
        <v>火</v>
      </c>
      <c r="C191" s="209">
        <f>IF(スケジュール!C193="","",スケジュール!C193)</f>
        <v>43573</v>
      </c>
      <c r="D191" s="209">
        <f>IF(スケジュール!D193="","",スケジュール!D193)</f>
        <v>43575</v>
      </c>
      <c r="E191" t="str">
        <f>IF(スケジュール!E193="","",スケジュール!E193)</f>
        <v/>
      </c>
      <c r="F191" t="str">
        <f>IF(スケジュール!F193="","",スケジュール!F193)</f>
        <v/>
      </c>
      <c r="G191" t="str">
        <f>IF(スケジュール!G193="","",スケジュール!G193)</f>
        <v/>
      </c>
      <c r="H191" t="str">
        <f>IF(スケジュール!H193="","",スケジュール!H193)</f>
        <v/>
      </c>
      <c r="I191" t="str">
        <f>IF(スケジュール!I193="","",スケジュール!I193)</f>
        <v/>
      </c>
      <c r="J191" t="str">
        <f>IF(スケジュール!J193="","",スケジュール!J193)</f>
        <v/>
      </c>
      <c r="K191" t="str">
        <f>IF(スケジュール!K193="","",スケジュール!K193)</f>
        <v/>
      </c>
      <c r="L191" t="str">
        <f>IF(スケジュール!L193="","",スケジュール!L193)</f>
        <v/>
      </c>
      <c r="M191" t="str">
        <f>IF(スケジュール!M193="","",スケジュール!M193)</f>
        <v/>
      </c>
      <c r="N191" t="str">
        <f>IF(スケジュール!N193="","",スケジュール!N193)</f>
        <v/>
      </c>
      <c r="O191" t="str">
        <f>IF(スケジュール!O193="","",スケジュール!O193)</f>
        <v/>
      </c>
      <c r="P191" t="str">
        <f>IF(スケジュール!P193="","",スケジュール!P193)</f>
        <v/>
      </c>
      <c r="Q191" t="str">
        <f>IF(スケジュール!Q193="","",スケジュール!Q193)</f>
        <v/>
      </c>
      <c r="R191" t="str">
        <f>IF(スケジュール!R193="","",スケジュール!R193)</f>
        <v/>
      </c>
      <c r="S191" t="str">
        <f>IF(スケジュール!S193="","",スケジュール!S193)</f>
        <v/>
      </c>
      <c r="T191" t="str">
        <f>IF(スケジュール!T193="","",スケジュール!T193)</f>
        <v/>
      </c>
      <c r="U191" t="str">
        <f>IF(スケジュール!U193="","",スケジュール!U193)</f>
        <v/>
      </c>
      <c r="V191" t="str">
        <f>IF(スケジュール!V193="","",スケジュール!V193)</f>
        <v/>
      </c>
      <c r="AC191" t="str">
        <f>IF(スケジュール!W193="","",スケジュール!W193)</f>
        <v/>
      </c>
      <c r="AD191" t="str">
        <f>IF(スケジュール!X193="","",スケジュール!X193)</f>
        <v/>
      </c>
      <c r="AE191" t="str">
        <f>IF(スケジュール!Y193="","",スケジュール!Y193)</f>
        <v/>
      </c>
      <c r="AF191" t="str">
        <f>IF(スケジュール!Z193="","",スケジュール!Z193)</f>
        <v>●</v>
      </c>
      <c r="AG191" t="str">
        <f>IF(スケジュール!AA193="","",スケジュール!AA193)</f>
        <v/>
      </c>
      <c r="AH191" t="str">
        <f>IF(スケジュール!AB193="","",スケジュール!AB193)</f>
        <v/>
      </c>
      <c r="AI191" t="str">
        <f>IF(スケジュール!AC193="","",スケジュール!AC193)</f>
        <v/>
      </c>
    </row>
    <row r="192" spans="1:35">
      <c r="A192" s="209">
        <f>IF(スケジュール!A194="","",スケジュール!A194)</f>
        <v>43558</v>
      </c>
      <c r="B192" t="str">
        <f>IF(スケジュール!B194="","",スケジュール!B194)</f>
        <v>水</v>
      </c>
      <c r="C192" s="209">
        <f>IF(スケジュール!C194="","",スケジュール!C194)</f>
        <v>43574</v>
      </c>
      <c r="D192" s="209" t="str">
        <f>IF(スケジュール!D194="","",スケジュール!D194)</f>
        <v/>
      </c>
      <c r="E192" t="str">
        <f>IF(スケジュール!E194="","",スケジュール!E194)</f>
        <v/>
      </c>
      <c r="F192" t="str">
        <f>IF(スケジュール!F194="","",スケジュール!F194)</f>
        <v/>
      </c>
      <c r="G192" t="str">
        <f>IF(スケジュール!G194="","",スケジュール!G194)</f>
        <v/>
      </c>
      <c r="H192" t="str">
        <f>IF(スケジュール!H194="","",スケジュール!H194)</f>
        <v/>
      </c>
      <c r="I192" t="str">
        <f>IF(スケジュール!I194="","",スケジュール!I194)</f>
        <v/>
      </c>
      <c r="J192" t="str">
        <f>IF(スケジュール!J194="","",スケジュール!J194)</f>
        <v/>
      </c>
      <c r="K192" t="str">
        <f>IF(スケジュール!K194="","",スケジュール!K194)</f>
        <v/>
      </c>
      <c r="L192" t="str">
        <f>IF(スケジュール!L194="","",スケジュール!L194)</f>
        <v/>
      </c>
      <c r="M192" t="str">
        <f>IF(スケジュール!M194="","",スケジュール!M194)</f>
        <v/>
      </c>
      <c r="N192" t="str">
        <f>IF(スケジュール!N194="","",スケジュール!N194)</f>
        <v/>
      </c>
      <c r="O192" t="str">
        <f>IF(スケジュール!O194="","",スケジュール!O194)</f>
        <v/>
      </c>
      <c r="P192" t="str">
        <f>IF(スケジュール!P194="","",スケジュール!P194)</f>
        <v/>
      </c>
      <c r="Q192" t="str">
        <f>IF(スケジュール!Q194="","",スケジュール!Q194)</f>
        <v/>
      </c>
      <c r="R192" t="str">
        <f>IF(スケジュール!R194="","",スケジュール!R194)</f>
        <v/>
      </c>
      <c r="S192" t="str">
        <f>IF(スケジュール!S194="","",スケジュール!S194)</f>
        <v/>
      </c>
      <c r="T192" t="str">
        <f>IF(スケジュール!T194="","",スケジュール!T194)</f>
        <v/>
      </c>
      <c r="U192" t="str">
        <f>IF(スケジュール!U194="","",スケジュール!U194)</f>
        <v/>
      </c>
      <c r="V192" t="str">
        <f>IF(スケジュール!V194="","",スケジュール!V194)</f>
        <v/>
      </c>
      <c r="AC192" t="str">
        <f>IF(スケジュール!W194="","",スケジュール!W194)</f>
        <v/>
      </c>
      <c r="AD192" t="str">
        <f>IF(スケジュール!X194="","",スケジュール!X194)</f>
        <v/>
      </c>
      <c r="AE192" t="str">
        <f>IF(スケジュール!Y194="","",スケジュール!Y194)</f>
        <v/>
      </c>
      <c r="AF192" t="str">
        <f>IF(スケジュール!Z194="","",スケジュール!Z194)</f>
        <v>●</v>
      </c>
      <c r="AG192" t="str">
        <f>IF(スケジュール!AA194="","",スケジュール!AA194)</f>
        <v/>
      </c>
      <c r="AH192" t="str">
        <f>IF(スケジュール!AB194="","",スケジュール!AB194)</f>
        <v/>
      </c>
      <c r="AI192" t="str">
        <f>IF(スケジュール!AC194="","",スケジュール!AC194)</f>
        <v/>
      </c>
    </row>
    <row r="193" spans="1:35">
      <c r="A193" s="209">
        <f>IF(スケジュール!A195="","",スケジュール!A195)</f>
        <v>43559</v>
      </c>
      <c r="B193" t="str">
        <f>IF(スケジュール!B195="","",スケジュール!B195)</f>
        <v>木</v>
      </c>
      <c r="C193" s="209" t="str">
        <f>IF(スケジュール!C195="","",スケジュール!C195)</f>
        <v/>
      </c>
      <c r="D193" s="209" t="str">
        <f>IF(スケジュール!D195="","",スケジュール!D195)</f>
        <v/>
      </c>
      <c r="E193" t="str">
        <f>IF(スケジュール!E195="","",スケジュール!E195)</f>
        <v/>
      </c>
      <c r="F193" t="str">
        <f>IF(スケジュール!F195="","",スケジュール!F195)</f>
        <v/>
      </c>
      <c r="G193" t="str">
        <f>IF(スケジュール!G195="","",スケジュール!G195)</f>
        <v/>
      </c>
      <c r="H193" t="str">
        <f>IF(スケジュール!H195="","",スケジュール!H195)</f>
        <v/>
      </c>
      <c r="I193" t="str">
        <f>IF(スケジュール!I195="","",スケジュール!I195)</f>
        <v/>
      </c>
      <c r="J193" t="str">
        <f>IF(スケジュール!J195="","",スケジュール!J195)</f>
        <v/>
      </c>
      <c r="K193" t="str">
        <f>IF(スケジュール!K195="","",スケジュール!K195)</f>
        <v/>
      </c>
      <c r="L193" t="str">
        <f>IF(スケジュール!L195="","",スケジュール!L195)</f>
        <v/>
      </c>
      <c r="M193" t="str">
        <f>IF(スケジュール!M195="","",スケジュール!M195)</f>
        <v/>
      </c>
      <c r="N193" t="str">
        <f>IF(スケジュール!N195="","",スケジュール!N195)</f>
        <v/>
      </c>
      <c r="O193" t="str">
        <f>IF(スケジュール!O195="","",スケジュール!O195)</f>
        <v/>
      </c>
      <c r="P193" t="str">
        <f>IF(スケジュール!P195="","",スケジュール!P195)</f>
        <v/>
      </c>
      <c r="Q193" t="str">
        <f>IF(スケジュール!Q195="","",スケジュール!Q195)</f>
        <v/>
      </c>
      <c r="R193" t="str">
        <f>IF(スケジュール!R195="","",スケジュール!R195)</f>
        <v/>
      </c>
      <c r="S193" t="str">
        <f>IF(スケジュール!S195="","",スケジュール!S195)</f>
        <v/>
      </c>
      <c r="T193" t="str">
        <f>IF(スケジュール!T195="","",スケジュール!T195)</f>
        <v/>
      </c>
      <c r="U193" t="str">
        <f>IF(スケジュール!U195="","",スケジュール!U195)</f>
        <v/>
      </c>
      <c r="V193" t="str">
        <f>IF(スケジュール!V195="","",スケジュール!V195)</f>
        <v/>
      </c>
      <c r="AC193" t="str">
        <f>IF(スケジュール!W195="","",スケジュール!W195)</f>
        <v/>
      </c>
      <c r="AD193" t="str">
        <f>IF(スケジュール!X195="","",スケジュール!X195)</f>
        <v/>
      </c>
      <c r="AE193" t="str">
        <f>IF(スケジュール!Y195="","",スケジュール!Y195)</f>
        <v/>
      </c>
      <c r="AF193" t="str">
        <f>IF(スケジュール!Z195="","",スケジュール!Z195)</f>
        <v/>
      </c>
      <c r="AG193" t="str">
        <f>IF(スケジュール!AA195="","",スケジュール!AA195)</f>
        <v/>
      </c>
      <c r="AH193" t="str">
        <f>IF(スケジュール!AB195="","",スケジュール!AB195)</f>
        <v/>
      </c>
      <c r="AI193" t="str">
        <f>IF(スケジュール!AC195="","",スケジュール!AC195)</f>
        <v/>
      </c>
    </row>
    <row r="194" spans="1:35">
      <c r="A194" s="209">
        <f>IF(スケジュール!A196="","",スケジュール!A196)</f>
        <v>43560</v>
      </c>
      <c r="B194" t="str">
        <f>IF(スケジュール!B196="","",スケジュール!B196)</f>
        <v>金</v>
      </c>
      <c r="C194" s="209" t="str">
        <f>IF(スケジュール!C196="","",スケジュール!C196)</f>
        <v/>
      </c>
      <c r="D194" s="209" t="str">
        <f>IF(スケジュール!D196="","",スケジュール!D196)</f>
        <v/>
      </c>
      <c r="E194" t="str">
        <f>IF(スケジュール!E196="","",スケジュール!E196)</f>
        <v/>
      </c>
      <c r="F194" t="str">
        <f>IF(スケジュール!F196="","",スケジュール!F196)</f>
        <v/>
      </c>
      <c r="G194" t="str">
        <f>IF(スケジュール!G196="","",スケジュール!G196)</f>
        <v/>
      </c>
      <c r="H194" t="str">
        <f>IF(スケジュール!H196="","",スケジュール!H196)</f>
        <v/>
      </c>
      <c r="I194" t="str">
        <f>IF(スケジュール!I196="","",スケジュール!I196)</f>
        <v/>
      </c>
      <c r="J194" t="str">
        <f>IF(スケジュール!J196="","",スケジュール!J196)</f>
        <v/>
      </c>
      <c r="K194" t="str">
        <f>IF(スケジュール!K196="","",スケジュール!K196)</f>
        <v/>
      </c>
      <c r="L194" t="str">
        <f>IF(スケジュール!L196="","",スケジュール!L196)</f>
        <v/>
      </c>
      <c r="M194" t="str">
        <f>IF(スケジュール!M196="","",スケジュール!M196)</f>
        <v/>
      </c>
      <c r="N194" t="str">
        <f>IF(スケジュール!N196="","",スケジュール!N196)</f>
        <v/>
      </c>
      <c r="O194" t="str">
        <f>IF(スケジュール!O196="","",スケジュール!O196)</f>
        <v/>
      </c>
      <c r="P194" t="str">
        <f>IF(スケジュール!P196="","",スケジュール!P196)</f>
        <v/>
      </c>
      <c r="Q194" t="str">
        <f>IF(スケジュール!Q196="","",スケジュール!Q196)</f>
        <v/>
      </c>
      <c r="R194" t="str">
        <f>IF(スケジュール!R196="","",スケジュール!R196)</f>
        <v/>
      </c>
      <c r="S194" t="str">
        <f>IF(スケジュール!S196="","",スケジュール!S196)</f>
        <v/>
      </c>
      <c r="T194" t="str">
        <f>IF(スケジュール!T196="","",スケジュール!T196)</f>
        <v/>
      </c>
      <c r="U194" t="str">
        <f>IF(スケジュール!U196="","",スケジュール!U196)</f>
        <v/>
      </c>
      <c r="V194" t="str">
        <f>IF(スケジュール!V196="","",スケジュール!V196)</f>
        <v/>
      </c>
      <c r="AC194" t="str">
        <f>IF(スケジュール!W196="","",スケジュール!W196)</f>
        <v/>
      </c>
      <c r="AD194" t="str">
        <f>IF(スケジュール!X196="","",スケジュール!X196)</f>
        <v/>
      </c>
      <c r="AE194" t="str">
        <f>IF(スケジュール!Y196="","",スケジュール!Y196)</f>
        <v/>
      </c>
      <c r="AF194" t="str">
        <f>IF(スケジュール!Z196="","",スケジュール!Z196)</f>
        <v/>
      </c>
      <c r="AG194" t="str">
        <f>IF(スケジュール!AA196="","",スケジュール!AA196)</f>
        <v/>
      </c>
      <c r="AH194" t="str">
        <f>IF(スケジュール!AB196="","",スケジュール!AB196)</f>
        <v/>
      </c>
      <c r="AI194" t="str">
        <f>IF(スケジュール!AC196="","",スケジュール!AC196)</f>
        <v/>
      </c>
    </row>
    <row r="195" spans="1:35">
      <c r="A195" s="209">
        <f>IF(スケジュール!A197="","",スケジュール!A197)</f>
        <v>43561</v>
      </c>
      <c r="B195" t="str">
        <f>IF(スケジュール!B197="","",スケジュール!B197)</f>
        <v>土</v>
      </c>
      <c r="C195" s="209" t="str">
        <f>IF(スケジュール!C197="","",スケジュール!C197)</f>
        <v/>
      </c>
      <c r="D195" s="209" t="str">
        <f>IF(スケジュール!D197="","",スケジュール!D197)</f>
        <v/>
      </c>
      <c r="E195" t="str">
        <f>IF(スケジュール!E197="","",スケジュール!E197)</f>
        <v/>
      </c>
      <c r="F195" t="str">
        <f>IF(スケジュール!F197="","",スケジュール!F197)</f>
        <v/>
      </c>
      <c r="G195" t="str">
        <f>IF(スケジュール!G197="","",スケジュール!G197)</f>
        <v/>
      </c>
      <c r="H195" t="str">
        <f>IF(スケジュール!H197="","",スケジュール!H197)</f>
        <v/>
      </c>
      <c r="I195" t="str">
        <f>IF(スケジュール!I197="","",スケジュール!I197)</f>
        <v/>
      </c>
      <c r="J195" t="str">
        <f>IF(スケジュール!J197="","",スケジュール!J197)</f>
        <v/>
      </c>
      <c r="K195" t="str">
        <f>IF(スケジュール!K197="","",スケジュール!K197)</f>
        <v/>
      </c>
      <c r="L195" t="str">
        <f>IF(スケジュール!L197="","",スケジュール!L197)</f>
        <v/>
      </c>
      <c r="M195" t="str">
        <f>IF(スケジュール!M197="","",スケジュール!M197)</f>
        <v/>
      </c>
      <c r="N195" t="str">
        <f>IF(スケジュール!N197="","",スケジュール!N197)</f>
        <v/>
      </c>
      <c r="O195" t="str">
        <f>IF(スケジュール!O197="","",スケジュール!O197)</f>
        <v/>
      </c>
      <c r="P195" t="str">
        <f>IF(スケジュール!P197="","",スケジュール!P197)</f>
        <v/>
      </c>
      <c r="Q195" t="str">
        <f>IF(スケジュール!Q197="","",スケジュール!Q197)</f>
        <v/>
      </c>
      <c r="R195" t="str">
        <f>IF(スケジュール!R197="","",スケジュール!R197)</f>
        <v/>
      </c>
      <c r="S195" t="str">
        <f>IF(スケジュール!S197="","",スケジュール!S197)</f>
        <v/>
      </c>
      <c r="T195" t="str">
        <f>IF(スケジュール!T197="","",スケジュール!T197)</f>
        <v/>
      </c>
      <c r="U195" t="str">
        <f>IF(スケジュール!U197="","",スケジュール!U197)</f>
        <v/>
      </c>
      <c r="V195" t="str">
        <f>IF(スケジュール!V197="","",スケジュール!V197)</f>
        <v/>
      </c>
      <c r="AC195" t="str">
        <f>IF(スケジュール!W197="","",スケジュール!W197)</f>
        <v/>
      </c>
      <c r="AD195" t="str">
        <f>IF(スケジュール!X197="","",スケジュール!X197)</f>
        <v/>
      </c>
      <c r="AE195" t="str">
        <f>IF(スケジュール!Y197="","",スケジュール!Y197)</f>
        <v/>
      </c>
      <c r="AF195" t="str">
        <f>IF(スケジュール!Z197="","",スケジュール!Z197)</f>
        <v/>
      </c>
      <c r="AG195" t="str">
        <f>IF(スケジュール!AA197="","",スケジュール!AA197)</f>
        <v/>
      </c>
      <c r="AH195" t="str">
        <f>IF(スケジュール!AB197="","",スケジュール!AB197)</f>
        <v/>
      </c>
      <c r="AI195" t="str">
        <f>IF(スケジュール!AC197="","",スケジュール!AC197)</f>
        <v/>
      </c>
    </row>
    <row r="196" spans="1:35">
      <c r="A196" s="209">
        <f>IF(スケジュール!A198="","",スケジュール!A198)</f>
        <v>43562</v>
      </c>
      <c r="B196" t="str">
        <f>IF(スケジュール!B198="","",スケジュール!B198)</f>
        <v>日</v>
      </c>
      <c r="C196" s="209" t="str">
        <f>IF(スケジュール!C198="","",スケジュール!C198)</f>
        <v/>
      </c>
      <c r="D196" s="209" t="str">
        <f>IF(スケジュール!D198="","",スケジュール!D198)</f>
        <v/>
      </c>
      <c r="E196" t="str">
        <f>IF(スケジュール!E198="","",スケジュール!E198)</f>
        <v/>
      </c>
      <c r="F196" t="str">
        <f>IF(スケジュール!F198="","",スケジュール!F198)</f>
        <v/>
      </c>
      <c r="G196" t="str">
        <f>IF(スケジュール!G198="","",スケジュール!G198)</f>
        <v/>
      </c>
      <c r="H196" t="str">
        <f>IF(スケジュール!H198="","",スケジュール!H198)</f>
        <v/>
      </c>
      <c r="I196" t="str">
        <f>IF(スケジュール!I198="","",スケジュール!I198)</f>
        <v/>
      </c>
      <c r="J196" t="str">
        <f>IF(スケジュール!J198="","",スケジュール!J198)</f>
        <v/>
      </c>
      <c r="K196" t="str">
        <f>IF(スケジュール!K198="","",スケジュール!K198)</f>
        <v/>
      </c>
      <c r="L196" t="str">
        <f>IF(スケジュール!L198="","",スケジュール!L198)</f>
        <v/>
      </c>
      <c r="M196" t="str">
        <f>IF(スケジュール!M198="","",スケジュール!M198)</f>
        <v/>
      </c>
      <c r="N196" t="str">
        <f>IF(スケジュール!N198="","",スケジュール!N198)</f>
        <v/>
      </c>
      <c r="O196" t="str">
        <f>IF(スケジュール!O198="","",スケジュール!O198)</f>
        <v/>
      </c>
      <c r="P196" t="str">
        <f>IF(スケジュール!P198="","",スケジュール!P198)</f>
        <v/>
      </c>
      <c r="Q196" t="str">
        <f>IF(スケジュール!Q198="","",スケジュール!Q198)</f>
        <v/>
      </c>
      <c r="R196" t="str">
        <f>IF(スケジュール!R198="","",スケジュール!R198)</f>
        <v/>
      </c>
      <c r="S196" t="str">
        <f>IF(スケジュール!S198="","",スケジュール!S198)</f>
        <v/>
      </c>
      <c r="T196" t="str">
        <f>IF(スケジュール!T198="","",スケジュール!T198)</f>
        <v/>
      </c>
      <c r="U196" t="str">
        <f>IF(スケジュール!U198="","",スケジュール!U198)</f>
        <v/>
      </c>
      <c r="V196" t="str">
        <f>IF(スケジュール!V198="","",スケジュール!V198)</f>
        <v/>
      </c>
      <c r="AC196" t="str">
        <f>IF(スケジュール!W198="","",スケジュール!W198)</f>
        <v/>
      </c>
      <c r="AD196" t="str">
        <f>IF(スケジュール!X198="","",スケジュール!X198)</f>
        <v/>
      </c>
      <c r="AE196" t="str">
        <f>IF(スケジュール!Y198="","",スケジュール!Y198)</f>
        <v/>
      </c>
      <c r="AF196" t="str">
        <f>IF(スケジュール!Z198="","",スケジュール!Z198)</f>
        <v/>
      </c>
      <c r="AG196" t="str">
        <f>IF(スケジュール!AA198="","",スケジュール!AA198)</f>
        <v/>
      </c>
      <c r="AH196" t="str">
        <f>IF(スケジュール!AB198="","",スケジュール!AB198)</f>
        <v/>
      </c>
      <c r="AI196" t="str">
        <f>IF(スケジュール!AC198="","",スケジュール!AC198)</f>
        <v/>
      </c>
    </row>
    <row r="197" spans="1:35">
      <c r="A197" s="209">
        <f>IF(スケジュール!A199="","",スケジュール!A199)</f>
        <v>43563</v>
      </c>
      <c r="B197" t="str">
        <f>IF(スケジュール!B199="","",スケジュール!B199)</f>
        <v>月</v>
      </c>
      <c r="C197" s="209" t="str">
        <f>IF(スケジュール!C199="","",スケジュール!C199)</f>
        <v/>
      </c>
      <c r="D197" s="209" t="str">
        <f>IF(スケジュール!D199="","",スケジュール!D199)</f>
        <v/>
      </c>
      <c r="E197" t="str">
        <f>IF(スケジュール!E199="","",スケジュール!E199)</f>
        <v/>
      </c>
      <c r="F197" t="str">
        <f>IF(スケジュール!F199="","",スケジュール!F199)</f>
        <v/>
      </c>
      <c r="G197" t="str">
        <f>IF(スケジュール!G199="","",スケジュール!G199)</f>
        <v/>
      </c>
      <c r="H197" t="str">
        <f>IF(スケジュール!H199="","",スケジュール!H199)</f>
        <v/>
      </c>
      <c r="I197" t="str">
        <f>IF(スケジュール!I199="","",スケジュール!I199)</f>
        <v/>
      </c>
      <c r="J197" t="str">
        <f>IF(スケジュール!J199="","",スケジュール!J199)</f>
        <v/>
      </c>
      <c r="K197" t="str">
        <f>IF(スケジュール!K199="","",スケジュール!K199)</f>
        <v/>
      </c>
      <c r="L197" t="str">
        <f>IF(スケジュール!L199="","",スケジュール!L199)</f>
        <v/>
      </c>
      <c r="M197" t="str">
        <f>IF(スケジュール!M199="","",スケジュール!M199)</f>
        <v/>
      </c>
      <c r="N197" t="str">
        <f>IF(スケジュール!N199="","",スケジュール!N199)</f>
        <v/>
      </c>
      <c r="O197" t="str">
        <f>IF(スケジュール!O199="","",スケジュール!O199)</f>
        <v/>
      </c>
      <c r="P197" t="str">
        <f>IF(スケジュール!P199="","",スケジュール!P199)</f>
        <v/>
      </c>
      <c r="Q197" t="str">
        <f>IF(スケジュール!Q199="","",スケジュール!Q199)</f>
        <v/>
      </c>
      <c r="R197" t="str">
        <f>IF(スケジュール!R199="","",スケジュール!R199)</f>
        <v/>
      </c>
      <c r="S197" t="str">
        <f>IF(スケジュール!S199="","",スケジュール!S199)</f>
        <v/>
      </c>
      <c r="T197" t="str">
        <f>IF(スケジュール!T199="","",スケジュール!T199)</f>
        <v/>
      </c>
      <c r="U197" t="str">
        <f>IF(スケジュール!U199="","",スケジュール!U199)</f>
        <v/>
      </c>
      <c r="V197" t="str">
        <f>IF(スケジュール!V199="","",スケジュール!V199)</f>
        <v/>
      </c>
      <c r="AC197" t="str">
        <f>IF(スケジュール!W199="","",スケジュール!W199)</f>
        <v/>
      </c>
      <c r="AD197" t="str">
        <f>IF(スケジュール!X199="","",スケジュール!X199)</f>
        <v/>
      </c>
      <c r="AE197" t="str">
        <f>IF(スケジュール!Y199="","",スケジュール!Y199)</f>
        <v/>
      </c>
      <c r="AF197" t="str">
        <f>IF(スケジュール!Z199="","",スケジュール!Z199)</f>
        <v/>
      </c>
      <c r="AG197" t="str">
        <f>IF(スケジュール!AA199="","",スケジュール!AA199)</f>
        <v/>
      </c>
      <c r="AH197" t="str">
        <f>IF(スケジュール!AB199="","",スケジュール!AB199)</f>
        <v/>
      </c>
      <c r="AI197" t="str">
        <f>IF(スケジュール!AC199="","",スケジュール!AC199)</f>
        <v/>
      </c>
    </row>
    <row r="198" spans="1:35">
      <c r="A198" s="209">
        <f>IF(スケジュール!A200="","",スケジュール!A200)</f>
        <v>43564</v>
      </c>
      <c r="B198" t="str">
        <f>IF(スケジュール!B200="","",スケジュール!B200)</f>
        <v>火</v>
      </c>
      <c r="C198" s="209">
        <f>IF(スケジュール!C200="","",スケジュール!C200)</f>
        <v>43579</v>
      </c>
      <c r="D198" s="209">
        <f>IF(スケジュール!D200="","",スケジュール!D200)</f>
        <v>43581</v>
      </c>
      <c r="E198" t="str">
        <f>IF(スケジュール!E200="","",スケジュール!E200)</f>
        <v/>
      </c>
      <c r="F198" t="str">
        <f>IF(スケジュール!F200="","",スケジュール!F200)</f>
        <v/>
      </c>
      <c r="G198" t="str">
        <f>IF(スケジュール!G200="","",スケジュール!G200)</f>
        <v/>
      </c>
      <c r="H198" t="str">
        <f>IF(スケジュール!H200="","",スケジュール!H200)</f>
        <v/>
      </c>
      <c r="I198" t="str">
        <f>IF(スケジュール!I200="","",スケジュール!I200)</f>
        <v/>
      </c>
      <c r="J198" t="str">
        <f>IF(スケジュール!J200="","",スケジュール!J200)</f>
        <v/>
      </c>
      <c r="K198" t="str">
        <f>IF(スケジュール!K200="","",スケジュール!K200)</f>
        <v/>
      </c>
      <c r="L198" t="str">
        <f>IF(スケジュール!L200="","",スケジュール!L200)</f>
        <v/>
      </c>
      <c r="M198" t="str">
        <f>IF(スケジュール!M200="","",スケジュール!M200)</f>
        <v/>
      </c>
      <c r="N198" t="str">
        <f>IF(スケジュール!N200="","",スケジュール!N200)</f>
        <v/>
      </c>
      <c r="O198" t="str">
        <f>IF(スケジュール!O200="","",スケジュール!O200)</f>
        <v/>
      </c>
      <c r="P198" t="str">
        <f>IF(スケジュール!P200="","",スケジュール!P200)</f>
        <v/>
      </c>
      <c r="Q198" t="str">
        <f>IF(スケジュール!Q200="","",スケジュール!Q200)</f>
        <v/>
      </c>
      <c r="R198" t="str">
        <f>IF(スケジュール!R200="","",スケジュール!R200)</f>
        <v/>
      </c>
      <c r="S198" t="str">
        <f>IF(スケジュール!S200="","",スケジュール!S200)</f>
        <v/>
      </c>
      <c r="T198" t="str">
        <f>IF(スケジュール!T200="","",スケジュール!T200)</f>
        <v/>
      </c>
      <c r="U198" t="str">
        <f>IF(スケジュール!U200="","",スケジュール!U200)</f>
        <v/>
      </c>
      <c r="V198" t="str">
        <f>IF(スケジュール!V200="","",スケジュール!V200)</f>
        <v/>
      </c>
      <c r="AC198" t="str">
        <f>IF(スケジュール!W200="","",スケジュール!W200)</f>
        <v/>
      </c>
      <c r="AD198" t="str">
        <f>IF(スケジュール!X200="","",スケジュール!X200)</f>
        <v/>
      </c>
      <c r="AE198" t="str">
        <f>IF(スケジュール!Y200="","",スケジュール!Y200)</f>
        <v/>
      </c>
      <c r="AF198" t="str">
        <f>IF(スケジュール!Z200="","",スケジュール!Z200)</f>
        <v>●</v>
      </c>
      <c r="AG198" t="str">
        <f>IF(スケジュール!AA200="","",スケジュール!AA200)</f>
        <v/>
      </c>
      <c r="AH198" t="str">
        <f>IF(スケジュール!AB200="","",スケジュール!AB200)</f>
        <v/>
      </c>
      <c r="AI198" t="str">
        <f>IF(スケジュール!AC200="","",スケジュール!AC200)</f>
        <v/>
      </c>
    </row>
    <row r="199" spans="1:35">
      <c r="A199" s="209">
        <f>IF(スケジュール!A201="","",スケジュール!A201)</f>
        <v>43565</v>
      </c>
      <c r="B199" t="str">
        <f>IF(スケジュール!B201="","",スケジュール!B201)</f>
        <v>水</v>
      </c>
      <c r="C199" s="209">
        <f>IF(スケジュール!C201="","",スケジュール!C201)</f>
        <v>43580</v>
      </c>
      <c r="D199" s="209" t="str">
        <f>IF(スケジュール!D201="","",スケジュール!D201)</f>
        <v/>
      </c>
      <c r="E199" t="str">
        <f>IF(スケジュール!E201="","",スケジュール!E201)</f>
        <v/>
      </c>
      <c r="F199" t="str">
        <f>IF(スケジュール!F201="","",スケジュール!F201)</f>
        <v/>
      </c>
      <c r="G199" t="str">
        <f>IF(スケジュール!G201="","",スケジュール!G201)</f>
        <v/>
      </c>
      <c r="H199" t="str">
        <f>IF(スケジュール!H201="","",スケジュール!H201)</f>
        <v/>
      </c>
      <c r="I199" t="str">
        <f>IF(スケジュール!I201="","",スケジュール!I201)</f>
        <v/>
      </c>
      <c r="J199" t="str">
        <f>IF(スケジュール!J201="","",スケジュール!J201)</f>
        <v/>
      </c>
      <c r="K199" t="str">
        <f>IF(スケジュール!K201="","",スケジュール!K201)</f>
        <v/>
      </c>
      <c r="L199" t="str">
        <f>IF(スケジュール!L201="","",スケジュール!L201)</f>
        <v/>
      </c>
      <c r="M199" t="str">
        <f>IF(スケジュール!M201="","",スケジュール!M201)</f>
        <v/>
      </c>
      <c r="N199" t="str">
        <f>IF(スケジュール!N201="","",スケジュール!N201)</f>
        <v/>
      </c>
      <c r="O199" t="str">
        <f>IF(スケジュール!O201="","",スケジュール!O201)</f>
        <v/>
      </c>
      <c r="P199" t="str">
        <f>IF(スケジュール!P201="","",スケジュール!P201)</f>
        <v/>
      </c>
      <c r="Q199" t="str">
        <f>IF(スケジュール!Q201="","",スケジュール!Q201)</f>
        <v/>
      </c>
      <c r="R199" t="str">
        <f>IF(スケジュール!R201="","",スケジュール!R201)</f>
        <v/>
      </c>
      <c r="S199" t="str">
        <f>IF(スケジュール!S201="","",スケジュール!S201)</f>
        <v/>
      </c>
      <c r="T199" t="str">
        <f>IF(スケジュール!T201="","",スケジュール!T201)</f>
        <v/>
      </c>
      <c r="U199" t="str">
        <f>IF(スケジュール!U201="","",スケジュール!U201)</f>
        <v/>
      </c>
      <c r="V199" t="str">
        <f>IF(スケジュール!V201="","",スケジュール!V201)</f>
        <v/>
      </c>
      <c r="AC199" t="str">
        <f>IF(スケジュール!W201="","",スケジュール!W201)</f>
        <v/>
      </c>
      <c r="AD199" t="str">
        <f>IF(スケジュール!X201="","",スケジュール!X201)</f>
        <v/>
      </c>
      <c r="AE199" t="str">
        <f>IF(スケジュール!Y201="","",スケジュール!Y201)</f>
        <v/>
      </c>
      <c r="AF199" t="str">
        <f>IF(スケジュール!Z201="","",スケジュール!Z201)</f>
        <v>●</v>
      </c>
      <c r="AG199" t="str">
        <f>IF(スケジュール!AA201="","",スケジュール!AA201)</f>
        <v/>
      </c>
      <c r="AH199" t="str">
        <f>IF(スケジュール!AB201="","",スケジュール!AB201)</f>
        <v/>
      </c>
      <c r="AI199" t="str">
        <f>IF(スケジュール!AC201="","",スケジュール!AC201)</f>
        <v/>
      </c>
    </row>
    <row r="200" spans="1:35">
      <c r="A200" s="209">
        <f>IF(スケジュール!A202="","",スケジュール!A202)</f>
        <v>43566</v>
      </c>
      <c r="B200" t="str">
        <f>IF(スケジュール!B202="","",スケジュール!B202)</f>
        <v>木</v>
      </c>
      <c r="C200" s="209" t="str">
        <f>IF(スケジュール!C202="","",スケジュール!C202)</f>
        <v/>
      </c>
      <c r="D200" s="209" t="str">
        <f>IF(スケジュール!D202="","",スケジュール!D202)</f>
        <v/>
      </c>
      <c r="E200" t="str">
        <f>IF(スケジュール!E202="","",スケジュール!E202)</f>
        <v/>
      </c>
      <c r="F200" t="str">
        <f>IF(スケジュール!F202="","",スケジュール!F202)</f>
        <v/>
      </c>
      <c r="G200" t="str">
        <f>IF(スケジュール!G202="","",スケジュール!G202)</f>
        <v/>
      </c>
      <c r="H200" t="str">
        <f>IF(スケジュール!H202="","",スケジュール!H202)</f>
        <v/>
      </c>
      <c r="I200" t="str">
        <f>IF(スケジュール!I202="","",スケジュール!I202)</f>
        <v/>
      </c>
      <c r="J200" t="str">
        <f>IF(スケジュール!J202="","",スケジュール!J202)</f>
        <v/>
      </c>
      <c r="K200" t="str">
        <f>IF(スケジュール!K202="","",スケジュール!K202)</f>
        <v/>
      </c>
      <c r="L200" t="str">
        <f>IF(スケジュール!L202="","",スケジュール!L202)</f>
        <v/>
      </c>
      <c r="M200" t="str">
        <f>IF(スケジュール!M202="","",スケジュール!M202)</f>
        <v/>
      </c>
      <c r="N200" t="str">
        <f>IF(スケジュール!N202="","",スケジュール!N202)</f>
        <v/>
      </c>
      <c r="O200" t="str">
        <f>IF(スケジュール!O202="","",スケジュール!O202)</f>
        <v/>
      </c>
      <c r="P200" t="str">
        <f>IF(スケジュール!P202="","",スケジュール!P202)</f>
        <v/>
      </c>
      <c r="Q200" t="str">
        <f>IF(スケジュール!Q202="","",スケジュール!Q202)</f>
        <v/>
      </c>
      <c r="R200" t="str">
        <f>IF(スケジュール!R202="","",スケジュール!R202)</f>
        <v/>
      </c>
      <c r="S200" t="str">
        <f>IF(スケジュール!S202="","",スケジュール!S202)</f>
        <v/>
      </c>
      <c r="T200" t="str">
        <f>IF(スケジュール!T202="","",スケジュール!T202)</f>
        <v/>
      </c>
      <c r="U200" t="str">
        <f>IF(スケジュール!U202="","",スケジュール!U202)</f>
        <v/>
      </c>
      <c r="V200" t="str">
        <f>IF(スケジュール!V202="","",スケジュール!V202)</f>
        <v/>
      </c>
      <c r="AC200" t="str">
        <f>IF(スケジュール!W202="","",スケジュール!W202)</f>
        <v/>
      </c>
      <c r="AD200" t="str">
        <f>IF(スケジュール!X202="","",スケジュール!X202)</f>
        <v/>
      </c>
      <c r="AE200" t="str">
        <f>IF(スケジュール!Y202="","",スケジュール!Y202)</f>
        <v/>
      </c>
      <c r="AF200" t="str">
        <f>IF(スケジュール!Z202="","",スケジュール!Z202)</f>
        <v/>
      </c>
      <c r="AG200" t="str">
        <f>IF(スケジュール!AA202="","",スケジュール!AA202)</f>
        <v/>
      </c>
      <c r="AH200" t="str">
        <f>IF(スケジュール!AB202="","",スケジュール!AB202)</f>
        <v/>
      </c>
      <c r="AI200" t="str">
        <f>IF(スケジュール!AC202="","",スケジュール!AC202)</f>
        <v/>
      </c>
    </row>
    <row r="201" spans="1:35">
      <c r="A201" s="209">
        <f>IF(スケジュール!A203="","",スケジュール!A203)</f>
        <v>43567</v>
      </c>
      <c r="B201" t="str">
        <f>IF(スケジュール!B203="","",スケジュール!B203)</f>
        <v>金</v>
      </c>
      <c r="C201" s="209" t="str">
        <f>IF(スケジュール!C203="","",スケジュール!C203)</f>
        <v/>
      </c>
      <c r="D201" s="209" t="str">
        <f>IF(スケジュール!D203="","",スケジュール!D203)</f>
        <v/>
      </c>
      <c r="E201" t="str">
        <f>IF(スケジュール!E203="","",スケジュール!E203)</f>
        <v/>
      </c>
      <c r="F201" t="str">
        <f>IF(スケジュール!F203="","",スケジュール!F203)</f>
        <v/>
      </c>
      <c r="G201" t="str">
        <f>IF(スケジュール!G203="","",スケジュール!G203)</f>
        <v/>
      </c>
      <c r="H201" t="str">
        <f>IF(スケジュール!H203="","",スケジュール!H203)</f>
        <v/>
      </c>
      <c r="I201" t="str">
        <f>IF(スケジュール!I203="","",スケジュール!I203)</f>
        <v/>
      </c>
      <c r="J201" t="str">
        <f>IF(スケジュール!J203="","",スケジュール!J203)</f>
        <v/>
      </c>
      <c r="K201" t="str">
        <f>IF(スケジュール!K203="","",スケジュール!K203)</f>
        <v/>
      </c>
      <c r="L201" t="str">
        <f>IF(スケジュール!L203="","",スケジュール!L203)</f>
        <v/>
      </c>
      <c r="M201" t="str">
        <f>IF(スケジュール!M203="","",スケジュール!M203)</f>
        <v/>
      </c>
      <c r="N201" t="str">
        <f>IF(スケジュール!N203="","",スケジュール!N203)</f>
        <v/>
      </c>
      <c r="O201" t="str">
        <f>IF(スケジュール!O203="","",スケジュール!O203)</f>
        <v/>
      </c>
      <c r="P201" t="str">
        <f>IF(スケジュール!P203="","",スケジュール!P203)</f>
        <v/>
      </c>
      <c r="Q201" t="str">
        <f>IF(スケジュール!Q203="","",スケジュール!Q203)</f>
        <v/>
      </c>
      <c r="R201" t="str">
        <f>IF(スケジュール!R203="","",スケジュール!R203)</f>
        <v/>
      </c>
      <c r="S201" t="str">
        <f>IF(スケジュール!S203="","",スケジュール!S203)</f>
        <v/>
      </c>
      <c r="T201" t="str">
        <f>IF(スケジュール!T203="","",スケジュール!T203)</f>
        <v/>
      </c>
      <c r="U201" t="str">
        <f>IF(スケジュール!U203="","",スケジュール!U203)</f>
        <v/>
      </c>
      <c r="V201" t="str">
        <f>IF(スケジュール!V203="","",スケジュール!V203)</f>
        <v/>
      </c>
      <c r="AC201" t="str">
        <f>IF(スケジュール!W203="","",スケジュール!W203)</f>
        <v/>
      </c>
      <c r="AD201" t="str">
        <f>IF(スケジュール!X203="","",スケジュール!X203)</f>
        <v/>
      </c>
      <c r="AE201" t="str">
        <f>IF(スケジュール!Y203="","",スケジュール!Y203)</f>
        <v/>
      </c>
      <c r="AF201" t="str">
        <f>IF(スケジュール!Z203="","",スケジュール!Z203)</f>
        <v/>
      </c>
      <c r="AG201" t="str">
        <f>IF(スケジュール!AA203="","",スケジュール!AA203)</f>
        <v/>
      </c>
      <c r="AH201" t="str">
        <f>IF(スケジュール!AB203="","",スケジュール!AB203)</f>
        <v/>
      </c>
      <c r="AI201" t="str">
        <f>IF(スケジュール!AC203="","",スケジュール!AC203)</f>
        <v/>
      </c>
    </row>
    <row r="202" spans="1:35">
      <c r="A202" s="209">
        <f>IF(スケジュール!A204="","",スケジュール!A204)</f>
        <v>43568</v>
      </c>
      <c r="B202" t="str">
        <f>IF(スケジュール!B204="","",スケジュール!B204)</f>
        <v>土</v>
      </c>
      <c r="C202" s="209" t="str">
        <f>IF(スケジュール!C204="","",スケジュール!C204)</f>
        <v/>
      </c>
      <c r="D202" s="209" t="str">
        <f>IF(スケジュール!D204="","",スケジュール!D204)</f>
        <v/>
      </c>
      <c r="E202" t="str">
        <f>IF(スケジュール!E204="","",スケジュール!E204)</f>
        <v/>
      </c>
      <c r="F202" t="str">
        <f>IF(スケジュール!F204="","",スケジュール!F204)</f>
        <v/>
      </c>
      <c r="G202" t="str">
        <f>IF(スケジュール!G204="","",スケジュール!G204)</f>
        <v/>
      </c>
      <c r="H202" t="str">
        <f>IF(スケジュール!H204="","",スケジュール!H204)</f>
        <v/>
      </c>
      <c r="I202" t="str">
        <f>IF(スケジュール!I204="","",スケジュール!I204)</f>
        <v/>
      </c>
      <c r="J202" t="str">
        <f>IF(スケジュール!J204="","",スケジュール!J204)</f>
        <v/>
      </c>
      <c r="K202" t="str">
        <f>IF(スケジュール!K204="","",スケジュール!K204)</f>
        <v/>
      </c>
      <c r="L202" t="str">
        <f>IF(スケジュール!L204="","",スケジュール!L204)</f>
        <v/>
      </c>
      <c r="M202" t="str">
        <f>IF(スケジュール!M204="","",スケジュール!M204)</f>
        <v/>
      </c>
      <c r="N202" t="str">
        <f>IF(スケジュール!N204="","",スケジュール!N204)</f>
        <v/>
      </c>
      <c r="O202" t="str">
        <f>IF(スケジュール!O204="","",スケジュール!O204)</f>
        <v/>
      </c>
      <c r="P202" t="str">
        <f>IF(スケジュール!P204="","",スケジュール!P204)</f>
        <v/>
      </c>
      <c r="Q202" t="str">
        <f>IF(スケジュール!Q204="","",スケジュール!Q204)</f>
        <v/>
      </c>
      <c r="R202" t="str">
        <f>IF(スケジュール!R204="","",スケジュール!R204)</f>
        <v/>
      </c>
      <c r="S202" t="str">
        <f>IF(スケジュール!S204="","",スケジュール!S204)</f>
        <v/>
      </c>
      <c r="T202" t="str">
        <f>IF(スケジュール!T204="","",スケジュール!T204)</f>
        <v/>
      </c>
      <c r="U202" t="str">
        <f>IF(スケジュール!U204="","",スケジュール!U204)</f>
        <v/>
      </c>
      <c r="V202" t="str">
        <f>IF(スケジュール!V204="","",スケジュール!V204)</f>
        <v/>
      </c>
      <c r="AC202" t="str">
        <f>IF(スケジュール!W204="","",スケジュール!W204)</f>
        <v/>
      </c>
      <c r="AD202" t="str">
        <f>IF(スケジュール!X204="","",スケジュール!X204)</f>
        <v/>
      </c>
      <c r="AE202" t="str">
        <f>IF(スケジュール!Y204="","",スケジュール!Y204)</f>
        <v/>
      </c>
      <c r="AF202" t="str">
        <f>IF(スケジュール!Z204="","",スケジュール!Z204)</f>
        <v/>
      </c>
      <c r="AG202" t="str">
        <f>IF(スケジュール!AA204="","",スケジュール!AA204)</f>
        <v/>
      </c>
      <c r="AH202" t="str">
        <f>IF(スケジュール!AB204="","",スケジュール!AB204)</f>
        <v/>
      </c>
      <c r="AI202" t="str">
        <f>IF(スケジュール!AC204="","",スケジュール!AC204)</f>
        <v/>
      </c>
    </row>
    <row r="203" spans="1:35">
      <c r="A203" s="209">
        <f>IF(スケジュール!A205="","",スケジュール!A205)</f>
        <v>43569</v>
      </c>
      <c r="B203" t="str">
        <f>IF(スケジュール!B205="","",スケジュール!B205)</f>
        <v>日</v>
      </c>
      <c r="C203" s="209" t="str">
        <f>IF(スケジュール!C205="","",スケジュール!C205)</f>
        <v/>
      </c>
      <c r="D203" s="209" t="str">
        <f>IF(スケジュール!D205="","",スケジュール!D205)</f>
        <v/>
      </c>
      <c r="E203" t="str">
        <f>IF(スケジュール!E205="","",スケジュール!E205)</f>
        <v/>
      </c>
      <c r="F203" t="str">
        <f>IF(スケジュール!F205="","",スケジュール!F205)</f>
        <v/>
      </c>
      <c r="G203" t="str">
        <f>IF(スケジュール!G205="","",スケジュール!G205)</f>
        <v/>
      </c>
      <c r="H203" t="str">
        <f>IF(スケジュール!H205="","",スケジュール!H205)</f>
        <v/>
      </c>
      <c r="I203" t="str">
        <f>IF(スケジュール!I205="","",スケジュール!I205)</f>
        <v/>
      </c>
      <c r="J203" t="str">
        <f>IF(スケジュール!J205="","",スケジュール!J205)</f>
        <v/>
      </c>
      <c r="K203" t="str">
        <f>IF(スケジュール!K205="","",スケジュール!K205)</f>
        <v/>
      </c>
      <c r="L203" t="str">
        <f>IF(スケジュール!L205="","",スケジュール!L205)</f>
        <v/>
      </c>
      <c r="M203" t="str">
        <f>IF(スケジュール!M205="","",スケジュール!M205)</f>
        <v/>
      </c>
      <c r="N203" t="str">
        <f>IF(スケジュール!N205="","",スケジュール!N205)</f>
        <v/>
      </c>
      <c r="O203" t="str">
        <f>IF(スケジュール!O205="","",スケジュール!O205)</f>
        <v/>
      </c>
      <c r="P203" t="str">
        <f>IF(スケジュール!P205="","",スケジュール!P205)</f>
        <v/>
      </c>
      <c r="Q203" t="str">
        <f>IF(スケジュール!Q205="","",スケジュール!Q205)</f>
        <v/>
      </c>
      <c r="R203" t="str">
        <f>IF(スケジュール!R205="","",スケジュール!R205)</f>
        <v/>
      </c>
      <c r="S203" t="str">
        <f>IF(スケジュール!S205="","",スケジュール!S205)</f>
        <v/>
      </c>
      <c r="T203" t="str">
        <f>IF(スケジュール!T205="","",スケジュール!T205)</f>
        <v/>
      </c>
      <c r="U203" t="str">
        <f>IF(スケジュール!U205="","",スケジュール!U205)</f>
        <v/>
      </c>
      <c r="V203" t="str">
        <f>IF(スケジュール!V205="","",スケジュール!V205)</f>
        <v/>
      </c>
      <c r="AC203" t="str">
        <f>IF(スケジュール!W205="","",スケジュール!W205)</f>
        <v/>
      </c>
      <c r="AD203" t="str">
        <f>IF(スケジュール!X205="","",スケジュール!X205)</f>
        <v/>
      </c>
      <c r="AE203" t="str">
        <f>IF(スケジュール!Y205="","",スケジュール!Y205)</f>
        <v/>
      </c>
      <c r="AF203" t="str">
        <f>IF(スケジュール!Z205="","",スケジュール!Z205)</f>
        <v/>
      </c>
      <c r="AG203" t="str">
        <f>IF(スケジュール!AA205="","",スケジュール!AA205)</f>
        <v/>
      </c>
      <c r="AH203" t="str">
        <f>IF(スケジュール!AB205="","",スケジュール!AB205)</f>
        <v/>
      </c>
      <c r="AI203" t="str">
        <f>IF(スケジュール!AC205="","",スケジュール!AC205)</f>
        <v/>
      </c>
    </row>
    <row r="204" spans="1:35">
      <c r="A204" s="209">
        <f>IF(スケジュール!A206="","",スケジュール!A206)</f>
        <v>43570</v>
      </c>
      <c r="B204" t="str">
        <f>IF(スケジュール!B206="","",スケジュール!B206)</f>
        <v>月</v>
      </c>
      <c r="C204" s="209" t="str">
        <f>IF(スケジュール!C206="","",スケジュール!C206)</f>
        <v/>
      </c>
      <c r="D204" s="209" t="str">
        <f>IF(スケジュール!D206="","",スケジュール!D206)</f>
        <v/>
      </c>
      <c r="E204" t="str">
        <f>IF(スケジュール!E206="","",スケジュール!E206)</f>
        <v/>
      </c>
      <c r="F204" t="str">
        <f>IF(スケジュール!F206="","",スケジュール!F206)</f>
        <v/>
      </c>
      <c r="G204" t="str">
        <f>IF(スケジュール!G206="","",スケジュール!G206)</f>
        <v/>
      </c>
      <c r="H204" t="str">
        <f>IF(スケジュール!H206="","",スケジュール!H206)</f>
        <v/>
      </c>
      <c r="I204" t="str">
        <f>IF(スケジュール!I206="","",スケジュール!I206)</f>
        <v/>
      </c>
      <c r="J204" t="str">
        <f>IF(スケジュール!J206="","",スケジュール!J206)</f>
        <v/>
      </c>
      <c r="K204" t="str">
        <f>IF(スケジュール!K206="","",スケジュール!K206)</f>
        <v/>
      </c>
      <c r="L204" t="str">
        <f>IF(スケジュール!L206="","",スケジュール!L206)</f>
        <v/>
      </c>
      <c r="M204" t="str">
        <f>IF(スケジュール!M206="","",スケジュール!M206)</f>
        <v/>
      </c>
      <c r="N204" t="str">
        <f>IF(スケジュール!N206="","",スケジュール!N206)</f>
        <v/>
      </c>
      <c r="O204" t="str">
        <f>IF(スケジュール!O206="","",スケジュール!O206)</f>
        <v/>
      </c>
      <c r="P204" t="str">
        <f>IF(スケジュール!P206="","",スケジュール!P206)</f>
        <v/>
      </c>
      <c r="Q204" t="str">
        <f>IF(スケジュール!Q206="","",スケジュール!Q206)</f>
        <v/>
      </c>
      <c r="R204" t="str">
        <f>IF(スケジュール!R206="","",スケジュール!R206)</f>
        <v/>
      </c>
      <c r="S204" t="str">
        <f>IF(スケジュール!S206="","",スケジュール!S206)</f>
        <v/>
      </c>
      <c r="T204" t="str">
        <f>IF(スケジュール!T206="","",スケジュール!T206)</f>
        <v/>
      </c>
      <c r="U204" t="str">
        <f>IF(スケジュール!U206="","",スケジュール!U206)</f>
        <v/>
      </c>
      <c r="V204" t="str">
        <f>IF(スケジュール!V206="","",スケジュール!V206)</f>
        <v/>
      </c>
      <c r="AC204" t="str">
        <f>IF(スケジュール!W206="","",スケジュール!W206)</f>
        <v/>
      </c>
      <c r="AD204" t="str">
        <f>IF(スケジュール!X206="","",スケジュール!X206)</f>
        <v/>
      </c>
      <c r="AE204" t="str">
        <f>IF(スケジュール!Y206="","",スケジュール!Y206)</f>
        <v/>
      </c>
      <c r="AF204" t="str">
        <f>IF(スケジュール!Z206="","",スケジュール!Z206)</f>
        <v/>
      </c>
      <c r="AG204" t="str">
        <f>IF(スケジュール!AA206="","",スケジュール!AA206)</f>
        <v/>
      </c>
      <c r="AH204" t="str">
        <f>IF(スケジュール!AB206="","",スケジュール!AB206)</f>
        <v/>
      </c>
      <c r="AI204" t="str">
        <f>IF(スケジュール!AC206="","",スケジュール!AC206)</f>
        <v/>
      </c>
    </row>
    <row r="205" spans="1:35">
      <c r="A205" s="209">
        <f>IF(スケジュール!A207="","",スケジュール!A207)</f>
        <v>43571</v>
      </c>
      <c r="B205" t="str">
        <f>IF(スケジュール!B207="","",スケジュール!B207)</f>
        <v>火</v>
      </c>
      <c r="C205" s="209">
        <f>IF(スケジュール!C207="","",スケジュール!C207)</f>
        <v>43587</v>
      </c>
      <c r="D205" s="209">
        <f>IF(スケジュール!D207="","",スケジュール!D207)</f>
        <v>43593</v>
      </c>
      <c r="E205" t="str">
        <f>IF(スケジュール!E207="","",スケジュール!E207)</f>
        <v/>
      </c>
      <c r="F205" t="str">
        <f>IF(スケジュール!F207="","",スケジュール!F207)</f>
        <v/>
      </c>
      <c r="G205" t="str">
        <f>IF(スケジュール!G207="","",スケジュール!G207)</f>
        <v/>
      </c>
      <c r="H205" t="str">
        <f>IF(スケジュール!H207="","",スケジュール!H207)</f>
        <v/>
      </c>
      <c r="I205" t="str">
        <f>IF(スケジュール!I207="","",スケジュール!I207)</f>
        <v/>
      </c>
      <c r="J205" t="str">
        <f>IF(スケジュール!J207="","",スケジュール!J207)</f>
        <v/>
      </c>
      <c r="K205" t="str">
        <f>IF(スケジュール!K207="","",スケジュール!K207)</f>
        <v/>
      </c>
      <c r="L205" t="str">
        <f>IF(スケジュール!L207="","",スケジュール!L207)</f>
        <v/>
      </c>
      <c r="M205" t="str">
        <f>IF(スケジュール!M207="","",スケジュール!M207)</f>
        <v/>
      </c>
      <c r="N205" t="str">
        <f>IF(スケジュール!N207="","",スケジュール!N207)</f>
        <v/>
      </c>
      <c r="O205" t="str">
        <f>IF(スケジュール!O207="","",スケジュール!O207)</f>
        <v/>
      </c>
      <c r="P205" t="str">
        <f>IF(スケジュール!P207="","",スケジュール!P207)</f>
        <v/>
      </c>
      <c r="Q205" t="str">
        <f>IF(スケジュール!Q207="","",スケジュール!Q207)</f>
        <v/>
      </c>
      <c r="R205" t="str">
        <f>IF(スケジュール!R207="","",スケジュール!R207)</f>
        <v/>
      </c>
      <c r="S205" t="str">
        <f>IF(スケジュール!S207="","",スケジュール!S207)</f>
        <v/>
      </c>
      <c r="T205" t="str">
        <f>IF(スケジュール!T207="","",スケジュール!T207)</f>
        <v/>
      </c>
      <c r="U205" t="str">
        <f>IF(スケジュール!U207="","",スケジュール!U207)</f>
        <v/>
      </c>
      <c r="V205" t="str">
        <f>IF(スケジュール!V207="","",スケジュール!V207)</f>
        <v/>
      </c>
      <c r="AC205" t="str">
        <f>IF(スケジュール!W207="","",スケジュール!W207)</f>
        <v/>
      </c>
      <c r="AD205" t="str">
        <f>IF(スケジュール!X207="","",スケジュール!X207)</f>
        <v/>
      </c>
      <c r="AE205" t="str">
        <f>IF(スケジュール!Y207="","",スケジュール!Y207)</f>
        <v/>
      </c>
      <c r="AF205" t="str">
        <f>IF(スケジュール!Z207="","",スケジュール!Z207)</f>
        <v>●</v>
      </c>
      <c r="AG205" t="str">
        <f>IF(スケジュール!AA207="","",スケジュール!AA207)</f>
        <v/>
      </c>
      <c r="AH205" t="str">
        <f>IF(スケジュール!AB207="","",スケジュール!AB207)</f>
        <v/>
      </c>
      <c r="AI205" t="str">
        <f>IF(スケジュール!AC207="","",スケジュール!AC207)</f>
        <v/>
      </c>
    </row>
    <row r="206" spans="1:35">
      <c r="A206" s="209">
        <f>IF(スケジュール!A208="","",スケジュール!A208)</f>
        <v>43572</v>
      </c>
      <c r="B206" t="str">
        <f>IF(スケジュール!B208="","",スケジュール!B208)</f>
        <v>水</v>
      </c>
      <c r="C206" s="209">
        <f>IF(スケジュール!C208="","",スケジュール!C208)</f>
        <v>43592</v>
      </c>
      <c r="D206" s="209" t="str">
        <f>IF(スケジュール!D208="","",スケジュール!D208)</f>
        <v/>
      </c>
      <c r="E206" t="str">
        <f>IF(スケジュール!E208="","",スケジュール!E208)</f>
        <v/>
      </c>
      <c r="F206" t="str">
        <f>IF(スケジュール!F208="","",スケジュール!F208)</f>
        <v/>
      </c>
      <c r="G206" t="str">
        <f>IF(スケジュール!G208="","",スケジュール!G208)</f>
        <v/>
      </c>
      <c r="H206" t="str">
        <f>IF(スケジュール!H208="","",スケジュール!H208)</f>
        <v/>
      </c>
      <c r="I206" t="str">
        <f>IF(スケジュール!I208="","",スケジュール!I208)</f>
        <v/>
      </c>
      <c r="J206" t="str">
        <f>IF(スケジュール!J208="","",スケジュール!J208)</f>
        <v/>
      </c>
      <c r="K206" t="str">
        <f>IF(スケジュール!K208="","",スケジュール!K208)</f>
        <v/>
      </c>
      <c r="L206" t="str">
        <f>IF(スケジュール!L208="","",スケジュール!L208)</f>
        <v/>
      </c>
      <c r="M206" t="str">
        <f>IF(スケジュール!M208="","",スケジュール!M208)</f>
        <v/>
      </c>
      <c r="N206" t="str">
        <f>IF(スケジュール!N208="","",スケジュール!N208)</f>
        <v/>
      </c>
      <c r="O206" t="str">
        <f>IF(スケジュール!O208="","",スケジュール!O208)</f>
        <v/>
      </c>
      <c r="P206" t="str">
        <f>IF(スケジュール!P208="","",スケジュール!P208)</f>
        <v/>
      </c>
      <c r="Q206" t="str">
        <f>IF(スケジュール!Q208="","",スケジュール!Q208)</f>
        <v/>
      </c>
      <c r="R206" t="str">
        <f>IF(スケジュール!R208="","",スケジュール!R208)</f>
        <v/>
      </c>
      <c r="S206" t="str">
        <f>IF(スケジュール!S208="","",スケジュール!S208)</f>
        <v/>
      </c>
      <c r="T206" t="str">
        <f>IF(スケジュール!T208="","",スケジュール!T208)</f>
        <v/>
      </c>
      <c r="U206" t="str">
        <f>IF(スケジュール!U208="","",スケジュール!U208)</f>
        <v/>
      </c>
      <c r="V206" t="str">
        <f>IF(スケジュール!V208="","",スケジュール!V208)</f>
        <v/>
      </c>
      <c r="AC206" t="str">
        <f>IF(スケジュール!W208="","",スケジュール!W208)</f>
        <v/>
      </c>
      <c r="AD206" t="str">
        <f>IF(スケジュール!X208="","",スケジュール!X208)</f>
        <v/>
      </c>
      <c r="AE206" t="str">
        <f>IF(スケジュール!Y208="","",スケジュール!Y208)</f>
        <v/>
      </c>
      <c r="AF206" t="str">
        <f>IF(スケジュール!Z208="","",スケジュール!Z208)</f>
        <v>●</v>
      </c>
      <c r="AG206" t="str">
        <f>IF(スケジュール!AA208="","",スケジュール!AA208)</f>
        <v/>
      </c>
      <c r="AH206" t="str">
        <f>IF(スケジュール!AB208="","",スケジュール!AB208)</f>
        <v/>
      </c>
      <c r="AI206" t="str">
        <f>IF(スケジュール!AC208="","",スケジュール!AC208)</f>
        <v/>
      </c>
    </row>
    <row r="207" spans="1:35">
      <c r="A207" s="209">
        <f>IF(スケジュール!A209="","",スケジュール!A209)</f>
        <v>43573</v>
      </c>
      <c r="B207" t="str">
        <f>IF(スケジュール!B209="","",スケジュール!B209)</f>
        <v>木</v>
      </c>
      <c r="C207" s="209" t="str">
        <f>IF(スケジュール!C209="","",スケジュール!C209)</f>
        <v/>
      </c>
      <c r="D207" s="209" t="str">
        <f>IF(スケジュール!D209="","",スケジュール!D209)</f>
        <v/>
      </c>
      <c r="E207" t="str">
        <f>IF(スケジュール!E209="","",スケジュール!E209)</f>
        <v/>
      </c>
      <c r="F207" t="str">
        <f>IF(スケジュール!F209="","",スケジュール!F209)</f>
        <v/>
      </c>
      <c r="G207" t="str">
        <f>IF(スケジュール!G209="","",スケジュール!G209)</f>
        <v/>
      </c>
      <c r="H207" t="str">
        <f>IF(スケジュール!H209="","",スケジュール!H209)</f>
        <v/>
      </c>
      <c r="I207" t="str">
        <f>IF(スケジュール!I209="","",スケジュール!I209)</f>
        <v/>
      </c>
      <c r="J207" t="str">
        <f>IF(スケジュール!J209="","",スケジュール!J209)</f>
        <v/>
      </c>
      <c r="K207" t="str">
        <f>IF(スケジュール!K209="","",スケジュール!K209)</f>
        <v/>
      </c>
      <c r="L207" t="str">
        <f>IF(スケジュール!L209="","",スケジュール!L209)</f>
        <v/>
      </c>
      <c r="M207" t="str">
        <f>IF(スケジュール!M209="","",スケジュール!M209)</f>
        <v/>
      </c>
      <c r="N207" t="str">
        <f>IF(スケジュール!N209="","",スケジュール!N209)</f>
        <v/>
      </c>
      <c r="O207" t="str">
        <f>IF(スケジュール!O209="","",スケジュール!O209)</f>
        <v/>
      </c>
      <c r="P207" t="str">
        <f>IF(スケジュール!P209="","",スケジュール!P209)</f>
        <v/>
      </c>
      <c r="Q207" t="str">
        <f>IF(スケジュール!Q209="","",スケジュール!Q209)</f>
        <v/>
      </c>
      <c r="R207" t="str">
        <f>IF(スケジュール!R209="","",スケジュール!R209)</f>
        <v/>
      </c>
      <c r="S207" t="str">
        <f>IF(スケジュール!S209="","",スケジュール!S209)</f>
        <v/>
      </c>
      <c r="T207" t="str">
        <f>IF(スケジュール!T209="","",スケジュール!T209)</f>
        <v/>
      </c>
      <c r="U207" t="str">
        <f>IF(スケジュール!U209="","",スケジュール!U209)</f>
        <v/>
      </c>
      <c r="V207" t="str">
        <f>IF(スケジュール!V209="","",スケジュール!V209)</f>
        <v/>
      </c>
      <c r="AC207" t="str">
        <f>IF(スケジュール!W209="","",スケジュール!W209)</f>
        <v/>
      </c>
      <c r="AD207" t="str">
        <f>IF(スケジュール!X209="","",スケジュール!X209)</f>
        <v/>
      </c>
      <c r="AE207" t="str">
        <f>IF(スケジュール!Y209="","",スケジュール!Y209)</f>
        <v/>
      </c>
      <c r="AF207" t="str">
        <f>IF(スケジュール!Z209="","",スケジュール!Z209)</f>
        <v/>
      </c>
      <c r="AG207" t="str">
        <f>IF(スケジュール!AA209="","",スケジュール!AA209)</f>
        <v/>
      </c>
      <c r="AH207" t="str">
        <f>IF(スケジュール!AB209="","",スケジュール!AB209)</f>
        <v/>
      </c>
      <c r="AI207" t="str">
        <f>IF(スケジュール!AC209="","",スケジュール!AC209)</f>
        <v/>
      </c>
    </row>
    <row r="208" spans="1:35">
      <c r="A208" s="209">
        <f>IF(スケジュール!A210="","",スケジュール!A210)</f>
        <v>43574</v>
      </c>
      <c r="B208" t="str">
        <f>IF(スケジュール!B210="","",スケジュール!B210)</f>
        <v>金</v>
      </c>
      <c r="C208" s="209" t="str">
        <f>IF(スケジュール!C210="","",スケジュール!C210)</f>
        <v/>
      </c>
      <c r="D208" s="209" t="str">
        <f>IF(スケジュール!D210="","",スケジュール!D210)</f>
        <v/>
      </c>
      <c r="E208" t="str">
        <f>IF(スケジュール!E210="","",スケジュール!E210)</f>
        <v/>
      </c>
      <c r="F208" t="str">
        <f>IF(スケジュール!F210="","",スケジュール!F210)</f>
        <v/>
      </c>
      <c r="G208" t="str">
        <f>IF(スケジュール!G210="","",スケジュール!G210)</f>
        <v/>
      </c>
      <c r="H208" t="str">
        <f>IF(スケジュール!H210="","",スケジュール!H210)</f>
        <v/>
      </c>
      <c r="I208" t="str">
        <f>IF(スケジュール!I210="","",スケジュール!I210)</f>
        <v/>
      </c>
      <c r="J208" t="str">
        <f>IF(スケジュール!J210="","",スケジュール!J210)</f>
        <v/>
      </c>
      <c r="K208" t="str">
        <f>IF(スケジュール!K210="","",スケジュール!K210)</f>
        <v/>
      </c>
      <c r="L208" t="str">
        <f>IF(スケジュール!L210="","",スケジュール!L210)</f>
        <v/>
      </c>
      <c r="M208" t="str">
        <f>IF(スケジュール!M210="","",スケジュール!M210)</f>
        <v/>
      </c>
      <c r="N208" t="str">
        <f>IF(スケジュール!N210="","",スケジュール!N210)</f>
        <v/>
      </c>
      <c r="O208" t="str">
        <f>IF(スケジュール!O210="","",スケジュール!O210)</f>
        <v/>
      </c>
      <c r="P208" t="str">
        <f>IF(スケジュール!P210="","",スケジュール!P210)</f>
        <v/>
      </c>
      <c r="Q208" t="str">
        <f>IF(スケジュール!Q210="","",スケジュール!Q210)</f>
        <v/>
      </c>
      <c r="R208" t="str">
        <f>IF(スケジュール!R210="","",スケジュール!R210)</f>
        <v/>
      </c>
      <c r="S208" t="str">
        <f>IF(スケジュール!S210="","",スケジュール!S210)</f>
        <v/>
      </c>
      <c r="T208" t="str">
        <f>IF(スケジュール!T210="","",スケジュール!T210)</f>
        <v/>
      </c>
      <c r="U208" t="str">
        <f>IF(スケジュール!U210="","",スケジュール!U210)</f>
        <v/>
      </c>
      <c r="V208" t="str">
        <f>IF(スケジュール!V210="","",スケジュール!V210)</f>
        <v/>
      </c>
      <c r="AC208" t="str">
        <f>IF(スケジュール!W210="","",スケジュール!W210)</f>
        <v/>
      </c>
      <c r="AD208" t="str">
        <f>IF(スケジュール!X210="","",スケジュール!X210)</f>
        <v/>
      </c>
      <c r="AE208" t="str">
        <f>IF(スケジュール!Y210="","",スケジュール!Y210)</f>
        <v/>
      </c>
      <c r="AF208" t="str">
        <f>IF(スケジュール!Z210="","",スケジュール!Z210)</f>
        <v/>
      </c>
      <c r="AG208" t="str">
        <f>IF(スケジュール!AA210="","",スケジュール!AA210)</f>
        <v/>
      </c>
      <c r="AH208" t="str">
        <f>IF(スケジュール!AB210="","",スケジュール!AB210)</f>
        <v/>
      </c>
      <c r="AI208" t="str">
        <f>IF(スケジュール!AC210="","",スケジュール!AC210)</f>
        <v/>
      </c>
    </row>
    <row r="209" spans="1:35">
      <c r="A209" s="209">
        <f>IF(スケジュール!A211="","",スケジュール!A211)</f>
        <v>43575</v>
      </c>
      <c r="B209" t="str">
        <f>IF(スケジュール!B211="","",スケジュール!B211)</f>
        <v>土</v>
      </c>
      <c r="C209" s="209" t="str">
        <f>IF(スケジュール!C211="","",スケジュール!C211)</f>
        <v/>
      </c>
      <c r="D209" s="209" t="str">
        <f>IF(スケジュール!D211="","",スケジュール!D211)</f>
        <v/>
      </c>
      <c r="E209" t="str">
        <f>IF(スケジュール!E211="","",スケジュール!E211)</f>
        <v/>
      </c>
      <c r="F209" t="str">
        <f>IF(スケジュール!F211="","",スケジュール!F211)</f>
        <v/>
      </c>
      <c r="G209" t="str">
        <f>IF(スケジュール!G211="","",スケジュール!G211)</f>
        <v/>
      </c>
      <c r="H209" t="str">
        <f>IF(スケジュール!H211="","",スケジュール!H211)</f>
        <v/>
      </c>
      <c r="I209" t="str">
        <f>IF(スケジュール!I211="","",スケジュール!I211)</f>
        <v/>
      </c>
      <c r="J209" t="str">
        <f>IF(スケジュール!J211="","",スケジュール!J211)</f>
        <v/>
      </c>
      <c r="K209" t="str">
        <f>IF(スケジュール!K211="","",スケジュール!K211)</f>
        <v/>
      </c>
      <c r="L209" t="str">
        <f>IF(スケジュール!L211="","",スケジュール!L211)</f>
        <v/>
      </c>
      <c r="M209" t="str">
        <f>IF(スケジュール!M211="","",スケジュール!M211)</f>
        <v/>
      </c>
      <c r="N209" t="str">
        <f>IF(スケジュール!N211="","",スケジュール!N211)</f>
        <v/>
      </c>
      <c r="O209" t="str">
        <f>IF(スケジュール!O211="","",スケジュール!O211)</f>
        <v/>
      </c>
      <c r="P209" t="str">
        <f>IF(スケジュール!P211="","",スケジュール!P211)</f>
        <v/>
      </c>
      <c r="Q209" t="str">
        <f>IF(スケジュール!Q211="","",スケジュール!Q211)</f>
        <v/>
      </c>
      <c r="R209" t="str">
        <f>IF(スケジュール!R211="","",スケジュール!R211)</f>
        <v/>
      </c>
      <c r="S209" t="str">
        <f>IF(スケジュール!S211="","",スケジュール!S211)</f>
        <v/>
      </c>
      <c r="T209" t="str">
        <f>IF(スケジュール!T211="","",スケジュール!T211)</f>
        <v/>
      </c>
      <c r="U209" t="str">
        <f>IF(スケジュール!U211="","",スケジュール!U211)</f>
        <v/>
      </c>
      <c r="V209" t="str">
        <f>IF(スケジュール!V211="","",スケジュール!V211)</f>
        <v/>
      </c>
      <c r="AC209" t="str">
        <f>IF(スケジュール!W211="","",スケジュール!W211)</f>
        <v/>
      </c>
      <c r="AD209" t="str">
        <f>IF(スケジュール!X211="","",スケジュール!X211)</f>
        <v/>
      </c>
      <c r="AE209" t="str">
        <f>IF(スケジュール!Y211="","",スケジュール!Y211)</f>
        <v/>
      </c>
      <c r="AF209" t="str">
        <f>IF(スケジュール!Z211="","",スケジュール!Z211)</f>
        <v/>
      </c>
      <c r="AG209" t="str">
        <f>IF(スケジュール!AA211="","",スケジュール!AA211)</f>
        <v/>
      </c>
      <c r="AH209" t="str">
        <f>IF(スケジュール!AB211="","",スケジュール!AB211)</f>
        <v/>
      </c>
      <c r="AI209" t="str">
        <f>IF(スケジュール!AC211="","",スケジュール!AC211)</f>
        <v/>
      </c>
    </row>
    <row r="210" spans="1:35">
      <c r="A210" s="209">
        <f>IF(スケジュール!A212="","",スケジュール!A212)</f>
        <v>43576</v>
      </c>
      <c r="B210" t="str">
        <f>IF(スケジュール!B212="","",スケジュール!B212)</f>
        <v>日</v>
      </c>
      <c r="C210" s="209" t="str">
        <f>IF(スケジュール!C212="","",スケジュール!C212)</f>
        <v/>
      </c>
      <c r="D210" s="209" t="str">
        <f>IF(スケジュール!D212="","",スケジュール!D212)</f>
        <v/>
      </c>
      <c r="E210" t="str">
        <f>IF(スケジュール!E212="","",スケジュール!E212)</f>
        <v/>
      </c>
      <c r="F210" t="str">
        <f>IF(スケジュール!F212="","",スケジュール!F212)</f>
        <v/>
      </c>
      <c r="G210" t="str">
        <f>IF(スケジュール!G212="","",スケジュール!G212)</f>
        <v/>
      </c>
      <c r="H210" t="str">
        <f>IF(スケジュール!H212="","",スケジュール!H212)</f>
        <v/>
      </c>
      <c r="I210" t="str">
        <f>IF(スケジュール!I212="","",スケジュール!I212)</f>
        <v/>
      </c>
      <c r="J210" t="str">
        <f>IF(スケジュール!J212="","",スケジュール!J212)</f>
        <v/>
      </c>
      <c r="K210" t="str">
        <f>IF(スケジュール!K212="","",スケジュール!K212)</f>
        <v/>
      </c>
      <c r="L210" t="str">
        <f>IF(スケジュール!L212="","",スケジュール!L212)</f>
        <v/>
      </c>
      <c r="M210" t="str">
        <f>IF(スケジュール!M212="","",スケジュール!M212)</f>
        <v/>
      </c>
      <c r="N210" t="str">
        <f>IF(スケジュール!N212="","",スケジュール!N212)</f>
        <v/>
      </c>
      <c r="O210" t="str">
        <f>IF(スケジュール!O212="","",スケジュール!O212)</f>
        <v/>
      </c>
      <c r="P210" t="str">
        <f>IF(スケジュール!P212="","",スケジュール!P212)</f>
        <v/>
      </c>
      <c r="Q210" t="str">
        <f>IF(スケジュール!Q212="","",スケジュール!Q212)</f>
        <v/>
      </c>
      <c r="R210" t="str">
        <f>IF(スケジュール!R212="","",スケジュール!R212)</f>
        <v/>
      </c>
      <c r="S210" t="str">
        <f>IF(スケジュール!S212="","",スケジュール!S212)</f>
        <v/>
      </c>
      <c r="T210" t="str">
        <f>IF(スケジュール!T212="","",スケジュール!T212)</f>
        <v/>
      </c>
      <c r="U210" t="str">
        <f>IF(スケジュール!U212="","",スケジュール!U212)</f>
        <v/>
      </c>
      <c r="V210" t="str">
        <f>IF(スケジュール!V212="","",スケジュール!V212)</f>
        <v/>
      </c>
      <c r="AC210" t="str">
        <f>IF(スケジュール!W212="","",スケジュール!W212)</f>
        <v/>
      </c>
      <c r="AD210" t="str">
        <f>IF(スケジュール!X212="","",スケジュール!X212)</f>
        <v/>
      </c>
      <c r="AE210" t="str">
        <f>IF(スケジュール!Y212="","",スケジュール!Y212)</f>
        <v/>
      </c>
      <c r="AF210" t="str">
        <f>IF(スケジュール!Z212="","",スケジュール!Z212)</f>
        <v/>
      </c>
      <c r="AG210" t="str">
        <f>IF(スケジュール!AA212="","",スケジュール!AA212)</f>
        <v/>
      </c>
      <c r="AH210" t="str">
        <f>IF(スケジュール!AB212="","",スケジュール!AB212)</f>
        <v/>
      </c>
      <c r="AI210" t="str">
        <f>IF(スケジュール!AC212="","",スケジュール!AC212)</f>
        <v/>
      </c>
    </row>
    <row r="211" spans="1:35">
      <c r="A211" s="209">
        <f>IF(スケジュール!A213="","",スケジュール!A213)</f>
        <v>43577</v>
      </c>
      <c r="B211" t="str">
        <f>IF(スケジュール!B213="","",スケジュール!B213)</f>
        <v>月</v>
      </c>
      <c r="C211" s="209" t="str">
        <f>IF(スケジュール!C213="","",スケジュール!C213)</f>
        <v/>
      </c>
      <c r="D211" s="209" t="str">
        <f>IF(スケジュール!D213="","",スケジュール!D213)</f>
        <v/>
      </c>
      <c r="E211" t="str">
        <f>IF(スケジュール!E213="","",スケジュール!E213)</f>
        <v/>
      </c>
      <c r="F211" t="str">
        <f>IF(スケジュール!F213="","",スケジュール!F213)</f>
        <v/>
      </c>
      <c r="G211" t="str">
        <f>IF(スケジュール!G213="","",スケジュール!G213)</f>
        <v/>
      </c>
      <c r="H211" t="str">
        <f>IF(スケジュール!H213="","",スケジュール!H213)</f>
        <v/>
      </c>
      <c r="I211" t="str">
        <f>IF(スケジュール!I213="","",スケジュール!I213)</f>
        <v/>
      </c>
      <c r="J211" t="str">
        <f>IF(スケジュール!J213="","",スケジュール!J213)</f>
        <v/>
      </c>
      <c r="K211" t="str">
        <f>IF(スケジュール!K213="","",スケジュール!K213)</f>
        <v/>
      </c>
      <c r="L211" t="str">
        <f>IF(スケジュール!L213="","",スケジュール!L213)</f>
        <v/>
      </c>
      <c r="M211" t="str">
        <f>IF(スケジュール!M213="","",スケジュール!M213)</f>
        <v/>
      </c>
      <c r="N211" t="str">
        <f>IF(スケジュール!N213="","",スケジュール!N213)</f>
        <v/>
      </c>
      <c r="O211" t="str">
        <f>IF(スケジュール!O213="","",スケジュール!O213)</f>
        <v/>
      </c>
      <c r="P211" t="str">
        <f>IF(スケジュール!P213="","",スケジュール!P213)</f>
        <v/>
      </c>
      <c r="Q211" t="str">
        <f>IF(スケジュール!Q213="","",スケジュール!Q213)</f>
        <v/>
      </c>
      <c r="R211" t="str">
        <f>IF(スケジュール!R213="","",スケジュール!R213)</f>
        <v/>
      </c>
      <c r="S211" t="str">
        <f>IF(スケジュール!S213="","",スケジュール!S213)</f>
        <v/>
      </c>
      <c r="T211" t="str">
        <f>IF(スケジュール!T213="","",スケジュール!T213)</f>
        <v/>
      </c>
      <c r="U211" t="str">
        <f>IF(スケジュール!U213="","",スケジュール!U213)</f>
        <v/>
      </c>
      <c r="V211" t="str">
        <f>IF(スケジュール!V213="","",スケジュール!V213)</f>
        <v/>
      </c>
      <c r="AC211" t="str">
        <f>IF(スケジュール!W213="","",スケジュール!W213)</f>
        <v/>
      </c>
      <c r="AD211" t="str">
        <f>IF(スケジュール!X213="","",スケジュール!X213)</f>
        <v/>
      </c>
      <c r="AE211" t="str">
        <f>IF(スケジュール!Y213="","",スケジュール!Y213)</f>
        <v/>
      </c>
      <c r="AF211" t="str">
        <f>IF(スケジュール!Z213="","",スケジュール!Z213)</f>
        <v/>
      </c>
      <c r="AG211" t="str">
        <f>IF(スケジュール!AA213="","",スケジュール!AA213)</f>
        <v/>
      </c>
      <c r="AH211" t="str">
        <f>IF(スケジュール!AB213="","",スケジュール!AB213)</f>
        <v/>
      </c>
      <c r="AI211" t="str">
        <f>IF(スケジュール!AC213="","",スケジュール!AC213)</f>
        <v/>
      </c>
    </row>
    <row r="212" spans="1:35">
      <c r="A212" s="209">
        <f>IF(スケジュール!A214="","",スケジュール!A214)</f>
        <v>43578</v>
      </c>
      <c r="B212" t="str">
        <f>IF(スケジュール!B214="","",スケジュール!B214)</f>
        <v>火</v>
      </c>
      <c r="C212" s="209" t="str">
        <f>IF(スケジュール!C214="","",スケジュール!C214)</f>
        <v/>
      </c>
      <c r="D212" s="209" t="str">
        <f>IF(スケジュール!D214="","",スケジュール!D214)</f>
        <v/>
      </c>
      <c r="E212" t="str">
        <f>IF(スケジュール!E214="","",スケジュール!E214)</f>
        <v/>
      </c>
      <c r="F212" t="str">
        <f>IF(スケジュール!F214="","",スケジュール!F214)</f>
        <v/>
      </c>
      <c r="G212" t="str">
        <f>IF(スケジュール!G214="","",スケジュール!G214)</f>
        <v/>
      </c>
      <c r="H212" t="str">
        <f>IF(スケジュール!H214="","",スケジュール!H214)</f>
        <v/>
      </c>
      <c r="I212" t="str">
        <f>IF(スケジュール!I214="","",スケジュール!I214)</f>
        <v/>
      </c>
      <c r="J212" t="str">
        <f>IF(スケジュール!J214="","",スケジュール!J214)</f>
        <v/>
      </c>
      <c r="K212" t="str">
        <f>IF(スケジュール!K214="","",スケジュール!K214)</f>
        <v/>
      </c>
      <c r="L212" t="str">
        <f>IF(スケジュール!L214="","",スケジュール!L214)</f>
        <v/>
      </c>
      <c r="M212" t="str">
        <f>IF(スケジュール!M214="","",スケジュール!M214)</f>
        <v/>
      </c>
      <c r="N212" t="str">
        <f>IF(スケジュール!N214="","",スケジュール!N214)</f>
        <v/>
      </c>
      <c r="O212" t="str">
        <f>IF(スケジュール!O214="","",スケジュール!O214)</f>
        <v/>
      </c>
      <c r="P212" t="str">
        <f>IF(スケジュール!P214="","",スケジュール!P214)</f>
        <v/>
      </c>
      <c r="Q212" t="str">
        <f>IF(スケジュール!Q214="","",スケジュール!Q214)</f>
        <v/>
      </c>
      <c r="R212" t="str">
        <f>IF(スケジュール!R214="","",スケジュール!R214)</f>
        <v/>
      </c>
      <c r="S212" t="str">
        <f>IF(スケジュール!S214="","",スケジュール!S214)</f>
        <v/>
      </c>
      <c r="T212" t="str">
        <f>IF(スケジュール!T214="","",スケジュール!T214)</f>
        <v/>
      </c>
      <c r="U212" t="str">
        <f>IF(スケジュール!U214="","",スケジュール!U214)</f>
        <v/>
      </c>
      <c r="V212" t="str">
        <f>IF(スケジュール!V214="","",スケジュール!V214)</f>
        <v/>
      </c>
      <c r="AC212" t="str">
        <f>IF(スケジュール!W214="","",スケジュール!W214)</f>
        <v/>
      </c>
      <c r="AD212" t="str">
        <f>IF(スケジュール!X214="","",スケジュール!X214)</f>
        <v/>
      </c>
      <c r="AE212" t="str">
        <f>IF(スケジュール!Y214="","",スケジュール!Y214)</f>
        <v/>
      </c>
      <c r="AF212" t="str">
        <f>IF(スケジュール!Z214="","",スケジュール!Z214)</f>
        <v/>
      </c>
      <c r="AG212" t="str">
        <f>IF(スケジュール!AA214="","",スケジュール!AA214)</f>
        <v/>
      </c>
      <c r="AH212" t="str">
        <f>IF(スケジュール!AB214="","",スケジュール!AB214)</f>
        <v/>
      </c>
      <c r="AI212" t="str">
        <f>IF(スケジュール!AC214="","",スケジュール!AC214)</f>
        <v/>
      </c>
    </row>
    <row r="213" spans="1:35">
      <c r="A213" s="209">
        <f>IF(スケジュール!A215="","",スケジュール!A215)</f>
        <v>43579</v>
      </c>
      <c r="B213" t="str">
        <f>IF(スケジュール!B215="","",スケジュール!B215)</f>
        <v>水</v>
      </c>
      <c r="C213" s="209" t="str">
        <f>IF(スケジュール!C215="","",スケジュール!C215)</f>
        <v/>
      </c>
      <c r="D213" s="209" t="str">
        <f>IF(スケジュール!D215="","",スケジュール!D215)</f>
        <v/>
      </c>
      <c r="E213" t="str">
        <f>IF(スケジュール!E215="","",スケジュール!E215)</f>
        <v/>
      </c>
      <c r="F213" t="str">
        <f>IF(スケジュール!F215="","",スケジュール!F215)</f>
        <v/>
      </c>
      <c r="G213" t="str">
        <f>IF(スケジュール!G215="","",スケジュール!G215)</f>
        <v/>
      </c>
      <c r="H213" t="str">
        <f>IF(スケジュール!H215="","",スケジュール!H215)</f>
        <v/>
      </c>
      <c r="I213" t="str">
        <f>IF(スケジュール!I215="","",スケジュール!I215)</f>
        <v/>
      </c>
      <c r="J213" t="str">
        <f>IF(スケジュール!J215="","",スケジュール!J215)</f>
        <v/>
      </c>
      <c r="K213" t="str">
        <f>IF(スケジュール!K215="","",スケジュール!K215)</f>
        <v/>
      </c>
      <c r="L213" t="str">
        <f>IF(スケジュール!L215="","",スケジュール!L215)</f>
        <v/>
      </c>
      <c r="M213" t="str">
        <f>IF(スケジュール!M215="","",スケジュール!M215)</f>
        <v/>
      </c>
      <c r="N213" t="str">
        <f>IF(スケジュール!N215="","",スケジュール!N215)</f>
        <v/>
      </c>
      <c r="O213" t="str">
        <f>IF(スケジュール!O215="","",スケジュール!O215)</f>
        <v/>
      </c>
      <c r="P213" t="str">
        <f>IF(スケジュール!P215="","",スケジュール!P215)</f>
        <v/>
      </c>
      <c r="Q213" t="str">
        <f>IF(スケジュール!Q215="","",スケジュール!Q215)</f>
        <v/>
      </c>
      <c r="R213" t="str">
        <f>IF(スケジュール!R215="","",スケジュール!R215)</f>
        <v/>
      </c>
      <c r="S213" t="str">
        <f>IF(スケジュール!S215="","",スケジュール!S215)</f>
        <v/>
      </c>
      <c r="T213" t="str">
        <f>IF(スケジュール!T215="","",スケジュール!T215)</f>
        <v/>
      </c>
      <c r="U213" t="str">
        <f>IF(スケジュール!U215="","",スケジュール!U215)</f>
        <v/>
      </c>
      <c r="V213" t="str">
        <f>IF(スケジュール!V215="","",スケジュール!V215)</f>
        <v/>
      </c>
      <c r="AC213" t="str">
        <f>IF(スケジュール!W215="","",スケジュール!W215)</f>
        <v/>
      </c>
      <c r="AD213" t="str">
        <f>IF(スケジュール!X215="","",スケジュール!X215)</f>
        <v/>
      </c>
      <c r="AE213" t="str">
        <f>IF(スケジュール!Y215="","",スケジュール!Y215)</f>
        <v/>
      </c>
      <c r="AF213" t="str">
        <f>IF(スケジュール!Z215="","",スケジュール!Z215)</f>
        <v/>
      </c>
      <c r="AG213" t="str">
        <f>IF(スケジュール!AA215="","",スケジュール!AA215)</f>
        <v/>
      </c>
      <c r="AH213" t="str">
        <f>IF(スケジュール!AB215="","",スケジュール!AB215)</f>
        <v/>
      </c>
      <c r="AI213" t="str">
        <f>IF(スケジュール!AC215="","",スケジュール!AC215)</f>
        <v/>
      </c>
    </row>
    <row r="214" spans="1:35">
      <c r="A214" s="209">
        <f>IF(スケジュール!A216="","",スケジュール!A216)</f>
        <v>43580</v>
      </c>
      <c r="B214" t="str">
        <f>IF(スケジュール!B216="","",スケジュール!B216)</f>
        <v>木</v>
      </c>
      <c r="C214" s="209" t="str">
        <f>IF(スケジュール!C216="","",スケジュール!C216)</f>
        <v/>
      </c>
      <c r="D214" s="209" t="str">
        <f>IF(スケジュール!D216="","",スケジュール!D216)</f>
        <v/>
      </c>
      <c r="E214" t="str">
        <f>IF(スケジュール!E216="","",スケジュール!E216)</f>
        <v/>
      </c>
      <c r="F214" t="str">
        <f>IF(スケジュール!F216="","",スケジュール!F216)</f>
        <v/>
      </c>
      <c r="G214" t="str">
        <f>IF(スケジュール!G216="","",スケジュール!G216)</f>
        <v/>
      </c>
      <c r="H214" t="str">
        <f>IF(スケジュール!H216="","",スケジュール!H216)</f>
        <v/>
      </c>
      <c r="I214" t="str">
        <f>IF(スケジュール!I216="","",スケジュール!I216)</f>
        <v/>
      </c>
      <c r="J214" t="str">
        <f>IF(スケジュール!J216="","",スケジュール!J216)</f>
        <v/>
      </c>
      <c r="K214" t="str">
        <f>IF(スケジュール!K216="","",スケジュール!K216)</f>
        <v/>
      </c>
      <c r="L214" t="str">
        <f>IF(スケジュール!L216="","",スケジュール!L216)</f>
        <v/>
      </c>
      <c r="M214" t="str">
        <f>IF(スケジュール!M216="","",スケジュール!M216)</f>
        <v/>
      </c>
      <c r="N214" t="str">
        <f>IF(スケジュール!N216="","",スケジュール!N216)</f>
        <v/>
      </c>
      <c r="O214" t="str">
        <f>IF(スケジュール!O216="","",スケジュール!O216)</f>
        <v/>
      </c>
      <c r="P214" t="str">
        <f>IF(スケジュール!P216="","",スケジュール!P216)</f>
        <v/>
      </c>
      <c r="Q214" t="str">
        <f>IF(スケジュール!Q216="","",スケジュール!Q216)</f>
        <v/>
      </c>
      <c r="R214" t="str">
        <f>IF(スケジュール!R216="","",スケジュール!R216)</f>
        <v/>
      </c>
      <c r="S214" t="str">
        <f>IF(スケジュール!S216="","",スケジュール!S216)</f>
        <v/>
      </c>
      <c r="T214" t="str">
        <f>IF(スケジュール!T216="","",スケジュール!T216)</f>
        <v/>
      </c>
      <c r="U214" t="str">
        <f>IF(スケジュール!U216="","",スケジュール!U216)</f>
        <v/>
      </c>
      <c r="V214" t="str">
        <f>IF(スケジュール!V216="","",スケジュール!V216)</f>
        <v/>
      </c>
      <c r="AC214" t="str">
        <f>IF(スケジュール!W216="","",スケジュール!W216)</f>
        <v/>
      </c>
      <c r="AD214" t="str">
        <f>IF(スケジュール!X216="","",スケジュール!X216)</f>
        <v/>
      </c>
      <c r="AE214" t="str">
        <f>IF(スケジュール!Y216="","",スケジュール!Y216)</f>
        <v/>
      </c>
      <c r="AF214" t="str">
        <f>IF(スケジュール!Z216="","",スケジュール!Z216)</f>
        <v/>
      </c>
      <c r="AG214" t="str">
        <f>IF(スケジュール!AA216="","",スケジュール!AA216)</f>
        <v/>
      </c>
      <c r="AH214" t="str">
        <f>IF(スケジュール!AB216="","",スケジュール!AB216)</f>
        <v/>
      </c>
      <c r="AI214" t="str">
        <f>IF(スケジュール!AC216="","",スケジュール!AC216)</f>
        <v/>
      </c>
    </row>
    <row r="215" spans="1:35">
      <c r="A215" s="209">
        <f>IF(スケジュール!A217="","",スケジュール!A217)</f>
        <v>43581</v>
      </c>
      <c r="B215" t="str">
        <f>IF(スケジュール!B217="","",スケジュール!B217)</f>
        <v>金</v>
      </c>
      <c r="C215" s="209" t="str">
        <f>IF(スケジュール!C217="","",スケジュール!C217)</f>
        <v/>
      </c>
      <c r="D215" s="209" t="str">
        <f>IF(スケジュール!D217="","",スケジュール!D217)</f>
        <v/>
      </c>
      <c r="E215" t="str">
        <f>IF(スケジュール!E217="","",スケジュール!E217)</f>
        <v/>
      </c>
      <c r="F215" t="str">
        <f>IF(スケジュール!F217="","",スケジュール!F217)</f>
        <v/>
      </c>
      <c r="G215" t="str">
        <f>IF(スケジュール!G217="","",スケジュール!G217)</f>
        <v/>
      </c>
      <c r="H215" t="str">
        <f>IF(スケジュール!H217="","",スケジュール!H217)</f>
        <v/>
      </c>
      <c r="I215" t="str">
        <f>IF(スケジュール!I217="","",スケジュール!I217)</f>
        <v/>
      </c>
      <c r="J215" t="str">
        <f>IF(スケジュール!J217="","",スケジュール!J217)</f>
        <v/>
      </c>
      <c r="K215" t="str">
        <f>IF(スケジュール!K217="","",スケジュール!K217)</f>
        <v/>
      </c>
      <c r="L215" t="str">
        <f>IF(スケジュール!L217="","",スケジュール!L217)</f>
        <v/>
      </c>
      <c r="M215" t="str">
        <f>IF(スケジュール!M217="","",スケジュール!M217)</f>
        <v/>
      </c>
      <c r="N215" t="str">
        <f>IF(スケジュール!N217="","",スケジュール!N217)</f>
        <v/>
      </c>
      <c r="O215" t="str">
        <f>IF(スケジュール!O217="","",スケジュール!O217)</f>
        <v/>
      </c>
      <c r="P215" t="str">
        <f>IF(スケジュール!P217="","",スケジュール!P217)</f>
        <v/>
      </c>
      <c r="Q215" t="str">
        <f>IF(スケジュール!Q217="","",スケジュール!Q217)</f>
        <v/>
      </c>
      <c r="R215" t="str">
        <f>IF(スケジュール!R217="","",スケジュール!R217)</f>
        <v/>
      </c>
      <c r="S215" t="str">
        <f>IF(スケジュール!S217="","",スケジュール!S217)</f>
        <v/>
      </c>
      <c r="T215" t="str">
        <f>IF(スケジュール!T217="","",スケジュール!T217)</f>
        <v/>
      </c>
      <c r="U215" t="str">
        <f>IF(スケジュール!U217="","",スケジュール!U217)</f>
        <v/>
      </c>
      <c r="V215" t="str">
        <f>IF(スケジュール!V217="","",スケジュール!V217)</f>
        <v/>
      </c>
      <c r="AC215" t="str">
        <f>IF(スケジュール!W217="","",スケジュール!W217)</f>
        <v/>
      </c>
      <c r="AD215" t="str">
        <f>IF(スケジュール!X217="","",スケジュール!X217)</f>
        <v/>
      </c>
      <c r="AE215" t="str">
        <f>IF(スケジュール!Y217="","",スケジュール!Y217)</f>
        <v/>
      </c>
      <c r="AF215" t="str">
        <f>IF(スケジュール!Z217="","",スケジュール!Z217)</f>
        <v/>
      </c>
      <c r="AG215" t="str">
        <f>IF(スケジュール!AA217="","",スケジュール!AA217)</f>
        <v/>
      </c>
      <c r="AH215" t="str">
        <f>IF(スケジュール!AB217="","",スケジュール!AB217)</f>
        <v/>
      </c>
      <c r="AI215" t="str">
        <f>IF(スケジュール!AC217="","",スケジュール!AC217)</f>
        <v/>
      </c>
    </row>
    <row r="216" spans="1:35">
      <c r="A216" s="209">
        <f>IF(スケジュール!A218="","",スケジュール!A218)</f>
        <v>43582</v>
      </c>
      <c r="B216" t="str">
        <f>IF(スケジュール!B218="","",スケジュール!B218)</f>
        <v>土</v>
      </c>
      <c r="C216" s="209" t="str">
        <f>IF(スケジュール!C218="","",スケジュール!C218)</f>
        <v/>
      </c>
      <c r="D216" s="209" t="str">
        <f>IF(スケジュール!D218="","",スケジュール!D218)</f>
        <v/>
      </c>
      <c r="E216" t="str">
        <f>IF(スケジュール!E218="","",スケジュール!E218)</f>
        <v/>
      </c>
      <c r="F216" t="str">
        <f>IF(スケジュール!F218="","",スケジュール!F218)</f>
        <v/>
      </c>
      <c r="G216" t="str">
        <f>IF(スケジュール!G218="","",スケジュール!G218)</f>
        <v/>
      </c>
      <c r="H216" t="str">
        <f>IF(スケジュール!H218="","",スケジュール!H218)</f>
        <v/>
      </c>
      <c r="I216" t="str">
        <f>IF(スケジュール!I218="","",スケジュール!I218)</f>
        <v/>
      </c>
      <c r="J216" t="str">
        <f>IF(スケジュール!J218="","",スケジュール!J218)</f>
        <v/>
      </c>
      <c r="K216" t="str">
        <f>IF(スケジュール!K218="","",スケジュール!K218)</f>
        <v/>
      </c>
      <c r="L216" t="str">
        <f>IF(スケジュール!L218="","",スケジュール!L218)</f>
        <v/>
      </c>
      <c r="M216" t="str">
        <f>IF(スケジュール!M218="","",スケジュール!M218)</f>
        <v/>
      </c>
      <c r="N216" t="str">
        <f>IF(スケジュール!N218="","",スケジュール!N218)</f>
        <v/>
      </c>
      <c r="O216" t="str">
        <f>IF(スケジュール!O218="","",スケジュール!O218)</f>
        <v/>
      </c>
      <c r="P216" t="str">
        <f>IF(スケジュール!P218="","",スケジュール!P218)</f>
        <v/>
      </c>
      <c r="Q216" t="str">
        <f>IF(スケジュール!Q218="","",スケジュール!Q218)</f>
        <v/>
      </c>
      <c r="R216" t="str">
        <f>IF(スケジュール!R218="","",スケジュール!R218)</f>
        <v/>
      </c>
      <c r="S216" t="str">
        <f>IF(スケジュール!S218="","",スケジュール!S218)</f>
        <v/>
      </c>
      <c r="T216" t="str">
        <f>IF(スケジュール!T218="","",スケジュール!T218)</f>
        <v/>
      </c>
      <c r="U216" t="str">
        <f>IF(スケジュール!U218="","",スケジュール!U218)</f>
        <v/>
      </c>
      <c r="V216" t="str">
        <f>IF(スケジュール!V218="","",スケジュール!V218)</f>
        <v/>
      </c>
      <c r="AC216" t="str">
        <f>IF(スケジュール!W218="","",スケジュール!W218)</f>
        <v/>
      </c>
      <c r="AD216" t="str">
        <f>IF(スケジュール!X218="","",スケジュール!X218)</f>
        <v/>
      </c>
      <c r="AE216" t="str">
        <f>IF(スケジュール!Y218="","",スケジュール!Y218)</f>
        <v/>
      </c>
      <c r="AF216" t="str">
        <f>IF(スケジュール!Z218="","",スケジュール!Z218)</f>
        <v/>
      </c>
      <c r="AG216" t="str">
        <f>IF(スケジュール!AA218="","",スケジュール!AA218)</f>
        <v/>
      </c>
      <c r="AH216" t="str">
        <f>IF(スケジュール!AB218="","",スケジュール!AB218)</f>
        <v/>
      </c>
      <c r="AI216" t="str">
        <f>IF(スケジュール!AC218="","",スケジュール!AC218)</f>
        <v/>
      </c>
    </row>
    <row r="217" spans="1:35">
      <c r="A217" s="209">
        <f>IF(スケジュール!A219="","",スケジュール!A219)</f>
        <v>43583</v>
      </c>
      <c r="B217" t="str">
        <f>IF(スケジュール!B219="","",スケジュール!B219)</f>
        <v>日</v>
      </c>
      <c r="C217" s="209" t="str">
        <f>IF(スケジュール!C219="","",スケジュール!C219)</f>
        <v/>
      </c>
      <c r="D217" s="209" t="str">
        <f>IF(スケジュール!D219="","",スケジュール!D219)</f>
        <v/>
      </c>
      <c r="E217" t="str">
        <f>IF(スケジュール!E219="","",スケジュール!E219)</f>
        <v/>
      </c>
      <c r="F217" t="str">
        <f>IF(スケジュール!F219="","",スケジュール!F219)</f>
        <v/>
      </c>
      <c r="G217" t="str">
        <f>IF(スケジュール!G219="","",スケジュール!G219)</f>
        <v/>
      </c>
      <c r="H217" t="str">
        <f>IF(スケジュール!H219="","",スケジュール!H219)</f>
        <v/>
      </c>
      <c r="I217" t="str">
        <f>IF(スケジュール!I219="","",スケジュール!I219)</f>
        <v/>
      </c>
      <c r="J217" t="str">
        <f>IF(スケジュール!J219="","",スケジュール!J219)</f>
        <v/>
      </c>
      <c r="K217" t="str">
        <f>IF(スケジュール!K219="","",スケジュール!K219)</f>
        <v/>
      </c>
      <c r="L217" t="str">
        <f>IF(スケジュール!L219="","",スケジュール!L219)</f>
        <v/>
      </c>
      <c r="M217" t="str">
        <f>IF(スケジュール!M219="","",スケジュール!M219)</f>
        <v/>
      </c>
      <c r="N217" t="str">
        <f>IF(スケジュール!N219="","",スケジュール!N219)</f>
        <v/>
      </c>
      <c r="O217" t="str">
        <f>IF(スケジュール!O219="","",スケジュール!O219)</f>
        <v/>
      </c>
      <c r="P217" t="str">
        <f>IF(スケジュール!P219="","",スケジュール!P219)</f>
        <v/>
      </c>
      <c r="Q217" t="str">
        <f>IF(スケジュール!Q219="","",スケジュール!Q219)</f>
        <v/>
      </c>
      <c r="R217" t="str">
        <f>IF(スケジュール!R219="","",スケジュール!R219)</f>
        <v/>
      </c>
      <c r="S217" t="str">
        <f>IF(スケジュール!S219="","",スケジュール!S219)</f>
        <v/>
      </c>
      <c r="T217" t="str">
        <f>IF(スケジュール!T219="","",スケジュール!T219)</f>
        <v/>
      </c>
      <c r="U217" t="str">
        <f>IF(スケジュール!U219="","",スケジュール!U219)</f>
        <v/>
      </c>
      <c r="V217" t="str">
        <f>IF(スケジュール!V219="","",スケジュール!V219)</f>
        <v/>
      </c>
      <c r="AC217" t="str">
        <f>IF(スケジュール!W219="","",スケジュール!W219)</f>
        <v/>
      </c>
      <c r="AD217" t="str">
        <f>IF(スケジュール!X219="","",スケジュール!X219)</f>
        <v/>
      </c>
      <c r="AE217" t="str">
        <f>IF(スケジュール!Y219="","",スケジュール!Y219)</f>
        <v/>
      </c>
      <c r="AF217" t="str">
        <f>IF(スケジュール!Z219="","",スケジュール!Z219)</f>
        <v/>
      </c>
      <c r="AG217" t="str">
        <f>IF(スケジュール!AA219="","",スケジュール!AA219)</f>
        <v/>
      </c>
      <c r="AH217" t="str">
        <f>IF(スケジュール!AB219="","",スケジュール!AB219)</f>
        <v/>
      </c>
      <c r="AI217" t="str">
        <f>IF(スケジュール!AC219="","",スケジュール!AC219)</f>
        <v/>
      </c>
    </row>
    <row r="218" spans="1:35">
      <c r="A218" s="209">
        <f>IF(スケジュール!A220="","",スケジュール!A220)</f>
        <v>43584</v>
      </c>
      <c r="B218" t="str">
        <f>IF(スケジュール!B220="","",スケジュール!B220)</f>
        <v>月</v>
      </c>
      <c r="C218" s="209" t="str">
        <f>IF(スケジュール!C220="","",スケジュール!C220)</f>
        <v/>
      </c>
      <c r="D218" s="209" t="str">
        <f>IF(スケジュール!D220="","",スケジュール!D220)</f>
        <v/>
      </c>
      <c r="E218" t="str">
        <f>IF(スケジュール!E220="","",スケジュール!E220)</f>
        <v/>
      </c>
      <c r="F218" t="str">
        <f>IF(スケジュール!F220="","",スケジュール!F220)</f>
        <v/>
      </c>
      <c r="G218" t="str">
        <f>IF(スケジュール!G220="","",スケジュール!G220)</f>
        <v/>
      </c>
      <c r="H218" t="str">
        <f>IF(スケジュール!H220="","",スケジュール!H220)</f>
        <v/>
      </c>
      <c r="I218" t="str">
        <f>IF(スケジュール!I220="","",スケジュール!I220)</f>
        <v/>
      </c>
      <c r="J218" t="str">
        <f>IF(スケジュール!J220="","",スケジュール!J220)</f>
        <v/>
      </c>
      <c r="K218" t="str">
        <f>IF(スケジュール!K220="","",スケジュール!K220)</f>
        <v/>
      </c>
      <c r="L218" t="str">
        <f>IF(スケジュール!L220="","",スケジュール!L220)</f>
        <v/>
      </c>
      <c r="M218" t="str">
        <f>IF(スケジュール!M220="","",スケジュール!M220)</f>
        <v/>
      </c>
      <c r="N218" t="str">
        <f>IF(スケジュール!N220="","",スケジュール!N220)</f>
        <v/>
      </c>
      <c r="O218" t="str">
        <f>IF(スケジュール!O220="","",スケジュール!O220)</f>
        <v/>
      </c>
      <c r="P218" t="str">
        <f>IF(スケジュール!P220="","",スケジュール!P220)</f>
        <v/>
      </c>
      <c r="Q218" t="str">
        <f>IF(スケジュール!Q220="","",スケジュール!Q220)</f>
        <v/>
      </c>
      <c r="R218" t="str">
        <f>IF(スケジュール!R220="","",スケジュール!R220)</f>
        <v/>
      </c>
      <c r="S218" t="str">
        <f>IF(スケジュール!S220="","",スケジュール!S220)</f>
        <v/>
      </c>
      <c r="T218" t="str">
        <f>IF(スケジュール!T220="","",スケジュール!T220)</f>
        <v/>
      </c>
      <c r="U218" t="str">
        <f>IF(スケジュール!U220="","",スケジュール!U220)</f>
        <v/>
      </c>
      <c r="V218" t="str">
        <f>IF(スケジュール!V220="","",スケジュール!V220)</f>
        <v/>
      </c>
      <c r="AC218" t="str">
        <f>IF(スケジュール!W220="","",スケジュール!W220)</f>
        <v/>
      </c>
      <c r="AD218" t="str">
        <f>IF(スケジュール!X220="","",スケジュール!X220)</f>
        <v/>
      </c>
      <c r="AE218" t="str">
        <f>IF(スケジュール!Y220="","",スケジュール!Y220)</f>
        <v/>
      </c>
      <c r="AF218" t="str">
        <f>IF(スケジュール!Z220="","",スケジュール!Z220)</f>
        <v/>
      </c>
      <c r="AG218" t="str">
        <f>IF(スケジュール!AA220="","",スケジュール!AA220)</f>
        <v/>
      </c>
      <c r="AH218" t="str">
        <f>IF(スケジュール!AB220="","",スケジュール!AB220)</f>
        <v/>
      </c>
      <c r="AI218" t="str">
        <f>IF(スケジュール!AC220="","",スケジュール!AC220)</f>
        <v/>
      </c>
    </row>
    <row r="219" spans="1:35">
      <c r="A219" s="209">
        <f>IF(スケジュール!A221="","",スケジュール!A221)</f>
        <v>43585</v>
      </c>
      <c r="B219" t="str">
        <f>IF(スケジュール!B221="","",スケジュール!B221)</f>
        <v>火</v>
      </c>
      <c r="C219" s="209" t="str">
        <f>IF(スケジュール!C221="","",スケジュール!C221)</f>
        <v/>
      </c>
      <c r="D219" s="209" t="str">
        <f>IF(スケジュール!D221="","",スケジュール!D221)</f>
        <v/>
      </c>
      <c r="E219" t="str">
        <f>IF(スケジュール!E221="","",スケジュール!E221)</f>
        <v/>
      </c>
      <c r="F219" t="str">
        <f>IF(スケジュール!F221="","",スケジュール!F221)</f>
        <v/>
      </c>
      <c r="G219" t="str">
        <f>IF(スケジュール!G221="","",スケジュール!G221)</f>
        <v/>
      </c>
      <c r="H219" t="str">
        <f>IF(スケジュール!H221="","",スケジュール!H221)</f>
        <v/>
      </c>
      <c r="I219" t="str">
        <f>IF(スケジュール!I221="","",スケジュール!I221)</f>
        <v/>
      </c>
      <c r="J219" t="str">
        <f>IF(スケジュール!J221="","",スケジュール!J221)</f>
        <v/>
      </c>
      <c r="K219" t="str">
        <f>IF(スケジュール!K221="","",スケジュール!K221)</f>
        <v/>
      </c>
      <c r="L219" t="str">
        <f>IF(スケジュール!L221="","",スケジュール!L221)</f>
        <v/>
      </c>
      <c r="M219" t="str">
        <f>IF(スケジュール!M221="","",スケジュール!M221)</f>
        <v/>
      </c>
      <c r="N219" t="str">
        <f>IF(スケジュール!N221="","",スケジュール!N221)</f>
        <v/>
      </c>
      <c r="O219" t="str">
        <f>IF(スケジュール!O221="","",スケジュール!O221)</f>
        <v/>
      </c>
      <c r="P219" t="str">
        <f>IF(スケジュール!P221="","",スケジュール!P221)</f>
        <v/>
      </c>
      <c r="Q219" t="str">
        <f>IF(スケジュール!Q221="","",スケジュール!Q221)</f>
        <v/>
      </c>
      <c r="R219" t="str">
        <f>IF(スケジュール!R221="","",スケジュール!R221)</f>
        <v/>
      </c>
      <c r="S219" t="str">
        <f>IF(スケジュール!S221="","",スケジュール!S221)</f>
        <v/>
      </c>
      <c r="T219" t="str">
        <f>IF(スケジュール!T221="","",スケジュール!T221)</f>
        <v/>
      </c>
      <c r="U219" t="str">
        <f>IF(スケジュール!U221="","",スケジュール!U221)</f>
        <v/>
      </c>
      <c r="V219" t="str">
        <f>IF(スケジュール!V221="","",スケジュール!V221)</f>
        <v/>
      </c>
      <c r="AC219" t="str">
        <f>IF(スケジュール!W221="","",スケジュール!W221)</f>
        <v/>
      </c>
      <c r="AD219" t="str">
        <f>IF(スケジュール!X221="","",スケジュール!X221)</f>
        <v/>
      </c>
      <c r="AE219" t="str">
        <f>IF(スケジュール!Y221="","",スケジュール!Y221)</f>
        <v/>
      </c>
      <c r="AF219" t="str">
        <f>IF(スケジュール!Z221="","",スケジュール!Z221)</f>
        <v/>
      </c>
      <c r="AG219" t="str">
        <f>IF(スケジュール!AA221="","",スケジュール!AA221)</f>
        <v/>
      </c>
      <c r="AH219" t="str">
        <f>IF(スケジュール!AB221="","",スケジュール!AB221)</f>
        <v/>
      </c>
      <c r="AI219" t="str">
        <f>IF(スケジュール!AC221="","",スケジュール!AC221)</f>
        <v/>
      </c>
    </row>
    <row r="220" spans="1:35">
      <c r="A220" s="209">
        <f>IF(スケジュール!A222="","",スケジュール!A222)</f>
        <v>43586</v>
      </c>
      <c r="B220" t="str">
        <f>IF(スケジュール!B222="","",スケジュール!B222)</f>
        <v>水</v>
      </c>
      <c r="C220" s="209" t="str">
        <f>IF(スケジュール!C222="","",スケジュール!C222)</f>
        <v/>
      </c>
      <c r="D220" s="209" t="str">
        <f>IF(スケジュール!D222="","",スケジュール!D222)</f>
        <v/>
      </c>
      <c r="E220" t="str">
        <f>IF(スケジュール!E222="","",スケジュール!E222)</f>
        <v/>
      </c>
      <c r="F220" t="str">
        <f>IF(スケジュール!F222="","",スケジュール!F222)</f>
        <v/>
      </c>
      <c r="G220" t="str">
        <f>IF(スケジュール!G222="","",スケジュール!G222)</f>
        <v/>
      </c>
      <c r="H220" t="str">
        <f>IF(スケジュール!H222="","",スケジュール!H222)</f>
        <v/>
      </c>
      <c r="I220" t="str">
        <f>IF(スケジュール!I222="","",スケジュール!I222)</f>
        <v/>
      </c>
      <c r="J220" t="str">
        <f>IF(スケジュール!J222="","",スケジュール!J222)</f>
        <v/>
      </c>
      <c r="K220" t="str">
        <f>IF(スケジュール!K222="","",スケジュール!K222)</f>
        <v/>
      </c>
      <c r="L220" t="str">
        <f>IF(スケジュール!L222="","",スケジュール!L222)</f>
        <v/>
      </c>
      <c r="M220" t="str">
        <f>IF(スケジュール!M222="","",スケジュール!M222)</f>
        <v/>
      </c>
      <c r="N220" t="str">
        <f>IF(スケジュール!N222="","",スケジュール!N222)</f>
        <v/>
      </c>
      <c r="O220" t="str">
        <f>IF(スケジュール!O222="","",スケジュール!O222)</f>
        <v/>
      </c>
      <c r="P220" t="str">
        <f>IF(スケジュール!P222="","",スケジュール!P222)</f>
        <v/>
      </c>
      <c r="Q220" t="str">
        <f>IF(スケジュール!Q222="","",スケジュール!Q222)</f>
        <v/>
      </c>
      <c r="R220" t="str">
        <f>IF(スケジュール!R222="","",スケジュール!R222)</f>
        <v/>
      </c>
      <c r="S220" t="str">
        <f>IF(スケジュール!S222="","",スケジュール!S222)</f>
        <v/>
      </c>
      <c r="T220" t="str">
        <f>IF(スケジュール!T222="","",スケジュール!T222)</f>
        <v/>
      </c>
      <c r="U220" t="str">
        <f>IF(スケジュール!U222="","",スケジュール!U222)</f>
        <v/>
      </c>
      <c r="V220" t="str">
        <f>IF(スケジュール!V222="","",スケジュール!V222)</f>
        <v/>
      </c>
      <c r="AC220" t="str">
        <f>IF(スケジュール!W222="","",スケジュール!W222)</f>
        <v/>
      </c>
      <c r="AD220" t="str">
        <f>IF(スケジュール!X222="","",スケジュール!X222)</f>
        <v/>
      </c>
      <c r="AE220" t="str">
        <f>IF(スケジュール!Y222="","",スケジュール!Y222)</f>
        <v/>
      </c>
      <c r="AF220" t="str">
        <f>IF(スケジュール!Z222="","",スケジュール!Z222)</f>
        <v/>
      </c>
      <c r="AG220" t="str">
        <f>IF(スケジュール!AA222="","",スケジュール!AA222)</f>
        <v/>
      </c>
      <c r="AH220" t="str">
        <f>IF(スケジュール!AB222="","",スケジュール!AB222)</f>
        <v/>
      </c>
      <c r="AI220" t="str">
        <f>IF(スケジュール!AC222="","",スケジュール!AC222)</f>
        <v/>
      </c>
    </row>
    <row r="221" spans="1:35">
      <c r="A221" s="209">
        <f>IF(スケジュール!A223="","",スケジュール!A223)</f>
        <v>43587</v>
      </c>
      <c r="B221" t="str">
        <f>IF(スケジュール!B223="","",スケジュール!B223)</f>
        <v>木</v>
      </c>
      <c r="C221" s="209" t="str">
        <f>IF(スケジュール!C223="","",スケジュール!C223)</f>
        <v/>
      </c>
      <c r="D221" s="209" t="str">
        <f>IF(スケジュール!D223="","",スケジュール!D223)</f>
        <v/>
      </c>
      <c r="E221" t="str">
        <f>IF(スケジュール!E223="","",スケジュール!E223)</f>
        <v/>
      </c>
      <c r="F221" t="str">
        <f>IF(スケジュール!F223="","",スケジュール!F223)</f>
        <v/>
      </c>
      <c r="G221" t="str">
        <f>IF(スケジュール!G223="","",スケジュール!G223)</f>
        <v/>
      </c>
      <c r="H221" t="str">
        <f>IF(スケジュール!H223="","",スケジュール!H223)</f>
        <v/>
      </c>
      <c r="I221" t="str">
        <f>IF(スケジュール!I223="","",スケジュール!I223)</f>
        <v/>
      </c>
      <c r="J221" t="str">
        <f>IF(スケジュール!J223="","",スケジュール!J223)</f>
        <v/>
      </c>
      <c r="K221" t="str">
        <f>IF(スケジュール!K223="","",スケジュール!K223)</f>
        <v/>
      </c>
      <c r="L221" t="str">
        <f>IF(スケジュール!L223="","",スケジュール!L223)</f>
        <v/>
      </c>
      <c r="M221" t="str">
        <f>IF(スケジュール!M223="","",スケジュール!M223)</f>
        <v/>
      </c>
      <c r="N221" t="str">
        <f>IF(スケジュール!N223="","",スケジュール!N223)</f>
        <v/>
      </c>
      <c r="O221" t="str">
        <f>IF(スケジュール!O223="","",スケジュール!O223)</f>
        <v/>
      </c>
      <c r="P221" t="str">
        <f>IF(スケジュール!P223="","",スケジュール!P223)</f>
        <v/>
      </c>
      <c r="Q221" t="str">
        <f>IF(スケジュール!Q223="","",スケジュール!Q223)</f>
        <v/>
      </c>
      <c r="R221" t="str">
        <f>IF(スケジュール!R223="","",スケジュール!R223)</f>
        <v/>
      </c>
      <c r="S221" t="str">
        <f>IF(スケジュール!S223="","",スケジュール!S223)</f>
        <v/>
      </c>
      <c r="T221" t="str">
        <f>IF(スケジュール!T223="","",スケジュール!T223)</f>
        <v/>
      </c>
      <c r="U221" t="str">
        <f>IF(スケジュール!U223="","",スケジュール!U223)</f>
        <v/>
      </c>
      <c r="V221" t="str">
        <f>IF(スケジュール!V223="","",スケジュール!V223)</f>
        <v/>
      </c>
      <c r="AC221" t="str">
        <f>IF(スケジュール!W223="","",スケジュール!W223)</f>
        <v/>
      </c>
      <c r="AD221" t="str">
        <f>IF(スケジュール!X223="","",スケジュール!X223)</f>
        <v/>
      </c>
      <c r="AE221" t="str">
        <f>IF(スケジュール!Y223="","",スケジュール!Y223)</f>
        <v/>
      </c>
      <c r="AF221" t="str">
        <f>IF(スケジュール!Z223="","",スケジュール!Z223)</f>
        <v/>
      </c>
      <c r="AG221" t="str">
        <f>IF(スケジュール!AA223="","",スケジュール!AA223)</f>
        <v/>
      </c>
      <c r="AH221" t="str">
        <f>IF(スケジュール!AB223="","",スケジュール!AB223)</f>
        <v/>
      </c>
      <c r="AI221" t="str">
        <f>IF(スケジュール!AC223="","",スケジュール!AC223)</f>
        <v/>
      </c>
    </row>
    <row r="222" spans="1:35">
      <c r="A222" s="209">
        <f>IF(スケジュール!A224="","",スケジュール!A224)</f>
        <v>43588</v>
      </c>
      <c r="B222" t="str">
        <f>IF(スケジュール!B224="","",スケジュール!B224)</f>
        <v>金</v>
      </c>
      <c r="C222" s="209" t="str">
        <f>IF(スケジュール!C224="","",スケジュール!C224)</f>
        <v/>
      </c>
      <c r="D222" s="209" t="str">
        <f>IF(スケジュール!D224="","",スケジュール!D224)</f>
        <v/>
      </c>
      <c r="E222" t="str">
        <f>IF(スケジュール!E224="","",スケジュール!E224)</f>
        <v/>
      </c>
      <c r="F222" t="str">
        <f>IF(スケジュール!F224="","",スケジュール!F224)</f>
        <v/>
      </c>
      <c r="G222" t="str">
        <f>IF(スケジュール!G224="","",スケジュール!G224)</f>
        <v/>
      </c>
      <c r="H222" t="str">
        <f>IF(スケジュール!H224="","",スケジュール!H224)</f>
        <v/>
      </c>
      <c r="I222" t="str">
        <f>IF(スケジュール!I224="","",スケジュール!I224)</f>
        <v/>
      </c>
      <c r="J222" t="str">
        <f>IF(スケジュール!J224="","",スケジュール!J224)</f>
        <v/>
      </c>
      <c r="K222" t="str">
        <f>IF(スケジュール!K224="","",スケジュール!K224)</f>
        <v/>
      </c>
      <c r="L222" t="str">
        <f>IF(スケジュール!L224="","",スケジュール!L224)</f>
        <v/>
      </c>
      <c r="M222" t="str">
        <f>IF(スケジュール!M224="","",スケジュール!M224)</f>
        <v/>
      </c>
      <c r="N222" t="str">
        <f>IF(スケジュール!N224="","",スケジュール!N224)</f>
        <v/>
      </c>
      <c r="O222" t="str">
        <f>IF(スケジュール!O224="","",スケジュール!O224)</f>
        <v/>
      </c>
      <c r="P222" t="str">
        <f>IF(スケジュール!P224="","",スケジュール!P224)</f>
        <v/>
      </c>
      <c r="Q222" t="str">
        <f>IF(スケジュール!Q224="","",スケジュール!Q224)</f>
        <v/>
      </c>
      <c r="R222" t="str">
        <f>IF(スケジュール!R224="","",スケジュール!R224)</f>
        <v/>
      </c>
      <c r="S222" t="str">
        <f>IF(スケジュール!S224="","",スケジュール!S224)</f>
        <v/>
      </c>
      <c r="T222" t="str">
        <f>IF(スケジュール!T224="","",スケジュール!T224)</f>
        <v/>
      </c>
      <c r="U222" t="str">
        <f>IF(スケジュール!U224="","",スケジュール!U224)</f>
        <v/>
      </c>
      <c r="V222" t="str">
        <f>IF(スケジュール!V224="","",スケジュール!V224)</f>
        <v/>
      </c>
      <c r="AC222" t="str">
        <f>IF(スケジュール!W224="","",スケジュール!W224)</f>
        <v/>
      </c>
      <c r="AD222" t="str">
        <f>IF(スケジュール!X224="","",スケジュール!X224)</f>
        <v/>
      </c>
      <c r="AE222" t="str">
        <f>IF(スケジュール!Y224="","",スケジュール!Y224)</f>
        <v/>
      </c>
      <c r="AF222" t="str">
        <f>IF(スケジュール!Z224="","",スケジュール!Z224)</f>
        <v/>
      </c>
      <c r="AG222" t="str">
        <f>IF(スケジュール!AA224="","",スケジュール!AA224)</f>
        <v/>
      </c>
      <c r="AH222" t="str">
        <f>IF(スケジュール!AB224="","",スケジュール!AB224)</f>
        <v/>
      </c>
      <c r="AI222" t="str">
        <f>IF(スケジュール!AC224="","",スケジュール!AC224)</f>
        <v/>
      </c>
    </row>
    <row r="223" spans="1:35">
      <c r="A223" s="209">
        <f>IF(スケジュール!A225="","",スケジュール!A225)</f>
        <v>43589</v>
      </c>
      <c r="B223" t="str">
        <f>IF(スケジュール!B225="","",スケジュール!B225)</f>
        <v>土</v>
      </c>
      <c r="C223" s="209" t="str">
        <f>IF(スケジュール!C225="","",スケジュール!C225)</f>
        <v/>
      </c>
      <c r="D223" s="209" t="str">
        <f>IF(スケジュール!D225="","",スケジュール!D225)</f>
        <v/>
      </c>
      <c r="E223" t="str">
        <f>IF(スケジュール!E225="","",スケジュール!E225)</f>
        <v/>
      </c>
      <c r="F223" t="str">
        <f>IF(スケジュール!F225="","",スケジュール!F225)</f>
        <v/>
      </c>
      <c r="G223" t="str">
        <f>IF(スケジュール!G225="","",スケジュール!G225)</f>
        <v/>
      </c>
      <c r="H223" t="str">
        <f>IF(スケジュール!H225="","",スケジュール!H225)</f>
        <v/>
      </c>
      <c r="I223" t="str">
        <f>IF(スケジュール!I225="","",スケジュール!I225)</f>
        <v/>
      </c>
      <c r="J223" t="str">
        <f>IF(スケジュール!J225="","",スケジュール!J225)</f>
        <v/>
      </c>
      <c r="K223" t="str">
        <f>IF(スケジュール!K225="","",スケジュール!K225)</f>
        <v/>
      </c>
      <c r="L223" t="str">
        <f>IF(スケジュール!L225="","",スケジュール!L225)</f>
        <v/>
      </c>
      <c r="M223" t="str">
        <f>IF(スケジュール!M225="","",スケジュール!M225)</f>
        <v/>
      </c>
      <c r="N223" t="str">
        <f>IF(スケジュール!N225="","",スケジュール!N225)</f>
        <v/>
      </c>
      <c r="O223" t="str">
        <f>IF(スケジュール!O225="","",スケジュール!O225)</f>
        <v/>
      </c>
      <c r="P223" t="str">
        <f>IF(スケジュール!P225="","",スケジュール!P225)</f>
        <v/>
      </c>
      <c r="Q223" t="str">
        <f>IF(スケジュール!Q225="","",スケジュール!Q225)</f>
        <v/>
      </c>
      <c r="R223" t="str">
        <f>IF(スケジュール!R225="","",スケジュール!R225)</f>
        <v/>
      </c>
      <c r="S223" t="str">
        <f>IF(スケジュール!S225="","",スケジュール!S225)</f>
        <v/>
      </c>
      <c r="T223" t="str">
        <f>IF(スケジュール!T225="","",スケジュール!T225)</f>
        <v/>
      </c>
      <c r="U223" t="str">
        <f>IF(スケジュール!U225="","",スケジュール!U225)</f>
        <v/>
      </c>
      <c r="V223" t="str">
        <f>IF(スケジュール!V225="","",スケジュール!V225)</f>
        <v/>
      </c>
      <c r="AC223" t="str">
        <f>IF(スケジュール!W225="","",スケジュール!W225)</f>
        <v/>
      </c>
      <c r="AD223" t="str">
        <f>IF(スケジュール!X225="","",スケジュール!X225)</f>
        <v/>
      </c>
      <c r="AE223" t="str">
        <f>IF(スケジュール!Y225="","",スケジュール!Y225)</f>
        <v/>
      </c>
      <c r="AF223" t="str">
        <f>IF(スケジュール!Z225="","",スケジュール!Z225)</f>
        <v/>
      </c>
      <c r="AG223" t="str">
        <f>IF(スケジュール!AA225="","",スケジュール!AA225)</f>
        <v/>
      </c>
      <c r="AH223" t="str">
        <f>IF(スケジュール!AB225="","",スケジュール!AB225)</f>
        <v/>
      </c>
      <c r="AI223" t="str">
        <f>IF(スケジュール!AC225="","",スケジュール!AC225)</f>
        <v/>
      </c>
    </row>
    <row r="224" spans="1:35">
      <c r="A224" s="209">
        <f>IF(スケジュール!A226="","",スケジュール!A226)</f>
        <v>43590</v>
      </c>
      <c r="B224" t="str">
        <f>IF(スケジュール!B226="","",スケジュール!B226)</f>
        <v>日</v>
      </c>
      <c r="C224" s="209" t="str">
        <f>IF(スケジュール!C226="","",スケジュール!C226)</f>
        <v/>
      </c>
      <c r="D224" s="209" t="str">
        <f>IF(スケジュール!D226="","",スケジュール!D226)</f>
        <v/>
      </c>
      <c r="E224" t="str">
        <f>IF(スケジュール!E226="","",スケジュール!E226)</f>
        <v/>
      </c>
      <c r="F224" t="str">
        <f>IF(スケジュール!F226="","",スケジュール!F226)</f>
        <v/>
      </c>
      <c r="G224" t="str">
        <f>IF(スケジュール!G226="","",スケジュール!G226)</f>
        <v/>
      </c>
      <c r="H224" t="str">
        <f>IF(スケジュール!H226="","",スケジュール!H226)</f>
        <v/>
      </c>
      <c r="I224" t="str">
        <f>IF(スケジュール!I226="","",スケジュール!I226)</f>
        <v/>
      </c>
      <c r="J224" t="str">
        <f>IF(スケジュール!J226="","",スケジュール!J226)</f>
        <v/>
      </c>
      <c r="K224" t="str">
        <f>IF(スケジュール!K226="","",スケジュール!K226)</f>
        <v/>
      </c>
      <c r="L224" t="str">
        <f>IF(スケジュール!L226="","",スケジュール!L226)</f>
        <v/>
      </c>
      <c r="M224" t="str">
        <f>IF(スケジュール!M226="","",スケジュール!M226)</f>
        <v/>
      </c>
      <c r="N224" t="str">
        <f>IF(スケジュール!N226="","",スケジュール!N226)</f>
        <v/>
      </c>
      <c r="O224" t="str">
        <f>IF(スケジュール!O226="","",スケジュール!O226)</f>
        <v/>
      </c>
      <c r="P224" t="str">
        <f>IF(スケジュール!P226="","",スケジュール!P226)</f>
        <v/>
      </c>
      <c r="Q224" t="str">
        <f>IF(スケジュール!Q226="","",スケジュール!Q226)</f>
        <v/>
      </c>
      <c r="R224" t="str">
        <f>IF(スケジュール!R226="","",スケジュール!R226)</f>
        <v/>
      </c>
      <c r="S224" t="str">
        <f>IF(スケジュール!S226="","",スケジュール!S226)</f>
        <v/>
      </c>
      <c r="T224" t="str">
        <f>IF(スケジュール!T226="","",スケジュール!T226)</f>
        <v/>
      </c>
      <c r="U224" t="str">
        <f>IF(スケジュール!U226="","",スケジュール!U226)</f>
        <v/>
      </c>
      <c r="V224" t="str">
        <f>IF(スケジュール!V226="","",スケジュール!V226)</f>
        <v/>
      </c>
      <c r="AC224" t="str">
        <f>IF(スケジュール!W226="","",スケジュール!W226)</f>
        <v/>
      </c>
      <c r="AD224" t="str">
        <f>IF(スケジュール!X226="","",スケジュール!X226)</f>
        <v/>
      </c>
      <c r="AE224" t="str">
        <f>IF(スケジュール!Y226="","",スケジュール!Y226)</f>
        <v/>
      </c>
      <c r="AF224" t="str">
        <f>IF(スケジュール!Z226="","",スケジュール!Z226)</f>
        <v/>
      </c>
      <c r="AG224" t="str">
        <f>IF(スケジュール!AA226="","",スケジュール!AA226)</f>
        <v/>
      </c>
      <c r="AH224" t="str">
        <f>IF(スケジュール!AB226="","",スケジュール!AB226)</f>
        <v/>
      </c>
      <c r="AI224" t="str">
        <f>IF(スケジュール!AC226="","",スケジュール!AC226)</f>
        <v/>
      </c>
    </row>
    <row r="225" spans="1:35">
      <c r="A225" s="209">
        <f>IF(スケジュール!A227="","",スケジュール!A227)</f>
        <v>43591</v>
      </c>
      <c r="B225" t="str">
        <f>IF(スケジュール!B227="","",スケジュール!B227)</f>
        <v>月</v>
      </c>
      <c r="C225" s="209" t="str">
        <f>IF(スケジュール!C227="","",スケジュール!C227)</f>
        <v/>
      </c>
      <c r="D225" s="209" t="str">
        <f>IF(スケジュール!D227="","",スケジュール!D227)</f>
        <v/>
      </c>
      <c r="E225" t="str">
        <f>IF(スケジュール!E227="","",スケジュール!E227)</f>
        <v/>
      </c>
      <c r="F225" t="str">
        <f>IF(スケジュール!F227="","",スケジュール!F227)</f>
        <v/>
      </c>
      <c r="G225" t="str">
        <f>IF(スケジュール!G227="","",スケジュール!G227)</f>
        <v/>
      </c>
      <c r="H225" t="str">
        <f>IF(スケジュール!H227="","",スケジュール!H227)</f>
        <v/>
      </c>
      <c r="I225" t="str">
        <f>IF(スケジュール!I227="","",スケジュール!I227)</f>
        <v/>
      </c>
      <c r="J225" t="str">
        <f>IF(スケジュール!J227="","",スケジュール!J227)</f>
        <v/>
      </c>
      <c r="K225" t="str">
        <f>IF(スケジュール!K227="","",スケジュール!K227)</f>
        <v/>
      </c>
      <c r="L225" t="str">
        <f>IF(スケジュール!L227="","",スケジュール!L227)</f>
        <v/>
      </c>
      <c r="M225" t="str">
        <f>IF(スケジュール!M227="","",スケジュール!M227)</f>
        <v/>
      </c>
      <c r="N225" t="str">
        <f>IF(スケジュール!N227="","",スケジュール!N227)</f>
        <v/>
      </c>
      <c r="O225" t="str">
        <f>IF(スケジュール!O227="","",スケジュール!O227)</f>
        <v/>
      </c>
      <c r="P225" t="str">
        <f>IF(スケジュール!P227="","",スケジュール!P227)</f>
        <v/>
      </c>
      <c r="Q225" t="str">
        <f>IF(スケジュール!Q227="","",スケジュール!Q227)</f>
        <v/>
      </c>
      <c r="R225" t="str">
        <f>IF(スケジュール!R227="","",スケジュール!R227)</f>
        <v/>
      </c>
      <c r="S225" t="str">
        <f>IF(スケジュール!S227="","",スケジュール!S227)</f>
        <v/>
      </c>
      <c r="T225" t="str">
        <f>IF(スケジュール!T227="","",スケジュール!T227)</f>
        <v/>
      </c>
      <c r="U225" t="str">
        <f>IF(スケジュール!U227="","",スケジュール!U227)</f>
        <v/>
      </c>
      <c r="V225" t="str">
        <f>IF(スケジュール!V227="","",スケジュール!V227)</f>
        <v/>
      </c>
      <c r="AC225" t="str">
        <f>IF(スケジュール!W227="","",スケジュール!W227)</f>
        <v/>
      </c>
      <c r="AD225" t="str">
        <f>IF(スケジュール!X227="","",スケジュール!X227)</f>
        <v/>
      </c>
      <c r="AE225" t="str">
        <f>IF(スケジュール!Y227="","",スケジュール!Y227)</f>
        <v/>
      </c>
      <c r="AF225" t="str">
        <f>IF(スケジュール!Z227="","",スケジュール!Z227)</f>
        <v/>
      </c>
      <c r="AG225" t="str">
        <f>IF(スケジュール!AA227="","",スケジュール!AA227)</f>
        <v/>
      </c>
      <c r="AH225" t="str">
        <f>IF(スケジュール!AB227="","",スケジュール!AB227)</f>
        <v/>
      </c>
      <c r="AI225" t="str">
        <f>IF(スケジュール!AC227="","",スケジュール!AC227)</f>
        <v/>
      </c>
    </row>
    <row r="226" spans="1:35">
      <c r="A226" s="209">
        <f>IF(スケジュール!A228="","",スケジュール!A228)</f>
        <v>43592</v>
      </c>
      <c r="B226" t="str">
        <f>IF(スケジュール!B228="","",スケジュール!B228)</f>
        <v>火</v>
      </c>
      <c r="C226" s="209">
        <f>IF(スケジュール!C228="","",スケジュール!C228)</f>
        <v>43607</v>
      </c>
      <c r="D226" s="209">
        <f>IF(スケジュール!D228="","",スケジュール!D228)</f>
        <v>43609</v>
      </c>
      <c r="E226" t="str">
        <f>IF(スケジュール!E228="","",スケジュール!E228)</f>
        <v/>
      </c>
      <c r="F226" t="str">
        <f>IF(スケジュール!F228="","",スケジュール!F228)</f>
        <v/>
      </c>
      <c r="G226" t="str">
        <f>IF(スケジュール!G228="","",スケジュール!G228)</f>
        <v/>
      </c>
      <c r="H226" t="str">
        <f>IF(スケジュール!H228="","",スケジュール!H228)</f>
        <v/>
      </c>
      <c r="I226" t="str">
        <f>IF(スケジュール!I228="","",スケジュール!I228)</f>
        <v/>
      </c>
      <c r="J226" t="str">
        <f>IF(スケジュール!J228="","",スケジュール!J228)</f>
        <v/>
      </c>
      <c r="K226" t="str">
        <f>IF(スケジュール!K228="","",スケジュール!K228)</f>
        <v/>
      </c>
      <c r="L226" t="str">
        <f>IF(スケジュール!L228="","",スケジュール!L228)</f>
        <v/>
      </c>
      <c r="M226" t="str">
        <f>IF(スケジュール!M228="","",スケジュール!M228)</f>
        <v/>
      </c>
      <c r="N226" t="str">
        <f>IF(スケジュール!N228="","",スケジュール!N228)</f>
        <v/>
      </c>
      <c r="O226" t="str">
        <f>IF(スケジュール!O228="","",スケジュール!O228)</f>
        <v/>
      </c>
      <c r="P226" t="str">
        <f>IF(スケジュール!P228="","",スケジュール!P228)</f>
        <v/>
      </c>
      <c r="Q226" t="str">
        <f>IF(スケジュール!Q228="","",スケジュール!Q228)</f>
        <v/>
      </c>
      <c r="R226" t="str">
        <f>IF(スケジュール!R228="","",スケジュール!R228)</f>
        <v/>
      </c>
      <c r="S226" t="str">
        <f>IF(スケジュール!S228="","",スケジュール!S228)</f>
        <v/>
      </c>
      <c r="T226" t="str">
        <f>IF(スケジュール!T228="","",スケジュール!T228)</f>
        <v/>
      </c>
      <c r="U226" t="str">
        <f>IF(スケジュール!U228="","",スケジュール!U228)</f>
        <v/>
      </c>
      <c r="V226" t="str">
        <f>IF(スケジュール!V228="","",スケジュール!V228)</f>
        <v/>
      </c>
      <c r="AC226" t="str">
        <f>IF(スケジュール!W228="","",スケジュール!W228)</f>
        <v/>
      </c>
      <c r="AD226" t="str">
        <f>IF(スケジュール!X228="","",スケジュール!X228)</f>
        <v/>
      </c>
      <c r="AE226" t="str">
        <f>IF(スケジュール!Y228="","",スケジュール!Y228)</f>
        <v/>
      </c>
      <c r="AF226" t="str">
        <f>IF(スケジュール!Z228="","",スケジュール!Z228)</f>
        <v>●</v>
      </c>
      <c r="AG226" t="str">
        <f>IF(スケジュール!AA228="","",スケジュール!AA228)</f>
        <v/>
      </c>
      <c r="AH226" t="str">
        <f>IF(スケジュール!AB228="","",スケジュール!AB228)</f>
        <v/>
      </c>
      <c r="AI226" t="str">
        <f>IF(スケジュール!AC228="","",スケジュール!AC228)</f>
        <v/>
      </c>
    </row>
    <row r="227" spans="1:35">
      <c r="A227" s="209">
        <f>IF(スケジュール!A229="","",スケジュール!A229)</f>
        <v>43593</v>
      </c>
      <c r="B227" t="str">
        <f>IF(スケジュール!B229="","",スケジュール!B229)</f>
        <v>水</v>
      </c>
      <c r="C227" s="209">
        <f>IF(スケジュール!C229="","",スケジュール!C229)</f>
        <v>43608</v>
      </c>
      <c r="D227" s="209" t="str">
        <f>IF(スケジュール!D229="","",スケジュール!D229)</f>
        <v/>
      </c>
      <c r="E227" t="str">
        <f>IF(スケジュール!E229="","",スケジュール!E229)</f>
        <v/>
      </c>
      <c r="F227" t="str">
        <f>IF(スケジュール!F229="","",スケジュール!F229)</f>
        <v/>
      </c>
      <c r="G227" t="str">
        <f>IF(スケジュール!G229="","",スケジュール!G229)</f>
        <v/>
      </c>
      <c r="H227" t="str">
        <f>IF(スケジュール!H229="","",スケジュール!H229)</f>
        <v/>
      </c>
      <c r="I227" t="str">
        <f>IF(スケジュール!I229="","",スケジュール!I229)</f>
        <v/>
      </c>
      <c r="J227" t="str">
        <f>IF(スケジュール!J229="","",スケジュール!J229)</f>
        <v/>
      </c>
      <c r="K227" t="str">
        <f>IF(スケジュール!K229="","",スケジュール!K229)</f>
        <v/>
      </c>
      <c r="L227" t="str">
        <f>IF(スケジュール!L229="","",スケジュール!L229)</f>
        <v/>
      </c>
      <c r="M227" t="str">
        <f>IF(スケジュール!M229="","",スケジュール!M229)</f>
        <v/>
      </c>
      <c r="N227" t="str">
        <f>IF(スケジュール!N229="","",スケジュール!N229)</f>
        <v/>
      </c>
      <c r="O227" t="str">
        <f>IF(スケジュール!O229="","",スケジュール!O229)</f>
        <v/>
      </c>
      <c r="P227" t="str">
        <f>IF(スケジュール!P229="","",スケジュール!P229)</f>
        <v/>
      </c>
      <c r="Q227" t="str">
        <f>IF(スケジュール!Q229="","",スケジュール!Q229)</f>
        <v/>
      </c>
      <c r="R227" t="str">
        <f>IF(スケジュール!R229="","",スケジュール!R229)</f>
        <v/>
      </c>
      <c r="S227" t="str">
        <f>IF(スケジュール!S229="","",スケジュール!S229)</f>
        <v/>
      </c>
      <c r="T227" t="str">
        <f>IF(スケジュール!T229="","",スケジュール!T229)</f>
        <v/>
      </c>
      <c r="U227" t="str">
        <f>IF(スケジュール!U229="","",スケジュール!U229)</f>
        <v/>
      </c>
      <c r="V227" t="str">
        <f>IF(スケジュール!V229="","",スケジュール!V229)</f>
        <v/>
      </c>
      <c r="AC227" t="str">
        <f>IF(スケジュール!W229="","",スケジュール!W229)</f>
        <v/>
      </c>
      <c r="AD227" t="str">
        <f>IF(スケジュール!X229="","",スケジュール!X229)</f>
        <v/>
      </c>
      <c r="AE227" t="str">
        <f>IF(スケジュール!Y229="","",スケジュール!Y229)</f>
        <v/>
      </c>
      <c r="AF227" t="str">
        <f>IF(スケジュール!Z229="","",スケジュール!Z229)</f>
        <v>●</v>
      </c>
      <c r="AG227" t="str">
        <f>IF(スケジュール!AA229="","",スケジュール!AA229)</f>
        <v/>
      </c>
      <c r="AH227" t="str">
        <f>IF(スケジュール!AB229="","",スケジュール!AB229)</f>
        <v/>
      </c>
      <c r="AI227" t="str">
        <f>IF(スケジュール!AC229="","",スケジュール!AC229)</f>
        <v/>
      </c>
    </row>
    <row r="228" spans="1:35">
      <c r="A228" s="209">
        <f>IF(スケジュール!A230="","",スケジュール!A230)</f>
        <v>43594</v>
      </c>
      <c r="B228" t="str">
        <f>IF(スケジュール!B230="","",スケジュール!B230)</f>
        <v>木</v>
      </c>
      <c r="C228" s="209" t="str">
        <f>IF(スケジュール!C230="","",スケジュール!C230)</f>
        <v/>
      </c>
      <c r="D228" s="209" t="str">
        <f>IF(スケジュール!D230="","",スケジュール!D230)</f>
        <v/>
      </c>
      <c r="E228" t="str">
        <f>IF(スケジュール!E230="","",スケジュール!E230)</f>
        <v/>
      </c>
      <c r="F228" t="str">
        <f>IF(スケジュール!F230="","",スケジュール!F230)</f>
        <v/>
      </c>
      <c r="G228" t="str">
        <f>IF(スケジュール!G230="","",スケジュール!G230)</f>
        <v/>
      </c>
      <c r="H228" t="str">
        <f>IF(スケジュール!H230="","",スケジュール!H230)</f>
        <v/>
      </c>
      <c r="I228" t="str">
        <f>IF(スケジュール!I230="","",スケジュール!I230)</f>
        <v/>
      </c>
      <c r="J228" t="str">
        <f>IF(スケジュール!J230="","",スケジュール!J230)</f>
        <v/>
      </c>
      <c r="K228" t="str">
        <f>IF(スケジュール!K230="","",スケジュール!K230)</f>
        <v/>
      </c>
      <c r="L228" t="str">
        <f>IF(スケジュール!L230="","",スケジュール!L230)</f>
        <v/>
      </c>
      <c r="M228" t="str">
        <f>IF(スケジュール!M230="","",スケジュール!M230)</f>
        <v/>
      </c>
      <c r="N228" t="str">
        <f>IF(スケジュール!N230="","",スケジュール!N230)</f>
        <v/>
      </c>
      <c r="O228" t="str">
        <f>IF(スケジュール!O230="","",スケジュール!O230)</f>
        <v/>
      </c>
      <c r="P228" t="str">
        <f>IF(スケジュール!P230="","",スケジュール!P230)</f>
        <v/>
      </c>
      <c r="Q228" t="str">
        <f>IF(スケジュール!Q230="","",スケジュール!Q230)</f>
        <v/>
      </c>
      <c r="R228" t="str">
        <f>IF(スケジュール!R230="","",スケジュール!R230)</f>
        <v/>
      </c>
      <c r="S228" t="str">
        <f>IF(スケジュール!S230="","",スケジュール!S230)</f>
        <v/>
      </c>
      <c r="T228" t="str">
        <f>IF(スケジュール!T230="","",スケジュール!T230)</f>
        <v/>
      </c>
      <c r="U228" t="str">
        <f>IF(スケジュール!U230="","",スケジュール!U230)</f>
        <v/>
      </c>
      <c r="V228" t="str">
        <f>IF(スケジュール!V230="","",スケジュール!V230)</f>
        <v/>
      </c>
      <c r="AC228" t="str">
        <f>IF(スケジュール!W230="","",スケジュール!W230)</f>
        <v/>
      </c>
      <c r="AD228" t="str">
        <f>IF(スケジュール!X230="","",スケジュール!X230)</f>
        <v/>
      </c>
      <c r="AE228" t="str">
        <f>IF(スケジュール!Y230="","",スケジュール!Y230)</f>
        <v/>
      </c>
      <c r="AF228" t="str">
        <f>IF(スケジュール!Z230="","",スケジュール!Z230)</f>
        <v/>
      </c>
      <c r="AG228" t="str">
        <f>IF(スケジュール!AA230="","",スケジュール!AA230)</f>
        <v/>
      </c>
      <c r="AH228" t="str">
        <f>IF(スケジュール!AB230="","",スケジュール!AB230)</f>
        <v/>
      </c>
      <c r="AI228" t="str">
        <f>IF(スケジュール!AC230="","",スケジュール!AC230)</f>
        <v/>
      </c>
    </row>
    <row r="229" spans="1:35">
      <c r="A229" s="209">
        <f>IF(スケジュール!A231="","",スケジュール!A231)</f>
        <v>43595</v>
      </c>
      <c r="B229" t="str">
        <f>IF(スケジュール!B231="","",スケジュール!B231)</f>
        <v>金</v>
      </c>
      <c r="C229" s="209" t="str">
        <f>IF(スケジュール!C231="","",スケジュール!C231)</f>
        <v/>
      </c>
      <c r="D229" s="209" t="str">
        <f>IF(スケジュール!D231="","",スケジュール!D231)</f>
        <v/>
      </c>
      <c r="E229" t="str">
        <f>IF(スケジュール!E231="","",スケジュール!E231)</f>
        <v/>
      </c>
      <c r="F229" t="str">
        <f>IF(スケジュール!F231="","",スケジュール!F231)</f>
        <v/>
      </c>
      <c r="G229" t="str">
        <f>IF(スケジュール!G231="","",スケジュール!G231)</f>
        <v/>
      </c>
      <c r="H229" t="str">
        <f>IF(スケジュール!H231="","",スケジュール!H231)</f>
        <v/>
      </c>
      <c r="I229" t="str">
        <f>IF(スケジュール!I231="","",スケジュール!I231)</f>
        <v/>
      </c>
      <c r="J229" t="str">
        <f>IF(スケジュール!J231="","",スケジュール!J231)</f>
        <v/>
      </c>
      <c r="K229" t="str">
        <f>IF(スケジュール!K231="","",スケジュール!K231)</f>
        <v/>
      </c>
      <c r="L229" t="str">
        <f>IF(スケジュール!L231="","",スケジュール!L231)</f>
        <v/>
      </c>
      <c r="M229" t="str">
        <f>IF(スケジュール!M231="","",スケジュール!M231)</f>
        <v/>
      </c>
      <c r="N229" t="str">
        <f>IF(スケジュール!N231="","",スケジュール!N231)</f>
        <v/>
      </c>
      <c r="O229" t="str">
        <f>IF(スケジュール!O231="","",スケジュール!O231)</f>
        <v/>
      </c>
      <c r="P229" t="str">
        <f>IF(スケジュール!P231="","",スケジュール!P231)</f>
        <v/>
      </c>
      <c r="Q229" t="str">
        <f>IF(スケジュール!Q231="","",スケジュール!Q231)</f>
        <v/>
      </c>
      <c r="R229" t="str">
        <f>IF(スケジュール!R231="","",スケジュール!R231)</f>
        <v/>
      </c>
      <c r="S229" t="str">
        <f>IF(スケジュール!S231="","",スケジュール!S231)</f>
        <v/>
      </c>
      <c r="T229" t="str">
        <f>IF(スケジュール!T231="","",スケジュール!T231)</f>
        <v/>
      </c>
      <c r="U229" t="str">
        <f>IF(スケジュール!U231="","",スケジュール!U231)</f>
        <v/>
      </c>
      <c r="V229" t="str">
        <f>IF(スケジュール!V231="","",スケジュール!V231)</f>
        <v/>
      </c>
      <c r="AC229" t="str">
        <f>IF(スケジュール!W231="","",スケジュール!W231)</f>
        <v/>
      </c>
      <c r="AD229" t="str">
        <f>IF(スケジュール!X231="","",スケジュール!X231)</f>
        <v/>
      </c>
      <c r="AE229" t="str">
        <f>IF(スケジュール!Y231="","",スケジュール!Y231)</f>
        <v/>
      </c>
      <c r="AF229" t="str">
        <f>IF(スケジュール!Z231="","",スケジュール!Z231)</f>
        <v/>
      </c>
      <c r="AG229" t="str">
        <f>IF(スケジュール!AA231="","",スケジュール!AA231)</f>
        <v/>
      </c>
      <c r="AH229" t="str">
        <f>IF(スケジュール!AB231="","",スケジュール!AB231)</f>
        <v/>
      </c>
      <c r="AI229" t="str">
        <f>IF(スケジュール!AC231="","",スケジュール!AC231)</f>
        <v/>
      </c>
    </row>
    <row r="230" spans="1:35">
      <c r="A230" s="209">
        <f>IF(スケジュール!A232="","",スケジュール!A232)</f>
        <v>43596</v>
      </c>
      <c r="B230" t="str">
        <f>IF(スケジュール!B232="","",スケジュール!B232)</f>
        <v>土</v>
      </c>
      <c r="C230" s="209" t="str">
        <f>IF(スケジュール!C232="","",スケジュール!C232)</f>
        <v/>
      </c>
      <c r="D230" s="209" t="str">
        <f>IF(スケジュール!D232="","",スケジュール!D232)</f>
        <v/>
      </c>
      <c r="E230" t="str">
        <f>IF(スケジュール!E232="","",スケジュール!E232)</f>
        <v/>
      </c>
      <c r="F230" t="str">
        <f>IF(スケジュール!F232="","",スケジュール!F232)</f>
        <v/>
      </c>
      <c r="G230" t="str">
        <f>IF(スケジュール!G232="","",スケジュール!G232)</f>
        <v/>
      </c>
      <c r="H230" t="str">
        <f>IF(スケジュール!H232="","",スケジュール!H232)</f>
        <v/>
      </c>
      <c r="I230" t="str">
        <f>IF(スケジュール!I232="","",スケジュール!I232)</f>
        <v/>
      </c>
      <c r="J230" t="str">
        <f>IF(スケジュール!J232="","",スケジュール!J232)</f>
        <v/>
      </c>
      <c r="K230" t="str">
        <f>IF(スケジュール!K232="","",スケジュール!K232)</f>
        <v/>
      </c>
      <c r="L230" t="str">
        <f>IF(スケジュール!L232="","",スケジュール!L232)</f>
        <v/>
      </c>
      <c r="M230" t="str">
        <f>IF(スケジュール!M232="","",スケジュール!M232)</f>
        <v/>
      </c>
      <c r="N230" t="str">
        <f>IF(スケジュール!N232="","",スケジュール!N232)</f>
        <v/>
      </c>
      <c r="O230" t="str">
        <f>IF(スケジュール!O232="","",スケジュール!O232)</f>
        <v/>
      </c>
      <c r="P230" t="str">
        <f>IF(スケジュール!P232="","",スケジュール!P232)</f>
        <v/>
      </c>
      <c r="Q230" t="str">
        <f>IF(スケジュール!Q232="","",スケジュール!Q232)</f>
        <v/>
      </c>
      <c r="R230" t="str">
        <f>IF(スケジュール!R232="","",スケジュール!R232)</f>
        <v/>
      </c>
      <c r="S230" t="str">
        <f>IF(スケジュール!S232="","",スケジュール!S232)</f>
        <v/>
      </c>
      <c r="T230" t="str">
        <f>IF(スケジュール!T232="","",スケジュール!T232)</f>
        <v/>
      </c>
      <c r="U230" t="str">
        <f>IF(スケジュール!U232="","",スケジュール!U232)</f>
        <v/>
      </c>
      <c r="V230" t="str">
        <f>IF(スケジュール!V232="","",スケジュール!V232)</f>
        <v/>
      </c>
      <c r="AC230" t="str">
        <f>IF(スケジュール!W232="","",スケジュール!W232)</f>
        <v/>
      </c>
      <c r="AD230" t="str">
        <f>IF(スケジュール!X232="","",スケジュール!X232)</f>
        <v/>
      </c>
      <c r="AE230" t="str">
        <f>IF(スケジュール!Y232="","",スケジュール!Y232)</f>
        <v/>
      </c>
      <c r="AF230" t="str">
        <f>IF(スケジュール!Z232="","",スケジュール!Z232)</f>
        <v/>
      </c>
      <c r="AG230" t="str">
        <f>IF(スケジュール!AA232="","",スケジュール!AA232)</f>
        <v/>
      </c>
      <c r="AH230" t="str">
        <f>IF(スケジュール!AB232="","",スケジュール!AB232)</f>
        <v/>
      </c>
      <c r="AI230" t="str">
        <f>IF(スケジュール!AC232="","",スケジュール!AC232)</f>
        <v/>
      </c>
    </row>
    <row r="231" spans="1:35">
      <c r="A231" s="209">
        <f>IF(スケジュール!A233="","",スケジュール!A233)</f>
        <v>43597</v>
      </c>
      <c r="B231" t="str">
        <f>IF(スケジュール!B233="","",スケジュール!B233)</f>
        <v>日</v>
      </c>
      <c r="C231" s="209" t="str">
        <f>IF(スケジュール!C233="","",スケジュール!C233)</f>
        <v/>
      </c>
      <c r="D231" s="209" t="str">
        <f>IF(スケジュール!D233="","",スケジュール!D233)</f>
        <v/>
      </c>
      <c r="E231" t="str">
        <f>IF(スケジュール!E233="","",スケジュール!E233)</f>
        <v/>
      </c>
      <c r="F231" t="str">
        <f>IF(スケジュール!F233="","",スケジュール!F233)</f>
        <v/>
      </c>
      <c r="G231" t="str">
        <f>IF(スケジュール!G233="","",スケジュール!G233)</f>
        <v/>
      </c>
      <c r="H231" t="str">
        <f>IF(スケジュール!H233="","",スケジュール!H233)</f>
        <v/>
      </c>
      <c r="I231" t="str">
        <f>IF(スケジュール!I233="","",スケジュール!I233)</f>
        <v/>
      </c>
      <c r="J231" t="str">
        <f>IF(スケジュール!J233="","",スケジュール!J233)</f>
        <v/>
      </c>
      <c r="K231" t="str">
        <f>IF(スケジュール!K233="","",スケジュール!K233)</f>
        <v/>
      </c>
      <c r="L231" t="str">
        <f>IF(スケジュール!L233="","",スケジュール!L233)</f>
        <v/>
      </c>
      <c r="M231" t="str">
        <f>IF(スケジュール!M233="","",スケジュール!M233)</f>
        <v/>
      </c>
      <c r="N231" t="str">
        <f>IF(スケジュール!N233="","",スケジュール!N233)</f>
        <v/>
      </c>
      <c r="O231" t="str">
        <f>IF(スケジュール!O233="","",スケジュール!O233)</f>
        <v/>
      </c>
      <c r="P231" t="str">
        <f>IF(スケジュール!P233="","",スケジュール!P233)</f>
        <v/>
      </c>
      <c r="Q231" t="str">
        <f>IF(スケジュール!Q233="","",スケジュール!Q233)</f>
        <v/>
      </c>
      <c r="R231" t="str">
        <f>IF(スケジュール!R233="","",スケジュール!R233)</f>
        <v/>
      </c>
      <c r="S231" t="str">
        <f>IF(スケジュール!S233="","",スケジュール!S233)</f>
        <v/>
      </c>
      <c r="T231" t="str">
        <f>IF(スケジュール!T233="","",スケジュール!T233)</f>
        <v/>
      </c>
      <c r="U231" t="str">
        <f>IF(スケジュール!U233="","",スケジュール!U233)</f>
        <v/>
      </c>
      <c r="V231" t="str">
        <f>IF(スケジュール!V233="","",スケジュール!V233)</f>
        <v/>
      </c>
      <c r="AC231" t="str">
        <f>IF(スケジュール!W233="","",スケジュール!W233)</f>
        <v/>
      </c>
      <c r="AD231" t="str">
        <f>IF(スケジュール!X233="","",スケジュール!X233)</f>
        <v/>
      </c>
      <c r="AE231" t="str">
        <f>IF(スケジュール!Y233="","",スケジュール!Y233)</f>
        <v/>
      </c>
      <c r="AF231" t="str">
        <f>IF(スケジュール!Z233="","",スケジュール!Z233)</f>
        <v/>
      </c>
      <c r="AG231" t="str">
        <f>IF(スケジュール!AA233="","",スケジュール!AA233)</f>
        <v/>
      </c>
      <c r="AH231" t="str">
        <f>IF(スケジュール!AB233="","",スケジュール!AB233)</f>
        <v/>
      </c>
      <c r="AI231" t="str">
        <f>IF(スケジュール!AC233="","",スケジュール!AC233)</f>
        <v/>
      </c>
    </row>
    <row r="232" spans="1:35">
      <c r="A232" s="209">
        <f>IF(スケジュール!A234="","",スケジュール!A234)</f>
        <v>43598</v>
      </c>
      <c r="B232" t="str">
        <f>IF(スケジュール!B234="","",スケジュール!B234)</f>
        <v>月</v>
      </c>
      <c r="C232" s="209" t="str">
        <f>IF(スケジュール!C234="","",スケジュール!C234)</f>
        <v/>
      </c>
      <c r="D232" s="209" t="str">
        <f>IF(スケジュール!D234="","",スケジュール!D234)</f>
        <v/>
      </c>
      <c r="E232" t="str">
        <f>IF(スケジュール!E234="","",スケジュール!E234)</f>
        <v/>
      </c>
      <c r="F232" t="str">
        <f>IF(スケジュール!F234="","",スケジュール!F234)</f>
        <v/>
      </c>
      <c r="G232" t="str">
        <f>IF(スケジュール!G234="","",スケジュール!G234)</f>
        <v/>
      </c>
      <c r="H232" t="str">
        <f>IF(スケジュール!H234="","",スケジュール!H234)</f>
        <v/>
      </c>
      <c r="I232" t="str">
        <f>IF(スケジュール!I234="","",スケジュール!I234)</f>
        <v/>
      </c>
      <c r="J232" t="str">
        <f>IF(スケジュール!J234="","",スケジュール!J234)</f>
        <v/>
      </c>
      <c r="K232" t="str">
        <f>IF(スケジュール!K234="","",スケジュール!K234)</f>
        <v/>
      </c>
      <c r="L232" t="str">
        <f>IF(スケジュール!L234="","",スケジュール!L234)</f>
        <v/>
      </c>
      <c r="M232" t="str">
        <f>IF(スケジュール!M234="","",スケジュール!M234)</f>
        <v/>
      </c>
      <c r="N232" t="str">
        <f>IF(スケジュール!N234="","",スケジュール!N234)</f>
        <v/>
      </c>
      <c r="O232" t="str">
        <f>IF(スケジュール!O234="","",スケジュール!O234)</f>
        <v/>
      </c>
      <c r="P232" t="str">
        <f>IF(スケジュール!P234="","",スケジュール!P234)</f>
        <v/>
      </c>
      <c r="Q232" t="str">
        <f>IF(スケジュール!Q234="","",スケジュール!Q234)</f>
        <v/>
      </c>
      <c r="R232" t="str">
        <f>IF(スケジュール!R234="","",スケジュール!R234)</f>
        <v/>
      </c>
      <c r="S232" t="str">
        <f>IF(スケジュール!S234="","",スケジュール!S234)</f>
        <v/>
      </c>
      <c r="T232" t="str">
        <f>IF(スケジュール!T234="","",スケジュール!T234)</f>
        <v/>
      </c>
      <c r="U232" t="str">
        <f>IF(スケジュール!U234="","",スケジュール!U234)</f>
        <v/>
      </c>
      <c r="V232" t="str">
        <f>IF(スケジュール!V234="","",スケジュール!V234)</f>
        <v/>
      </c>
      <c r="AC232" t="str">
        <f>IF(スケジュール!W234="","",スケジュール!W234)</f>
        <v/>
      </c>
      <c r="AD232" t="str">
        <f>IF(スケジュール!X234="","",スケジュール!X234)</f>
        <v/>
      </c>
      <c r="AE232" t="str">
        <f>IF(スケジュール!Y234="","",スケジュール!Y234)</f>
        <v/>
      </c>
      <c r="AF232" t="str">
        <f>IF(スケジュール!Z234="","",スケジュール!Z234)</f>
        <v/>
      </c>
      <c r="AG232" t="str">
        <f>IF(スケジュール!AA234="","",スケジュール!AA234)</f>
        <v/>
      </c>
      <c r="AH232" t="str">
        <f>IF(スケジュール!AB234="","",スケジュール!AB234)</f>
        <v/>
      </c>
      <c r="AI232" t="str">
        <f>IF(スケジュール!AC234="","",スケジュール!AC234)</f>
        <v/>
      </c>
    </row>
    <row r="233" spans="1:35">
      <c r="A233" s="209">
        <f>IF(スケジュール!A235="","",スケジュール!A235)</f>
        <v>43599</v>
      </c>
      <c r="B233" t="str">
        <f>IF(スケジュール!B235="","",スケジュール!B235)</f>
        <v>火</v>
      </c>
      <c r="C233" s="209">
        <f>IF(スケジュール!C235="","",スケジュール!C235)</f>
        <v>43614</v>
      </c>
      <c r="D233" s="209">
        <f>IF(スケジュール!D235="","",スケジュール!D235)</f>
        <v>43616</v>
      </c>
      <c r="E233" t="str">
        <f>IF(スケジュール!E235="","",スケジュール!E235)</f>
        <v/>
      </c>
      <c r="F233" t="str">
        <f>IF(スケジュール!F235="","",スケジュール!F235)</f>
        <v/>
      </c>
      <c r="G233" t="str">
        <f>IF(スケジュール!G235="","",スケジュール!G235)</f>
        <v/>
      </c>
      <c r="H233" t="str">
        <f>IF(スケジュール!H235="","",スケジュール!H235)</f>
        <v/>
      </c>
      <c r="I233" t="str">
        <f>IF(スケジュール!I235="","",スケジュール!I235)</f>
        <v/>
      </c>
      <c r="J233" t="str">
        <f>IF(スケジュール!J235="","",スケジュール!J235)</f>
        <v/>
      </c>
      <c r="K233" t="str">
        <f>IF(スケジュール!K235="","",スケジュール!K235)</f>
        <v/>
      </c>
      <c r="L233" t="str">
        <f>IF(スケジュール!L235="","",スケジュール!L235)</f>
        <v/>
      </c>
      <c r="M233" t="str">
        <f>IF(スケジュール!M235="","",スケジュール!M235)</f>
        <v/>
      </c>
      <c r="N233" t="str">
        <f>IF(スケジュール!N235="","",スケジュール!N235)</f>
        <v/>
      </c>
      <c r="O233" t="str">
        <f>IF(スケジュール!O235="","",スケジュール!O235)</f>
        <v/>
      </c>
      <c r="P233" t="str">
        <f>IF(スケジュール!P235="","",スケジュール!P235)</f>
        <v/>
      </c>
      <c r="Q233" t="str">
        <f>IF(スケジュール!Q235="","",スケジュール!Q235)</f>
        <v/>
      </c>
      <c r="R233" t="str">
        <f>IF(スケジュール!R235="","",スケジュール!R235)</f>
        <v/>
      </c>
      <c r="S233" t="str">
        <f>IF(スケジュール!S235="","",スケジュール!S235)</f>
        <v/>
      </c>
      <c r="T233" t="str">
        <f>IF(スケジュール!T235="","",スケジュール!T235)</f>
        <v/>
      </c>
      <c r="U233" t="str">
        <f>IF(スケジュール!U235="","",スケジュール!U235)</f>
        <v/>
      </c>
      <c r="V233" t="str">
        <f>IF(スケジュール!V235="","",スケジュール!V235)</f>
        <v/>
      </c>
      <c r="AC233" t="str">
        <f>IF(スケジュール!W235="","",スケジュール!W235)</f>
        <v/>
      </c>
      <c r="AD233" t="str">
        <f>IF(スケジュール!X235="","",スケジュール!X235)</f>
        <v/>
      </c>
      <c r="AE233" t="str">
        <f>IF(スケジュール!Y235="","",スケジュール!Y235)</f>
        <v/>
      </c>
      <c r="AF233" t="str">
        <f>IF(スケジュール!Z235="","",スケジュール!Z235)</f>
        <v>●</v>
      </c>
      <c r="AG233" t="str">
        <f>IF(スケジュール!AA235="","",スケジュール!AA235)</f>
        <v/>
      </c>
      <c r="AH233" t="str">
        <f>IF(スケジュール!AB235="","",スケジュール!AB235)</f>
        <v/>
      </c>
      <c r="AI233" t="str">
        <f>IF(スケジュール!AC235="","",スケジュール!AC235)</f>
        <v/>
      </c>
    </row>
    <row r="234" spans="1:35">
      <c r="A234" s="209">
        <f>IF(スケジュール!A236="","",スケジュール!A236)</f>
        <v>43600</v>
      </c>
      <c r="B234" t="str">
        <f>IF(スケジュール!B236="","",スケジュール!B236)</f>
        <v>水</v>
      </c>
      <c r="C234" s="209">
        <f>IF(スケジュール!C236="","",スケジュール!C236)</f>
        <v>43615</v>
      </c>
      <c r="D234" s="209" t="str">
        <f>IF(スケジュール!D236="","",スケジュール!D236)</f>
        <v/>
      </c>
      <c r="E234" t="str">
        <f>IF(スケジュール!E236="","",スケジュール!E236)</f>
        <v/>
      </c>
      <c r="F234" t="str">
        <f>IF(スケジュール!F236="","",スケジュール!F236)</f>
        <v/>
      </c>
      <c r="G234" t="str">
        <f>IF(スケジュール!G236="","",スケジュール!G236)</f>
        <v/>
      </c>
      <c r="H234" t="str">
        <f>IF(スケジュール!H236="","",スケジュール!H236)</f>
        <v/>
      </c>
      <c r="I234" t="str">
        <f>IF(スケジュール!I236="","",スケジュール!I236)</f>
        <v/>
      </c>
      <c r="J234" t="str">
        <f>IF(スケジュール!J236="","",スケジュール!J236)</f>
        <v/>
      </c>
      <c r="K234" t="str">
        <f>IF(スケジュール!K236="","",スケジュール!K236)</f>
        <v/>
      </c>
      <c r="L234" t="str">
        <f>IF(スケジュール!L236="","",スケジュール!L236)</f>
        <v/>
      </c>
      <c r="M234" t="str">
        <f>IF(スケジュール!M236="","",スケジュール!M236)</f>
        <v/>
      </c>
      <c r="N234" t="str">
        <f>IF(スケジュール!N236="","",スケジュール!N236)</f>
        <v/>
      </c>
      <c r="O234" t="str">
        <f>IF(スケジュール!O236="","",スケジュール!O236)</f>
        <v/>
      </c>
      <c r="P234" t="str">
        <f>IF(スケジュール!P236="","",スケジュール!P236)</f>
        <v/>
      </c>
      <c r="Q234" t="str">
        <f>IF(スケジュール!Q236="","",スケジュール!Q236)</f>
        <v/>
      </c>
      <c r="R234" t="str">
        <f>IF(スケジュール!R236="","",スケジュール!R236)</f>
        <v/>
      </c>
      <c r="S234" t="str">
        <f>IF(スケジュール!S236="","",スケジュール!S236)</f>
        <v/>
      </c>
      <c r="T234" t="str">
        <f>IF(スケジュール!T236="","",スケジュール!T236)</f>
        <v/>
      </c>
      <c r="U234" t="str">
        <f>IF(スケジュール!U236="","",スケジュール!U236)</f>
        <v/>
      </c>
      <c r="V234" t="str">
        <f>IF(スケジュール!V236="","",スケジュール!V236)</f>
        <v/>
      </c>
      <c r="AC234" t="str">
        <f>IF(スケジュール!W236="","",スケジュール!W236)</f>
        <v/>
      </c>
      <c r="AD234" t="str">
        <f>IF(スケジュール!X236="","",スケジュール!X236)</f>
        <v/>
      </c>
      <c r="AE234" t="str">
        <f>IF(スケジュール!Y236="","",スケジュール!Y236)</f>
        <v/>
      </c>
      <c r="AF234" t="str">
        <f>IF(スケジュール!Z236="","",スケジュール!Z236)</f>
        <v>●</v>
      </c>
      <c r="AG234" t="str">
        <f>IF(スケジュール!AA236="","",スケジュール!AA236)</f>
        <v/>
      </c>
      <c r="AH234" t="str">
        <f>IF(スケジュール!AB236="","",スケジュール!AB236)</f>
        <v/>
      </c>
      <c r="AI234" t="str">
        <f>IF(スケジュール!AC236="","",スケジュール!AC236)</f>
        <v/>
      </c>
    </row>
    <row r="235" spans="1:35">
      <c r="A235" s="209">
        <f>IF(スケジュール!A237="","",スケジュール!A237)</f>
        <v>43601</v>
      </c>
      <c r="B235" t="str">
        <f>IF(スケジュール!B237="","",スケジュール!B237)</f>
        <v>木</v>
      </c>
      <c r="C235" s="209" t="str">
        <f>IF(スケジュール!C237="","",スケジュール!C237)</f>
        <v/>
      </c>
      <c r="D235" s="209" t="str">
        <f>IF(スケジュール!D237="","",スケジュール!D237)</f>
        <v/>
      </c>
      <c r="E235" t="str">
        <f>IF(スケジュール!E237="","",スケジュール!E237)</f>
        <v/>
      </c>
      <c r="F235" t="str">
        <f>IF(スケジュール!F237="","",スケジュール!F237)</f>
        <v/>
      </c>
      <c r="G235" t="str">
        <f>IF(スケジュール!G237="","",スケジュール!G237)</f>
        <v/>
      </c>
      <c r="H235" t="str">
        <f>IF(スケジュール!H237="","",スケジュール!H237)</f>
        <v/>
      </c>
      <c r="I235" t="str">
        <f>IF(スケジュール!I237="","",スケジュール!I237)</f>
        <v/>
      </c>
      <c r="J235" t="str">
        <f>IF(スケジュール!J237="","",スケジュール!J237)</f>
        <v/>
      </c>
      <c r="K235" t="str">
        <f>IF(スケジュール!K237="","",スケジュール!K237)</f>
        <v/>
      </c>
      <c r="L235" t="str">
        <f>IF(スケジュール!L237="","",スケジュール!L237)</f>
        <v/>
      </c>
      <c r="M235" t="str">
        <f>IF(スケジュール!M237="","",スケジュール!M237)</f>
        <v/>
      </c>
      <c r="N235" t="str">
        <f>IF(スケジュール!N237="","",スケジュール!N237)</f>
        <v/>
      </c>
      <c r="O235" t="str">
        <f>IF(スケジュール!O237="","",スケジュール!O237)</f>
        <v/>
      </c>
      <c r="P235" t="str">
        <f>IF(スケジュール!P237="","",スケジュール!P237)</f>
        <v/>
      </c>
      <c r="Q235" t="str">
        <f>IF(スケジュール!Q237="","",スケジュール!Q237)</f>
        <v/>
      </c>
      <c r="R235" t="str">
        <f>IF(スケジュール!R237="","",スケジュール!R237)</f>
        <v/>
      </c>
      <c r="S235" t="str">
        <f>IF(スケジュール!S237="","",スケジュール!S237)</f>
        <v/>
      </c>
      <c r="T235" t="str">
        <f>IF(スケジュール!T237="","",スケジュール!T237)</f>
        <v/>
      </c>
      <c r="U235" t="str">
        <f>IF(スケジュール!U237="","",スケジュール!U237)</f>
        <v/>
      </c>
      <c r="V235" t="str">
        <f>IF(スケジュール!V237="","",スケジュール!V237)</f>
        <v/>
      </c>
      <c r="AC235" t="str">
        <f>IF(スケジュール!W237="","",スケジュール!W237)</f>
        <v/>
      </c>
      <c r="AD235" t="str">
        <f>IF(スケジュール!X237="","",スケジュール!X237)</f>
        <v/>
      </c>
      <c r="AE235" t="str">
        <f>IF(スケジュール!Y237="","",スケジュール!Y237)</f>
        <v/>
      </c>
      <c r="AF235" t="str">
        <f>IF(スケジュール!Z237="","",スケジュール!Z237)</f>
        <v/>
      </c>
      <c r="AG235" t="str">
        <f>IF(スケジュール!AA237="","",スケジュール!AA237)</f>
        <v/>
      </c>
      <c r="AH235" t="str">
        <f>IF(スケジュール!AB237="","",スケジュール!AB237)</f>
        <v/>
      </c>
      <c r="AI235" t="str">
        <f>IF(スケジュール!AC237="","",スケジュール!AC237)</f>
        <v/>
      </c>
    </row>
    <row r="236" spans="1:35">
      <c r="A236" s="209">
        <f>IF(スケジュール!A238="","",スケジュール!A238)</f>
        <v>43602</v>
      </c>
      <c r="B236" t="str">
        <f>IF(スケジュール!B238="","",スケジュール!B238)</f>
        <v>金</v>
      </c>
      <c r="C236" s="209" t="str">
        <f>IF(スケジュール!C238="","",スケジュール!C238)</f>
        <v/>
      </c>
      <c r="D236" s="209" t="str">
        <f>IF(スケジュール!D238="","",スケジュール!D238)</f>
        <v/>
      </c>
      <c r="E236" t="str">
        <f>IF(スケジュール!E238="","",スケジュール!E238)</f>
        <v/>
      </c>
      <c r="F236" t="str">
        <f>IF(スケジュール!F238="","",スケジュール!F238)</f>
        <v/>
      </c>
      <c r="G236" t="str">
        <f>IF(スケジュール!G238="","",スケジュール!G238)</f>
        <v/>
      </c>
      <c r="H236" t="str">
        <f>IF(スケジュール!H238="","",スケジュール!H238)</f>
        <v/>
      </c>
      <c r="I236" t="str">
        <f>IF(スケジュール!I238="","",スケジュール!I238)</f>
        <v/>
      </c>
      <c r="J236" t="str">
        <f>IF(スケジュール!J238="","",スケジュール!J238)</f>
        <v/>
      </c>
      <c r="K236" t="str">
        <f>IF(スケジュール!K238="","",スケジュール!K238)</f>
        <v/>
      </c>
      <c r="L236" t="str">
        <f>IF(スケジュール!L238="","",スケジュール!L238)</f>
        <v/>
      </c>
      <c r="M236" t="str">
        <f>IF(スケジュール!M238="","",スケジュール!M238)</f>
        <v/>
      </c>
      <c r="N236" t="str">
        <f>IF(スケジュール!N238="","",スケジュール!N238)</f>
        <v/>
      </c>
      <c r="O236" t="str">
        <f>IF(スケジュール!O238="","",スケジュール!O238)</f>
        <v/>
      </c>
      <c r="P236" t="str">
        <f>IF(スケジュール!P238="","",スケジュール!P238)</f>
        <v/>
      </c>
      <c r="Q236" t="str">
        <f>IF(スケジュール!Q238="","",スケジュール!Q238)</f>
        <v/>
      </c>
      <c r="R236" t="str">
        <f>IF(スケジュール!R238="","",スケジュール!R238)</f>
        <v/>
      </c>
      <c r="S236" t="str">
        <f>IF(スケジュール!S238="","",スケジュール!S238)</f>
        <v/>
      </c>
      <c r="T236" t="str">
        <f>IF(スケジュール!T238="","",スケジュール!T238)</f>
        <v/>
      </c>
      <c r="U236" t="str">
        <f>IF(スケジュール!U238="","",スケジュール!U238)</f>
        <v/>
      </c>
      <c r="V236" t="str">
        <f>IF(スケジュール!V238="","",スケジュール!V238)</f>
        <v/>
      </c>
      <c r="AC236" t="str">
        <f>IF(スケジュール!W238="","",スケジュール!W238)</f>
        <v/>
      </c>
      <c r="AD236" t="str">
        <f>IF(スケジュール!X238="","",スケジュール!X238)</f>
        <v/>
      </c>
      <c r="AE236" t="str">
        <f>IF(スケジュール!Y238="","",スケジュール!Y238)</f>
        <v/>
      </c>
      <c r="AF236" t="str">
        <f>IF(スケジュール!Z238="","",スケジュール!Z238)</f>
        <v/>
      </c>
      <c r="AG236" t="str">
        <f>IF(スケジュール!AA238="","",スケジュール!AA238)</f>
        <v/>
      </c>
      <c r="AH236" t="str">
        <f>IF(スケジュール!AB238="","",スケジュール!AB238)</f>
        <v/>
      </c>
      <c r="AI236" t="str">
        <f>IF(スケジュール!AC238="","",スケジュール!AC238)</f>
        <v/>
      </c>
    </row>
    <row r="237" spans="1:35">
      <c r="A237" s="209">
        <f>IF(スケジュール!A239="","",スケジュール!A239)</f>
        <v>43603</v>
      </c>
      <c r="B237" t="str">
        <f>IF(スケジュール!B239="","",スケジュール!B239)</f>
        <v>土</v>
      </c>
      <c r="C237" s="209" t="str">
        <f>IF(スケジュール!C239="","",スケジュール!C239)</f>
        <v/>
      </c>
      <c r="D237" s="209" t="str">
        <f>IF(スケジュール!D239="","",スケジュール!D239)</f>
        <v/>
      </c>
      <c r="E237" t="str">
        <f>IF(スケジュール!E239="","",スケジュール!E239)</f>
        <v/>
      </c>
      <c r="F237" t="str">
        <f>IF(スケジュール!F239="","",スケジュール!F239)</f>
        <v/>
      </c>
      <c r="G237" t="str">
        <f>IF(スケジュール!G239="","",スケジュール!G239)</f>
        <v/>
      </c>
      <c r="H237" t="str">
        <f>IF(スケジュール!H239="","",スケジュール!H239)</f>
        <v/>
      </c>
      <c r="I237" t="str">
        <f>IF(スケジュール!I239="","",スケジュール!I239)</f>
        <v/>
      </c>
      <c r="J237" t="str">
        <f>IF(スケジュール!J239="","",スケジュール!J239)</f>
        <v/>
      </c>
      <c r="K237" t="str">
        <f>IF(スケジュール!K239="","",スケジュール!K239)</f>
        <v/>
      </c>
      <c r="L237" t="str">
        <f>IF(スケジュール!L239="","",スケジュール!L239)</f>
        <v/>
      </c>
      <c r="M237" t="str">
        <f>IF(スケジュール!M239="","",スケジュール!M239)</f>
        <v/>
      </c>
      <c r="N237" t="str">
        <f>IF(スケジュール!N239="","",スケジュール!N239)</f>
        <v/>
      </c>
      <c r="O237" t="str">
        <f>IF(スケジュール!O239="","",スケジュール!O239)</f>
        <v/>
      </c>
      <c r="P237" t="str">
        <f>IF(スケジュール!P239="","",スケジュール!P239)</f>
        <v/>
      </c>
      <c r="Q237" t="str">
        <f>IF(スケジュール!Q239="","",スケジュール!Q239)</f>
        <v/>
      </c>
      <c r="R237" t="str">
        <f>IF(スケジュール!R239="","",スケジュール!R239)</f>
        <v/>
      </c>
      <c r="S237" t="str">
        <f>IF(スケジュール!S239="","",スケジュール!S239)</f>
        <v/>
      </c>
      <c r="T237" t="str">
        <f>IF(スケジュール!T239="","",スケジュール!T239)</f>
        <v/>
      </c>
      <c r="U237" t="str">
        <f>IF(スケジュール!U239="","",スケジュール!U239)</f>
        <v/>
      </c>
      <c r="V237" t="str">
        <f>IF(スケジュール!V239="","",スケジュール!V239)</f>
        <v/>
      </c>
      <c r="AC237" t="str">
        <f>IF(スケジュール!W239="","",スケジュール!W239)</f>
        <v/>
      </c>
      <c r="AD237" t="str">
        <f>IF(スケジュール!X239="","",スケジュール!X239)</f>
        <v/>
      </c>
      <c r="AE237" t="str">
        <f>IF(スケジュール!Y239="","",スケジュール!Y239)</f>
        <v/>
      </c>
      <c r="AF237" t="str">
        <f>IF(スケジュール!Z239="","",スケジュール!Z239)</f>
        <v/>
      </c>
      <c r="AG237" t="str">
        <f>IF(スケジュール!AA239="","",スケジュール!AA239)</f>
        <v/>
      </c>
      <c r="AH237" t="str">
        <f>IF(スケジュール!AB239="","",スケジュール!AB239)</f>
        <v/>
      </c>
      <c r="AI237" t="str">
        <f>IF(スケジュール!AC239="","",スケジュール!AC239)</f>
        <v/>
      </c>
    </row>
    <row r="238" spans="1:35">
      <c r="A238" s="209">
        <f>IF(スケジュール!A240="","",スケジュール!A240)</f>
        <v>43604</v>
      </c>
      <c r="B238" t="str">
        <f>IF(スケジュール!B240="","",スケジュール!B240)</f>
        <v>日</v>
      </c>
      <c r="C238" s="209" t="str">
        <f>IF(スケジュール!C240="","",スケジュール!C240)</f>
        <v/>
      </c>
      <c r="D238" s="209" t="str">
        <f>IF(スケジュール!D240="","",スケジュール!D240)</f>
        <v/>
      </c>
      <c r="E238" t="str">
        <f>IF(スケジュール!E240="","",スケジュール!E240)</f>
        <v/>
      </c>
      <c r="F238" t="str">
        <f>IF(スケジュール!F240="","",スケジュール!F240)</f>
        <v/>
      </c>
      <c r="G238" t="str">
        <f>IF(スケジュール!G240="","",スケジュール!G240)</f>
        <v/>
      </c>
      <c r="H238" t="str">
        <f>IF(スケジュール!H240="","",スケジュール!H240)</f>
        <v/>
      </c>
      <c r="I238" t="str">
        <f>IF(スケジュール!I240="","",スケジュール!I240)</f>
        <v/>
      </c>
      <c r="J238" t="str">
        <f>IF(スケジュール!J240="","",スケジュール!J240)</f>
        <v/>
      </c>
      <c r="K238" t="str">
        <f>IF(スケジュール!K240="","",スケジュール!K240)</f>
        <v/>
      </c>
      <c r="L238" t="str">
        <f>IF(スケジュール!L240="","",スケジュール!L240)</f>
        <v/>
      </c>
      <c r="M238" t="str">
        <f>IF(スケジュール!M240="","",スケジュール!M240)</f>
        <v/>
      </c>
      <c r="N238" t="str">
        <f>IF(スケジュール!N240="","",スケジュール!N240)</f>
        <v/>
      </c>
      <c r="O238" t="str">
        <f>IF(スケジュール!O240="","",スケジュール!O240)</f>
        <v/>
      </c>
      <c r="P238" t="str">
        <f>IF(スケジュール!P240="","",スケジュール!P240)</f>
        <v/>
      </c>
      <c r="Q238" t="str">
        <f>IF(スケジュール!Q240="","",スケジュール!Q240)</f>
        <v/>
      </c>
      <c r="R238" t="str">
        <f>IF(スケジュール!R240="","",スケジュール!R240)</f>
        <v/>
      </c>
      <c r="S238" t="str">
        <f>IF(スケジュール!S240="","",スケジュール!S240)</f>
        <v/>
      </c>
      <c r="T238" t="str">
        <f>IF(スケジュール!T240="","",スケジュール!T240)</f>
        <v/>
      </c>
      <c r="U238" t="str">
        <f>IF(スケジュール!U240="","",スケジュール!U240)</f>
        <v/>
      </c>
      <c r="V238" t="str">
        <f>IF(スケジュール!V240="","",スケジュール!V240)</f>
        <v/>
      </c>
      <c r="AC238" t="str">
        <f>IF(スケジュール!W240="","",スケジュール!W240)</f>
        <v/>
      </c>
      <c r="AD238" t="str">
        <f>IF(スケジュール!X240="","",スケジュール!X240)</f>
        <v/>
      </c>
      <c r="AE238" t="str">
        <f>IF(スケジュール!Y240="","",スケジュール!Y240)</f>
        <v/>
      </c>
      <c r="AF238" t="str">
        <f>IF(スケジュール!Z240="","",スケジュール!Z240)</f>
        <v/>
      </c>
      <c r="AG238" t="str">
        <f>IF(スケジュール!AA240="","",スケジュール!AA240)</f>
        <v/>
      </c>
      <c r="AH238" t="str">
        <f>IF(スケジュール!AB240="","",スケジュール!AB240)</f>
        <v/>
      </c>
      <c r="AI238" t="str">
        <f>IF(スケジュール!AC240="","",スケジュール!AC240)</f>
        <v/>
      </c>
    </row>
    <row r="239" spans="1:35">
      <c r="A239" s="209">
        <f>IF(スケジュール!A241="","",スケジュール!A241)</f>
        <v>43605</v>
      </c>
      <c r="B239" t="str">
        <f>IF(スケジュール!B241="","",スケジュール!B241)</f>
        <v>月</v>
      </c>
      <c r="C239" s="209" t="str">
        <f>IF(スケジュール!C241="","",スケジュール!C241)</f>
        <v/>
      </c>
      <c r="D239" s="209" t="str">
        <f>IF(スケジュール!D241="","",スケジュール!D241)</f>
        <v/>
      </c>
      <c r="E239" t="str">
        <f>IF(スケジュール!E241="","",スケジュール!E241)</f>
        <v/>
      </c>
      <c r="F239" t="str">
        <f>IF(スケジュール!F241="","",スケジュール!F241)</f>
        <v/>
      </c>
      <c r="G239" t="str">
        <f>IF(スケジュール!G241="","",スケジュール!G241)</f>
        <v/>
      </c>
      <c r="H239" t="str">
        <f>IF(スケジュール!H241="","",スケジュール!H241)</f>
        <v/>
      </c>
      <c r="I239" t="str">
        <f>IF(スケジュール!I241="","",スケジュール!I241)</f>
        <v/>
      </c>
      <c r="J239" t="str">
        <f>IF(スケジュール!J241="","",スケジュール!J241)</f>
        <v/>
      </c>
      <c r="K239" t="str">
        <f>IF(スケジュール!K241="","",スケジュール!K241)</f>
        <v/>
      </c>
      <c r="L239" t="str">
        <f>IF(スケジュール!L241="","",スケジュール!L241)</f>
        <v/>
      </c>
      <c r="M239" t="str">
        <f>IF(スケジュール!M241="","",スケジュール!M241)</f>
        <v/>
      </c>
      <c r="N239" t="str">
        <f>IF(スケジュール!N241="","",スケジュール!N241)</f>
        <v/>
      </c>
      <c r="O239" t="str">
        <f>IF(スケジュール!O241="","",スケジュール!O241)</f>
        <v/>
      </c>
      <c r="P239" t="str">
        <f>IF(スケジュール!P241="","",スケジュール!P241)</f>
        <v/>
      </c>
      <c r="Q239" t="str">
        <f>IF(スケジュール!Q241="","",スケジュール!Q241)</f>
        <v/>
      </c>
      <c r="R239" t="str">
        <f>IF(スケジュール!R241="","",スケジュール!R241)</f>
        <v/>
      </c>
      <c r="S239" t="str">
        <f>IF(スケジュール!S241="","",スケジュール!S241)</f>
        <v/>
      </c>
      <c r="T239" t="str">
        <f>IF(スケジュール!T241="","",スケジュール!T241)</f>
        <v/>
      </c>
      <c r="U239" t="str">
        <f>IF(スケジュール!U241="","",スケジュール!U241)</f>
        <v/>
      </c>
      <c r="V239" t="str">
        <f>IF(スケジュール!V241="","",スケジュール!V241)</f>
        <v/>
      </c>
      <c r="AC239" t="str">
        <f>IF(スケジュール!W241="","",スケジュール!W241)</f>
        <v/>
      </c>
      <c r="AD239" t="str">
        <f>IF(スケジュール!X241="","",スケジュール!X241)</f>
        <v/>
      </c>
      <c r="AE239" t="str">
        <f>IF(スケジュール!Y241="","",スケジュール!Y241)</f>
        <v/>
      </c>
      <c r="AF239" t="str">
        <f>IF(スケジュール!Z241="","",スケジュール!Z241)</f>
        <v/>
      </c>
      <c r="AG239" t="str">
        <f>IF(スケジュール!AA241="","",スケジュール!AA241)</f>
        <v/>
      </c>
      <c r="AH239" t="str">
        <f>IF(スケジュール!AB241="","",スケジュール!AB241)</f>
        <v/>
      </c>
      <c r="AI239" t="str">
        <f>IF(スケジュール!AC241="","",スケジュール!AC241)</f>
        <v/>
      </c>
    </row>
    <row r="240" spans="1:35">
      <c r="A240" s="209">
        <f>IF(スケジュール!A242="","",スケジュール!A242)</f>
        <v>43606</v>
      </c>
      <c r="B240" t="str">
        <f>IF(スケジュール!B242="","",スケジュール!B242)</f>
        <v>火</v>
      </c>
      <c r="C240" s="209">
        <f>IF(スケジュール!C242="","",スケジュール!C242)</f>
        <v>43621</v>
      </c>
      <c r="D240" s="209">
        <f>IF(スケジュール!D242="","",スケジュール!D242)</f>
        <v>43623</v>
      </c>
      <c r="E240" t="str">
        <f>IF(スケジュール!E242="","",スケジュール!E242)</f>
        <v/>
      </c>
      <c r="F240" t="str">
        <f>IF(スケジュール!F242="","",スケジュール!F242)</f>
        <v/>
      </c>
      <c r="G240" t="str">
        <f>IF(スケジュール!G242="","",スケジュール!G242)</f>
        <v/>
      </c>
      <c r="H240" t="str">
        <f>IF(スケジュール!H242="","",スケジュール!H242)</f>
        <v/>
      </c>
      <c r="I240" t="str">
        <f>IF(スケジュール!I242="","",スケジュール!I242)</f>
        <v/>
      </c>
      <c r="J240" t="str">
        <f>IF(スケジュール!J242="","",スケジュール!J242)</f>
        <v/>
      </c>
      <c r="K240" t="str">
        <f>IF(スケジュール!K242="","",スケジュール!K242)</f>
        <v/>
      </c>
      <c r="L240" t="str">
        <f>IF(スケジュール!L242="","",スケジュール!L242)</f>
        <v/>
      </c>
      <c r="M240" t="str">
        <f>IF(スケジュール!M242="","",スケジュール!M242)</f>
        <v/>
      </c>
      <c r="N240" t="str">
        <f>IF(スケジュール!N242="","",スケジュール!N242)</f>
        <v/>
      </c>
      <c r="O240" t="str">
        <f>IF(スケジュール!O242="","",スケジュール!O242)</f>
        <v/>
      </c>
      <c r="P240" t="str">
        <f>IF(スケジュール!P242="","",スケジュール!P242)</f>
        <v/>
      </c>
      <c r="Q240" t="str">
        <f>IF(スケジュール!Q242="","",スケジュール!Q242)</f>
        <v/>
      </c>
      <c r="R240" t="str">
        <f>IF(スケジュール!R242="","",スケジュール!R242)</f>
        <v/>
      </c>
      <c r="S240" t="str">
        <f>IF(スケジュール!S242="","",スケジュール!S242)</f>
        <v/>
      </c>
      <c r="T240" t="str">
        <f>IF(スケジュール!T242="","",スケジュール!T242)</f>
        <v/>
      </c>
      <c r="U240" t="str">
        <f>IF(スケジュール!U242="","",スケジュール!U242)</f>
        <v/>
      </c>
      <c r="V240" t="str">
        <f>IF(スケジュール!V242="","",スケジュール!V242)</f>
        <v/>
      </c>
      <c r="AC240" t="str">
        <f>IF(スケジュール!W242="","",スケジュール!W242)</f>
        <v/>
      </c>
      <c r="AD240" t="str">
        <f>IF(スケジュール!X242="","",スケジュール!X242)</f>
        <v/>
      </c>
      <c r="AE240" t="str">
        <f>IF(スケジュール!Y242="","",スケジュール!Y242)</f>
        <v/>
      </c>
      <c r="AF240" t="str">
        <f>IF(スケジュール!Z242="","",スケジュール!Z242)</f>
        <v>●</v>
      </c>
      <c r="AG240" t="str">
        <f>IF(スケジュール!AA242="","",スケジュール!AA242)</f>
        <v/>
      </c>
      <c r="AH240" t="str">
        <f>IF(スケジュール!AB242="","",スケジュール!AB242)</f>
        <v/>
      </c>
      <c r="AI240" t="str">
        <f>IF(スケジュール!AC242="","",スケジュール!AC242)</f>
        <v/>
      </c>
    </row>
    <row r="241" spans="1:35">
      <c r="A241" s="209">
        <f>IF(スケジュール!A243="","",スケジュール!A243)</f>
        <v>43607</v>
      </c>
      <c r="B241" t="str">
        <f>IF(スケジュール!B243="","",スケジュール!B243)</f>
        <v>水</v>
      </c>
      <c r="C241" s="209">
        <f>IF(スケジュール!C243="","",スケジュール!C243)</f>
        <v>43622</v>
      </c>
      <c r="D241" s="209" t="str">
        <f>IF(スケジュール!D243="","",スケジュール!D243)</f>
        <v/>
      </c>
      <c r="E241" t="str">
        <f>IF(スケジュール!E243="","",スケジュール!E243)</f>
        <v/>
      </c>
      <c r="F241" t="str">
        <f>IF(スケジュール!F243="","",スケジュール!F243)</f>
        <v/>
      </c>
      <c r="G241" t="str">
        <f>IF(スケジュール!G243="","",スケジュール!G243)</f>
        <v/>
      </c>
      <c r="H241" t="str">
        <f>IF(スケジュール!H243="","",スケジュール!H243)</f>
        <v/>
      </c>
      <c r="I241" t="str">
        <f>IF(スケジュール!I243="","",スケジュール!I243)</f>
        <v/>
      </c>
      <c r="J241" t="str">
        <f>IF(スケジュール!J243="","",スケジュール!J243)</f>
        <v/>
      </c>
      <c r="K241" t="str">
        <f>IF(スケジュール!K243="","",スケジュール!K243)</f>
        <v/>
      </c>
      <c r="L241" t="str">
        <f>IF(スケジュール!L243="","",スケジュール!L243)</f>
        <v/>
      </c>
      <c r="M241" t="str">
        <f>IF(スケジュール!M243="","",スケジュール!M243)</f>
        <v/>
      </c>
      <c r="N241" t="str">
        <f>IF(スケジュール!N243="","",スケジュール!N243)</f>
        <v/>
      </c>
      <c r="O241" t="str">
        <f>IF(スケジュール!O243="","",スケジュール!O243)</f>
        <v/>
      </c>
      <c r="P241" t="str">
        <f>IF(スケジュール!P243="","",スケジュール!P243)</f>
        <v/>
      </c>
      <c r="Q241" t="str">
        <f>IF(スケジュール!Q243="","",スケジュール!Q243)</f>
        <v/>
      </c>
      <c r="R241" t="str">
        <f>IF(スケジュール!R243="","",スケジュール!R243)</f>
        <v/>
      </c>
      <c r="S241" t="str">
        <f>IF(スケジュール!S243="","",スケジュール!S243)</f>
        <v/>
      </c>
      <c r="T241" t="str">
        <f>IF(スケジュール!T243="","",スケジュール!T243)</f>
        <v/>
      </c>
      <c r="U241" t="str">
        <f>IF(スケジュール!U243="","",スケジュール!U243)</f>
        <v/>
      </c>
      <c r="V241" t="str">
        <f>IF(スケジュール!V243="","",スケジュール!V243)</f>
        <v/>
      </c>
      <c r="AC241" t="str">
        <f>IF(スケジュール!W243="","",スケジュール!W243)</f>
        <v/>
      </c>
      <c r="AD241" t="str">
        <f>IF(スケジュール!X243="","",スケジュール!X243)</f>
        <v/>
      </c>
      <c r="AE241" t="str">
        <f>IF(スケジュール!Y243="","",スケジュール!Y243)</f>
        <v/>
      </c>
      <c r="AF241" t="str">
        <f>IF(スケジュール!Z243="","",スケジュール!Z243)</f>
        <v>●</v>
      </c>
      <c r="AG241" t="str">
        <f>IF(スケジュール!AA243="","",スケジュール!AA243)</f>
        <v/>
      </c>
      <c r="AH241" t="str">
        <f>IF(スケジュール!AB243="","",スケジュール!AB243)</f>
        <v/>
      </c>
      <c r="AI241" t="str">
        <f>IF(スケジュール!AC243="","",スケジュール!AC243)</f>
        <v/>
      </c>
    </row>
    <row r="242" spans="1:35">
      <c r="A242" s="209">
        <f>IF(スケジュール!A244="","",スケジュール!A244)</f>
        <v>43608</v>
      </c>
      <c r="B242" t="str">
        <f>IF(スケジュール!B244="","",スケジュール!B244)</f>
        <v>木</v>
      </c>
      <c r="C242" s="209" t="str">
        <f>IF(スケジュール!C244="","",スケジュール!C244)</f>
        <v/>
      </c>
      <c r="D242" s="209" t="str">
        <f>IF(スケジュール!D244="","",スケジュール!D244)</f>
        <v/>
      </c>
      <c r="E242" t="str">
        <f>IF(スケジュール!E244="","",スケジュール!E244)</f>
        <v/>
      </c>
      <c r="F242" t="str">
        <f>IF(スケジュール!F244="","",スケジュール!F244)</f>
        <v/>
      </c>
      <c r="G242" t="str">
        <f>IF(スケジュール!G244="","",スケジュール!G244)</f>
        <v/>
      </c>
      <c r="H242" t="str">
        <f>IF(スケジュール!H244="","",スケジュール!H244)</f>
        <v/>
      </c>
      <c r="I242" t="str">
        <f>IF(スケジュール!I244="","",スケジュール!I244)</f>
        <v/>
      </c>
      <c r="J242" t="str">
        <f>IF(スケジュール!J244="","",スケジュール!J244)</f>
        <v/>
      </c>
      <c r="K242" t="str">
        <f>IF(スケジュール!K244="","",スケジュール!K244)</f>
        <v/>
      </c>
      <c r="L242" t="str">
        <f>IF(スケジュール!L244="","",スケジュール!L244)</f>
        <v/>
      </c>
      <c r="M242" t="str">
        <f>IF(スケジュール!M244="","",スケジュール!M244)</f>
        <v/>
      </c>
      <c r="N242" t="str">
        <f>IF(スケジュール!N244="","",スケジュール!N244)</f>
        <v/>
      </c>
      <c r="O242" t="str">
        <f>IF(スケジュール!O244="","",スケジュール!O244)</f>
        <v/>
      </c>
      <c r="P242" t="str">
        <f>IF(スケジュール!P244="","",スケジュール!P244)</f>
        <v/>
      </c>
      <c r="Q242" t="str">
        <f>IF(スケジュール!Q244="","",スケジュール!Q244)</f>
        <v/>
      </c>
      <c r="R242" t="str">
        <f>IF(スケジュール!R244="","",スケジュール!R244)</f>
        <v/>
      </c>
      <c r="S242" t="str">
        <f>IF(スケジュール!S244="","",スケジュール!S244)</f>
        <v/>
      </c>
      <c r="T242" t="str">
        <f>IF(スケジュール!T244="","",スケジュール!T244)</f>
        <v/>
      </c>
      <c r="U242" t="str">
        <f>IF(スケジュール!U244="","",スケジュール!U244)</f>
        <v/>
      </c>
      <c r="V242" t="str">
        <f>IF(スケジュール!V244="","",スケジュール!V244)</f>
        <v/>
      </c>
      <c r="AC242" t="str">
        <f>IF(スケジュール!W244="","",スケジュール!W244)</f>
        <v/>
      </c>
      <c r="AD242" t="str">
        <f>IF(スケジュール!X244="","",スケジュール!X244)</f>
        <v/>
      </c>
      <c r="AE242" t="str">
        <f>IF(スケジュール!Y244="","",スケジュール!Y244)</f>
        <v/>
      </c>
      <c r="AF242" t="str">
        <f>IF(スケジュール!Z244="","",スケジュール!Z244)</f>
        <v/>
      </c>
      <c r="AG242" t="str">
        <f>IF(スケジュール!AA244="","",スケジュール!AA244)</f>
        <v/>
      </c>
      <c r="AH242" t="str">
        <f>IF(スケジュール!AB244="","",スケジュール!AB244)</f>
        <v/>
      </c>
      <c r="AI242" t="str">
        <f>IF(スケジュール!AC244="","",スケジュール!AC244)</f>
        <v/>
      </c>
    </row>
    <row r="243" spans="1:35">
      <c r="A243" s="209">
        <f>IF(スケジュール!A245="","",スケジュール!A245)</f>
        <v>43609</v>
      </c>
      <c r="B243" t="str">
        <f>IF(スケジュール!B245="","",スケジュール!B245)</f>
        <v>金</v>
      </c>
      <c r="C243" s="209" t="str">
        <f>IF(スケジュール!C245="","",スケジュール!C245)</f>
        <v/>
      </c>
      <c r="D243" s="209" t="str">
        <f>IF(スケジュール!D245="","",スケジュール!D245)</f>
        <v/>
      </c>
      <c r="E243" t="str">
        <f>IF(スケジュール!E245="","",スケジュール!E245)</f>
        <v/>
      </c>
      <c r="F243" t="str">
        <f>IF(スケジュール!F245="","",スケジュール!F245)</f>
        <v/>
      </c>
      <c r="G243" t="str">
        <f>IF(スケジュール!G245="","",スケジュール!G245)</f>
        <v/>
      </c>
      <c r="H243" t="str">
        <f>IF(スケジュール!H245="","",スケジュール!H245)</f>
        <v/>
      </c>
      <c r="I243" t="str">
        <f>IF(スケジュール!I245="","",スケジュール!I245)</f>
        <v/>
      </c>
      <c r="J243" t="str">
        <f>IF(スケジュール!J245="","",スケジュール!J245)</f>
        <v/>
      </c>
      <c r="K243" t="str">
        <f>IF(スケジュール!K245="","",スケジュール!K245)</f>
        <v/>
      </c>
      <c r="L243" t="str">
        <f>IF(スケジュール!L245="","",スケジュール!L245)</f>
        <v/>
      </c>
      <c r="M243" t="str">
        <f>IF(スケジュール!M245="","",スケジュール!M245)</f>
        <v/>
      </c>
      <c r="N243" t="str">
        <f>IF(スケジュール!N245="","",スケジュール!N245)</f>
        <v/>
      </c>
      <c r="O243" t="str">
        <f>IF(スケジュール!O245="","",スケジュール!O245)</f>
        <v/>
      </c>
      <c r="P243" t="str">
        <f>IF(スケジュール!P245="","",スケジュール!P245)</f>
        <v/>
      </c>
      <c r="Q243" t="str">
        <f>IF(スケジュール!Q245="","",スケジュール!Q245)</f>
        <v/>
      </c>
      <c r="R243" t="str">
        <f>IF(スケジュール!R245="","",スケジュール!R245)</f>
        <v/>
      </c>
      <c r="S243" t="str">
        <f>IF(スケジュール!S245="","",スケジュール!S245)</f>
        <v/>
      </c>
      <c r="T243" t="str">
        <f>IF(スケジュール!T245="","",スケジュール!T245)</f>
        <v/>
      </c>
      <c r="U243" t="str">
        <f>IF(スケジュール!U245="","",スケジュール!U245)</f>
        <v/>
      </c>
      <c r="V243" t="str">
        <f>IF(スケジュール!V245="","",スケジュール!V245)</f>
        <v/>
      </c>
      <c r="AC243" t="str">
        <f>IF(スケジュール!W245="","",スケジュール!W245)</f>
        <v/>
      </c>
      <c r="AD243" t="str">
        <f>IF(スケジュール!X245="","",スケジュール!X245)</f>
        <v/>
      </c>
      <c r="AE243" t="str">
        <f>IF(スケジュール!Y245="","",スケジュール!Y245)</f>
        <v/>
      </c>
      <c r="AF243" t="str">
        <f>IF(スケジュール!Z245="","",スケジュール!Z245)</f>
        <v/>
      </c>
      <c r="AG243" t="str">
        <f>IF(スケジュール!AA245="","",スケジュール!AA245)</f>
        <v/>
      </c>
      <c r="AH243" t="str">
        <f>IF(スケジュール!AB245="","",スケジュール!AB245)</f>
        <v/>
      </c>
      <c r="AI243" t="str">
        <f>IF(スケジュール!AC245="","",スケジュール!AC245)</f>
        <v/>
      </c>
    </row>
    <row r="244" spans="1:35">
      <c r="A244" s="209">
        <f>IF(スケジュール!A246="","",スケジュール!A246)</f>
        <v>43610</v>
      </c>
      <c r="B244" t="str">
        <f>IF(スケジュール!B246="","",スケジュール!B246)</f>
        <v>土</v>
      </c>
      <c r="C244" s="209" t="str">
        <f>IF(スケジュール!C246="","",スケジュール!C246)</f>
        <v/>
      </c>
      <c r="D244" s="209" t="str">
        <f>IF(スケジュール!D246="","",スケジュール!D246)</f>
        <v/>
      </c>
      <c r="E244" t="str">
        <f>IF(スケジュール!E246="","",スケジュール!E246)</f>
        <v/>
      </c>
      <c r="F244" t="str">
        <f>IF(スケジュール!F246="","",スケジュール!F246)</f>
        <v/>
      </c>
      <c r="G244" t="str">
        <f>IF(スケジュール!G246="","",スケジュール!G246)</f>
        <v/>
      </c>
      <c r="H244" t="str">
        <f>IF(スケジュール!H246="","",スケジュール!H246)</f>
        <v/>
      </c>
      <c r="I244" t="str">
        <f>IF(スケジュール!I246="","",スケジュール!I246)</f>
        <v/>
      </c>
      <c r="J244" t="str">
        <f>IF(スケジュール!J246="","",スケジュール!J246)</f>
        <v/>
      </c>
      <c r="K244" t="str">
        <f>IF(スケジュール!K246="","",スケジュール!K246)</f>
        <v/>
      </c>
      <c r="L244" t="str">
        <f>IF(スケジュール!L246="","",スケジュール!L246)</f>
        <v/>
      </c>
      <c r="M244" t="str">
        <f>IF(スケジュール!M246="","",スケジュール!M246)</f>
        <v/>
      </c>
      <c r="N244" t="str">
        <f>IF(スケジュール!N246="","",スケジュール!N246)</f>
        <v/>
      </c>
      <c r="O244" t="str">
        <f>IF(スケジュール!O246="","",スケジュール!O246)</f>
        <v/>
      </c>
      <c r="P244" t="str">
        <f>IF(スケジュール!P246="","",スケジュール!P246)</f>
        <v/>
      </c>
      <c r="Q244" t="str">
        <f>IF(スケジュール!Q246="","",スケジュール!Q246)</f>
        <v/>
      </c>
      <c r="R244" t="str">
        <f>IF(スケジュール!R246="","",スケジュール!R246)</f>
        <v/>
      </c>
      <c r="S244" t="str">
        <f>IF(スケジュール!S246="","",スケジュール!S246)</f>
        <v/>
      </c>
      <c r="T244" t="str">
        <f>IF(スケジュール!T246="","",スケジュール!T246)</f>
        <v/>
      </c>
      <c r="U244" t="str">
        <f>IF(スケジュール!U246="","",スケジュール!U246)</f>
        <v/>
      </c>
      <c r="V244" t="str">
        <f>IF(スケジュール!V246="","",スケジュール!V246)</f>
        <v/>
      </c>
      <c r="AC244" t="str">
        <f>IF(スケジュール!W246="","",スケジュール!W246)</f>
        <v/>
      </c>
      <c r="AD244" t="str">
        <f>IF(スケジュール!X246="","",スケジュール!X246)</f>
        <v/>
      </c>
      <c r="AE244" t="str">
        <f>IF(スケジュール!Y246="","",スケジュール!Y246)</f>
        <v/>
      </c>
      <c r="AF244" t="str">
        <f>IF(スケジュール!Z246="","",スケジュール!Z246)</f>
        <v/>
      </c>
      <c r="AG244" t="str">
        <f>IF(スケジュール!AA246="","",スケジュール!AA246)</f>
        <v/>
      </c>
      <c r="AH244" t="str">
        <f>IF(スケジュール!AB246="","",スケジュール!AB246)</f>
        <v/>
      </c>
      <c r="AI244" t="str">
        <f>IF(スケジュール!AC246="","",スケジュール!AC246)</f>
        <v/>
      </c>
    </row>
    <row r="245" spans="1:35">
      <c r="A245" s="209">
        <f>IF(スケジュール!A247="","",スケジュール!A247)</f>
        <v>43611</v>
      </c>
      <c r="B245" t="str">
        <f>IF(スケジュール!B247="","",スケジュール!B247)</f>
        <v>日</v>
      </c>
      <c r="C245" s="209" t="str">
        <f>IF(スケジュール!C247="","",スケジュール!C247)</f>
        <v/>
      </c>
      <c r="D245" s="209" t="str">
        <f>IF(スケジュール!D247="","",スケジュール!D247)</f>
        <v/>
      </c>
      <c r="E245" t="str">
        <f>IF(スケジュール!E247="","",スケジュール!E247)</f>
        <v/>
      </c>
      <c r="F245" t="str">
        <f>IF(スケジュール!F247="","",スケジュール!F247)</f>
        <v/>
      </c>
      <c r="G245" t="str">
        <f>IF(スケジュール!G247="","",スケジュール!G247)</f>
        <v/>
      </c>
      <c r="H245" t="str">
        <f>IF(スケジュール!H247="","",スケジュール!H247)</f>
        <v/>
      </c>
      <c r="I245" t="str">
        <f>IF(スケジュール!I247="","",スケジュール!I247)</f>
        <v/>
      </c>
      <c r="J245" t="str">
        <f>IF(スケジュール!J247="","",スケジュール!J247)</f>
        <v/>
      </c>
      <c r="K245" t="str">
        <f>IF(スケジュール!K247="","",スケジュール!K247)</f>
        <v/>
      </c>
      <c r="L245" t="str">
        <f>IF(スケジュール!L247="","",スケジュール!L247)</f>
        <v/>
      </c>
      <c r="M245" t="str">
        <f>IF(スケジュール!M247="","",スケジュール!M247)</f>
        <v/>
      </c>
      <c r="N245" t="str">
        <f>IF(スケジュール!N247="","",スケジュール!N247)</f>
        <v/>
      </c>
      <c r="O245" t="str">
        <f>IF(スケジュール!O247="","",スケジュール!O247)</f>
        <v/>
      </c>
      <c r="P245" t="str">
        <f>IF(スケジュール!P247="","",スケジュール!P247)</f>
        <v/>
      </c>
      <c r="Q245" t="str">
        <f>IF(スケジュール!Q247="","",スケジュール!Q247)</f>
        <v/>
      </c>
      <c r="R245" t="str">
        <f>IF(スケジュール!R247="","",スケジュール!R247)</f>
        <v/>
      </c>
      <c r="S245" t="str">
        <f>IF(スケジュール!S247="","",スケジュール!S247)</f>
        <v/>
      </c>
      <c r="T245" t="str">
        <f>IF(スケジュール!T247="","",スケジュール!T247)</f>
        <v/>
      </c>
      <c r="U245" t="str">
        <f>IF(スケジュール!U247="","",スケジュール!U247)</f>
        <v/>
      </c>
      <c r="V245" t="str">
        <f>IF(スケジュール!V247="","",スケジュール!V247)</f>
        <v/>
      </c>
      <c r="AC245" t="str">
        <f>IF(スケジュール!W247="","",スケジュール!W247)</f>
        <v/>
      </c>
      <c r="AD245" t="str">
        <f>IF(スケジュール!X247="","",スケジュール!X247)</f>
        <v/>
      </c>
      <c r="AE245" t="str">
        <f>IF(スケジュール!Y247="","",スケジュール!Y247)</f>
        <v/>
      </c>
      <c r="AF245" t="str">
        <f>IF(スケジュール!Z247="","",スケジュール!Z247)</f>
        <v/>
      </c>
      <c r="AG245" t="str">
        <f>IF(スケジュール!AA247="","",スケジュール!AA247)</f>
        <v/>
      </c>
      <c r="AH245" t="str">
        <f>IF(スケジュール!AB247="","",スケジュール!AB247)</f>
        <v/>
      </c>
      <c r="AI245" t="str">
        <f>IF(スケジュール!AC247="","",スケジュール!AC247)</f>
        <v/>
      </c>
    </row>
    <row r="246" spans="1:35">
      <c r="A246" s="209">
        <f>IF(スケジュール!A248="","",スケジュール!A248)</f>
        <v>43612</v>
      </c>
      <c r="B246" t="str">
        <f>IF(スケジュール!B248="","",スケジュール!B248)</f>
        <v>月</v>
      </c>
      <c r="C246" s="209" t="str">
        <f>IF(スケジュール!C248="","",スケジュール!C248)</f>
        <v/>
      </c>
      <c r="D246" s="209" t="str">
        <f>IF(スケジュール!D248="","",スケジュール!D248)</f>
        <v/>
      </c>
      <c r="E246" t="str">
        <f>IF(スケジュール!E248="","",スケジュール!E248)</f>
        <v/>
      </c>
      <c r="F246" t="str">
        <f>IF(スケジュール!F248="","",スケジュール!F248)</f>
        <v/>
      </c>
      <c r="G246" t="str">
        <f>IF(スケジュール!G248="","",スケジュール!G248)</f>
        <v/>
      </c>
      <c r="H246" t="str">
        <f>IF(スケジュール!H248="","",スケジュール!H248)</f>
        <v/>
      </c>
      <c r="I246" t="str">
        <f>IF(スケジュール!I248="","",スケジュール!I248)</f>
        <v/>
      </c>
      <c r="J246" t="str">
        <f>IF(スケジュール!J248="","",スケジュール!J248)</f>
        <v/>
      </c>
      <c r="K246" t="str">
        <f>IF(スケジュール!K248="","",スケジュール!K248)</f>
        <v/>
      </c>
      <c r="L246" t="str">
        <f>IF(スケジュール!L248="","",スケジュール!L248)</f>
        <v/>
      </c>
      <c r="M246" t="str">
        <f>IF(スケジュール!M248="","",スケジュール!M248)</f>
        <v/>
      </c>
      <c r="N246" t="str">
        <f>IF(スケジュール!N248="","",スケジュール!N248)</f>
        <v/>
      </c>
      <c r="O246" t="str">
        <f>IF(スケジュール!O248="","",スケジュール!O248)</f>
        <v/>
      </c>
      <c r="P246" t="str">
        <f>IF(スケジュール!P248="","",スケジュール!P248)</f>
        <v/>
      </c>
      <c r="Q246" t="str">
        <f>IF(スケジュール!Q248="","",スケジュール!Q248)</f>
        <v/>
      </c>
      <c r="R246" t="str">
        <f>IF(スケジュール!R248="","",スケジュール!R248)</f>
        <v/>
      </c>
      <c r="S246" t="str">
        <f>IF(スケジュール!S248="","",スケジュール!S248)</f>
        <v/>
      </c>
      <c r="T246" t="str">
        <f>IF(スケジュール!T248="","",スケジュール!T248)</f>
        <v/>
      </c>
      <c r="U246" t="str">
        <f>IF(スケジュール!U248="","",スケジュール!U248)</f>
        <v/>
      </c>
      <c r="V246" t="str">
        <f>IF(スケジュール!V248="","",スケジュール!V248)</f>
        <v/>
      </c>
      <c r="AC246" t="str">
        <f>IF(スケジュール!W248="","",スケジュール!W248)</f>
        <v/>
      </c>
      <c r="AD246" t="str">
        <f>IF(スケジュール!X248="","",スケジュール!X248)</f>
        <v/>
      </c>
      <c r="AE246" t="str">
        <f>IF(スケジュール!Y248="","",スケジュール!Y248)</f>
        <v/>
      </c>
      <c r="AF246" t="str">
        <f>IF(スケジュール!Z248="","",スケジュール!Z248)</f>
        <v/>
      </c>
      <c r="AG246" t="str">
        <f>IF(スケジュール!AA248="","",スケジュール!AA248)</f>
        <v/>
      </c>
      <c r="AH246" t="str">
        <f>IF(スケジュール!AB248="","",スケジュール!AB248)</f>
        <v/>
      </c>
      <c r="AI246" t="str">
        <f>IF(スケジュール!AC248="","",スケジュール!AC248)</f>
        <v/>
      </c>
    </row>
    <row r="247" spans="1:35">
      <c r="A247" s="209">
        <f>IF(スケジュール!A249="","",スケジュール!A249)</f>
        <v>43613</v>
      </c>
      <c r="B247" t="str">
        <f>IF(スケジュール!B249="","",スケジュール!B249)</f>
        <v>火</v>
      </c>
      <c r="C247" s="209">
        <f>IF(スケジュール!C249="","",スケジュール!C249)</f>
        <v>43628</v>
      </c>
      <c r="D247" s="209">
        <f>IF(スケジュール!D249="","",スケジュール!D249)</f>
        <v>43631</v>
      </c>
      <c r="E247" t="str">
        <f>IF(スケジュール!E249="","",スケジュール!E249)</f>
        <v/>
      </c>
      <c r="F247" t="str">
        <f>IF(スケジュール!F249="","",スケジュール!F249)</f>
        <v/>
      </c>
      <c r="G247" t="str">
        <f>IF(スケジュール!G249="","",スケジュール!G249)</f>
        <v/>
      </c>
      <c r="H247" t="str">
        <f>IF(スケジュール!H249="","",スケジュール!H249)</f>
        <v/>
      </c>
      <c r="I247" t="str">
        <f>IF(スケジュール!I249="","",スケジュール!I249)</f>
        <v/>
      </c>
      <c r="J247" t="str">
        <f>IF(スケジュール!J249="","",スケジュール!J249)</f>
        <v/>
      </c>
      <c r="K247" t="str">
        <f>IF(スケジュール!K249="","",スケジュール!K249)</f>
        <v/>
      </c>
      <c r="L247" t="str">
        <f>IF(スケジュール!L249="","",スケジュール!L249)</f>
        <v/>
      </c>
      <c r="M247" t="str">
        <f>IF(スケジュール!M249="","",スケジュール!M249)</f>
        <v/>
      </c>
      <c r="N247" t="str">
        <f>IF(スケジュール!N249="","",スケジュール!N249)</f>
        <v/>
      </c>
      <c r="O247" t="str">
        <f>IF(スケジュール!O249="","",スケジュール!O249)</f>
        <v/>
      </c>
      <c r="P247" t="str">
        <f>IF(スケジュール!P249="","",スケジュール!P249)</f>
        <v/>
      </c>
      <c r="Q247" t="str">
        <f>IF(スケジュール!Q249="","",スケジュール!Q249)</f>
        <v/>
      </c>
      <c r="R247" t="str">
        <f>IF(スケジュール!R249="","",スケジュール!R249)</f>
        <v/>
      </c>
      <c r="S247" t="str">
        <f>IF(スケジュール!S249="","",スケジュール!S249)</f>
        <v/>
      </c>
      <c r="T247" t="str">
        <f>IF(スケジュール!T249="","",スケジュール!T249)</f>
        <v/>
      </c>
      <c r="U247" t="str">
        <f>IF(スケジュール!U249="","",スケジュール!U249)</f>
        <v/>
      </c>
      <c r="V247" t="str">
        <f>IF(スケジュール!V249="","",スケジュール!V249)</f>
        <v/>
      </c>
      <c r="AC247" t="str">
        <f>IF(スケジュール!W249="","",スケジュール!W249)</f>
        <v/>
      </c>
      <c r="AD247" t="str">
        <f>IF(スケジュール!X249="","",スケジュール!X249)</f>
        <v/>
      </c>
      <c r="AE247" t="str">
        <f>IF(スケジュール!Y249="","",スケジュール!Y249)</f>
        <v/>
      </c>
      <c r="AF247" t="str">
        <f>IF(スケジュール!Z249="","",スケジュール!Z249)</f>
        <v>●</v>
      </c>
      <c r="AG247" t="str">
        <f>IF(スケジュール!AA249="","",スケジュール!AA249)</f>
        <v/>
      </c>
      <c r="AH247" t="str">
        <f>IF(スケジュール!AB249="","",スケジュール!AB249)</f>
        <v/>
      </c>
      <c r="AI247" t="str">
        <f>IF(スケジュール!AC249="","",スケジュール!AC249)</f>
        <v/>
      </c>
    </row>
    <row r="248" spans="1:35">
      <c r="A248" s="209">
        <f>IF(スケジュール!A250="","",スケジュール!A250)</f>
        <v>43614</v>
      </c>
      <c r="B248" t="str">
        <f>IF(スケジュール!B250="","",スケジュール!B250)</f>
        <v>水</v>
      </c>
      <c r="C248" s="209">
        <f>IF(スケジュール!C250="","",スケジュール!C250)</f>
        <v>43630</v>
      </c>
      <c r="D248" s="209" t="str">
        <f>IF(スケジュール!D250="","",スケジュール!D250)</f>
        <v/>
      </c>
      <c r="E248" t="str">
        <f>IF(スケジュール!E250="","",スケジュール!E250)</f>
        <v/>
      </c>
      <c r="F248" t="str">
        <f>IF(スケジュール!F250="","",スケジュール!F250)</f>
        <v/>
      </c>
      <c r="G248" t="str">
        <f>IF(スケジュール!G250="","",スケジュール!G250)</f>
        <v/>
      </c>
      <c r="H248" t="str">
        <f>IF(スケジュール!H250="","",スケジュール!H250)</f>
        <v/>
      </c>
      <c r="I248" t="str">
        <f>IF(スケジュール!I250="","",スケジュール!I250)</f>
        <v/>
      </c>
      <c r="J248" t="str">
        <f>IF(スケジュール!J250="","",スケジュール!J250)</f>
        <v/>
      </c>
      <c r="K248" t="str">
        <f>IF(スケジュール!K250="","",スケジュール!K250)</f>
        <v/>
      </c>
      <c r="L248" t="str">
        <f>IF(スケジュール!L250="","",スケジュール!L250)</f>
        <v/>
      </c>
      <c r="M248" t="str">
        <f>IF(スケジュール!M250="","",スケジュール!M250)</f>
        <v/>
      </c>
      <c r="N248" t="str">
        <f>IF(スケジュール!N250="","",スケジュール!N250)</f>
        <v/>
      </c>
      <c r="O248" t="str">
        <f>IF(スケジュール!O250="","",スケジュール!O250)</f>
        <v/>
      </c>
      <c r="P248" t="str">
        <f>IF(スケジュール!P250="","",スケジュール!P250)</f>
        <v/>
      </c>
      <c r="Q248" t="str">
        <f>IF(スケジュール!Q250="","",スケジュール!Q250)</f>
        <v/>
      </c>
      <c r="R248" t="str">
        <f>IF(スケジュール!R250="","",スケジュール!R250)</f>
        <v/>
      </c>
      <c r="S248" t="str">
        <f>IF(スケジュール!S250="","",スケジュール!S250)</f>
        <v/>
      </c>
      <c r="T248" t="str">
        <f>IF(スケジュール!T250="","",スケジュール!T250)</f>
        <v/>
      </c>
      <c r="U248" t="str">
        <f>IF(スケジュール!U250="","",スケジュール!U250)</f>
        <v/>
      </c>
      <c r="V248" t="str">
        <f>IF(スケジュール!V250="","",スケジュール!V250)</f>
        <v/>
      </c>
      <c r="AC248" t="str">
        <f>IF(スケジュール!W250="","",スケジュール!W250)</f>
        <v/>
      </c>
      <c r="AD248" t="str">
        <f>IF(スケジュール!X250="","",スケジュール!X250)</f>
        <v/>
      </c>
      <c r="AE248" t="str">
        <f>IF(スケジュール!Y250="","",スケジュール!Y250)</f>
        <v/>
      </c>
      <c r="AF248" t="str">
        <f>IF(スケジュール!Z250="","",スケジュール!Z250)</f>
        <v>●</v>
      </c>
      <c r="AG248" t="str">
        <f>IF(スケジュール!AA250="","",スケジュール!AA250)</f>
        <v/>
      </c>
      <c r="AH248" t="str">
        <f>IF(スケジュール!AB250="","",スケジュール!AB250)</f>
        <v/>
      </c>
      <c r="AI248" t="str">
        <f>IF(スケジュール!AC250="","",スケジュール!AC250)</f>
        <v/>
      </c>
    </row>
    <row r="249" spans="1:35">
      <c r="A249" s="209">
        <f>IF(スケジュール!A251="","",スケジュール!A251)</f>
        <v>43615</v>
      </c>
      <c r="B249" t="str">
        <f>IF(スケジュール!B251="","",スケジュール!B251)</f>
        <v>木</v>
      </c>
      <c r="C249" s="209" t="str">
        <f>IF(スケジュール!C251="","",スケジュール!C251)</f>
        <v/>
      </c>
      <c r="D249" s="209" t="str">
        <f>IF(スケジュール!D251="","",スケジュール!D251)</f>
        <v/>
      </c>
      <c r="E249" t="str">
        <f>IF(スケジュール!E251="","",スケジュール!E251)</f>
        <v/>
      </c>
      <c r="F249" t="str">
        <f>IF(スケジュール!F251="","",スケジュール!F251)</f>
        <v/>
      </c>
      <c r="G249" t="str">
        <f>IF(スケジュール!G251="","",スケジュール!G251)</f>
        <v/>
      </c>
      <c r="H249" t="str">
        <f>IF(スケジュール!H251="","",スケジュール!H251)</f>
        <v/>
      </c>
      <c r="I249" t="str">
        <f>IF(スケジュール!I251="","",スケジュール!I251)</f>
        <v/>
      </c>
      <c r="J249" t="str">
        <f>IF(スケジュール!J251="","",スケジュール!J251)</f>
        <v/>
      </c>
      <c r="K249" t="str">
        <f>IF(スケジュール!K251="","",スケジュール!K251)</f>
        <v/>
      </c>
      <c r="L249" t="str">
        <f>IF(スケジュール!L251="","",スケジュール!L251)</f>
        <v/>
      </c>
      <c r="M249" t="str">
        <f>IF(スケジュール!M251="","",スケジュール!M251)</f>
        <v/>
      </c>
      <c r="N249" t="str">
        <f>IF(スケジュール!N251="","",スケジュール!N251)</f>
        <v/>
      </c>
      <c r="O249" t="str">
        <f>IF(スケジュール!O251="","",スケジュール!O251)</f>
        <v/>
      </c>
      <c r="P249" t="str">
        <f>IF(スケジュール!P251="","",スケジュール!P251)</f>
        <v/>
      </c>
      <c r="Q249" t="str">
        <f>IF(スケジュール!Q251="","",スケジュール!Q251)</f>
        <v/>
      </c>
      <c r="R249" t="str">
        <f>IF(スケジュール!R251="","",スケジュール!R251)</f>
        <v/>
      </c>
      <c r="S249" t="str">
        <f>IF(スケジュール!S251="","",スケジュール!S251)</f>
        <v/>
      </c>
      <c r="T249" t="str">
        <f>IF(スケジュール!T251="","",スケジュール!T251)</f>
        <v/>
      </c>
      <c r="U249" t="str">
        <f>IF(スケジュール!U251="","",スケジュール!U251)</f>
        <v/>
      </c>
      <c r="V249" t="str">
        <f>IF(スケジュール!V251="","",スケジュール!V251)</f>
        <v/>
      </c>
      <c r="AC249" t="str">
        <f>IF(スケジュール!W251="","",スケジュール!W251)</f>
        <v/>
      </c>
      <c r="AD249" t="str">
        <f>IF(スケジュール!X251="","",スケジュール!X251)</f>
        <v/>
      </c>
      <c r="AE249" t="str">
        <f>IF(スケジュール!Y251="","",スケジュール!Y251)</f>
        <v/>
      </c>
      <c r="AF249" t="str">
        <f>IF(スケジュール!Z251="","",スケジュール!Z251)</f>
        <v/>
      </c>
      <c r="AG249" t="str">
        <f>IF(スケジュール!AA251="","",スケジュール!AA251)</f>
        <v/>
      </c>
      <c r="AH249" t="str">
        <f>IF(スケジュール!AB251="","",スケジュール!AB251)</f>
        <v/>
      </c>
      <c r="AI249" t="str">
        <f>IF(スケジュール!AC251="","",スケジュール!AC251)</f>
        <v/>
      </c>
    </row>
    <row r="250" spans="1:35">
      <c r="A250" s="209">
        <f>IF(スケジュール!A252="","",スケジュール!A252)</f>
        <v>43616</v>
      </c>
      <c r="B250" t="str">
        <f>IF(スケジュール!B252="","",スケジュール!B252)</f>
        <v>金</v>
      </c>
      <c r="C250" s="209" t="str">
        <f>IF(スケジュール!C252="","",スケジュール!C252)</f>
        <v/>
      </c>
      <c r="D250" s="209" t="str">
        <f>IF(スケジュール!D252="","",スケジュール!D252)</f>
        <v/>
      </c>
      <c r="E250" t="str">
        <f>IF(スケジュール!E252="","",スケジュール!E252)</f>
        <v/>
      </c>
      <c r="F250" t="str">
        <f>IF(スケジュール!F252="","",スケジュール!F252)</f>
        <v/>
      </c>
      <c r="G250" t="str">
        <f>IF(スケジュール!G252="","",スケジュール!G252)</f>
        <v/>
      </c>
      <c r="H250" t="str">
        <f>IF(スケジュール!H252="","",スケジュール!H252)</f>
        <v/>
      </c>
      <c r="I250" t="str">
        <f>IF(スケジュール!I252="","",スケジュール!I252)</f>
        <v/>
      </c>
      <c r="J250" t="str">
        <f>IF(スケジュール!J252="","",スケジュール!J252)</f>
        <v/>
      </c>
      <c r="K250" t="str">
        <f>IF(スケジュール!K252="","",スケジュール!K252)</f>
        <v/>
      </c>
      <c r="L250" t="str">
        <f>IF(スケジュール!L252="","",スケジュール!L252)</f>
        <v/>
      </c>
      <c r="M250" t="str">
        <f>IF(スケジュール!M252="","",スケジュール!M252)</f>
        <v/>
      </c>
      <c r="N250" t="str">
        <f>IF(スケジュール!N252="","",スケジュール!N252)</f>
        <v/>
      </c>
      <c r="O250" t="str">
        <f>IF(スケジュール!O252="","",スケジュール!O252)</f>
        <v/>
      </c>
      <c r="P250" t="str">
        <f>IF(スケジュール!P252="","",スケジュール!P252)</f>
        <v/>
      </c>
      <c r="Q250" t="str">
        <f>IF(スケジュール!Q252="","",スケジュール!Q252)</f>
        <v/>
      </c>
      <c r="R250" t="str">
        <f>IF(スケジュール!R252="","",スケジュール!R252)</f>
        <v/>
      </c>
      <c r="S250" t="str">
        <f>IF(スケジュール!S252="","",スケジュール!S252)</f>
        <v/>
      </c>
      <c r="T250" t="str">
        <f>IF(スケジュール!T252="","",スケジュール!T252)</f>
        <v/>
      </c>
      <c r="U250" t="str">
        <f>IF(スケジュール!U252="","",スケジュール!U252)</f>
        <v/>
      </c>
      <c r="V250" t="str">
        <f>IF(スケジュール!V252="","",スケジュール!V252)</f>
        <v/>
      </c>
      <c r="AC250" t="str">
        <f>IF(スケジュール!W252="","",スケジュール!W252)</f>
        <v/>
      </c>
      <c r="AD250" t="str">
        <f>IF(スケジュール!X252="","",スケジュール!X252)</f>
        <v/>
      </c>
      <c r="AE250" t="str">
        <f>IF(スケジュール!Y252="","",スケジュール!Y252)</f>
        <v/>
      </c>
      <c r="AF250" t="str">
        <f>IF(スケジュール!Z252="","",スケジュール!Z252)</f>
        <v/>
      </c>
      <c r="AG250" t="str">
        <f>IF(スケジュール!AA252="","",スケジュール!AA252)</f>
        <v/>
      </c>
      <c r="AH250" t="str">
        <f>IF(スケジュール!AB252="","",スケジュール!AB252)</f>
        <v/>
      </c>
      <c r="AI250" t="str">
        <f>IF(スケジュール!AC252="","",スケジュール!AC252)</f>
        <v/>
      </c>
    </row>
    <row r="251" spans="1:35">
      <c r="A251" s="209"/>
      <c r="C251" s="209"/>
      <c r="D251" s="209"/>
    </row>
    <row r="252" spans="1:35">
      <c r="A252" s="209"/>
      <c r="C252" s="209"/>
      <c r="D252" s="209"/>
    </row>
    <row r="253" spans="1:35">
      <c r="A253" s="209"/>
      <c r="C253" s="209"/>
      <c r="D253" s="209"/>
    </row>
    <row r="254" spans="1:35">
      <c r="A254" s="209"/>
      <c r="C254" s="209"/>
      <c r="D254" s="209"/>
    </row>
    <row r="255" spans="1:35">
      <c r="A255" s="209"/>
      <c r="C255" s="209"/>
      <c r="D255" s="209"/>
    </row>
    <row r="256" spans="1:35">
      <c r="A256" s="209"/>
      <c r="C256" s="209"/>
      <c r="D256" s="209"/>
    </row>
    <row r="257" spans="1:4">
      <c r="A257" s="209"/>
      <c r="C257" s="209"/>
      <c r="D257" s="209"/>
    </row>
    <row r="258" spans="1:4">
      <c r="A258" s="209"/>
      <c r="C258" s="209"/>
      <c r="D258" s="209"/>
    </row>
    <row r="259" spans="1:4">
      <c r="A259" s="209"/>
      <c r="C259" s="209"/>
      <c r="D259" s="209"/>
    </row>
    <row r="260" spans="1:4">
      <c r="A260" s="209"/>
      <c r="C260" s="209"/>
      <c r="D260" s="209"/>
    </row>
    <row r="261" spans="1:4">
      <c r="A261" s="209"/>
      <c r="C261" s="209"/>
      <c r="D261" s="209"/>
    </row>
    <row r="262" spans="1:4">
      <c r="A262" s="209"/>
      <c r="C262" s="209"/>
      <c r="D262" s="209"/>
    </row>
    <row r="263" spans="1:4">
      <c r="A263" s="209"/>
      <c r="C263" s="209"/>
      <c r="D263" s="209"/>
    </row>
    <row r="264" spans="1:4">
      <c r="A264" s="209"/>
      <c r="C264" s="209"/>
      <c r="D264" s="209"/>
    </row>
    <row r="265" spans="1:4">
      <c r="A265" s="209"/>
      <c r="C265" s="209"/>
      <c r="D265" s="209"/>
    </row>
    <row r="266" spans="1:4">
      <c r="A266" s="209"/>
      <c r="C266" s="209"/>
      <c r="D266" s="209"/>
    </row>
    <row r="267" spans="1:4">
      <c r="A267" s="209"/>
      <c r="C267" s="209"/>
      <c r="D267" s="209"/>
    </row>
    <row r="268" spans="1:4">
      <c r="A268" s="209"/>
      <c r="C268" s="209"/>
      <c r="D268" s="209"/>
    </row>
    <row r="269" spans="1:4">
      <c r="A269" s="209"/>
      <c r="C269" s="209"/>
      <c r="D269" s="209"/>
    </row>
    <row r="270" spans="1:4">
      <c r="A270" s="209"/>
      <c r="C270" s="209"/>
      <c r="D270" s="209"/>
    </row>
    <row r="271" spans="1:4">
      <c r="A271" s="209"/>
      <c r="C271" s="209"/>
      <c r="D271" s="209"/>
    </row>
    <row r="272" spans="1:4">
      <c r="A272" s="209"/>
      <c r="C272" s="209"/>
      <c r="D272" s="209"/>
    </row>
    <row r="273" spans="1:4">
      <c r="A273" s="209"/>
      <c r="C273" s="209"/>
      <c r="D273" s="209"/>
    </row>
    <row r="274" spans="1:4">
      <c r="A274" s="209"/>
      <c r="C274" s="209"/>
      <c r="D274" s="209"/>
    </row>
    <row r="275" spans="1:4">
      <c r="A275" s="209"/>
      <c r="C275" s="209"/>
      <c r="D275" s="209"/>
    </row>
    <row r="276" spans="1:4">
      <c r="A276" s="209"/>
      <c r="C276" s="209"/>
      <c r="D276" s="209"/>
    </row>
    <row r="277" spans="1:4">
      <c r="A277" s="209"/>
      <c r="C277" s="209"/>
      <c r="D277" s="209"/>
    </row>
    <row r="278" spans="1:4">
      <c r="A278" s="209"/>
      <c r="C278" s="209"/>
      <c r="D278" s="209"/>
    </row>
    <row r="279" spans="1:4">
      <c r="A279" s="209"/>
      <c r="C279" s="209"/>
      <c r="D279" s="209"/>
    </row>
    <row r="280" spans="1:4">
      <c r="A280" s="209"/>
      <c r="C280" s="209"/>
      <c r="D280" s="209"/>
    </row>
    <row r="281" spans="1:4">
      <c r="A281" s="209"/>
      <c r="C281" s="209"/>
      <c r="D281" s="209"/>
    </row>
    <row r="282" spans="1:4">
      <c r="A282" s="209"/>
      <c r="C282" s="209"/>
      <c r="D282" s="209"/>
    </row>
    <row r="283" spans="1:4">
      <c r="A283" s="209"/>
      <c r="C283" s="209"/>
      <c r="D283" s="209"/>
    </row>
    <row r="284" spans="1:4">
      <c r="A284" s="209"/>
      <c r="C284" s="209"/>
      <c r="D284" s="209"/>
    </row>
    <row r="285" spans="1:4">
      <c r="A285" s="209"/>
      <c r="C285" s="209"/>
      <c r="D285" s="209"/>
    </row>
    <row r="286" spans="1:4">
      <c r="A286" s="209"/>
      <c r="C286" s="209"/>
      <c r="D286" s="209"/>
    </row>
    <row r="287" spans="1:4">
      <c r="A287" s="209"/>
      <c r="C287" s="209"/>
      <c r="D287" s="209"/>
    </row>
    <row r="288" spans="1:4">
      <c r="A288" s="209"/>
      <c r="C288" s="209"/>
      <c r="D288" s="209"/>
    </row>
    <row r="289" spans="1:4">
      <c r="A289" s="209"/>
      <c r="C289" s="209"/>
      <c r="D289" s="209"/>
    </row>
    <row r="290" spans="1:4">
      <c r="A290" s="209"/>
      <c r="C290" s="209"/>
      <c r="D290" s="209"/>
    </row>
    <row r="291" spans="1:4">
      <c r="A291" s="209"/>
      <c r="C291" s="209"/>
      <c r="D291" s="209"/>
    </row>
    <row r="292" spans="1:4">
      <c r="A292" s="209"/>
      <c r="C292" s="209"/>
      <c r="D292" s="209"/>
    </row>
    <row r="293" spans="1:4">
      <c r="A293" s="209"/>
      <c r="C293" s="209"/>
      <c r="D293" s="209"/>
    </row>
    <row r="294" spans="1:4">
      <c r="A294" s="209"/>
      <c r="C294" s="209"/>
      <c r="D294" s="209"/>
    </row>
    <row r="295" spans="1:4">
      <c r="A295" s="209"/>
      <c r="C295" s="209"/>
      <c r="D295" s="209"/>
    </row>
    <row r="296" spans="1:4">
      <c r="A296" s="209"/>
      <c r="C296" s="209"/>
      <c r="D296" s="209"/>
    </row>
    <row r="297" spans="1:4">
      <c r="A297" s="209"/>
      <c r="C297" s="209"/>
      <c r="D297" s="209"/>
    </row>
    <row r="298" spans="1:4">
      <c r="A298" s="209"/>
      <c r="C298" s="209"/>
      <c r="D298" s="209"/>
    </row>
    <row r="299" spans="1:4">
      <c r="A299" s="209"/>
      <c r="C299" s="209"/>
      <c r="D299" s="209"/>
    </row>
    <row r="300" spans="1:4">
      <c r="A300" s="209"/>
      <c r="C300" s="209"/>
      <c r="D300" s="209"/>
    </row>
    <row r="301" spans="1:4">
      <c r="A301" s="209"/>
      <c r="C301" s="209"/>
      <c r="D301" s="209"/>
    </row>
    <row r="302" spans="1:4">
      <c r="A302" s="209"/>
      <c r="C302" s="209"/>
      <c r="D302" s="209"/>
    </row>
    <row r="303" spans="1:4">
      <c r="A303" s="209"/>
      <c r="C303" s="209"/>
      <c r="D303" s="209"/>
    </row>
    <row r="304" spans="1:4">
      <c r="A304" s="209"/>
      <c r="C304" s="209"/>
      <c r="D304" s="209"/>
    </row>
    <row r="305" spans="1:4">
      <c r="A305" s="209"/>
      <c r="C305" s="209"/>
      <c r="D305" s="209"/>
    </row>
    <row r="306" spans="1:4">
      <c r="A306" s="209"/>
      <c r="C306" s="209"/>
      <c r="D306" s="209"/>
    </row>
    <row r="307" spans="1:4">
      <c r="A307" s="209"/>
      <c r="C307" s="209"/>
      <c r="D307" s="209"/>
    </row>
    <row r="308" spans="1:4">
      <c r="A308" s="209"/>
      <c r="C308" s="209"/>
      <c r="D308" s="209"/>
    </row>
    <row r="309" spans="1:4">
      <c r="A309" s="209"/>
      <c r="C309" s="209"/>
      <c r="D309" s="209"/>
    </row>
    <row r="310" spans="1:4">
      <c r="A310" s="209"/>
      <c r="C310" s="209"/>
      <c r="D310" s="209"/>
    </row>
    <row r="311" spans="1:4">
      <c r="A311" s="209"/>
      <c r="C311" s="209"/>
      <c r="D311" s="209"/>
    </row>
    <row r="312" spans="1:4">
      <c r="A312" s="209"/>
      <c r="C312" s="209"/>
      <c r="D312" s="209"/>
    </row>
    <row r="313" spans="1:4">
      <c r="A313" s="209"/>
      <c r="C313" s="209"/>
      <c r="D313" s="209"/>
    </row>
    <row r="314" spans="1:4">
      <c r="A314" s="209"/>
      <c r="C314" s="209"/>
      <c r="D314" s="209"/>
    </row>
    <row r="315" spans="1:4">
      <c r="A315" s="209"/>
      <c r="C315" s="209"/>
      <c r="D315" s="209"/>
    </row>
    <row r="316" spans="1:4">
      <c r="A316" s="209"/>
      <c r="C316" s="209"/>
      <c r="D316" s="209"/>
    </row>
    <row r="317" spans="1:4">
      <c r="A317" s="209"/>
      <c r="C317" s="209"/>
      <c r="D317" s="209"/>
    </row>
    <row r="318" spans="1:4">
      <c r="A318" s="209"/>
      <c r="C318" s="209"/>
      <c r="D318" s="209"/>
    </row>
    <row r="319" spans="1:4">
      <c r="A319" s="209"/>
      <c r="C319" s="209"/>
      <c r="D319" s="209"/>
    </row>
    <row r="320" spans="1:4">
      <c r="A320" s="209"/>
      <c r="C320" s="209"/>
      <c r="D320" s="209"/>
    </row>
    <row r="321" spans="1:4">
      <c r="A321" s="209"/>
      <c r="C321" s="209"/>
      <c r="D321" s="209"/>
    </row>
    <row r="322" spans="1:4">
      <c r="A322" s="209"/>
      <c r="C322" s="209"/>
      <c r="D322" s="209"/>
    </row>
    <row r="323" spans="1:4">
      <c r="A323" s="209"/>
      <c r="C323" s="209"/>
      <c r="D323" s="209"/>
    </row>
    <row r="324" spans="1:4">
      <c r="A324" s="209"/>
      <c r="C324" s="209"/>
      <c r="D324" s="209"/>
    </row>
    <row r="325" spans="1:4">
      <c r="A325" s="209"/>
      <c r="C325" s="209"/>
      <c r="D325" s="209"/>
    </row>
  </sheetData>
  <sheetProtection selectLockedCells="1"/>
  <phoneticPr fontId="73"/>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1"/>
  <sheetViews>
    <sheetView workbookViewId="0">
      <selection activeCell="R45" sqref="R45:X45"/>
    </sheetView>
  </sheetViews>
  <sheetFormatPr defaultColWidth="8.875" defaultRowHeight="13.5"/>
  <sheetData>
    <row r="1" spans="1:2">
      <c r="A1" t="s">
        <v>34</v>
      </c>
      <c r="B1" t="s">
        <v>35</v>
      </c>
    </row>
  </sheetData>
  <sheetProtection sheet="1" objects="1" scenarios="1" selectLockedCells="1"/>
  <phoneticPr fontId="9"/>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JA29"/>
  <sheetViews>
    <sheetView workbookViewId="0">
      <selection activeCell="C7" sqref="C7"/>
    </sheetView>
  </sheetViews>
  <sheetFormatPr defaultColWidth="8.875" defaultRowHeight="13.5"/>
  <cols>
    <col min="1" max="33" width="8.875" style="394"/>
    <col min="34" max="34" width="8.875" style="394" customWidth="1"/>
    <col min="35" max="82" width="8.875" style="394"/>
    <col min="83" max="84" width="10.125" style="394" customWidth="1"/>
    <col min="85" max="16384" width="8.875" style="394"/>
  </cols>
  <sheetData>
    <row r="1" spans="1:261">
      <c r="A1" s="396" t="s">
        <v>507</v>
      </c>
      <c r="B1" s="396" t="s">
        <v>508</v>
      </c>
      <c r="C1" s="396" t="s">
        <v>463</v>
      </c>
      <c r="D1" s="396" t="s">
        <v>509</v>
      </c>
      <c r="E1" s="396" t="s">
        <v>510</v>
      </c>
      <c r="F1" s="396" t="s">
        <v>511</v>
      </c>
      <c r="G1" s="396" t="s">
        <v>512</v>
      </c>
      <c r="H1" s="396" t="s">
        <v>513</v>
      </c>
      <c r="I1" s="396" t="s">
        <v>514</v>
      </c>
      <c r="J1" s="396" t="s">
        <v>515</v>
      </c>
      <c r="K1" s="396" t="s">
        <v>516</v>
      </c>
      <c r="L1" s="396" t="s">
        <v>517</v>
      </c>
      <c r="M1" s="396" t="s">
        <v>518</v>
      </c>
      <c r="N1" s="396" t="s">
        <v>519</v>
      </c>
      <c r="O1" s="396" t="s">
        <v>520</v>
      </c>
      <c r="P1" s="396" t="s">
        <v>521</v>
      </c>
      <c r="Q1" s="396" t="s">
        <v>522</v>
      </c>
      <c r="R1" s="396" t="s">
        <v>523</v>
      </c>
      <c r="S1" s="396" t="s">
        <v>524</v>
      </c>
      <c r="T1" s="396" t="s">
        <v>525</v>
      </c>
      <c r="U1" s="396" t="s">
        <v>526</v>
      </c>
      <c r="V1" s="396" t="s">
        <v>527</v>
      </c>
      <c r="W1" s="396" t="s">
        <v>528</v>
      </c>
      <c r="X1" s="396" t="s">
        <v>529</v>
      </c>
      <c r="Y1" s="396" t="s">
        <v>530</v>
      </c>
      <c r="Z1" s="396" t="s">
        <v>531</v>
      </c>
      <c r="AA1" s="396" t="s">
        <v>532</v>
      </c>
      <c r="AB1" s="396" t="s">
        <v>533</v>
      </c>
      <c r="AC1" s="396" t="s">
        <v>534</v>
      </c>
      <c r="AD1" s="396" t="s">
        <v>535</v>
      </c>
      <c r="AE1" s="396" t="s">
        <v>536</v>
      </c>
      <c r="AF1" s="396" t="s">
        <v>537</v>
      </c>
      <c r="AG1" s="396" t="s">
        <v>538</v>
      </c>
      <c r="AH1" s="396" t="s">
        <v>539</v>
      </c>
      <c r="AI1" s="396" t="s">
        <v>540</v>
      </c>
      <c r="AJ1" s="396" t="s">
        <v>541</v>
      </c>
      <c r="AK1" s="396" t="s">
        <v>542</v>
      </c>
      <c r="AL1" s="396" t="s">
        <v>543</v>
      </c>
      <c r="AM1" s="396" t="s">
        <v>544</v>
      </c>
      <c r="AN1" s="396" t="s">
        <v>545</v>
      </c>
      <c r="AO1" s="396" t="s">
        <v>546</v>
      </c>
      <c r="AP1" s="396" t="s">
        <v>547</v>
      </c>
      <c r="AQ1" s="396" t="s">
        <v>548</v>
      </c>
      <c r="AR1" s="396" t="s">
        <v>549</v>
      </c>
      <c r="AS1" s="396" t="s">
        <v>550</v>
      </c>
      <c r="AT1" s="396" t="s">
        <v>551</v>
      </c>
      <c r="AU1" s="396" t="s">
        <v>552</v>
      </c>
      <c r="AV1" s="396" t="s">
        <v>553</v>
      </c>
      <c r="AW1" s="396" t="s">
        <v>554</v>
      </c>
      <c r="AX1" s="396" t="s">
        <v>555</v>
      </c>
      <c r="AY1" s="396" t="s">
        <v>556</v>
      </c>
      <c r="AZ1" s="396" t="s">
        <v>557</v>
      </c>
      <c r="BA1" s="396" t="s">
        <v>558</v>
      </c>
      <c r="BB1" s="396" t="s">
        <v>559</v>
      </c>
      <c r="BC1" s="396" t="s">
        <v>730</v>
      </c>
      <c r="BD1" s="396" t="s">
        <v>731</v>
      </c>
      <c r="BE1" s="396" t="s">
        <v>732</v>
      </c>
      <c r="BF1" s="396" t="s">
        <v>733</v>
      </c>
      <c r="BG1" s="396" t="s">
        <v>734</v>
      </c>
      <c r="BH1" s="396" t="s">
        <v>560</v>
      </c>
      <c r="BI1" s="396" t="s">
        <v>561</v>
      </c>
      <c r="BJ1" s="396" t="s">
        <v>562</v>
      </c>
      <c r="BK1" s="396" t="s">
        <v>563</v>
      </c>
      <c r="BL1" s="396" t="s">
        <v>564</v>
      </c>
      <c r="BM1" s="396" t="s">
        <v>565</v>
      </c>
      <c r="BN1" s="396" t="s">
        <v>735</v>
      </c>
      <c r="BO1" s="396" t="s">
        <v>566</v>
      </c>
      <c r="BP1" s="396" t="s">
        <v>567</v>
      </c>
      <c r="BQ1" s="396" t="s">
        <v>568</v>
      </c>
      <c r="BR1" s="396" t="s">
        <v>569</v>
      </c>
      <c r="BS1" s="396" t="s">
        <v>570</v>
      </c>
      <c r="BT1" s="396" t="s">
        <v>736</v>
      </c>
      <c r="BU1" s="396" t="s">
        <v>571</v>
      </c>
      <c r="BV1" s="396" t="s">
        <v>572</v>
      </c>
      <c r="BW1" s="396" t="s">
        <v>573</v>
      </c>
      <c r="BX1" s="396" t="s">
        <v>574</v>
      </c>
      <c r="BY1" s="396" t="s">
        <v>575</v>
      </c>
      <c r="BZ1" s="396" t="s">
        <v>737</v>
      </c>
      <c r="CA1" s="396" t="s">
        <v>576</v>
      </c>
      <c r="CB1" s="396" t="s">
        <v>577</v>
      </c>
      <c r="CC1" s="396" t="s">
        <v>578</v>
      </c>
      <c r="CD1" s="396" t="s">
        <v>579</v>
      </c>
      <c r="CE1" s="396" t="s">
        <v>580</v>
      </c>
      <c r="CF1" s="396" t="s">
        <v>738</v>
      </c>
      <c r="CG1" s="396" t="s">
        <v>581</v>
      </c>
      <c r="CH1" s="396" t="s">
        <v>582</v>
      </c>
      <c r="CI1" s="396" t="s">
        <v>583</v>
      </c>
      <c r="CJ1" s="396" t="s">
        <v>584</v>
      </c>
      <c r="CK1" s="396" t="s">
        <v>585</v>
      </c>
      <c r="CL1" s="396" t="s">
        <v>739</v>
      </c>
      <c r="CM1" s="396" t="s">
        <v>586</v>
      </c>
      <c r="CN1" s="396" t="s">
        <v>587</v>
      </c>
      <c r="CO1" s="396" t="s">
        <v>588</v>
      </c>
      <c r="CP1" s="396" t="s">
        <v>589</v>
      </c>
      <c r="CQ1" s="396" t="s">
        <v>590</v>
      </c>
      <c r="CR1" s="396" t="s">
        <v>740</v>
      </c>
      <c r="CS1" s="396" t="s">
        <v>591</v>
      </c>
      <c r="CT1" s="396" t="s">
        <v>592</v>
      </c>
      <c r="CU1" s="396" t="s">
        <v>593</v>
      </c>
      <c r="CV1" s="396" t="s">
        <v>594</v>
      </c>
      <c r="CW1" s="396" t="s">
        <v>595</v>
      </c>
      <c r="CX1" s="396" t="s">
        <v>741</v>
      </c>
      <c r="CY1" s="396" t="s">
        <v>596</v>
      </c>
      <c r="CZ1" s="396" t="s">
        <v>597</v>
      </c>
      <c r="DA1" s="396" t="s">
        <v>598</v>
      </c>
      <c r="DB1" s="396" t="s">
        <v>599</v>
      </c>
      <c r="DC1" s="396" t="s">
        <v>600</v>
      </c>
      <c r="DD1" s="396" t="s">
        <v>742</v>
      </c>
      <c r="DE1" s="396" t="s">
        <v>601</v>
      </c>
      <c r="DF1" s="396" t="s">
        <v>602</v>
      </c>
      <c r="DG1" s="396" t="s">
        <v>603</v>
      </c>
      <c r="DH1" s="396" t="s">
        <v>604</v>
      </c>
      <c r="DI1" s="396" t="s">
        <v>605</v>
      </c>
      <c r="DJ1" s="396" t="s">
        <v>743</v>
      </c>
      <c r="DK1" s="396" t="s">
        <v>606</v>
      </c>
      <c r="DL1" s="396" t="s">
        <v>607</v>
      </c>
      <c r="DM1" s="396" t="s">
        <v>608</v>
      </c>
      <c r="DN1" s="396" t="s">
        <v>609</v>
      </c>
      <c r="DO1" s="396" t="s">
        <v>610</v>
      </c>
      <c r="DP1" s="396" t="s">
        <v>744</v>
      </c>
      <c r="DQ1" s="396" t="s">
        <v>611</v>
      </c>
      <c r="DR1" s="396" t="s">
        <v>612</v>
      </c>
      <c r="DS1" s="396" t="s">
        <v>613</v>
      </c>
      <c r="DT1" s="396" t="s">
        <v>614</v>
      </c>
      <c r="DU1" s="396" t="s">
        <v>615</v>
      </c>
      <c r="DV1" s="396" t="s">
        <v>745</v>
      </c>
      <c r="DW1" s="396" t="s">
        <v>616</v>
      </c>
      <c r="DX1" s="396" t="s">
        <v>617</v>
      </c>
      <c r="DY1" s="396" t="s">
        <v>618</v>
      </c>
      <c r="DZ1" s="396" t="s">
        <v>619</v>
      </c>
      <c r="EA1" s="396" t="s">
        <v>620</v>
      </c>
      <c r="EB1" s="396" t="s">
        <v>746</v>
      </c>
      <c r="EC1" s="396" t="s">
        <v>621</v>
      </c>
      <c r="ED1" s="396" t="s">
        <v>622</v>
      </c>
      <c r="EE1" s="396" t="s">
        <v>623</v>
      </c>
      <c r="EF1" s="396" t="s">
        <v>624</v>
      </c>
      <c r="EG1" s="396" t="s">
        <v>625</v>
      </c>
      <c r="EH1" s="396" t="s">
        <v>747</v>
      </c>
      <c r="EI1" s="396" t="s">
        <v>626</v>
      </c>
      <c r="EJ1" s="396" t="s">
        <v>627</v>
      </c>
      <c r="EK1" s="396" t="s">
        <v>628</v>
      </c>
      <c r="EL1" s="396" t="s">
        <v>629</v>
      </c>
      <c r="EM1" s="396" t="s">
        <v>630</v>
      </c>
      <c r="EN1" s="396" t="s">
        <v>748</v>
      </c>
      <c r="EO1" s="396" t="s">
        <v>631</v>
      </c>
      <c r="EP1" s="396" t="s">
        <v>632</v>
      </c>
      <c r="EQ1" s="396" t="s">
        <v>633</v>
      </c>
      <c r="ER1" s="396" t="s">
        <v>634</v>
      </c>
      <c r="ES1" s="396" t="s">
        <v>635</v>
      </c>
      <c r="ET1" s="396" t="s">
        <v>749</v>
      </c>
      <c r="EU1" s="396" t="s">
        <v>636</v>
      </c>
      <c r="EV1" s="396" t="s">
        <v>637</v>
      </c>
      <c r="EW1" s="396" t="s">
        <v>638</v>
      </c>
      <c r="EX1" s="396" t="s">
        <v>639</v>
      </c>
      <c r="EY1" s="396" t="s">
        <v>640</v>
      </c>
      <c r="EZ1" s="396" t="s">
        <v>750</v>
      </c>
      <c r="FA1" s="396" t="s">
        <v>641</v>
      </c>
      <c r="FB1" s="396" t="s">
        <v>642</v>
      </c>
      <c r="FC1" s="396" t="s">
        <v>643</v>
      </c>
      <c r="FD1" s="396" t="s">
        <v>644</v>
      </c>
      <c r="FE1" s="396" t="s">
        <v>645</v>
      </c>
      <c r="FF1" s="396" t="s">
        <v>751</v>
      </c>
      <c r="FG1" s="396" t="s">
        <v>646</v>
      </c>
      <c r="FH1" s="396" t="s">
        <v>647</v>
      </c>
      <c r="FI1" s="396" t="s">
        <v>648</v>
      </c>
      <c r="FJ1" s="396" t="s">
        <v>649</v>
      </c>
      <c r="FK1" s="396" t="s">
        <v>650</v>
      </c>
      <c r="FL1" s="396" t="s">
        <v>752</v>
      </c>
      <c r="FM1" s="396" t="s">
        <v>651</v>
      </c>
      <c r="FN1" s="396" t="s">
        <v>652</v>
      </c>
      <c r="FO1" s="396" t="s">
        <v>653</v>
      </c>
      <c r="FP1" s="396" t="s">
        <v>654</v>
      </c>
      <c r="FQ1" s="396" t="s">
        <v>655</v>
      </c>
      <c r="FR1" s="396" t="s">
        <v>753</v>
      </c>
      <c r="FS1" s="396" t="s">
        <v>656</v>
      </c>
      <c r="FT1" s="396" t="s">
        <v>657</v>
      </c>
      <c r="FU1" s="396" t="s">
        <v>658</v>
      </c>
      <c r="FV1" s="396" t="s">
        <v>659</v>
      </c>
      <c r="FW1" s="396" t="s">
        <v>660</v>
      </c>
      <c r="FX1" s="396" t="s">
        <v>754</v>
      </c>
      <c r="FY1" s="396" t="s">
        <v>661</v>
      </c>
      <c r="FZ1" s="396" t="s">
        <v>662</v>
      </c>
      <c r="GA1" s="396" t="s">
        <v>663</v>
      </c>
      <c r="GB1" s="396" t="s">
        <v>664</v>
      </c>
      <c r="GC1" s="396" t="s">
        <v>665</v>
      </c>
      <c r="GD1" s="396" t="s">
        <v>755</v>
      </c>
      <c r="GE1" s="396" t="s">
        <v>666</v>
      </c>
      <c r="GF1" s="396" t="s">
        <v>667</v>
      </c>
      <c r="GG1" s="396" t="s">
        <v>668</v>
      </c>
      <c r="GH1" s="396" t="s">
        <v>669</v>
      </c>
      <c r="GI1" s="396" t="s">
        <v>670</v>
      </c>
      <c r="GJ1" s="396" t="s">
        <v>756</v>
      </c>
      <c r="GK1" s="396" t="s">
        <v>671</v>
      </c>
      <c r="GL1" s="396" t="s">
        <v>672</v>
      </c>
      <c r="GM1" s="396" t="s">
        <v>673</v>
      </c>
      <c r="GN1" s="396" t="s">
        <v>674</v>
      </c>
      <c r="GO1" s="396" t="s">
        <v>675</v>
      </c>
      <c r="GP1" s="396" t="s">
        <v>757</v>
      </c>
      <c r="GQ1" s="396" t="s">
        <v>676</v>
      </c>
      <c r="GR1" s="396" t="s">
        <v>677</v>
      </c>
      <c r="GS1" s="396" t="s">
        <v>678</v>
      </c>
      <c r="GT1" s="396" t="s">
        <v>679</v>
      </c>
      <c r="GU1" s="396" t="s">
        <v>680</v>
      </c>
      <c r="GV1" s="396" t="s">
        <v>758</v>
      </c>
      <c r="GW1" s="396" t="s">
        <v>681</v>
      </c>
      <c r="GX1" s="396" t="s">
        <v>682</v>
      </c>
      <c r="GY1" s="396" t="s">
        <v>683</v>
      </c>
      <c r="GZ1" s="396" t="s">
        <v>684</v>
      </c>
      <c r="HA1" s="396" t="s">
        <v>685</v>
      </c>
      <c r="HB1" s="396" t="s">
        <v>759</v>
      </c>
      <c r="HC1" s="396" t="s">
        <v>686</v>
      </c>
      <c r="HD1" s="396" t="s">
        <v>687</v>
      </c>
      <c r="HE1" s="396" t="s">
        <v>688</v>
      </c>
      <c r="HF1" s="396" t="s">
        <v>689</v>
      </c>
      <c r="HG1" s="396" t="s">
        <v>690</v>
      </c>
      <c r="HH1" s="396" t="s">
        <v>760</v>
      </c>
      <c r="HI1" s="396" t="s">
        <v>691</v>
      </c>
      <c r="HJ1" s="396" t="s">
        <v>692</v>
      </c>
      <c r="HK1" s="396" t="s">
        <v>693</v>
      </c>
      <c r="HL1" s="396" t="s">
        <v>694</v>
      </c>
      <c r="HM1" s="396" t="s">
        <v>695</v>
      </c>
      <c r="HN1" s="396" t="s">
        <v>761</v>
      </c>
      <c r="HO1" s="396" t="s">
        <v>696</v>
      </c>
      <c r="HP1" s="396" t="s">
        <v>697</v>
      </c>
      <c r="HQ1" s="396" t="s">
        <v>698</v>
      </c>
      <c r="HR1" s="396" t="s">
        <v>699</v>
      </c>
      <c r="HS1" s="396" t="s">
        <v>700</v>
      </c>
      <c r="HT1" s="396" t="s">
        <v>762</v>
      </c>
      <c r="HU1" s="396" t="s">
        <v>701</v>
      </c>
      <c r="HV1" s="396" t="s">
        <v>702</v>
      </c>
      <c r="HW1" s="396" t="s">
        <v>703</v>
      </c>
      <c r="HX1" s="396" t="s">
        <v>704</v>
      </c>
      <c r="HY1" s="396" t="s">
        <v>705</v>
      </c>
      <c r="HZ1" s="396" t="s">
        <v>781</v>
      </c>
      <c r="IA1" s="396" t="s">
        <v>782</v>
      </c>
      <c r="IB1" s="396" t="s">
        <v>783</v>
      </c>
      <c r="IC1" s="396" t="s">
        <v>784</v>
      </c>
      <c r="ID1" s="396" t="s">
        <v>785</v>
      </c>
      <c r="IE1" s="396" t="s">
        <v>786</v>
      </c>
      <c r="IF1" s="396" t="s">
        <v>706</v>
      </c>
      <c r="IG1" s="396" t="s">
        <v>707</v>
      </c>
      <c r="IH1" s="396" t="s">
        <v>763</v>
      </c>
      <c r="II1" s="396" t="s">
        <v>708</v>
      </c>
      <c r="IJ1" s="396" t="s">
        <v>764</v>
      </c>
      <c r="IK1" s="396" t="s">
        <v>709</v>
      </c>
      <c r="IL1" s="396" t="s">
        <v>710</v>
      </c>
      <c r="IM1" s="396" t="s">
        <v>765</v>
      </c>
      <c r="IN1" s="396" t="s">
        <v>711</v>
      </c>
      <c r="IO1" s="396" t="s">
        <v>766</v>
      </c>
      <c r="IP1" s="396" t="s">
        <v>712</v>
      </c>
      <c r="IQ1" s="396" t="s">
        <v>713</v>
      </c>
      <c r="IR1" s="396" t="s">
        <v>767</v>
      </c>
      <c r="IS1" s="396" t="s">
        <v>714</v>
      </c>
      <c r="IT1" s="396" t="s">
        <v>768</v>
      </c>
      <c r="IU1" s="396" t="s">
        <v>769</v>
      </c>
      <c r="IV1" s="396" t="s">
        <v>770</v>
      </c>
      <c r="IW1" s="396" t="s">
        <v>771</v>
      </c>
      <c r="IX1" s="396" t="s">
        <v>772</v>
      </c>
      <c r="IY1" s="394" t="s">
        <v>773</v>
      </c>
      <c r="IZ1" s="394" t="s">
        <v>774</v>
      </c>
      <c r="JA1" s="399" t="s">
        <v>787</v>
      </c>
    </row>
    <row r="2" spans="1:261">
      <c r="A2" s="396">
        <f>MIN(スケジュール!AF10:AF401)</f>
        <v>16</v>
      </c>
      <c r="B2" s="396">
        <f>MIN(スケジュール!AG10:AG401)</f>
        <v>18</v>
      </c>
      <c r="C2" s="396" t="str">
        <f>諸情報!B2</f>
        <v>実車走行</v>
      </c>
      <c r="D2" s="396" t="str">
        <f>IF(ISBLANK(諸情報!B3),"",諸情報!B3)</f>
        <v>無料</v>
      </c>
      <c r="E2" s="396" t="str">
        <f>IF(ISBLANK(諸情報!B4),"",諸情報!B4)</f>
        <v>無料</v>
      </c>
      <c r="F2" s="396" t="str">
        <f>IF(ISBLANK(諸情報!B5),"",諸情報!B5)</f>
        <v>ローソン&lt;br&gt;自転車3分</v>
      </c>
      <c r="G2" s="396" t="str">
        <f>IF(ISBLANK(諸情報!B6),"",諸情報!B6)</f>
        <v>自転車3分</v>
      </c>
      <c r="H2" s="396" t="str">
        <f>IF(ISBLANK(諸情報!B7),"",諸情報!B7)</f>
        <v>広島銀行&lt;br&gt;自転車10分</v>
      </c>
      <c r="I2" s="396" t="str">
        <f>IF(ISBLANK(諸情報!B8),"",諸情報!B8)</f>
        <v>JR松永駅&lt;br&gt;車5分</v>
      </c>
      <c r="J2" s="396" t="str">
        <f>IF(ISBLANK(諸情報!B9),"",諸情報!B9)</f>
        <v/>
      </c>
      <c r="K2" s="396" t="str">
        <f>IF(ISBLANK(諸情報!B10),"",諸情報!B10)</f>
        <v/>
      </c>
      <c r="L2" s="396" t="str">
        <f>IF(ISBLANK(諸情報!B11),"",諸情報!B11)</f>
        <v>コミックコーナー有</v>
      </c>
      <c r="M2" s="396" t="str">
        <f>IF(ISBLANK(諸情報!B12),"",諸情報!B12)</f>
        <v/>
      </c>
      <c r="N2" s="396" t="str">
        <f>IF(ISBLANK(諸情報!B13),"",諸情報!B13)</f>
        <v>2台あり</v>
      </c>
      <c r="O2" s="396" t="str">
        <f>IF(ISBLANK(諸情報!B14),"",諸情報!B14)</f>
        <v/>
      </c>
      <c r="P2" s="396" t="str">
        <f>IF(ISBLANK(諸情報!B15),"",諸情報!B15)</f>
        <v/>
      </c>
      <c r="Q2" s="396" t="str">
        <f>IF(ISBLANK(諸情報!B16),"",諸情報!B16)</f>
        <v/>
      </c>
      <c r="R2" s="396" t="str">
        <f>IF(ISBLANK(諸情報!B17),"",諸情報!B17)</f>
        <v/>
      </c>
      <c r="S2" s="396" t="str">
        <f>IF(ISBLANK(諸情報!B18),"",諸情報!B18)</f>
        <v/>
      </c>
      <c r="T2" s="396" t="str">
        <f>IF(ISBLANK(諸情報!B19),"",諸情報!B19)</f>
        <v/>
      </c>
      <c r="U2" s="396" t="str">
        <f>IF(ISBLANK(諸情報!B20),"",諸情報!B20)</f>
        <v/>
      </c>
      <c r="V2" s="396" t="str">
        <f>IF(ISBLANK(諸情報!B21),"",諸情報!B21)</f>
        <v/>
      </c>
      <c r="W2" s="396" t="str">
        <f>IF(ISBLANK(諸情報!B22),"",諸情報!B22)</f>
        <v/>
      </c>
      <c r="X2" s="396" t="str">
        <f>IF(ISBLANK(諸情報!B23),"",諸情報!B23)</f>
        <v/>
      </c>
      <c r="Y2" s="396" t="str">
        <f>IF(ISBLANK(諸情報!B24),"",諸情報!B24)</f>
        <v/>
      </c>
      <c r="Z2" s="396" t="str">
        <f>IF(ISBLANK(諸情報!B25),"",諸情報!B25)</f>
        <v/>
      </c>
      <c r="AA2" s="396" t="str">
        <f>IF(ISBLANK(諸情報!B26),"",諸情報!B26)</f>
        <v/>
      </c>
      <c r="AB2" s="396" t="str">
        <f>IF(ISBLANK(諸情報!B27),"",諸情報!B27)</f>
        <v/>
      </c>
      <c r="AC2" s="396" t="str">
        <f>IF(ISBLANK(諸情報!B28),"",諸情報!B28)</f>
        <v/>
      </c>
      <c r="AD2" s="396" t="str">
        <f>IF(ISBLANK(諸情報!B29),"",諸情報!B29)</f>
        <v/>
      </c>
      <c r="AE2" s="396" t="str">
        <f>IF(ISBLANK(諸情報!B30),"",諸情報!B30)</f>
        <v/>
      </c>
      <c r="AF2" s="396" t="str">
        <f>IF(ISBLANK(諸情報!B31),"",諸情報!B31)</f>
        <v/>
      </c>
      <c r="AG2" s="396" t="str">
        <f>IF(ISBLANK(諸情報!B32),"",諸情報!B32)</f>
        <v/>
      </c>
      <c r="AH2" s="396" t="str">
        <f>諸情報!B33</f>
        <v/>
      </c>
      <c r="AI2" s="396" t="str">
        <f>IF(ISBLANK(諸情報!B34),"",諸情報!B34)</f>
        <v>普通AT</v>
      </c>
      <c r="AJ2" s="396" t="str">
        <f>IF(ISBLANK(諸情報!B35),"",諸情報!B35)</f>
        <v>普通MT</v>
      </c>
      <c r="AK2" s="396" t="str">
        <f>IF(ISBLANK(諸情報!B36),"",諸情報!B36)</f>
        <v>普通二輪</v>
      </c>
      <c r="AL2" s="396" t="str">
        <f>IF(ISBLANK(諸情報!B37),"",諸情報!B37)</f>
        <v>大型二輪</v>
      </c>
      <c r="AM2" s="396" t="str">
        <f>IF(ISBLANK(諸情報!B38),"",諸情報!B38)</f>
        <v>準中型</v>
      </c>
      <c r="AN2" s="396" t="str">
        <f>IF(ISBLANK(諸情報!B39),"",諸情報!B39)</f>
        <v>中型</v>
      </c>
      <c r="AO2" s="396" t="str">
        <f>IF(ISBLANK(諸情報!B40),"",諸情報!B40)</f>
        <v>大型</v>
      </c>
      <c r="AP2" s="396" t="str">
        <f>IF(ISBLANK(諸情報!B41),"",諸情報!B41)</f>
        <v>大型特殊</v>
      </c>
      <c r="AQ2" s="396" t="str">
        <f>IF(ISBLANK(諸情報!B42),"",諸情報!B42)</f>
        <v>けん引</v>
      </c>
      <c r="AR2" s="396" t="str">
        <f>IF(ISBLANK(諸情報!B43),"",諸情報!B43)</f>
        <v/>
      </c>
      <c r="AS2" s="396" t="str">
        <f>IF(ISBLANK(諸情報!B44),"",諸情報!B44)</f>
        <v/>
      </c>
      <c r="AT2" s="396" t="str">
        <f>IF(ISBLANK(諸情報!B45),"",諸情報!B45)</f>
        <v>フォークリフト</v>
      </c>
      <c r="AU2" s="396" t="str">
        <f>IF(ISBLANK(諸情報!B46),"",諸情報!B46)</f>
        <v/>
      </c>
      <c r="AV2" s="396" t="str">
        <f>IF(ISBLANK(諸情報!B47),"",諸情報!B47)</f>
        <v/>
      </c>
      <c r="AW2" s="396" t="str">
        <f>IF(ISBLANK(諸情報!B48),"",諸情報!B48)</f>
        <v/>
      </c>
      <c r="AX2" s="396" t="str">
        <f>IF(ISBLANK(諸情報!B49),"",諸情報!B49)</f>
        <v/>
      </c>
      <c r="AY2" s="396" t="str">
        <f>IF(ISBLANK(諸情報!B50),"",諸情報!B50)</f>
        <v/>
      </c>
      <c r="AZ2" s="396" t="str">
        <f>IF(ISBLANK(諸情報!B51),"",諸情報!B51)</f>
        <v/>
      </c>
      <c r="BA2" s="396" t="str">
        <f>IF(ISBLANK(諸情報!B52),"",諸情報!B52)</f>
        <v/>
      </c>
      <c r="BB2" s="396" t="str">
        <f>IF(ISBLANK(諸情報!B53),"",諸情報!B53)</f>
        <v/>
      </c>
      <c r="BC2" s="396" t="str">
        <f>IF(ISBLANK(諸情報!B54),"",諸情報!B54)</f>
        <v/>
      </c>
      <c r="BD2" s="396" t="str">
        <f>IF(ISBLANK(諸情報!B55),"",諸情報!B55)</f>
        <v/>
      </c>
      <c r="BE2" s="396" t="str">
        <f>IF(ISBLANK(諸情報!B56),"",諸情報!B56)</f>
        <v/>
      </c>
      <c r="BF2" s="396" t="str">
        <f>IF(ISBLANK(諸情報!B57),"",諸情報!B57)</f>
        <v/>
      </c>
      <c r="BG2" s="396" t="str">
        <f>IF(ISBLANK(諸情報!B58),"",諸情報!B58)</f>
        <v/>
      </c>
      <c r="BH2" t="str">
        <f>IF('入力シート２　＜特別企画・割引＞'!H22&lt;&gt;"●","",'入力シート２　＜特別企画・割引＞'!H22)</f>
        <v/>
      </c>
      <c r="BI2" t="str">
        <f>IF('入力シート２　＜特別企画・割引＞'!B22="","",'入力シート２　＜特別企画・割引＞'!B22)</f>
        <v>早割（5,000円）</v>
      </c>
      <c r="BJ2"/>
      <c r="BK2"/>
      <c r="BL2"/>
      <c r="BM2" t="str">
        <f>IF('入力シート２　＜特別企画・割引＞'!I22="","",'入力シート２　＜特別企画・割引＞'!I22)</f>
        <v/>
      </c>
      <c r="BN2" t="str">
        <f>IF('入力シート２　＜特別企画・割引＞'!H23&lt;&gt;"●","",'入力シート２　＜特別企画・割引＞'!H23)</f>
        <v/>
      </c>
      <c r="BO2" t="str">
        <f>IF('入力シート２　＜特別企画・割引＞'!B23="","",'入力シート２　＜特別企画・割引＞'!B23)</f>
        <v>学割（3,000円）</v>
      </c>
      <c r="BP2"/>
      <c r="BQ2"/>
      <c r="BR2"/>
      <c r="BS2" t="str">
        <f>IF('入力シート２　＜特別企画・割引＞'!I23="","",'入力シート２　＜特別企画・割引＞'!I23)</f>
        <v/>
      </c>
      <c r="BT2" t="str">
        <f>IF('入力シート２　＜特別企画・割引＞'!H24&lt;&gt;"●","",'入力シート２　＜特別企画・割引＞'!H24)</f>
        <v>●</v>
      </c>
      <c r="BU2" t="str">
        <f>IF('入力シート２　＜特別企画・割引＞'!B24="","",'入力シート２　＜特別企画・割引＞'!B24)</f>
        <v>Ｇ割（5,000円）</v>
      </c>
      <c r="BV2"/>
      <c r="BW2"/>
      <c r="BX2"/>
      <c r="BY2" t="str">
        <f>IF('入力シート２　＜特別企画・割引＞'!I24="","",'入力シート２　＜特別企画・割引＞'!I24)</f>
        <v>3名～　5人以上は税込6,000円引</v>
      </c>
      <c r="BZ2" s="396" t="str">
        <f>'入力シート２　＜特別企画・割引＞'!B30</f>
        <v>×</v>
      </c>
      <c r="CA2" s="396" t="str">
        <f>IF('入力シート２　＜特別企画・割引＞'!C30="","",'入力シート２　＜特別企画・割引＞'!C30)</f>
        <v>限定割</v>
      </c>
      <c r="CB2" t="str">
        <f>IF('入力シート２　＜特別企画・割引＞'!E31="","",'入力シート２　＜特別企画・割引＞'!E31)</f>
        <v>レギュラー・シングルユース（AT車）</v>
      </c>
      <c r="CC2" t="str">
        <f>IF('入力シート２　＜特別企画・割引＞'!H30="","",'入力シート２　＜特別企画・割引＞'!H30)</f>
        <v/>
      </c>
      <c r="CD2" t="str">
        <f>IF('入力シート２　＜特別企画・割引＞'!J30="","",'入力シート２　＜特別企画・割引＞'!J30)</f>
        <v/>
      </c>
      <c r="CE2">
        <f>IF('入力シート２　＜特別企画・割引＞'!L30="","",'入力シート２　＜特別企画・割引＞'!L30)</f>
        <v>0</v>
      </c>
      <c r="CF2" s="396" t="str">
        <f>'入力シート２　＜特別企画・割引＞'!B31</f>
        <v/>
      </c>
      <c r="CG2" s="396" t="str">
        <f>IF('入力シート２　＜特別企画・割引＞'!C31="","",'入力シート２　＜特別企画・割引＞'!C31)</f>
        <v>夏特</v>
      </c>
      <c r="CH2" t="str">
        <f>IF('入力シート２　＜特別企画・割引＞'!E32="","",'入力シート２　＜特別企画・割引＞'!E32)</f>
        <v/>
      </c>
      <c r="CI2" t="str">
        <f>IF('入力シート２　＜特別企画・割引＞'!H31="","",'入力シート２　＜特別企画・割引＞'!H31)</f>
        <v/>
      </c>
      <c r="CJ2" t="str">
        <f>IF('入力シート２　＜特別企画・割引＞'!J31="","",'入力シート２　＜特別企画・割引＞'!J31)</f>
        <v/>
      </c>
      <c r="CK2" t="str">
        <f>IF('入力シート２　＜特別企画・割引＞'!L31="","",'入力シート２　＜特別企画・割引＞'!L31)</f>
        <v>30歳までの方に限ります。
ＭＴ車　税込16,200円ＵＰ
ホテル（ツイン・シングル）は税込10,800円ＵＰ
カレンダーの●の日</v>
      </c>
      <c r="CL2" s="396" t="str">
        <f>'入力シート２　＜特別企画・割引＞'!B32</f>
        <v>×</v>
      </c>
      <c r="CM2" s="396" t="str">
        <f>IF('入力シート２　＜特別企画・割引＞'!C32="","",'入力シート２　＜特別企画・割引＞'!C32)</f>
        <v>春特</v>
      </c>
      <c r="CN2" t="str">
        <f>IF('入力シート２　＜特別企画・割引＞'!E33="","",'入力シート２　＜特別企画・割引＞'!E33)</f>
        <v/>
      </c>
      <c r="CO2" t="str">
        <f>IF('入力シート２　＜特別企画・割引＞'!H32="","",'入力シート２　＜特別企画・割引＞'!H32)</f>
        <v/>
      </c>
      <c r="CP2" t="str">
        <f>IF('入力シート２　＜特別企画・割引＞'!J32="","",'入力シート２　＜特別企画・割引＞'!J32)</f>
        <v/>
      </c>
      <c r="CQ2">
        <f>IF('入力シート２　＜特別企画・割引＞'!L32="","",'入力シート２　＜特別企画・割引＞'!L32)</f>
        <v>0</v>
      </c>
      <c r="CR2" s="396" t="str">
        <f>'入力シート２　＜特別企画・割引＞'!B33</f>
        <v>×</v>
      </c>
      <c r="CS2" s="396" t="str">
        <f>IF('入力シート２　＜特別企画・割引＞'!C33="","",'入力シート２　＜特別企画・割引＞'!C33)</f>
        <v>ゴールド</v>
      </c>
      <c r="CT2" t="str">
        <f>IF('入力シート２　＜特別企画・割引＞'!E34="","",'入力シート２　＜特別企画・割引＞'!E34)</f>
        <v>全宿泊プラン（AT）</v>
      </c>
      <c r="CU2" t="str">
        <f>IF('入力シート２　＜特別企画・割引＞'!H33="","",'入力シート２　＜特別企画・割引＞'!H33)</f>
        <v/>
      </c>
      <c r="CV2" t="str">
        <f>IF('入力シート２　＜特別企画・割引＞'!J33="","",'入力シート２　＜特別企画・割引＞'!J33)</f>
        <v/>
      </c>
      <c r="CW2">
        <f>IF('入力シート２　＜特別企画・割引＞'!L33="","",'入力シート２　＜特別企画・割引＞'!L33)</f>
        <v>0</v>
      </c>
      <c r="CX2" s="396" t="str">
        <f>'入力シート２　＜特別企画・割引＞'!B34</f>
        <v/>
      </c>
      <c r="CY2" s="396" t="str">
        <f>IF('入力シート２　＜特別企画・割引＞'!C34="","",'入力シート２　＜特別企画・割引＞'!C34)</f>
        <v>プラチナ</v>
      </c>
      <c r="CZ2" t="str">
        <f>IF('入力シート２　＜特別企画・割引＞'!E35="","",'入力シート２　＜特別企画・割引＞'!E35)</f>
        <v/>
      </c>
      <c r="DA2" t="str">
        <f>IF('入力シート２　＜特別企画・割引＞'!H34="","",'入力シート２　＜特別企画・割引＞'!H34)</f>
        <v/>
      </c>
      <c r="DB2">
        <f>IF('入力シート２　＜特別企画・割引＞'!J34="","",'入力シート２　＜特別企画・割引＞'!J34)</f>
        <v>20000</v>
      </c>
      <c r="DC2" t="str">
        <f>IF('入力シート２　＜特別企画・割引＞'!L34="","",'入力シート２　＜特別企画・割引＞'!L34)</f>
        <v>30歳までの方に限ります。
ＭＴ車　税込16,200円ＵＰ
ホテル（ツイン・シングル）は税込10,800円ＵＰ
カレンダーの●の日</v>
      </c>
      <c r="DD2" s="396" t="str">
        <f>'入力シート２　＜特別企画・割引＞'!B35</f>
        <v>×</v>
      </c>
      <c r="DE2" s="396" t="str">
        <f>IF('入力シート２　＜特別企画・割引＞'!C35="","",'入力シート２　＜特別企画・割引＞'!C35)</f>
        <v>年末一時帰宅</v>
      </c>
      <c r="DF2" t="str">
        <f>IF('入力シート２　＜特別企画・割引＞'!E36="","",'入力シート２　＜特別企画・割引＞'!E36)</f>
        <v/>
      </c>
      <c r="DG2" t="str">
        <f>IF('入力シート２　＜特別企画・割引＞'!H35="","",'入力シート２　＜特別企画・割引＞'!H35)</f>
        <v/>
      </c>
      <c r="DH2" t="str">
        <f>IF('入力シート２　＜特別企画・割引＞'!J35="","",'入力シート２　＜特別企画・割引＞'!J35)</f>
        <v/>
      </c>
      <c r="DI2">
        <f>IF('入力シート２　＜特別企画・割引＞'!L35="","",'入力シート２　＜特別企画・割引＞'!L35)</f>
        <v>0</v>
      </c>
      <c r="DJ2" s="396" t="str">
        <f>'入力シート２　＜特別企画・割引＞'!B36</f>
        <v>×</v>
      </c>
      <c r="DK2" s="396" t="str">
        <f>IF('入力シート２　＜特別企画・割引＞'!C36="","",'入力シート２　＜特別企画・割引＞'!C36)</f>
        <v>卒業日一時帰宅</v>
      </c>
      <c r="DL2" t="str">
        <f>IF('入力シート２　＜特別企画・割引＞'!E37="","",'入力シート２　＜特別企画・割引＞'!E37)</f>
        <v/>
      </c>
      <c r="DM2" t="str">
        <f>IF('入力シート２　＜特別企画・割引＞'!H36="","",'入力シート２　＜特別企画・割引＞'!H36)</f>
        <v/>
      </c>
      <c r="DN2" t="str">
        <f>IF('入力シート２　＜特別企画・割引＞'!J36="","",'入力シート２　＜特別企画・割引＞'!J36)</f>
        <v/>
      </c>
      <c r="DO2">
        <f>IF('入力シート２　＜特別企画・割引＞'!L36="","",'入力シート２　＜特別企画・割引＞'!L36)</f>
        <v>0</v>
      </c>
      <c r="DP2" s="396" t="str">
        <f>'入力シート２　＜特別企画・割引＞'!B37</f>
        <v>×</v>
      </c>
      <c r="DQ2" s="396" t="str">
        <f>IF('入力シート２　＜特別企画・割引＞'!C37="","",'入力シート２　＜特別企画・割引＞'!C37)</f>
        <v>ツイン特別</v>
      </c>
      <c r="DR2" t="str">
        <f>IF('入力シート２　＜特別企画・割引＞'!E38="","",'入力シート２　＜特別企画・割引＞'!E38)</f>
        <v>普通AT車+普通二輪（MT科）</v>
      </c>
      <c r="DS2" t="str">
        <f>IF('入力シート２　＜特別企画・割引＞'!H37="","",'入力シート２　＜特別企画・割引＞'!H37)</f>
        <v/>
      </c>
      <c r="DT2" t="str">
        <f>IF('入力シート２　＜特別企画・割引＞'!J37="","",'入力シート２　＜特別企画・割引＞'!J37)</f>
        <v/>
      </c>
      <c r="DU2">
        <f>IF('入力シート２　＜特別企画・割引＞'!L37="","",'入力シート２　＜特別企画・割引＞'!L37)</f>
        <v>0</v>
      </c>
      <c r="DV2" s="396" t="str">
        <f>'入力シート２　＜特別企画・割引＞'!B38</f>
        <v>×</v>
      </c>
      <c r="DW2" s="396" t="str">
        <f>IF('入力シート２　＜特別企画・割引＞'!C38="","",'入力シート２　＜特別企画・割引＞'!C38)</f>
        <v>二輪同時特別</v>
      </c>
      <c r="DX2" t="str">
        <f>IF('入力シート２　＜特別企画・割引＞'!E39="","",'入力シート２　＜特別企画・割引＞'!E39)</f>
        <v/>
      </c>
      <c r="DY2" t="str">
        <f>IF('入力シート２　＜特別企画・割引＞'!H38="","",'入力シート２　＜特別企画・割引＞'!H38)</f>
        <v/>
      </c>
      <c r="DZ2" t="str">
        <f>IF('入力シート２　＜特別企画・割引＞'!J38="","",'入力シート２　＜特別企画・割引＞'!J38)</f>
        <v/>
      </c>
      <c r="EA2">
        <f>IF('入力シート２　＜特別企画・割引＞'!L38="","",'入力シート２　＜特別企画・割引＞'!L38)</f>
        <v>0</v>
      </c>
      <c r="EB2" s="396" t="str">
        <f>'入力シート２　＜特別企画・割引＞'!B39</f>
        <v>×</v>
      </c>
      <c r="EC2" s="396" t="str">
        <f>IF('入力シート２　＜特別企画・割引＞'!C39="","",'入力シート２　＜特別企画・割引＞'!C39)</f>
        <v>オフシーズン一時帰宅コース</v>
      </c>
      <c r="ED2" t="str">
        <f>IF('入力シート２　＜特別企画・割引＞'!E40="","",'入力シート２　＜特別企画・割引＞'!E40)</f>
        <v/>
      </c>
      <c r="EE2" t="str">
        <f>IF('入力シート２　＜特別企画・割引＞'!H39="","",'入力シート２　＜特別企画・割引＞'!H39)</f>
        <v/>
      </c>
      <c r="EF2" t="str">
        <f>IF('入力シート２　＜特別企画・割引＞'!J39="","",'入力シート２　＜特別企画・割引＞'!J39)</f>
        <v/>
      </c>
      <c r="EG2">
        <f>IF('入力シート２　＜特別企画・割引＞'!L39="","",'入力シート２　＜特別企画・割引＞'!L39)</f>
        <v>0</v>
      </c>
      <c r="EH2" s="396" t="str">
        <f>'入力シート２　＜特別企画・割引＞'!B40</f>
        <v>×</v>
      </c>
      <c r="EI2" s="396" t="str">
        <f>IF('入力シート２　＜特別企画・割引＞'!C40="","",'入力シート２　＜特別企画・割引＞'!C40)</f>
        <v>シングルユース</v>
      </c>
      <c r="EJ2" t="str">
        <f>IF('入力シート２　＜特別企画・割引＞'!E41="","",'入力シート２　＜特別企画・割引＞'!E41)</f>
        <v/>
      </c>
      <c r="EK2" t="str">
        <f>IF('入力シート２　＜特別企画・割引＞'!H40="","",'入力シート２　＜特別企画・割引＞'!H40)</f>
        <v/>
      </c>
      <c r="EL2" t="str">
        <f>IF('入力シート２　＜特別企画・割引＞'!J40="","",'入力シート２　＜特別企画・割引＞'!J40)</f>
        <v/>
      </c>
      <c r="EM2">
        <f>IF('入力シート２　＜特別企画・割引＞'!L40="","",'入力シート２　＜特別企画・割引＞'!L40)</f>
        <v>0</v>
      </c>
      <c r="EN2" s="396" t="str">
        <f>'入力シート２　＜特別企画・割引＞'!B41</f>
        <v>×</v>
      </c>
      <c r="EO2" s="396" t="str">
        <f>IF('入力シート２　＜特別企画・割引＞'!C41="","",'入力シート２　＜特別企画・割引＞'!C41)</f>
        <v>グループユース</v>
      </c>
      <c r="EP2" t="str">
        <f>IF('入力シート２　＜特別企画・割引＞'!E42="","",'入力シート２　＜特別企画・割引＞'!E42)</f>
        <v/>
      </c>
      <c r="EQ2" t="str">
        <f>IF('入力シート２　＜特別企画・割引＞'!H41="","",'入力シート２　＜特別企画・割引＞'!H41)</f>
        <v/>
      </c>
      <c r="ER2" t="str">
        <f>IF('入力シート２　＜特別企画・割引＞'!J41="","",'入力シート２　＜特別企画・割引＞'!J41)</f>
        <v/>
      </c>
      <c r="ES2">
        <f>IF('入力シート２　＜特別企画・割引＞'!L41="","",'入力シート２　＜特別企画・割引＞'!L41)</f>
        <v>0</v>
      </c>
      <c r="ET2" s="396" t="str">
        <f>'入力シート２　＜特別企画・割引＞'!B42</f>
        <v/>
      </c>
      <c r="EU2" s="396" t="str">
        <f>IF('入力シート２　＜特別企画・割引＞'!C42="","",'入力シート２　＜特別企画・割引＞'!C42)</f>
        <v/>
      </c>
      <c r="EV2" t="str">
        <f>IF('入力シート２　＜特別企画・割引＞'!E43="","",'入力シート２　＜特別企画・割引＞'!E43)</f>
        <v/>
      </c>
      <c r="EW2" t="str">
        <f>IF('入力シート２　＜特別企画・割引＞'!H42="","",'入力シート２　＜特別企画・割引＞'!H42)</f>
        <v/>
      </c>
      <c r="EX2" t="str">
        <f>IF('入力シート２　＜特別企画・割引＞'!J42="","",'入力シート２　＜特別企画・割引＞'!J42)</f>
        <v/>
      </c>
      <c r="EY2" t="str">
        <f>IF('入力シート２　＜特別企画・割引＞'!L42="","",'入力シート２　＜特別企画・割引＞'!L42)</f>
        <v/>
      </c>
      <c r="EZ2" s="396" t="str">
        <f>'入力シート２　＜特別企画・割引＞'!B43</f>
        <v/>
      </c>
      <c r="FA2" s="396" t="str">
        <f>IF('入力シート２　＜特別企画・割引＞'!C43="","",'入力シート２　＜特別企画・割引＞'!C43)</f>
        <v/>
      </c>
      <c r="FB2" t="str">
        <f>IF('入力シート２　＜特別企画・割引＞'!E44="","",'入力シート２　＜特別企画・割引＞'!E44)</f>
        <v/>
      </c>
      <c r="FC2" t="str">
        <f>IF('入力シート２　＜特別企画・割引＞'!H43="","",'入力シート２　＜特別企画・割引＞'!H43)</f>
        <v/>
      </c>
      <c r="FD2" t="str">
        <f>IF('入力シート２　＜特別企画・割引＞'!J43="","",'入力シート２　＜特別企画・割引＞'!J43)</f>
        <v/>
      </c>
      <c r="FE2" t="str">
        <f>IF('入力シート２　＜特別企画・割引＞'!L43="","",'入力シート２　＜特別企画・割引＞'!L43)</f>
        <v/>
      </c>
      <c r="FF2" s="396" t="str">
        <f>'入力シート２　＜特別企画・割引＞'!B44</f>
        <v/>
      </c>
      <c r="FG2" s="396" t="str">
        <f>IF('入力シート２　＜特別企画・割引＞'!C44="","",'入力シート２　＜特別企画・割引＞'!C44)</f>
        <v/>
      </c>
      <c r="FH2" t="str">
        <f>IF('入力シート２　＜特別企画・割引＞'!E45="","",'入力シート２　＜特別企画・割引＞'!E45)</f>
        <v/>
      </c>
      <c r="FI2" t="str">
        <f>IF('入力シート２　＜特別企画・割引＞'!H44="","",'入力シート２　＜特別企画・割引＞'!H44)</f>
        <v/>
      </c>
      <c r="FJ2" t="str">
        <f>IF('入力シート２　＜特別企画・割引＞'!J44="","",'入力シート２　＜特別企画・割引＞'!J44)</f>
        <v/>
      </c>
      <c r="FK2" t="str">
        <f>IF('入力シート２　＜特別企画・割引＞'!L44="","",'入力シート２　＜特別企画・割引＞'!L44)</f>
        <v/>
      </c>
      <c r="FL2" s="396" t="str">
        <f>'入力シート２　＜特別企画・割引＞'!B45</f>
        <v/>
      </c>
      <c r="FM2" s="396" t="str">
        <f>IF('入力シート２　＜特別企画・割引＞'!C45="","",'入力シート２　＜特別企画・割引＞'!C45)</f>
        <v/>
      </c>
      <c r="FN2" t="str">
        <f>IF('入力シート２　＜特別企画・割引＞'!E46="","",'入力シート２　＜特別企画・割引＞'!E46)</f>
        <v/>
      </c>
      <c r="FO2" t="str">
        <f>IF('入力シート２　＜特別企画・割引＞'!H45="","",'入力シート２　＜特別企画・割引＞'!H45)</f>
        <v/>
      </c>
      <c r="FP2" t="str">
        <f>IF('入力シート２　＜特別企画・割引＞'!J45="","",'入力シート２　＜特別企画・割引＞'!J45)</f>
        <v/>
      </c>
      <c r="FQ2" t="str">
        <f>IF('入力シート２　＜特別企画・割引＞'!L45="","",'入力シート２　＜特別企画・割引＞'!L45)</f>
        <v/>
      </c>
      <c r="FR2" s="396"/>
      <c r="FS2" s="396"/>
      <c r="FT2" s="396"/>
      <c r="FU2" s="396"/>
      <c r="FV2" s="396"/>
      <c r="FW2" s="396"/>
      <c r="FX2" s="396"/>
      <c r="FY2" s="396"/>
      <c r="FZ2" s="396"/>
      <c r="GA2" s="396"/>
      <c r="GB2" s="396"/>
      <c r="GC2" s="396"/>
      <c r="GD2" s="396"/>
      <c r="GE2" s="396"/>
      <c r="GF2" s="396"/>
      <c r="GG2" s="396"/>
      <c r="GH2" s="396"/>
      <c r="GI2" s="396"/>
      <c r="GJ2" s="396"/>
      <c r="GK2" s="396"/>
      <c r="GL2" s="396"/>
      <c r="GM2" s="396"/>
      <c r="GN2" s="396"/>
      <c r="GO2" s="396"/>
      <c r="GP2" s="396"/>
      <c r="GQ2" s="396"/>
      <c r="GR2" s="396"/>
      <c r="GS2" s="396"/>
      <c r="GT2" s="396"/>
      <c r="GU2" s="396"/>
      <c r="GV2" s="396"/>
      <c r="GW2" s="396"/>
      <c r="GX2" s="396"/>
      <c r="GY2" s="396"/>
      <c r="GZ2" s="396"/>
      <c r="HA2" s="396"/>
      <c r="HB2" s="396"/>
      <c r="HC2" s="396"/>
      <c r="HD2" s="396"/>
      <c r="HE2" s="396"/>
      <c r="HF2" s="396"/>
      <c r="HG2" s="396"/>
      <c r="HH2" s="396"/>
      <c r="HI2" s="396"/>
      <c r="HJ2" s="396"/>
      <c r="HK2" s="396"/>
      <c r="HL2" s="396"/>
      <c r="HM2" s="396"/>
      <c r="HN2" s="396"/>
      <c r="HO2" s="396"/>
      <c r="HP2" s="396"/>
      <c r="HQ2" s="396"/>
      <c r="HR2" s="396"/>
      <c r="HS2" s="396"/>
      <c r="HT2" s="396"/>
      <c r="HU2" s="396"/>
      <c r="HV2" s="396"/>
      <c r="HW2" s="396"/>
      <c r="HX2" s="396"/>
      <c r="HY2" s="396"/>
      <c r="HZ2" s="396" t="str">
        <f>IF('入力シート２　＜特別企画・割引＞'!D25="","",'入力シート２　＜特別企画・割引＞'!D25)</f>
        <v>G割　税込6,000円　オールシーズン　5名～　</v>
      </c>
      <c r="IA2" s="396"/>
      <c r="IB2" s="396"/>
      <c r="IC2" s="396"/>
      <c r="ID2" s="396"/>
      <c r="IE2" s="396"/>
      <c r="IF2" s="396" t="str">
        <f>'入力シート１＜普通車　料金表＞'!C48</f>
        <v>25歳までの方</v>
      </c>
      <c r="IG2" s="396" t="str">
        <f>IF('入力シート１＜普通車　料金表＞'!C49="","",'入力シート１＜普通車　料金表＞'!C49)</f>
        <v>卒業まで追加料金無し</v>
      </c>
      <c r="IH2" s="396" t="str">
        <f>IF('入力シート１＜普通車　料金表＞'!C50="","",'入力シート１＜普通車　料金表＞'!C50)</f>
        <v>卒業まで追加料金無し</v>
      </c>
      <c r="II2" s="396" t="str">
        <f>IF('入力シート１＜普通車　料金表＞'!C51="","",'入力シート１＜普通車　料金表＞'!C51)</f>
        <v>卒業まで追加料金無し</v>
      </c>
      <c r="IJ2" s="396" t="str">
        <f>IF('入力シート１＜普通車　料金表＞'!C52="","",'入力シート１＜普通車　料金表＞'!C52)</f>
        <v>規定宿泊数まで</v>
      </c>
      <c r="IK2" s="396" t="str">
        <f>IF('入力シート１＜普通車　料金表＞'!I48="","",'入力シート１＜普通車　料金表＞'!I48)</f>
        <v>26歳以上の方</v>
      </c>
      <c r="IL2" s="396" t="str">
        <f>IF('入力シート１＜普通車　料金表＞'!I49="","",'入力シート１＜普通車　料金表＞'!I49)</f>
        <v>規定時限数＋6時限まで</v>
      </c>
      <c r="IM2" s="396" t="str">
        <f>IF('入力シート１＜普通車　料金表＞'!I50="","",'入力シート１＜普通車　料金表＞'!I50)</f>
        <v>1回まで</v>
      </c>
      <c r="IN2" s="396" t="str">
        <f>IF('入力シート１＜普通車　料金表＞'!I51="","",'入力シート１＜普通車　料金表＞'!I51)</f>
        <v>1回まで</v>
      </c>
      <c r="IO2" s="396" t="str">
        <f>IF('入力シート１＜普通車　料金表＞'!I52="","",'入力シート１＜普通車　料金表＞'!I52)</f>
        <v>規定宿泊数まで</v>
      </c>
      <c r="IP2" s="396" t="str">
        <f>IF('入力シート１＜普通車　料金表＞'!O48="","",'入力シート１＜普通車　料金表＞'!O48)</f>
        <v>追加料金</v>
      </c>
      <c r="IQ2" s="396" t="str">
        <f>IF('入力シート１＜普通車　料金表＞'!O49="","",'入力シート１＜普通車　料金表＞'!O49)</f>
        <v>1時限5,000円（税込5,400円）</v>
      </c>
      <c r="IR2" s="396" t="str">
        <f>IF('入力シート１＜普通車　料金表＞'!O50="","",'入力シート１＜普通車　料金表＞'!O50)</f>
        <v>1回4,000円（税込4,320円）</v>
      </c>
      <c r="IS2" s="396" t="str">
        <f>IF('入力シート１＜普通車　料金表＞'!O51="","",'入力シート１＜普通車　料金表＞'!O51)</f>
        <v>1回6,000円（税込6,480円）</v>
      </c>
      <c r="IT2" s="396" t="str">
        <f>IF('入力シート１＜普通車　料金表＞'!O52="","",'入力シート１＜普通車　料金表＞'!O52)</f>
        <v xml:space="preserve">
1泊5,000円（税込5,400円）
</v>
      </c>
      <c r="IU2" s="396" t="str">
        <f>IF('入力シート１＜普通車　料金表＞'!C53="","",'入力シート１＜普通車　料金表＞'!C53)</f>
        <v>※規定宿泊数以降はレギュラーへ移動していただく場合がございます。</v>
      </c>
      <c r="IV2" s="396" t="str">
        <f>IF('入力シート１＜普通車　料金表＞'!C54="","",'入力シート１＜普通車　料金表＞'!C54)</f>
        <v>仮免許試験手数料：１，７００円（非課税）／回、（不合格の場合、受験ごとに必要）
仮免許交付手数料：１，１５０円（非課税）
原付講習費：5,556円（税込6,000円）
（ご希望の方のみ、事前申込みが必要）</v>
      </c>
      <c r="IW2" s="396" t="str">
        <f>IF('入力シート１＜普通車　料金表＞'!C55="","",'入力シート１＜普通車　料金表＞'!C55)</f>
        <v>◆普通二輪同時　税込75,600円ＵＰ　(2月・3月を除く）
※25歳までの方</v>
      </c>
      <c r="IX2" s="396" t="str">
        <f>IF(ISBLANK(諸情報!B59),"",諸情報!B59)</f>
        <v/>
      </c>
      <c r="IY2" s="394">
        <f>MIN(price!B5:G9)</f>
        <v>189815</v>
      </c>
      <c r="IZ2" s="394">
        <f>'入力シート１＜普通車　料金表＞'!H4</f>
        <v>30000</v>
      </c>
      <c r="JA2" s="394" t="str">
        <f>IF(ISBLANK(スケジュール!C5),"",スケジュール!C5)</f>
        <v>※年末年始は休校の為、一時帰宅となります。その際の交通費はお客様のご負担となります。</v>
      </c>
    </row>
    <row r="18" spans="62:65">
      <c r="BJ18"/>
      <c r="BK18"/>
      <c r="BL18"/>
      <c r="BM18"/>
    </row>
    <row r="19" spans="62:65">
      <c r="BJ19"/>
      <c r="BK19"/>
      <c r="BL19"/>
      <c r="BM19"/>
    </row>
    <row r="20" spans="62:65">
      <c r="BJ20"/>
      <c r="BK20"/>
      <c r="BL20"/>
      <c r="BM20"/>
    </row>
    <row r="21" spans="62:65">
      <c r="BJ21"/>
      <c r="BK21"/>
      <c r="BL21"/>
      <c r="BM21"/>
    </row>
    <row r="22" spans="62:65">
      <c r="BJ22"/>
      <c r="BK22"/>
      <c r="BL22"/>
      <c r="BM22"/>
    </row>
    <row r="23" spans="62:65">
      <c r="BJ23"/>
      <c r="BK23"/>
      <c r="BL23"/>
      <c r="BM23"/>
    </row>
    <row r="24" spans="62:65">
      <c r="BJ24"/>
      <c r="BK24"/>
      <c r="BL24"/>
      <c r="BM24"/>
    </row>
    <row r="25" spans="62:65">
      <c r="BJ25"/>
      <c r="BK25"/>
      <c r="BL25"/>
      <c r="BM25"/>
    </row>
    <row r="26" spans="62:65">
      <c r="BJ26"/>
      <c r="BK26"/>
      <c r="BL26"/>
      <c r="BM26"/>
    </row>
    <row r="27" spans="62:65">
      <c r="BJ27"/>
      <c r="BK27"/>
      <c r="BL27"/>
      <c r="BM27"/>
    </row>
    <row r="28" spans="62:65">
      <c r="BJ28"/>
      <c r="BK28"/>
      <c r="BL28"/>
      <c r="BM28"/>
    </row>
    <row r="29" spans="62:65">
      <c r="BJ29"/>
      <c r="BK29"/>
      <c r="BL29"/>
      <c r="BM29"/>
    </row>
  </sheetData>
  <phoneticPr fontId="156"/>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I10"/>
  <sheetViews>
    <sheetView workbookViewId="0">
      <selection sqref="A1:I10"/>
    </sheetView>
  </sheetViews>
  <sheetFormatPr defaultColWidth="8.875" defaultRowHeight="13.5"/>
  <cols>
    <col min="1" max="1" width="9" style="397"/>
  </cols>
  <sheetData>
    <row r="1" spans="1:9" ht="40.5">
      <c r="A1" s="397" t="s">
        <v>726</v>
      </c>
      <c r="B1" t="str">
        <f>"MT車の場合は税込"&amp;TEXT('入力シート１＜普通車　料金表＞'!H5,"#,##0")&amp;"円UP　自動二輪免許所持の場合は税込"&amp;TEXT('入力シート１＜普通車　料金表＞'!L5,"#,##0")&amp;"円引となります。"</f>
        <v>MT車の場合は税込32,400円UP　自動二輪免許所持の場合は税込10,800円引となります。</v>
      </c>
    </row>
    <row r="2" spans="1:9" ht="40.5">
      <c r="A2" s="397" t="s">
        <v>727</v>
      </c>
      <c r="B2" t="str">
        <f>IF(ISBLANK('入力シート１＜普通車　料金表＞'!C33),"",'入力シート１＜普通車　料金表＞'!C33)</f>
        <v/>
      </c>
    </row>
    <row r="3" spans="1:9" ht="202.5">
      <c r="A3" s="397" t="s">
        <v>728</v>
      </c>
      <c r="B3" s="397" t="str">
        <f>IF(ISBLANK(諸情報!B62),"",諸情報!B62)</f>
        <v>★卒業のお祝いに初心者マークプレゼント
★「しまなみ海道サイクリング」又は「尾道観光」
ご案内（学校受付にお申し出ください）</v>
      </c>
    </row>
    <row r="4" spans="1:9">
      <c r="A4" s="397" t="s">
        <v>729</v>
      </c>
      <c r="B4" t="str">
        <f>IF(ISBLANK('入力シート１＜普通車　料金表＞'!B13),"",'入力シート１＜普通車　料金表＞'!B13)</f>
        <v>レギュラー</v>
      </c>
      <c r="C4" t="str">
        <f>IF(ISBLANK('入力シート１＜普通車　料金表＞'!B15),"",'入力シート１＜普通車　料金表＞'!B15)</f>
        <v>ツイン</v>
      </c>
      <c r="D4" t="str">
        <f>IF(ISBLANK('入力シート１＜普通車　料金表＞'!B17),"",'入力シート１＜普通車　料金表＞'!B17)</f>
        <v>シングル</v>
      </c>
      <c r="E4" t="str">
        <f>IF(ISBLANK('入力シート１＜普通車　料金表＞'!B19),"",'入力シート１＜普通車　料金表＞'!B19)</f>
        <v/>
      </c>
      <c r="F4" t="str">
        <f>IF(ISBLANK('入力シート１＜普通車　料金表＞'!B21),"",'入力シート１＜普通車　料金表＞'!B21)</f>
        <v/>
      </c>
      <c r="G4" t="str">
        <f>IF(ISBLANK('入力シート１＜普通車　料金表＞'!B23),"",'入力シート１＜普通車　料金表＞'!B23)</f>
        <v/>
      </c>
      <c r="H4" t="str">
        <f>IF(ISBLANK('入力シート１＜普通車　料金表＞'!B25),"",'入力シート１＜普通車　料金表＞'!B25)</f>
        <v/>
      </c>
      <c r="I4" t="str">
        <f>IF(ISBLANK('入力シート１＜普通車　料金表＞'!B27),"",'入力シート１＜普通車　料金表＞'!B27)</f>
        <v/>
      </c>
    </row>
    <row r="5" spans="1:9" ht="27">
      <c r="A5" s="397" t="str">
        <f>IF(ISBLANK('入力シート１＜普通車　料金表＞'!C10),"",TEXT('入力シート１＜普通車　料金表＞'!C10,"m/d")&amp;"～"&amp;TEXT('入力シート１＜普通車　料金表＞'!E10,"m/d"))&amp;IF(ISBLANK('入力シート１＜普通車　料金表＞'!C11),"",CHAR(10)&amp;TEXT('入力シート１＜普通車　料金表＞'!C11,"m/d")&amp;"～"&amp;TEXT('入力シート１＜普通車　料金表＞'!E11,"m/d"))&amp;IF(ISBLANK('入力シート１＜普通車　料金表＞'!C12),"",CHAR(10)&amp;TEXT('入力シート１＜普通車　料金表＞'!C12,"m/d")&amp;"～"&amp;TEXT('入力シート１＜普通車　料金表＞'!E12,"m/d"))</f>
        <v>10/1～11/30</v>
      </c>
      <c r="B5">
        <f>IF(ISBLANK('入力シート１＜普通車　料金表＞'!C13),"-",'入力シート１＜普通車　料金表＞'!C13)</f>
        <v>189815</v>
      </c>
      <c r="C5">
        <f>IF(ISBLANK('入力シート１＜普通車　料金表＞'!C15),"-",'入力シート１＜普通車　料金表＞'!C15)</f>
        <v>194445</v>
      </c>
      <c r="D5">
        <f>IF(ISBLANK('入力シート１＜普通車　料金表＞'!C17),"-",'入力シート１＜普通車　料金表＞'!C17)</f>
        <v>199075</v>
      </c>
      <c r="E5" t="str">
        <f>IF(ISBLANK('入力シート１＜普通車　料金表＞'!C19),"-",'入力シート１＜普通車　料金表＞'!C19)</f>
        <v>-</v>
      </c>
      <c r="F5" t="str">
        <f>IF(ISBLANK('入力シート１＜普通車　料金表＞'!C21),"-",'入力シート１＜普通車　料金表＞'!C21)</f>
        <v>-</v>
      </c>
      <c r="G5" t="str">
        <f>IF(ISBLANK('入力シート１＜普通車　料金表＞'!C23),"-",'入力シート１＜普通車　料金表＞'!C23)</f>
        <v>-</v>
      </c>
      <c r="H5" t="str">
        <f>IF(ISBLANK('入力シート１＜普通車　料金表＞'!C25),"-",'入力シート１＜普通車　料金表＞'!C25)</f>
        <v>-</v>
      </c>
      <c r="I5" t="str">
        <f>IF(ISBLANK('入力シート１＜普通車　料金表＞'!C27),"-",'入力シート１＜普通車　料金表＞'!C27)</f>
        <v>-</v>
      </c>
    </row>
    <row r="6" spans="1:9" ht="27">
      <c r="A6" s="397" t="str">
        <f>IF(ISBLANK('入力シート１＜普通車　料金表＞'!F10),"",TEXT('入力シート１＜普通車　料金表＞'!F10,"m/d")&amp;"～"&amp;TEXT('入力シート１＜普通車　料金表＞'!H10,"m/d"))&amp;IF(ISBLANK('入力シート１＜普通車　料金表＞'!F11),"",CHAR(10)&amp;TEXT('入力シート１＜普通車　料金表＞'!F11,"m/d")&amp;"～"&amp;TEXT('入力シート１＜普通車　料金表＞'!H11,"m/d"))&amp;IF(ISBLANK('入力シート１＜普通車　料金表＞'!F12),"",CHAR(10)&amp;TEXT('入力シート１＜普通車　料金表＞'!F12,"m/d")&amp;"～"&amp;TEXT('入力シート１＜普通車　料金表＞'!H12,"m/d"))</f>
        <v>12/1～12/31</v>
      </c>
      <c r="B6">
        <f>IF(ISBLANK('入力シート１＜普通車　料金表＞'!F13),"-",'入力シート１＜普通車　料金表＞'!F13)</f>
        <v>210000</v>
      </c>
      <c r="C6">
        <f>IF(ISBLANK('入力シート１＜普通車　料金表＞'!F15),"-",'入力シート１＜普通車　料金表＞'!F15)</f>
        <v>215000</v>
      </c>
      <c r="D6">
        <f>IF(ISBLANK('入力シート１＜普通車　料金表＞'!F17),"-",'入力シート１＜普通車　料金表＞'!F17)</f>
        <v>220000</v>
      </c>
      <c r="E6" t="str">
        <f>IF(ISBLANK('入力シート１＜普通車　料金表＞'!F19),"-",'入力シート１＜普通車　料金表＞'!F19)</f>
        <v>-</v>
      </c>
      <c r="F6" t="str">
        <f>IF(ISBLANK('入力シート１＜普通車　料金表＞'!F21),"-",'入力シート１＜普通車　料金表＞'!F21)</f>
        <v>-</v>
      </c>
      <c r="G6" t="str">
        <f>IF(ISBLANK('入力シート１＜普通車　料金表＞'!F23),"-",'入力シート１＜普通車　料金表＞'!F23)</f>
        <v>-</v>
      </c>
      <c r="H6" t="str">
        <f>IF(ISBLANK('入力シート１＜普通車　料金表＞'!F25),"-",'入力シート１＜普通車　料金表＞'!F25)</f>
        <v>-</v>
      </c>
      <c r="I6" t="str">
        <f>IF(ISBLANK('入力シート１＜普通車　料金表＞'!F27),"-",'入力シート１＜普通車　料金表＞'!F27)</f>
        <v>-</v>
      </c>
    </row>
    <row r="7" spans="1:9" ht="54">
      <c r="A7" s="397" t="str">
        <f>IF(ISBLANK('入力シート１＜普通車　料金表＞'!I10),"",TEXT('入力シート１＜普通車　料金表＞'!I10,"m/d")&amp;"～"&amp;TEXT('入力シート１＜普通車　料金表＞'!K10,"m/d"))&amp;IF(ISBLANK('入力シート１＜普通車　料金表＞'!I11),"",CHAR(10)&amp;TEXT('入力シート１＜普通車　料金表＞'!I11,"m/d")&amp;"～"&amp;TEXT('入力シート１＜普通車　料金表＞'!K11,"m/d"))&amp;IF(ISBLANK('入力シート１＜普通車　料金表＞'!I12),"",CHAR(10)&amp;TEXT('入力シート１＜普通車　料金表＞'!I12,"m/d")&amp;"～"&amp;TEXT('入力シート１＜普通車　料金表＞'!K12,"m/d"))</f>
        <v>1/1～1/23
3/10～5/31</v>
      </c>
      <c r="B7">
        <f>IF(ISBLANK('入力シート１＜普通車　料金表＞'!I13),"-",'入力シート１＜普通車　料金表＞'!I13)</f>
        <v>215000</v>
      </c>
      <c r="C7">
        <f>IF(ISBLANK('入力シート１＜普通車　料金表＞'!I15),"-",'入力シート１＜普通車　料金表＞'!I15)</f>
        <v>220000</v>
      </c>
      <c r="D7">
        <f>IF(ISBLANK('入力シート１＜普通車　料金表＞'!I17),"-",'入力シート１＜普通車　料金表＞'!I17)</f>
        <v>225000</v>
      </c>
      <c r="E7" t="str">
        <f>IF(ISBLANK('入力シート１＜普通車　料金表＞'!I19),"-",'入力シート１＜普通車　料金表＞'!I19)</f>
        <v>-</v>
      </c>
      <c r="F7" t="str">
        <f>IF(ISBLANK('入力シート１＜普通車　料金表＞'!I21),"-",'入力シート１＜普通車　料金表＞'!I21)</f>
        <v>-</v>
      </c>
      <c r="G7" t="str">
        <f>IF(ISBLANK('入力シート１＜普通車　料金表＞'!I23),"-",'入力シート１＜普通車　料金表＞'!I23)</f>
        <v>-</v>
      </c>
      <c r="H7" t="str">
        <f>IF(ISBLANK('入力シート１＜普通車　料金表＞'!I25),"-",'入力シート１＜普通車　料金表＞'!I25)</f>
        <v>-</v>
      </c>
      <c r="I7" t="str">
        <f>IF(ISBLANK('入力シート１＜普通車　料金表＞'!I27),"-",'入力シート１＜普通車　料金表＞'!I27)</f>
        <v>-</v>
      </c>
    </row>
    <row r="8" spans="1:9" ht="27">
      <c r="A8" s="397" t="str">
        <f>IF(ISBLANK('入力シート１＜普通車　料金表＞'!L10),"",TEXT('入力シート１＜普通車　料金表＞'!L10,"m/d")&amp;"～"&amp;TEXT('入力シート１＜普通車　料金表＞'!N10,"m/d"))&amp;IF(ISBLANK('入力シート１＜普通車　料金表＞'!L11),"",CHAR(10)&amp;TEXT('入力シート１＜普通車　料金表＞'!L11,"m/d")&amp;"～"&amp;TEXT('入力シート１＜普通車　料金表＞'!N11,"m/d"))&amp;IF(ISBLANK('入力シート１＜普通車　料金表＞'!L12),"",CHAR(10)&amp;TEXT('入力シート１＜普通車　料金表＞'!L12,"m/d")&amp;"～"&amp;TEXT('入力シート１＜普通車　料金表＞'!N12,"m/d"))</f>
        <v>1/24～2/3</v>
      </c>
      <c r="B8">
        <f>IF(ISBLANK('入力シート１＜普通車　料金表＞'!L13),"-",'入力シート１＜普通車　料金表＞'!L13)</f>
        <v>245000</v>
      </c>
      <c r="C8">
        <f>IF(ISBLANK('入力シート１＜普通車　料金表＞'!L15),"-",'入力シート１＜普通車　料金表＞'!L15)</f>
        <v>250000</v>
      </c>
      <c r="D8" t="str">
        <f>IF(ISBLANK('入力シート１＜普通車　料金表＞'!L17),"-",'入力シート１＜普通車　料金表＞'!L17)</f>
        <v>-</v>
      </c>
      <c r="E8" t="str">
        <f>IF(ISBLANK('入力シート１＜普通車　料金表＞'!L19),"-",'入力シート１＜普通車　料金表＞'!L19)</f>
        <v>-</v>
      </c>
      <c r="F8" t="str">
        <f>IF(ISBLANK('入力シート１＜普通車　料金表＞'!L21),"-",'入力シート１＜普通車　料金表＞'!L21)</f>
        <v>-</v>
      </c>
      <c r="G8" t="str">
        <f>IF(ISBLANK('入力シート１＜普通車　料金表＞'!L23),"-",'入力シート１＜普通車　料金表＞'!L23)</f>
        <v>-</v>
      </c>
      <c r="H8" t="str">
        <f>IF(ISBLANK('入力シート１＜普通車　料金表＞'!L25),"-",'入力シート１＜普通車　料金表＞'!L25)</f>
        <v>-</v>
      </c>
      <c r="I8" t="str">
        <f>IF(ISBLANK('入力シート１＜普通車　料金表＞'!L27),"-",'入力シート１＜普通車　料金表＞'!L27)</f>
        <v>-</v>
      </c>
    </row>
    <row r="9" spans="1:9" ht="27">
      <c r="A9" s="397" t="str">
        <f>IF(ISBLANK('入力シート１＜普通車　料金表＞'!O10),"",TEXT('入力シート１＜普通車　料金表＞'!O10,"m/d")&amp;"～"&amp;TEXT('入力シート１＜普通車　料金表＞'!Q10,"m/d"))&amp;IF(ISBLANK('入力シート１＜普通車　料金表＞'!O11),"",CHAR(10)&amp;TEXT('入力シート１＜普通車　料金表＞'!O11,"m/d")&amp;"～"&amp;TEXT('入力シート１＜普通車　料金表＞'!Q11,"m/d"))&amp;IF(ISBLANK('入力シート１＜普通車　料金表＞'!O12),"",CHAR(10)&amp;TEXT('入力シート１＜普通車　料金表＞'!O12,"m/d")&amp;"～"&amp;TEXT('入力シート１＜普通車　料金表＞'!Q12,"m/d"))</f>
        <v>2/4～2/17</v>
      </c>
      <c r="B9">
        <f>IF(ISBLANK('入力シート１＜普通車　料金表＞'!O13),"-",'入力シート１＜普通車　料金表＞'!O13)</f>
        <v>275000</v>
      </c>
      <c r="C9">
        <f>IF(ISBLANK('入力シート１＜普通車　料金表＞'!O15),"-",'入力シート１＜普通車　料金表＞'!O15)</f>
        <v>280000</v>
      </c>
      <c r="D9" t="str">
        <f>IF(ISBLANK('入力シート１＜普通車　料金表＞'!O17),"-",'入力シート１＜普通車　料金表＞'!O17)</f>
        <v>-</v>
      </c>
      <c r="E9" t="str">
        <f>IF(ISBLANK('入力シート１＜普通車　料金表＞'!O19),"-",'入力シート１＜普通車　料金表＞'!O19)</f>
        <v>-</v>
      </c>
      <c r="F9" t="str">
        <f>IF(ISBLANK('入力シート１＜普通車　料金表＞'!O21),"-",'入力シート１＜普通車　料金表＞'!O21)</f>
        <v>-</v>
      </c>
      <c r="G9" t="str">
        <f>IF(ISBLANK('入力シート１＜普通車　料金表＞'!O23),"-",'入力シート１＜普通車　料金表＞'!O23)</f>
        <v>-</v>
      </c>
      <c r="H9" t="str">
        <f>IF(ISBLANK('入力シート１＜普通車　料金表＞'!O25),"-",'入力シート１＜普通車　料金表＞'!O25)</f>
        <v>-</v>
      </c>
      <c r="I9" t="str">
        <f>IF(ISBLANK('入力シート１＜普通車　料金表＞'!O27),"-",'入力シート１＜普通車　料金表＞'!O27)</f>
        <v>-</v>
      </c>
    </row>
    <row r="10" spans="1:9" ht="27">
      <c r="A10" s="397" t="str">
        <f>IF(ISBLANK('入力シート１＜普通車　料金表＞'!R10),"",TEXT('入力シート１＜普通車　料金表＞'!R10,"m/d")&amp;"～"&amp;TEXT('入力シート１＜普通車　料金表＞'!T10,"m/d"))&amp;IF(ISBLANK('入力シート１＜普通車　料金表＞'!R11),"",CHAR(10)&amp;TEXT('入力シート１＜普通車　料金表＞'!R11,"m/d")&amp;"～"&amp;TEXT('入力シート１＜普通車　料金表＞'!T11,"m/d"))&amp;IF(ISBLANK('入力シート１＜普通車　料金表＞'!R12),"",CHAR(10)&amp;TEXT('入力シート１＜普通車　料金表＞'!R12,"m/d")&amp;"～"&amp;TEXT('入力シート１＜普通車　料金表＞'!T12,"m/d"))</f>
        <v>2/18～3/9</v>
      </c>
      <c r="B10">
        <f>IF(ISBLANK('入力シート１＜普通車　料金表＞'!R13),"-",'入力シート１＜普通車　料金表＞'!R13)</f>
        <v>305000</v>
      </c>
      <c r="C10">
        <f>IF(ISBLANK('入力シート１＜普通車　料金表＞'!R15),"-",'入力シート１＜普通車　料金表＞'!R15)</f>
        <v>310000</v>
      </c>
      <c r="D10" t="str">
        <f>IF(ISBLANK('入力シート１＜普通車　料金表＞'!R17),"-",'入力シート１＜普通車　料金表＞'!R17)</f>
        <v>-</v>
      </c>
      <c r="E10" t="str">
        <f>IF(ISBLANK('入力シート１＜普通車　料金表＞'!R19),"-",'入力シート１＜普通車　料金表＞'!R19)</f>
        <v>-</v>
      </c>
      <c r="F10" t="str">
        <f>IF(ISBLANK('入力シート１＜普通車　料金表＞'!R21),"-",'入力シート１＜普通車　料金表＞'!R21)</f>
        <v>-</v>
      </c>
      <c r="G10" t="str">
        <f>IF(ISBLANK('入力シート１＜普通車　料金表＞'!R23),"-",'入力シート１＜普通車　料金表＞'!R23)</f>
        <v>-</v>
      </c>
      <c r="H10" t="str">
        <f>IF(ISBLANK('入力シート１＜普通車　料金表＞'!R25),"-",'入力シート１＜普通車　料金表＞'!R25)</f>
        <v>-</v>
      </c>
      <c r="I10" t="str">
        <f>IF(ISBLANK('入力シート１＜普通車　料金表＞'!R27),"-",'入力シート１＜普通車　料金表＞'!R27)</f>
        <v>-</v>
      </c>
    </row>
  </sheetData>
  <phoneticPr fontId="15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10</vt:i4>
      </vt:variant>
    </vt:vector>
  </HeadingPairs>
  <TitlesOfParts>
    <vt:vector size="32" baseType="lpstr">
      <vt:lpstr>入力シート１＜普通車　料金表＞</vt:lpstr>
      <vt:lpstr>入力シート１＜普通車　料金表＞ (見本)</vt:lpstr>
      <vt:lpstr>入力シート２　＜特別企画・割引＞</vt:lpstr>
      <vt:lpstr>入力シート２　＜特別企画・割引＞ (見本)</vt:lpstr>
      <vt:lpstr>スケジュール</vt:lpstr>
      <vt:lpstr>スケジュール (見本)</vt:lpstr>
      <vt:lpstr>カレンダー</vt:lpstr>
      <vt:lpstr>カレンダー (見本)</vt:lpstr>
      <vt:lpstr>入力シート3＜準中型他＞</vt:lpstr>
      <vt:lpstr>入力シート3＜準中型他＞ (2)</vt:lpstr>
      <vt:lpstr>入力シート4＜大特他＞</vt:lpstr>
      <vt:lpstr>入力シート5＜二輪＞</vt:lpstr>
      <vt:lpstr>入力シート6＜二種＞</vt:lpstr>
      <vt:lpstr>諸情報</vt:lpstr>
      <vt:lpstr>入力用データ</vt:lpstr>
      <vt:lpstr>hotel</vt:lpstr>
      <vt:lpstr>hosho</vt:lpstr>
      <vt:lpstr>campaign</vt:lpstr>
      <vt:lpstr>schedule</vt:lpstr>
      <vt:lpstr>Sheet1</vt:lpstr>
      <vt:lpstr>csvdata</vt:lpstr>
      <vt:lpstr>price</vt:lpstr>
      <vt:lpstr>カレンダー!Print_Area</vt:lpstr>
      <vt:lpstr>'カレンダー (見本)'!Print_Area</vt:lpstr>
      <vt:lpstr>スケジュール!Print_Area</vt:lpstr>
      <vt:lpstr>'スケジュール (見本)'!Print_Area</vt:lpstr>
      <vt:lpstr>'入力シート１＜普通車　料金表＞'!Print_Area</vt:lpstr>
      <vt:lpstr>'入力シート１＜普通車　料金表＞ (見本)'!Print_Area</vt:lpstr>
      <vt:lpstr>'入力シート２　＜特別企画・割引＞'!Print_Area</vt:lpstr>
      <vt:lpstr>'入力シート２　＜特別企画・割引＞ (見本)'!Print_Area</vt:lpstr>
      <vt:lpstr>スケジュール!Print_Titles</vt:lpstr>
      <vt:lpstr>'スケジュール (見本)'!Print_Titles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t.mito</cp:lastModifiedBy>
  <cp:lastPrinted>2018-08-02T02:57:57Z</cp:lastPrinted>
  <dcterms:created xsi:type="dcterms:W3CDTF">2018-05-08T04:01:53Z</dcterms:created>
  <dcterms:modified xsi:type="dcterms:W3CDTF">2018-09-28T11:03:43Z</dcterms:modified>
</cp:coreProperties>
</file>