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1985" yWindow="660" windowWidth="16050" windowHeight="13950" tabRatio="795" firstSheet="10" activeTab="18"/>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7" r:id="rId13"/>
    <sheet name="入力用データ" sheetId="3" r:id="rId14"/>
    <sheet name="hotel" sheetId="17" r:id="rId15"/>
    <sheet name="hosho" sheetId="18" r:id="rId16"/>
    <sheet name="campaign" sheetId="19" r:id="rId17"/>
    <sheet name="schedule" sheetId="20" r:id="rId18"/>
    <sheet name="price" sheetId="28" r:id="rId19"/>
    <sheet name="Sheet1" sheetId="12" r:id="rId20"/>
    <sheet name="csvdata" sheetId="26"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24519"/>
</workbook>
</file>

<file path=xl/calcChain.xml><?xml version="1.0" encoding="utf-8"?>
<calcChain xmlns="http://schemas.openxmlformats.org/spreadsheetml/2006/main">
  <c r="B1" i="28"/>
  <c r="B2"/>
  <c r="B3"/>
  <c r="B4"/>
  <c r="C4"/>
  <c r="D4"/>
  <c r="E4"/>
  <c r="F4"/>
  <c r="G4"/>
  <c r="H4"/>
  <c r="I4"/>
  <c r="A5"/>
  <c r="B5"/>
  <c r="C5"/>
  <c r="D5"/>
  <c r="E5"/>
  <c r="F5"/>
  <c r="G5"/>
  <c r="H5"/>
  <c r="I5"/>
  <c r="A6"/>
  <c r="B6"/>
  <c r="C6"/>
  <c r="D6"/>
  <c r="E6"/>
  <c r="IY2" i="26" s="1"/>
  <c r="F6" i="28"/>
  <c r="G6"/>
  <c r="H6"/>
  <c r="I6"/>
  <c r="A7"/>
  <c r="B7"/>
  <c r="C7"/>
  <c r="D7"/>
  <c r="E7"/>
  <c r="F7"/>
  <c r="G7"/>
  <c r="H7"/>
  <c r="I7"/>
  <c r="A8"/>
  <c r="B8"/>
  <c r="C8"/>
  <c r="D8"/>
  <c r="E8"/>
  <c r="F8"/>
  <c r="G8"/>
  <c r="H8"/>
  <c r="I8"/>
  <c r="A9"/>
  <c r="B9"/>
  <c r="C9"/>
  <c r="D9"/>
  <c r="E9"/>
  <c r="F9"/>
  <c r="G9"/>
  <c r="H9"/>
  <c r="I9"/>
  <c r="A10"/>
  <c r="B10"/>
  <c r="C10"/>
  <c r="D10"/>
  <c r="E10"/>
  <c r="F10"/>
  <c r="G10"/>
  <c r="H10"/>
  <c r="I10"/>
  <c r="A2" i="26"/>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M2"/>
  <c r="BN2"/>
  <c r="BO2"/>
  <c r="BS2"/>
  <c r="BT2"/>
  <c r="BU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HZ2"/>
  <c r="IF2"/>
  <c r="IG2"/>
  <c r="IH2"/>
  <c r="II2"/>
  <c r="IJ2"/>
  <c r="IK2"/>
  <c r="IL2"/>
  <c r="IM2"/>
  <c r="IN2"/>
  <c r="IO2"/>
  <c r="IP2"/>
  <c r="IQ2"/>
  <c r="IR2"/>
  <c r="IS2"/>
  <c r="IT2"/>
  <c r="IU2"/>
  <c r="IV2"/>
  <c r="IW2"/>
  <c r="IX2"/>
  <c r="IZ2"/>
  <c r="JA2"/>
  <c r="AE1" i="20" l="1"/>
  <c r="AF1"/>
  <c r="AG1"/>
  <c r="AH1"/>
  <c r="AI1"/>
  <c r="AE2"/>
  <c r="AF2"/>
  <c r="AG2"/>
  <c r="AH2"/>
  <c r="AI2"/>
  <c r="AE3"/>
  <c r="AF3"/>
  <c r="AG3"/>
  <c r="AH3"/>
  <c r="AI3"/>
  <c r="AE4"/>
  <c r="AF4"/>
  <c r="AG4"/>
  <c r="AH4"/>
  <c r="AI4"/>
  <c r="AE5"/>
  <c r="AF5"/>
  <c r="AG5"/>
  <c r="AH5"/>
  <c r="AI5"/>
  <c r="A6"/>
  <c r="B6"/>
  <c r="C6"/>
  <c r="D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B89"/>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V9" i="1"/>
  <c r="V7" i="20" s="1"/>
  <c r="U9" i="1"/>
  <c r="U7" i="20" s="1"/>
  <c r="B33" i="27"/>
  <c r="B41"/>
  <c r="B37"/>
  <c r="B36"/>
  <c r="B35"/>
  <c r="B34"/>
  <c r="B8" i="18"/>
  <c r="B7"/>
  <c r="B6"/>
  <c r="D5"/>
  <c r="D4"/>
  <c r="D3"/>
  <c r="D2"/>
  <c r="D1"/>
  <c r="C5"/>
  <c r="C4"/>
  <c r="C3"/>
  <c r="C2"/>
  <c r="C1"/>
  <c r="B5"/>
  <c r="B4"/>
  <c r="B3"/>
  <c r="B2"/>
  <c r="B1"/>
  <c r="I44" i="8" l="1"/>
  <c r="I43"/>
  <c r="K44"/>
  <c r="K43"/>
  <c r="L2"/>
  <c r="AC5" i="23" l="1"/>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l="1"/>
  <c r="A10" s="1"/>
  <c r="A8" i="20" s="1"/>
  <c r="B3" i="1"/>
  <c r="AC2"/>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B10" i="1"/>
  <c r="B8" i="20" s="1"/>
  <c r="T9" i="1"/>
  <c r="T7" i="20" s="1"/>
  <c r="S9" i="1"/>
  <c r="S7" i="20" s="1"/>
  <c r="R9" i="1"/>
  <c r="R7" i="20" s="1"/>
  <c r="Q9" i="1"/>
  <c r="Q7" i="20" s="1"/>
  <c r="B82" i="19"/>
  <c r="B84" i="18"/>
  <c r="A8"/>
  <c r="D7"/>
  <c r="C7"/>
  <c r="A7"/>
  <c r="D6"/>
  <c r="C6"/>
  <c r="A6"/>
  <c r="A5"/>
  <c r="A4"/>
  <c r="A3"/>
  <c r="A2"/>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R55"/>
  <c r="J55"/>
  <c r="B55"/>
  <c r="H55" s="1"/>
  <c r="Z4"/>
  <c r="R4"/>
  <c r="X4" s="1"/>
  <c r="J4"/>
  <c r="B4"/>
  <c r="H4"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E3"/>
  <c r="K45" i="8"/>
  <c r="I45"/>
  <c r="B45"/>
  <c r="B44"/>
  <c r="B43"/>
  <c r="K42"/>
  <c r="I42"/>
  <c r="B42"/>
  <c r="L41"/>
  <c r="K41"/>
  <c r="I41"/>
  <c r="C41"/>
  <c r="B41"/>
  <c r="L40"/>
  <c r="C40"/>
  <c r="B40"/>
  <c r="L39"/>
  <c r="K39"/>
  <c r="I39"/>
  <c r="C39"/>
  <c r="B39"/>
  <c r="L38"/>
  <c r="K38"/>
  <c r="I38"/>
  <c r="C38"/>
  <c r="B38"/>
  <c r="L37"/>
  <c r="K37"/>
  <c r="I37"/>
  <c r="C37"/>
  <c r="B37"/>
  <c r="L36"/>
  <c r="K36"/>
  <c r="I36"/>
  <c r="C36"/>
  <c r="B36"/>
  <c r="L35"/>
  <c r="K35"/>
  <c r="I35"/>
  <c r="C35"/>
  <c r="B35"/>
  <c r="L34"/>
  <c r="K34"/>
  <c r="I34"/>
  <c r="C34"/>
  <c r="B34"/>
  <c r="L33"/>
  <c r="K33"/>
  <c r="I33"/>
  <c r="C33"/>
  <c r="B33"/>
  <c r="L32"/>
  <c r="K32"/>
  <c r="I32"/>
  <c r="C32"/>
  <c r="B32"/>
  <c r="L31"/>
  <c r="K31"/>
  <c r="I31"/>
  <c r="C31"/>
  <c r="B31"/>
  <c r="L30"/>
  <c r="K30"/>
  <c r="I30"/>
  <c r="C30"/>
  <c r="B30"/>
  <c r="D23"/>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B13" i="19" l="1"/>
  <c r="F13"/>
  <c r="C13"/>
  <c r="G13"/>
  <c r="D13"/>
  <c r="A13"/>
  <c r="E13"/>
  <c r="B15"/>
  <c r="F15"/>
  <c r="C15"/>
  <c r="G15"/>
  <c r="D15"/>
  <c r="A15"/>
  <c r="E15"/>
  <c r="A6"/>
  <c r="E6"/>
  <c r="B6"/>
  <c r="F6"/>
  <c r="C6"/>
  <c r="G6"/>
  <c r="D6"/>
  <c r="C10"/>
  <c r="G10"/>
  <c r="D10"/>
  <c r="A10"/>
  <c r="E10"/>
  <c r="B10"/>
  <c r="F10"/>
  <c r="C4"/>
  <c r="G4"/>
  <c r="D4"/>
  <c r="A4"/>
  <c r="E4"/>
  <c r="B4"/>
  <c r="F4"/>
  <c r="A8"/>
  <c r="E8"/>
  <c r="B8"/>
  <c r="F8"/>
  <c r="C8"/>
  <c r="G8"/>
  <c r="D8"/>
  <c r="A12"/>
  <c r="E12"/>
  <c r="B12"/>
  <c r="F12"/>
  <c r="C12"/>
  <c r="G12"/>
  <c r="D12"/>
  <c r="D14"/>
  <c r="G14"/>
  <c r="A14"/>
  <c r="E14"/>
  <c r="B14"/>
  <c r="F14"/>
  <c r="C14"/>
  <c r="C16"/>
  <c r="G16"/>
  <c r="D16"/>
  <c r="A16"/>
  <c r="E16"/>
  <c r="B16"/>
  <c r="F16"/>
  <c r="D5"/>
  <c r="A5"/>
  <c r="E5"/>
  <c r="B5"/>
  <c r="F5"/>
  <c r="C5"/>
  <c r="G5"/>
  <c r="B9"/>
  <c r="F9"/>
  <c r="C9"/>
  <c r="G9"/>
  <c r="D9"/>
  <c r="A9"/>
  <c r="E9"/>
  <c r="B3"/>
  <c r="F3"/>
  <c r="C3"/>
  <c r="G3"/>
  <c r="D3"/>
  <c r="A3"/>
  <c r="E3"/>
  <c r="B7"/>
  <c r="E7"/>
  <c r="F7"/>
  <c r="A7"/>
  <c r="G7"/>
  <c r="D11"/>
  <c r="A11"/>
  <c r="E11"/>
  <c r="B11"/>
  <c r="F11"/>
  <c r="C11"/>
  <c r="G11"/>
  <c r="AF10" i="1"/>
  <c r="AG10"/>
  <c r="K3"/>
  <c r="T3"/>
  <c r="G3"/>
  <c r="P3"/>
  <c r="Z10"/>
  <c r="AF8" i="20" s="1"/>
  <c r="X10" i="1"/>
  <c r="AD8" i="20" s="1"/>
  <c r="Y10" i="1"/>
  <c r="AE8" i="20" s="1"/>
  <c r="AC10" i="1"/>
  <c r="AI8" i="20" s="1"/>
  <c r="AB10" i="1"/>
  <c r="AH8" i="20" s="1"/>
  <c r="AA10" i="1"/>
  <c r="AG8" i="20" s="1"/>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I3" i="1"/>
  <c r="M3"/>
  <c r="R3"/>
  <c r="V3"/>
  <c r="A11"/>
  <c r="A9" i="20" s="1"/>
  <c r="F3" i="1"/>
  <c r="H3"/>
  <c r="J3"/>
  <c r="L3"/>
  <c r="N3"/>
  <c r="Q3"/>
  <c r="S3"/>
  <c r="U3"/>
  <c r="E9"/>
  <c r="E7" i="20" s="1"/>
  <c r="G9" i="1"/>
  <c r="G7" i="20" s="1"/>
  <c r="I9" i="1"/>
  <c r="I7" i="20" s="1"/>
  <c r="K9" i="1"/>
  <c r="K7" i="20" s="1"/>
  <c r="M9" i="1"/>
  <c r="M7" i="20" s="1"/>
  <c r="O9" i="1"/>
  <c r="O7" i="20" s="1"/>
  <c r="B6" i="11"/>
  <c r="R6"/>
  <c r="F9" i="1"/>
  <c r="F7" i="20" s="1"/>
  <c r="H9" i="1"/>
  <c r="H7" i="20" s="1"/>
  <c r="J9" i="1"/>
  <c r="J7" i="20" s="1"/>
  <c r="L9" i="1"/>
  <c r="L7" i="20" s="1"/>
  <c r="N9" i="1"/>
  <c r="N7" i="20" s="1"/>
  <c r="P9" i="1"/>
  <c r="P7" i="20" s="1"/>
  <c r="P4" i="11"/>
  <c r="J6" s="1"/>
  <c r="AF4"/>
  <c r="Z6" s="1"/>
  <c r="P55"/>
  <c r="J57" s="1"/>
  <c r="AF55"/>
  <c r="Z57" s="1"/>
  <c r="B57"/>
  <c r="AG11" i="1" l="1"/>
  <c r="AF11"/>
  <c r="A8" i="11"/>
  <c r="A16" s="1"/>
  <c r="A24" s="1"/>
  <c r="A32" s="1"/>
  <c r="A40" s="1"/>
  <c r="A11"/>
  <c r="A19" s="1"/>
  <c r="A27" s="1"/>
  <c r="A35" s="1"/>
  <c r="A43" s="1"/>
  <c r="A10"/>
  <c r="A18" s="1"/>
  <c r="A26" s="1"/>
  <c r="A34" s="1"/>
  <c r="A42" s="1"/>
  <c r="A9"/>
  <c r="A17" s="1"/>
  <c r="A25" s="1"/>
  <c r="A33" s="1"/>
  <c r="A41" s="1"/>
  <c r="Y11" i="1"/>
  <c r="AE9" i="20" s="1"/>
  <c r="AC11" i="1"/>
  <c r="AI9" i="20" s="1"/>
  <c r="X11" i="1"/>
  <c r="AD9" i="20" s="1"/>
  <c r="AB11" i="1"/>
  <c r="AH9" i="20" s="1"/>
  <c r="AA11" i="1"/>
  <c r="AG9" i="20" s="1"/>
  <c r="Z11" i="1"/>
  <c r="AF9" i="20" s="1"/>
  <c r="A12" i="1"/>
  <c r="A10" i="20" s="1"/>
  <c r="B11" i="1"/>
  <c r="B9" i="20" s="1"/>
  <c r="K57" i="11"/>
  <c r="K6"/>
  <c r="AA57"/>
  <c r="AA6"/>
  <c r="C57"/>
  <c r="S6"/>
  <c r="C6"/>
  <c r="AG12" i="1" l="1"/>
  <c r="AF12"/>
  <c r="AG8" i="11"/>
  <c r="AG16" s="1"/>
  <c r="AG24" s="1"/>
  <c r="AG32" s="1"/>
  <c r="AG40" s="1"/>
  <c r="AG48" s="1"/>
  <c r="AG11"/>
  <c r="AG19" s="1"/>
  <c r="AG27" s="1"/>
  <c r="AG35" s="1"/>
  <c r="AG43" s="1"/>
  <c r="AG62" s="1"/>
  <c r="AG9"/>
  <c r="AG17" s="1"/>
  <c r="AG25" s="1"/>
  <c r="AG33" s="1"/>
  <c r="AG41" s="1"/>
  <c r="AG60" s="1"/>
  <c r="AG10"/>
  <c r="AG18" s="1"/>
  <c r="AG26" s="1"/>
  <c r="AG34" s="1"/>
  <c r="AG42" s="1"/>
  <c r="AG50" s="1"/>
  <c r="AA12" i="1"/>
  <c r="AG10" i="20" s="1"/>
  <c r="Z12" i="1"/>
  <c r="AF10" i="20" s="1"/>
  <c r="Y12" i="1"/>
  <c r="AE10" i="20" s="1"/>
  <c r="AC12" i="1"/>
  <c r="AI10" i="20" s="1"/>
  <c r="X12" i="1"/>
  <c r="AD10" i="20" s="1"/>
  <c r="AB12" i="1"/>
  <c r="AH10" i="20" s="1"/>
  <c r="A13" i="1"/>
  <c r="A11" i="20" s="1"/>
  <c r="B12" i="1"/>
  <c r="B10" i="20" s="1"/>
  <c r="C7" i="11"/>
  <c r="D6"/>
  <c r="A62"/>
  <c r="A70" s="1"/>
  <c r="A78" s="1"/>
  <c r="A86" s="1"/>
  <c r="A94" s="1"/>
  <c r="A102" s="1"/>
  <c r="P106" s="1"/>
  <c r="A51"/>
  <c r="A60"/>
  <c r="A68" s="1"/>
  <c r="A76" s="1"/>
  <c r="A84" s="1"/>
  <c r="A92" s="1"/>
  <c r="A100" s="1"/>
  <c r="H106" s="1"/>
  <c r="A49"/>
  <c r="T6"/>
  <c r="A61"/>
  <c r="A69" s="1"/>
  <c r="A77" s="1"/>
  <c r="A85" s="1"/>
  <c r="A93" s="1"/>
  <c r="A101" s="1"/>
  <c r="L106" s="1"/>
  <c r="A50"/>
  <c r="A59"/>
  <c r="A67" s="1"/>
  <c r="A75" s="1"/>
  <c r="A83" s="1"/>
  <c r="A91" s="1"/>
  <c r="A99" s="1"/>
  <c r="D106" s="1"/>
  <c r="A48"/>
  <c r="D57"/>
  <c r="AB6"/>
  <c r="AB57"/>
  <c r="L6"/>
  <c r="L57"/>
  <c r="AG13" i="1" l="1"/>
  <c r="AF13"/>
  <c r="C9" i="11"/>
  <c r="AG59"/>
  <c r="AG67" s="1"/>
  <c r="AG75" s="1"/>
  <c r="AG83" s="1"/>
  <c r="AG91" s="1"/>
  <c r="AG99" s="1"/>
  <c r="C8"/>
  <c r="AG49"/>
  <c r="AG61"/>
  <c r="AG69" s="1"/>
  <c r="AG77" s="1"/>
  <c r="AG85" s="1"/>
  <c r="AG93" s="1"/>
  <c r="AG101" s="1"/>
  <c r="AG51"/>
  <c r="C11"/>
  <c r="C10"/>
  <c r="Y13" i="1"/>
  <c r="AE11" i="20" s="1"/>
  <c r="AC13" i="1"/>
  <c r="AI11" i="20" s="1"/>
  <c r="X13" i="1"/>
  <c r="AD11" i="20" s="1"/>
  <c r="AB13" i="1"/>
  <c r="AH11" i="20" s="1"/>
  <c r="AA13" i="1"/>
  <c r="AG11" i="20" s="1"/>
  <c r="Z13" i="1"/>
  <c r="AF11" i="20" s="1"/>
  <c r="A14" i="1"/>
  <c r="A12" i="20" s="1"/>
  <c r="B13" i="1"/>
  <c r="B11" i="20" s="1"/>
  <c r="M57" i="11"/>
  <c r="M6"/>
  <c r="AC57"/>
  <c r="AC6"/>
  <c r="AG68"/>
  <c r="AG76" s="1"/>
  <c r="AG84" s="1"/>
  <c r="AG92" s="1"/>
  <c r="AG100" s="1"/>
  <c r="E57"/>
  <c r="U6"/>
  <c r="E6"/>
  <c r="D11"/>
  <c r="D10"/>
  <c r="D9"/>
  <c r="D8"/>
  <c r="D7"/>
  <c r="AG70"/>
  <c r="AG78" s="1"/>
  <c r="AG86" s="1"/>
  <c r="AG94" s="1"/>
  <c r="AG102" s="1"/>
  <c r="AG14" i="1" l="1"/>
  <c r="AF14"/>
  <c r="AA14"/>
  <c r="AG12" i="20" s="1"/>
  <c r="Z14" i="1"/>
  <c r="AF12" i="20" s="1"/>
  <c r="Y14" i="1"/>
  <c r="AE12" i="20" s="1"/>
  <c r="AC14" i="1"/>
  <c r="AI12" i="20" s="1"/>
  <c r="X14" i="1"/>
  <c r="AD12" i="20" s="1"/>
  <c r="AB14" i="1"/>
  <c r="AH12" i="20" s="1"/>
  <c r="A15" i="1"/>
  <c r="A13" i="20" s="1"/>
  <c r="B14" i="1"/>
  <c r="B12" i="20" s="1"/>
  <c r="E11" i="11"/>
  <c r="E10"/>
  <c r="E9"/>
  <c r="E8"/>
  <c r="E7"/>
  <c r="F6"/>
  <c r="V6"/>
  <c r="F57"/>
  <c r="AD6"/>
  <c r="AD57"/>
  <c r="N6"/>
  <c r="N57"/>
  <c r="AF7" i="1" l="1"/>
  <c r="AG15"/>
  <c r="AF15"/>
  <c r="Y15"/>
  <c r="AE13" i="20" s="1"/>
  <c r="AC15" i="1"/>
  <c r="AI13" i="20" s="1"/>
  <c r="X15" i="1"/>
  <c r="AD13" i="20" s="1"/>
  <c r="AB15" i="1"/>
  <c r="AH13" i="20" s="1"/>
  <c r="AA15" i="1"/>
  <c r="AG13" i="20" s="1"/>
  <c r="Z15" i="1"/>
  <c r="AF13" i="20" s="1"/>
  <c r="A16" i="1"/>
  <c r="A14" i="20" s="1"/>
  <c r="B15" i="1"/>
  <c r="B13" i="20" s="1"/>
  <c r="G57" i="11"/>
  <c r="W6"/>
  <c r="G6"/>
  <c r="F11"/>
  <c r="F10"/>
  <c r="F9"/>
  <c r="F8"/>
  <c r="F7"/>
  <c r="O57"/>
  <c r="O6"/>
  <c r="AE57"/>
  <c r="AE6"/>
  <c r="AG16" i="1" l="1"/>
  <c r="AF16"/>
  <c r="AA16"/>
  <c r="AG14" i="20" s="1"/>
  <c r="Z16" i="1"/>
  <c r="AF14" i="20" s="1"/>
  <c r="Y16" i="1"/>
  <c r="AE14" i="20" s="1"/>
  <c r="AC16" i="1"/>
  <c r="AI14" i="20" s="1"/>
  <c r="X16" i="1"/>
  <c r="AD14" i="20" s="1"/>
  <c r="AB16" i="1"/>
  <c r="AH14" i="20" s="1"/>
  <c r="A17" i="1"/>
  <c r="A15" i="20" s="1"/>
  <c r="B16" i="1"/>
  <c r="B14" i="20" s="1"/>
  <c r="G11" i="11"/>
  <c r="G10"/>
  <c r="G9"/>
  <c r="G8"/>
  <c r="G7"/>
  <c r="H6"/>
  <c r="X6"/>
  <c r="H57"/>
  <c r="AF6"/>
  <c r="AF57"/>
  <c r="P6"/>
  <c r="P57"/>
  <c r="AG17" i="1" l="1"/>
  <c r="AF17"/>
  <c r="Y17"/>
  <c r="AE15" i="20" s="1"/>
  <c r="AC17" i="1"/>
  <c r="AI15" i="20" s="1"/>
  <c r="X17" i="1"/>
  <c r="AD15" i="20" s="1"/>
  <c r="AB17" i="1"/>
  <c r="AH15" i="20" s="1"/>
  <c r="AA17" i="1"/>
  <c r="AG15" i="20" s="1"/>
  <c r="Z17" i="1"/>
  <c r="AF15" i="20" s="1"/>
  <c r="A18" i="1"/>
  <c r="A16" i="20" s="1"/>
  <c r="B17" i="1"/>
  <c r="B15" i="20" s="1"/>
  <c r="J65" i="11"/>
  <c r="J14"/>
  <c r="Z65"/>
  <c r="Z14"/>
  <c r="B65"/>
  <c r="R14"/>
  <c r="B14"/>
  <c r="H11"/>
  <c r="H10"/>
  <c r="H9"/>
  <c r="H8"/>
  <c r="H7"/>
  <c r="AG18" i="1" l="1"/>
  <c r="AF18"/>
  <c r="AA18"/>
  <c r="AG16" i="20" s="1"/>
  <c r="Z18" i="1"/>
  <c r="AF16" i="20" s="1"/>
  <c r="Y18" i="1"/>
  <c r="AE16" i="20" s="1"/>
  <c r="AC18" i="1"/>
  <c r="AI16" i="20" s="1"/>
  <c r="X18" i="1"/>
  <c r="AD16" i="20" s="1"/>
  <c r="AB18" i="1"/>
  <c r="AH16" i="20" s="1"/>
  <c r="A19" i="1"/>
  <c r="A17" i="20" s="1"/>
  <c r="B18" i="1"/>
  <c r="B16" i="20" s="1"/>
  <c r="C14" i="11"/>
  <c r="B19"/>
  <c r="B18"/>
  <c r="B17"/>
  <c r="B16"/>
  <c r="B15"/>
  <c r="S14"/>
  <c r="C65"/>
  <c r="AA14"/>
  <c r="AA65"/>
  <c r="K14"/>
  <c r="K65"/>
  <c r="AG19" i="1" l="1"/>
  <c r="AF19"/>
  <c r="AA19"/>
  <c r="AG17" i="20" s="1"/>
  <c r="Z19" i="1"/>
  <c r="AF17" i="20" s="1"/>
  <c r="Y19" i="1"/>
  <c r="AE17" i="20" s="1"/>
  <c r="AC19" i="1"/>
  <c r="AI17" i="20" s="1"/>
  <c r="X19" i="1"/>
  <c r="AD17" i="20" s="1"/>
  <c r="AB19" i="1"/>
  <c r="AH17" i="20" s="1"/>
  <c r="A20" i="1"/>
  <c r="A18" i="20" s="1"/>
  <c r="B19" i="1"/>
  <c r="B17" i="20" s="1"/>
  <c r="L65" i="11"/>
  <c r="L14"/>
  <c r="AB65"/>
  <c r="AB14"/>
  <c r="D65"/>
  <c r="T14"/>
  <c r="D14"/>
  <c r="C19"/>
  <c r="C18"/>
  <c r="C17"/>
  <c r="C16"/>
  <c r="C15"/>
  <c r="AG20" i="1" l="1"/>
  <c r="AF20"/>
  <c r="Y20"/>
  <c r="AE18" i="20" s="1"/>
  <c r="AC20" i="1"/>
  <c r="AI18" i="20" s="1"/>
  <c r="X20" i="1"/>
  <c r="AD18" i="20" s="1"/>
  <c r="AB20" i="1"/>
  <c r="AH18" i="20" s="1"/>
  <c r="AA20" i="1"/>
  <c r="AG18" i="20" s="1"/>
  <c r="Z20" i="1"/>
  <c r="AF18" i="20" s="1"/>
  <c r="A21" i="1"/>
  <c r="A19" i="20" s="1"/>
  <c r="B20" i="1"/>
  <c r="B18" i="20" s="1"/>
  <c r="E14" i="11"/>
  <c r="D19"/>
  <c r="D18"/>
  <c r="D17"/>
  <c r="D16"/>
  <c r="D15"/>
  <c r="U14"/>
  <c r="E65"/>
  <c r="AC14"/>
  <c r="AC65"/>
  <c r="M14"/>
  <c r="M65"/>
  <c r="AG21" i="1" l="1"/>
  <c r="AF21"/>
  <c r="AA21"/>
  <c r="AG19" i="20" s="1"/>
  <c r="Z21" i="1"/>
  <c r="AF19" i="20" s="1"/>
  <c r="Y21" i="1"/>
  <c r="AE19" i="20" s="1"/>
  <c r="AC21" i="1"/>
  <c r="AI19" i="20" s="1"/>
  <c r="X21" i="1"/>
  <c r="AD19" i="20" s="1"/>
  <c r="AB21" i="1"/>
  <c r="AH19" i="20" s="1"/>
  <c r="A22" i="1"/>
  <c r="A20" i="20" s="1"/>
  <c r="B21" i="1"/>
  <c r="B19" i="20" s="1"/>
  <c r="N65" i="11"/>
  <c r="N14"/>
  <c r="AD65"/>
  <c r="AD14"/>
  <c r="F65"/>
  <c r="V14"/>
  <c r="F14"/>
  <c r="E19"/>
  <c r="E18"/>
  <c r="E17"/>
  <c r="E16"/>
  <c r="E15"/>
  <c r="AG22" i="1" l="1"/>
  <c r="AF22"/>
  <c r="Y22"/>
  <c r="AE20" i="20" s="1"/>
  <c r="AC22" i="1"/>
  <c r="AI20" i="20" s="1"/>
  <c r="X22" i="1"/>
  <c r="AD20" i="20" s="1"/>
  <c r="AB22" i="1"/>
  <c r="AH20" i="20" s="1"/>
  <c r="AA22" i="1"/>
  <c r="AG20" i="20" s="1"/>
  <c r="Z22" i="1"/>
  <c r="AF20" i="20" s="1"/>
  <c r="A23" i="1"/>
  <c r="A21" i="20" s="1"/>
  <c r="B22" i="1"/>
  <c r="B20" i="20" s="1"/>
  <c r="G14" i="11"/>
  <c r="F19"/>
  <c r="F18"/>
  <c r="F17"/>
  <c r="F16"/>
  <c r="F15"/>
  <c r="W14"/>
  <c r="G65"/>
  <c r="AE14"/>
  <c r="AE65"/>
  <c r="O14"/>
  <c r="O65"/>
  <c r="AG23" i="1" l="1"/>
  <c r="AF23"/>
  <c r="AA23"/>
  <c r="AG21" i="20" s="1"/>
  <c r="Z23" i="1"/>
  <c r="AF21" i="20" s="1"/>
  <c r="Y23" i="1"/>
  <c r="AE21" i="20" s="1"/>
  <c r="AC23" i="1"/>
  <c r="AI21" i="20" s="1"/>
  <c r="X23" i="1"/>
  <c r="AD21" i="20" s="1"/>
  <c r="AB23" i="1"/>
  <c r="AH21" i="20" s="1"/>
  <c r="A24" i="1"/>
  <c r="A22" i="20" s="1"/>
  <c r="B23" i="1"/>
  <c r="B21" i="20" s="1"/>
  <c r="P65" i="11"/>
  <c r="P14"/>
  <c r="AF65"/>
  <c r="AF14"/>
  <c r="H65"/>
  <c r="X14"/>
  <c r="H14"/>
  <c r="G19"/>
  <c r="G18"/>
  <c r="G17"/>
  <c r="G16"/>
  <c r="G15"/>
  <c r="AG24" i="1" l="1"/>
  <c r="AF24"/>
  <c r="Y24"/>
  <c r="AE22" i="20" s="1"/>
  <c r="AC24" i="1"/>
  <c r="AI22" i="20" s="1"/>
  <c r="X24" i="1"/>
  <c r="AD22" i="20" s="1"/>
  <c r="AB24" i="1"/>
  <c r="AH22" i="20" s="1"/>
  <c r="AA24" i="1"/>
  <c r="AG22" i="20" s="1"/>
  <c r="Z24" i="1"/>
  <c r="AF22" i="20" s="1"/>
  <c r="A25" i="1"/>
  <c r="A23" i="20" s="1"/>
  <c r="B24" i="1"/>
  <c r="B22" i="20" s="1"/>
  <c r="B22" i="11"/>
  <c r="H19"/>
  <c r="H18"/>
  <c r="H17"/>
  <c r="H16"/>
  <c r="H15"/>
  <c r="R22"/>
  <c r="B73"/>
  <c r="Z22"/>
  <c r="Z73"/>
  <c r="J22"/>
  <c r="J73"/>
  <c r="AG25" i="1" l="1"/>
  <c r="AF25"/>
  <c r="AA25"/>
  <c r="AG23" i="20" s="1"/>
  <c r="Z25" i="1"/>
  <c r="AF23" i="20" s="1"/>
  <c r="Y25" i="1"/>
  <c r="AE23" i="20" s="1"/>
  <c r="AC25" i="1"/>
  <c r="AI23" i="20" s="1"/>
  <c r="X25" i="1"/>
  <c r="AD23" i="20" s="1"/>
  <c r="AB25" i="1"/>
  <c r="AH23" i="20" s="1"/>
  <c r="A26" i="1"/>
  <c r="A24" i="20" s="1"/>
  <c r="B25" i="1"/>
  <c r="B23" i="20" s="1"/>
  <c r="K73" i="11"/>
  <c r="K22"/>
  <c r="AA73"/>
  <c r="AA22"/>
  <c r="C73"/>
  <c r="S22"/>
  <c r="C22"/>
  <c r="B27"/>
  <c r="B26"/>
  <c r="B25"/>
  <c r="B24"/>
  <c r="B23"/>
  <c r="AG26" i="1" l="1"/>
  <c r="AF26"/>
  <c r="Y26"/>
  <c r="AE24" i="20" s="1"/>
  <c r="AC26" i="1"/>
  <c r="AI24" i="20" s="1"/>
  <c r="X26" i="1"/>
  <c r="AD24" i="20" s="1"/>
  <c r="AB26" i="1"/>
  <c r="AH24" i="20" s="1"/>
  <c r="AA26" i="1"/>
  <c r="AG24" i="20" s="1"/>
  <c r="Z26" i="1"/>
  <c r="AF24" i="20" s="1"/>
  <c r="A27" i="1"/>
  <c r="A25" i="20" s="1"/>
  <c r="B26" i="1"/>
  <c r="B24" i="20" s="1"/>
  <c r="D22" i="11"/>
  <c r="C27"/>
  <c r="C26"/>
  <c r="C25"/>
  <c r="C24"/>
  <c r="C23"/>
  <c r="T22"/>
  <c r="D73"/>
  <c r="AB22"/>
  <c r="AB73"/>
  <c r="L22"/>
  <c r="L73"/>
  <c r="AG27" i="1" l="1"/>
  <c r="AF27"/>
  <c r="AA27"/>
  <c r="AG25" i="20" s="1"/>
  <c r="Z27" i="1"/>
  <c r="AF25" i="20" s="1"/>
  <c r="Y27" i="1"/>
  <c r="AE25" i="20" s="1"/>
  <c r="AC27" i="1"/>
  <c r="AI25" i="20" s="1"/>
  <c r="X27" i="1"/>
  <c r="AD25" i="20" s="1"/>
  <c r="AB27" i="1"/>
  <c r="AH25" i="20" s="1"/>
  <c r="A28" i="1"/>
  <c r="A26" i="20" s="1"/>
  <c r="B27" i="1"/>
  <c r="B25" i="20" s="1"/>
  <c r="M73" i="11"/>
  <c r="M22"/>
  <c r="AC73"/>
  <c r="AC22"/>
  <c r="E73"/>
  <c r="U22"/>
  <c r="E22"/>
  <c r="D27"/>
  <c r="D26"/>
  <c r="D25"/>
  <c r="D24"/>
  <c r="D23"/>
  <c r="AG28" i="1" l="1"/>
  <c r="AF28"/>
  <c r="Y28"/>
  <c r="AE26" i="20" s="1"/>
  <c r="AC28" i="1"/>
  <c r="AI26" i="20" s="1"/>
  <c r="X28" i="1"/>
  <c r="AD26" i="20" s="1"/>
  <c r="AB28" i="1"/>
  <c r="AH26" i="20" s="1"/>
  <c r="AA28" i="1"/>
  <c r="AG26" i="20" s="1"/>
  <c r="Z28" i="1"/>
  <c r="AF26" i="20" s="1"/>
  <c r="A29" i="1"/>
  <c r="A27" i="20" s="1"/>
  <c r="B28" i="1"/>
  <c r="B26" i="20" s="1"/>
  <c r="F22" i="11"/>
  <c r="E27"/>
  <c r="E26"/>
  <c r="E25"/>
  <c r="E24"/>
  <c r="E23"/>
  <c r="V22"/>
  <c r="F73"/>
  <c r="AD22"/>
  <c r="AD73"/>
  <c r="N22"/>
  <c r="N73"/>
  <c r="AG29" i="1" l="1"/>
  <c r="AF29"/>
  <c r="AA29"/>
  <c r="AG27" i="20" s="1"/>
  <c r="Z29" i="1"/>
  <c r="AF27" i="20" s="1"/>
  <c r="Y29" i="1"/>
  <c r="AE27" i="20" s="1"/>
  <c r="AC29" i="1"/>
  <c r="AI27" i="20" s="1"/>
  <c r="X29" i="1"/>
  <c r="AD27" i="20" s="1"/>
  <c r="AB29" i="1"/>
  <c r="AH27" i="20" s="1"/>
  <c r="A30" i="1"/>
  <c r="A28" i="20" s="1"/>
  <c r="B29" i="1"/>
  <c r="B27" i="20" s="1"/>
  <c r="O73" i="11"/>
  <c r="O22"/>
  <c r="AE73"/>
  <c r="AE22"/>
  <c r="G73"/>
  <c r="W22"/>
  <c r="G22"/>
  <c r="F27"/>
  <c r="F26"/>
  <c r="F25"/>
  <c r="F24"/>
  <c r="F23"/>
  <c r="AG30" i="1" l="1"/>
  <c r="AF30"/>
  <c r="Y30"/>
  <c r="AE28" i="20" s="1"/>
  <c r="AC30" i="1"/>
  <c r="AI28" i="20" s="1"/>
  <c r="X30" i="1"/>
  <c r="AD28" i="20" s="1"/>
  <c r="AB30" i="1"/>
  <c r="AH28" i="20" s="1"/>
  <c r="AA30" i="1"/>
  <c r="AG28" i="20" s="1"/>
  <c r="Z30" i="1"/>
  <c r="AF28" i="20" s="1"/>
  <c r="A31" i="1"/>
  <c r="A29" i="20" s="1"/>
  <c r="B30" i="1"/>
  <c r="B28" i="20" s="1"/>
  <c r="H22" i="11"/>
  <c r="G27"/>
  <c r="G26"/>
  <c r="G25"/>
  <c r="G24"/>
  <c r="G23"/>
  <c r="X22"/>
  <c r="H73"/>
  <c r="AF22"/>
  <c r="AF73"/>
  <c r="P22"/>
  <c r="P73"/>
  <c r="AG31" i="1" l="1"/>
  <c r="AF31"/>
  <c r="AA31"/>
  <c r="AG29" i="20" s="1"/>
  <c r="Z31" i="1"/>
  <c r="AF29" i="20" s="1"/>
  <c r="Y31" i="1"/>
  <c r="AE29" i="20" s="1"/>
  <c r="AC31" i="1"/>
  <c r="AI29" i="20" s="1"/>
  <c r="X31" i="1"/>
  <c r="AD29" i="20" s="1"/>
  <c r="AB31" i="1"/>
  <c r="AH29" i="20" s="1"/>
  <c r="A32" i="1"/>
  <c r="A30" i="20" s="1"/>
  <c r="B31" i="1"/>
  <c r="B29" i="20" s="1"/>
  <c r="J81" i="11"/>
  <c r="J30"/>
  <c r="Z81"/>
  <c r="Z30"/>
  <c r="B81"/>
  <c r="R30"/>
  <c r="B30"/>
  <c r="H27"/>
  <c r="H26"/>
  <c r="H25"/>
  <c r="H24"/>
  <c r="H23"/>
  <c r="AG32" i="1" l="1"/>
  <c r="AF32"/>
  <c r="Y32"/>
  <c r="AE30" i="20" s="1"/>
  <c r="AC32" i="1"/>
  <c r="AI30" i="20" s="1"/>
  <c r="X32" i="1"/>
  <c r="AD30" i="20" s="1"/>
  <c r="AB32" i="1"/>
  <c r="AH30" i="20" s="1"/>
  <c r="AA32" i="1"/>
  <c r="AG30" i="20" s="1"/>
  <c r="Z32" i="1"/>
  <c r="AF30" i="20" s="1"/>
  <c r="A33" i="1"/>
  <c r="A31" i="20" s="1"/>
  <c r="B32" i="1"/>
  <c r="B30" i="20" s="1"/>
  <c r="C30" i="11"/>
  <c r="B35"/>
  <c r="B34"/>
  <c r="B33"/>
  <c r="B32"/>
  <c r="B31"/>
  <c r="S30"/>
  <c r="C81"/>
  <c r="AA30"/>
  <c r="AA81"/>
  <c r="K30"/>
  <c r="K81"/>
  <c r="AG33" i="1" l="1"/>
  <c r="AF33"/>
  <c r="AA33"/>
  <c r="AG31" i="20" s="1"/>
  <c r="Z33" i="1"/>
  <c r="AF31" i="20" s="1"/>
  <c r="Y33" i="1"/>
  <c r="AE31" i="20" s="1"/>
  <c r="AC33" i="1"/>
  <c r="AI31" i="20" s="1"/>
  <c r="X33" i="1"/>
  <c r="AD31" i="20" s="1"/>
  <c r="AB33" i="1"/>
  <c r="AH31" i="20" s="1"/>
  <c r="A34" i="1"/>
  <c r="A32" i="20" s="1"/>
  <c r="B33" i="1"/>
  <c r="B31" i="20" s="1"/>
  <c r="L81" i="11"/>
  <c r="L30"/>
  <c r="AB81"/>
  <c r="AB30"/>
  <c r="D81"/>
  <c r="T30"/>
  <c r="D30"/>
  <c r="C35"/>
  <c r="C34"/>
  <c r="C33"/>
  <c r="C32"/>
  <c r="C31"/>
  <c r="AG34" i="1" l="1"/>
  <c r="AF34"/>
  <c r="Y34"/>
  <c r="AE32" i="20" s="1"/>
  <c r="AC34" i="1"/>
  <c r="AI32" i="20" s="1"/>
  <c r="X34" i="1"/>
  <c r="AD32" i="20" s="1"/>
  <c r="AB34" i="1"/>
  <c r="AH32" i="20" s="1"/>
  <c r="AA34" i="1"/>
  <c r="AG32" i="20" s="1"/>
  <c r="Z34" i="1"/>
  <c r="AF32" i="20" s="1"/>
  <c r="A35" i="1"/>
  <c r="A33" i="20" s="1"/>
  <c r="B34" i="1"/>
  <c r="B32" i="20" s="1"/>
  <c r="E30" i="11"/>
  <c r="D35"/>
  <c r="D34"/>
  <c r="D33"/>
  <c r="D32"/>
  <c r="D31"/>
  <c r="U30"/>
  <c r="E81"/>
  <c r="AC30"/>
  <c r="AC81"/>
  <c r="M30"/>
  <c r="M81"/>
  <c r="AG35" i="1" l="1"/>
  <c r="AF35"/>
  <c r="AA35"/>
  <c r="AG33" i="20" s="1"/>
  <c r="Z35" i="1"/>
  <c r="AF33" i="20" s="1"/>
  <c r="Y35" i="1"/>
  <c r="AE33" i="20" s="1"/>
  <c r="AC35" i="1"/>
  <c r="AI33" i="20" s="1"/>
  <c r="X35" i="1"/>
  <c r="AD33" i="20" s="1"/>
  <c r="AB35" i="1"/>
  <c r="AH33" i="20" s="1"/>
  <c r="A36" i="1"/>
  <c r="A34" i="20" s="1"/>
  <c r="B35" i="1"/>
  <c r="B33" i="20" s="1"/>
  <c r="N81" i="11"/>
  <c r="N30"/>
  <c r="AD81"/>
  <c r="AD30"/>
  <c r="F81"/>
  <c r="V30"/>
  <c r="F30"/>
  <c r="E35"/>
  <c r="E34"/>
  <c r="E33"/>
  <c r="E32"/>
  <c r="E31"/>
  <c r="AG36" i="1" l="1"/>
  <c r="AF36"/>
  <c r="Y36"/>
  <c r="AE34" i="20" s="1"/>
  <c r="AC36" i="1"/>
  <c r="AI34" i="20" s="1"/>
  <c r="X36" i="1"/>
  <c r="AD34" i="20" s="1"/>
  <c r="AB36" i="1"/>
  <c r="AH34" i="20" s="1"/>
  <c r="AA36" i="1"/>
  <c r="AG34" i="20" s="1"/>
  <c r="Z36" i="1"/>
  <c r="AF34" i="20" s="1"/>
  <c r="A37" i="1"/>
  <c r="A35" i="20" s="1"/>
  <c r="B36" i="1"/>
  <c r="B34" i="20" s="1"/>
  <c r="G30" i="11"/>
  <c r="F35"/>
  <c r="F34"/>
  <c r="F33"/>
  <c r="F32"/>
  <c r="F31"/>
  <c r="W30"/>
  <c r="G81"/>
  <c r="AE30"/>
  <c r="AE81"/>
  <c r="O30"/>
  <c r="O81"/>
  <c r="AG37" i="1" l="1"/>
  <c r="AF37"/>
  <c r="AA37"/>
  <c r="AG35" i="20" s="1"/>
  <c r="Z37" i="1"/>
  <c r="AF35" i="20" s="1"/>
  <c r="Y37" i="1"/>
  <c r="AE35" i="20" s="1"/>
  <c r="AC37" i="1"/>
  <c r="AI35" i="20" s="1"/>
  <c r="X37" i="1"/>
  <c r="AD35" i="20" s="1"/>
  <c r="AB37" i="1"/>
  <c r="AH35" i="20" s="1"/>
  <c r="A38" i="1"/>
  <c r="A36" i="20" s="1"/>
  <c r="B37" i="1"/>
  <c r="B35" i="20" s="1"/>
  <c r="P81" i="11"/>
  <c r="P30"/>
  <c r="AF81"/>
  <c r="AF30"/>
  <c r="H81"/>
  <c r="X30"/>
  <c r="H30"/>
  <c r="G35"/>
  <c r="G34"/>
  <c r="G33"/>
  <c r="G32"/>
  <c r="G31"/>
  <c r="AG38" i="1" l="1"/>
  <c r="AF38"/>
  <c r="Y38"/>
  <c r="AE36" i="20" s="1"/>
  <c r="AC38" i="1"/>
  <c r="AI36" i="20" s="1"/>
  <c r="X38" i="1"/>
  <c r="AD36" i="20" s="1"/>
  <c r="AB38" i="1"/>
  <c r="AH36" i="20" s="1"/>
  <c r="AA38" i="1"/>
  <c r="AG36" i="20" s="1"/>
  <c r="Z38" i="1"/>
  <c r="AF36" i="20" s="1"/>
  <c r="A39" i="1"/>
  <c r="A37" i="20" s="1"/>
  <c r="B38" i="1"/>
  <c r="B36" i="20" s="1"/>
  <c r="B38" i="11"/>
  <c r="H35"/>
  <c r="H34"/>
  <c r="H33"/>
  <c r="H32"/>
  <c r="H31"/>
  <c r="R89"/>
  <c r="R38"/>
  <c r="B89"/>
  <c r="Z38"/>
  <c r="Z89"/>
  <c r="J38"/>
  <c r="J89"/>
  <c r="AG39" i="1" l="1"/>
  <c r="AF39"/>
  <c r="AA39"/>
  <c r="AG37" i="20" s="1"/>
  <c r="Z39" i="1"/>
  <c r="AF37" i="20" s="1"/>
  <c r="Y39" i="1"/>
  <c r="AE37" i="20" s="1"/>
  <c r="AC39" i="1"/>
  <c r="AI37" i="20" s="1"/>
  <c r="X39" i="1"/>
  <c r="AD37" i="20" s="1"/>
  <c r="AB39" i="1"/>
  <c r="AH37" i="20" s="1"/>
  <c r="A40" i="1"/>
  <c r="A38" i="20" s="1"/>
  <c r="B39" i="1"/>
  <c r="B37" i="20" s="1"/>
  <c r="K89" i="11"/>
  <c r="K38"/>
  <c r="AA89"/>
  <c r="AA38"/>
  <c r="C89"/>
  <c r="S38"/>
  <c r="S89"/>
  <c r="C38"/>
  <c r="B43"/>
  <c r="B42"/>
  <c r="B41"/>
  <c r="B40"/>
  <c r="B39"/>
  <c r="AG40" i="1" l="1"/>
  <c r="AF40"/>
  <c r="Y40"/>
  <c r="AE38" i="20" s="1"/>
  <c r="AC40" i="1"/>
  <c r="AI38" i="20" s="1"/>
  <c r="X40" i="1"/>
  <c r="AD38" i="20" s="1"/>
  <c r="AB40" i="1"/>
  <c r="AH38" i="20" s="1"/>
  <c r="AA40" i="1"/>
  <c r="AG38" i="20" s="1"/>
  <c r="Z40" i="1"/>
  <c r="AF38" i="20" s="1"/>
  <c r="A41" i="1"/>
  <c r="A39" i="20" s="1"/>
  <c r="B40" i="1"/>
  <c r="B38" i="20" s="1"/>
  <c r="D38" i="11"/>
  <c r="C43"/>
  <c r="C42"/>
  <c r="C41"/>
  <c r="C40"/>
  <c r="C39"/>
  <c r="T89"/>
  <c r="T38"/>
  <c r="D89"/>
  <c r="AB38"/>
  <c r="AB89"/>
  <c r="L38"/>
  <c r="L89"/>
  <c r="AG41" i="1" l="1"/>
  <c r="AF41"/>
  <c r="AA41"/>
  <c r="AG39" i="20" s="1"/>
  <c r="Z41" i="1"/>
  <c r="AF39" i="20" s="1"/>
  <c r="Y41" i="1"/>
  <c r="AE39" i="20" s="1"/>
  <c r="AC41" i="1"/>
  <c r="AI39" i="20" s="1"/>
  <c r="X41" i="1"/>
  <c r="AD39" i="20" s="1"/>
  <c r="AB41" i="1"/>
  <c r="AH39" i="20" s="1"/>
  <c r="A42" i="1"/>
  <c r="A40" i="20" s="1"/>
  <c r="B41" i="1"/>
  <c r="B39" i="20" s="1"/>
  <c r="M89" i="11"/>
  <c r="M38"/>
  <c r="AC89"/>
  <c r="AC38"/>
  <c r="E89"/>
  <c r="U38"/>
  <c r="U89"/>
  <c r="E38"/>
  <c r="D43"/>
  <c r="D42"/>
  <c r="D41"/>
  <c r="D40"/>
  <c r="D39"/>
  <c r="AG42" i="1" l="1"/>
  <c r="AF42"/>
  <c r="Y42"/>
  <c r="AE40" i="20" s="1"/>
  <c r="AC42" i="1"/>
  <c r="AI40" i="20" s="1"/>
  <c r="X42" i="1"/>
  <c r="AD40" i="20" s="1"/>
  <c r="AB42" i="1"/>
  <c r="AH40" i="20" s="1"/>
  <c r="AA42" i="1"/>
  <c r="AG40" i="20" s="1"/>
  <c r="Z42" i="1"/>
  <c r="AF40" i="20" s="1"/>
  <c r="A43" i="1"/>
  <c r="A41" i="20" s="1"/>
  <c r="B42" i="1"/>
  <c r="B40" i="20" s="1"/>
  <c r="F38" i="11"/>
  <c r="E42"/>
  <c r="E41"/>
  <c r="E40"/>
  <c r="E39"/>
  <c r="E43"/>
  <c r="V89"/>
  <c r="V38"/>
  <c r="F89"/>
  <c r="AD38"/>
  <c r="AD89"/>
  <c r="N38"/>
  <c r="N89"/>
  <c r="AG43" i="1" l="1"/>
  <c r="AF43"/>
  <c r="AA43"/>
  <c r="AG41" i="20" s="1"/>
  <c r="Z43" i="1"/>
  <c r="AF41" i="20" s="1"/>
  <c r="Y43" i="1"/>
  <c r="AE41" i="20" s="1"/>
  <c r="AC43" i="1"/>
  <c r="AI41" i="20" s="1"/>
  <c r="X43" i="1"/>
  <c r="AD41" i="20" s="1"/>
  <c r="AB43" i="1"/>
  <c r="AH41" i="20" s="1"/>
  <c r="A44" i="1"/>
  <c r="A42" i="20" s="1"/>
  <c r="B43" i="1"/>
  <c r="B41" i="20" s="1"/>
  <c r="O89" i="11"/>
  <c r="O38"/>
  <c r="AE89"/>
  <c r="AE38"/>
  <c r="G89"/>
  <c r="W38"/>
  <c r="W89"/>
  <c r="G38"/>
  <c r="F43"/>
  <c r="F42"/>
  <c r="F41"/>
  <c r="F40"/>
  <c r="F39"/>
  <c r="AG44" i="1" l="1"/>
  <c r="AF44"/>
  <c r="Y44"/>
  <c r="AE42" i="20" s="1"/>
  <c r="AC44" i="1"/>
  <c r="AI42" i="20" s="1"/>
  <c r="X44" i="1"/>
  <c r="AD42" i="20" s="1"/>
  <c r="AB44" i="1"/>
  <c r="AH42" i="20" s="1"/>
  <c r="AA44" i="1"/>
  <c r="AG42" i="20" s="1"/>
  <c r="Z44" i="1"/>
  <c r="AF42" i="20" s="1"/>
  <c r="A45" i="1"/>
  <c r="A43" i="20" s="1"/>
  <c r="B44" i="1"/>
  <c r="B42" i="20" s="1"/>
  <c r="H38" i="11"/>
  <c r="G43"/>
  <c r="G42"/>
  <c r="G41"/>
  <c r="G40"/>
  <c r="G39"/>
  <c r="X89"/>
  <c r="R97" s="1"/>
  <c r="S97" s="1"/>
  <c r="T97" s="1"/>
  <c r="U97" s="1"/>
  <c r="V97" s="1"/>
  <c r="W97" s="1"/>
  <c r="X97" s="1"/>
  <c r="X38"/>
  <c r="H89"/>
  <c r="AF38"/>
  <c r="AF89"/>
  <c r="P38"/>
  <c r="P89"/>
  <c r="AG45" i="1" l="1"/>
  <c r="AF45"/>
  <c r="AA45"/>
  <c r="AG43" i="20" s="1"/>
  <c r="Z45" i="1"/>
  <c r="AF43" i="20" s="1"/>
  <c r="Y45" i="1"/>
  <c r="AE43" i="20" s="1"/>
  <c r="AC45" i="1"/>
  <c r="AI43" i="20" s="1"/>
  <c r="X45" i="1"/>
  <c r="AD43" i="20" s="1"/>
  <c r="AB45" i="1"/>
  <c r="AH43" i="20" s="1"/>
  <c r="A46" i="1"/>
  <c r="A44" i="20" s="1"/>
  <c r="B45" i="1"/>
  <c r="B43" i="20" s="1"/>
  <c r="J97" i="11"/>
  <c r="J46"/>
  <c r="Z97"/>
  <c r="Z46"/>
  <c r="B97"/>
  <c r="R46"/>
  <c r="B46"/>
  <c r="H43"/>
  <c r="H42"/>
  <c r="H41"/>
  <c r="H40"/>
  <c r="H39"/>
  <c r="AG46" i="1" l="1"/>
  <c r="AF46"/>
  <c r="Y46"/>
  <c r="AE44" i="20" s="1"/>
  <c r="AC46" i="1"/>
  <c r="AI44" i="20" s="1"/>
  <c r="X46" i="1"/>
  <c r="AD44" i="20" s="1"/>
  <c r="AB46" i="1"/>
  <c r="AH44" i="20" s="1"/>
  <c r="AA46" i="1"/>
  <c r="AG44" i="20" s="1"/>
  <c r="Z46" i="1"/>
  <c r="AF44" i="20" s="1"/>
  <c r="A47" i="1"/>
  <c r="A45" i="20" s="1"/>
  <c r="B46" i="1"/>
  <c r="B44" i="20" s="1"/>
  <c r="B51" i="11"/>
  <c r="B50"/>
  <c r="B49"/>
  <c r="B48"/>
  <c r="C46"/>
  <c r="B47"/>
  <c r="S46"/>
  <c r="C97"/>
  <c r="AA46"/>
  <c r="AA97"/>
  <c r="K46"/>
  <c r="K97"/>
  <c r="AG47" i="1" l="1"/>
  <c r="AF47"/>
  <c r="AA47"/>
  <c r="AG45" i="20" s="1"/>
  <c r="Z47" i="1"/>
  <c r="AF45" i="20" s="1"/>
  <c r="Y47" i="1"/>
  <c r="AE45" i="20" s="1"/>
  <c r="AC47" i="1"/>
  <c r="AI45" i="20" s="1"/>
  <c r="X47" i="1"/>
  <c r="AD45" i="20" s="1"/>
  <c r="AB47" i="1"/>
  <c r="AH45" i="20" s="1"/>
  <c r="A48" i="1"/>
  <c r="A46" i="20" s="1"/>
  <c r="B47" i="1"/>
  <c r="B45" i="20" s="1"/>
  <c r="L46" i="11"/>
  <c r="L97"/>
  <c r="AB97"/>
  <c r="AB46"/>
  <c r="D97"/>
  <c r="T46"/>
  <c r="D46"/>
  <c r="C50"/>
  <c r="C48"/>
  <c r="C49"/>
  <c r="C47"/>
  <c r="C51"/>
  <c r="AG48" i="1" l="1"/>
  <c r="AF48"/>
  <c r="Y48"/>
  <c r="AE46" i="20" s="1"/>
  <c r="AC48" i="1"/>
  <c r="AI46" i="20" s="1"/>
  <c r="X48" i="1"/>
  <c r="AD46" i="20" s="1"/>
  <c r="AB48" i="1"/>
  <c r="AH46" i="20" s="1"/>
  <c r="AA48" i="1"/>
  <c r="AG46" i="20" s="1"/>
  <c r="Z48" i="1"/>
  <c r="AF46" i="20" s="1"/>
  <c r="A49" i="1"/>
  <c r="A47" i="20" s="1"/>
  <c r="B48" i="1"/>
  <c r="B46" i="20" s="1"/>
  <c r="AC97" i="11"/>
  <c r="M97"/>
  <c r="D51"/>
  <c r="D50"/>
  <c r="D49"/>
  <c r="D48"/>
  <c r="E46"/>
  <c r="D47"/>
  <c r="U46"/>
  <c r="E97"/>
  <c r="AC46"/>
  <c r="M46"/>
  <c r="AG49" i="1" l="1"/>
  <c r="AF49"/>
  <c r="AA49"/>
  <c r="AG47" i="20" s="1"/>
  <c r="Z49" i="1"/>
  <c r="AF47" i="20" s="1"/>
  <c r="Y49" i="1"/>
  <c r="AE47" i="20" s="1"/>
  <c r="AC49" i="1"/>
  <c r="AI47" i="20" s="1"/>
  <c r="X49" i="1"/>
  <c r="AD47" i="20" s="1"/>
  <c r="AB49" i="1"/>
  <c r="AH47" i="20" s="1"/>
  <c r="A50" i="1"/>
  <c r="A48" i="20" s="1"/>
  <c r="B49" i="1"/>
  <c r="B47" i="20" s="1"/>
  <c r="V46" i="11"/>
  <c r="N46"/>
  <c r="AD46"/>
  <c r="F97"/>
  <c r="F46"/>
  <c r="E51"/>
  <c r="E49"/>
  <c r="E50"/>
  <c r="E48"/>
  <c r="E47"/>
  <c r="N97"/>
  <c r="AD97"/>
  <c r="AG50" i="1" l="1"/>
  <c r="AF50"/>
  <c r="Y50"/>
  <c r="AE48" i="20" s="1"/>
  <c r="AC50" i="1"/>
  <c r="AI48" i="20" s="1"/>
  <c r="X50" i="1"/>
  <c r="AD48" i="20" s="1"/>
  <c r="AB50" i="1"/>
  <c r="AH48" i="20" s="1"/>
  <c r="AA50" i="1"/>
  <c r="AG48" i="20" s="1"/>
  <c r="Z50" i="1"/>
  <c r="AF48" i="20" s="1"/>
  <c r="A51" i="1"/>
  <c r="A49" i="20" s="1"/>
  <c r="B50" i="1"/>
  <c r="B48" i="20" s="1"/>
  <c r="AE97" i="11"/>
  <c r="O97"/>
  <c r="F51"/>
  <c r="F50"/>
  <c r="F49"/>
  <c r="F48"/>
  <c r="G46"/>
  <c r="F47"/>
  <c r="G97"/>
  <c r="AE46"/>
  <c r="O46"/>
  <c r="W46"/>
  <c r="AG51" i="1" l="1"/>
  <c r="AF51"/>
  <c r="AA51"/>
  <c r="AG49" i="20" s="1"/>
  <c r="Z51" i="1"/>
  <c r="AF49" i="20" s="1"/>
  <c r="Y51" i="1"/>
  <c r="AE49" i="20" s="1"/>
  <c r="AC51" i="1"/>
  <c r="AI49" i="20" s="1"/>
  <c r="X51" i="1"/>
  <c r="AD49" i="20" s="1"/>
  <c r="AB51" i="1"/>
  <c r="AH49" i="20" s="1"/>
  <c r="A52" i="1"/>
  <c r="A50" i="20" s="1"/>
  <c r="B51" i="1"/>
  <c r="B49" i="20" s="1"/>
  <c r="P46" i="11"/>
  <c r="X46"/>
  <c r="AF46"/>
  <c r="H97"/>
  <c r="H46"/>
  <c r="G50"/>
  <c r="G48"/>
  <c r="G51"/>
  <c r="G47"/>
  <c r="G49"/>
  <c r="P97"/>
  <c r="AF97"/>
  <c r="AG52" i="1" l="1"/>
  <c r="AF52"/>
  <c r="Y52"/>
  <c r="AE50" i="20" s="1"/>
  <c r="AC52" i="1"/>
  <c r="AI50" i="20" s="1"/>
  <c r="X52" i="1"/>
  <c r="AD50" i="20" s="1"/>
  <c r="AB52" i="1"/>
  <c r="AH50" i="20" s="1"/>
  <c r="AA52" i="1"/>
  <c r="AG50" i="20" s="1"/>
  <c r="Z52" i="1"/>
  <c r="AF50" i="20" s="1"/>
  <c r="A53" i="1"/>
  <c r="A51" i="20" s="1"/>
  <c r="B52" i="1"/>
  <c r="B50" i="20" s="1"/>
  <c r="H51" i="11"/>
  <c r="H50"/>
  <c r="H49"/>
  <c r="H48"/>
  <c r="H47"/>
  <c r="AG53" i="1" l="1"/>
  <c r="AF53"/>
  <c r="AA53"/>
  <c r="AG51" i="20" s="1"/>
  <c r="Z53" i="1"/>
  <c r="AF51" i="20" s="1"/>
  <c r="Y53" i="1"/>
  <c r="AE51" i="20" s="1"/>
  <c r="AC53" i="1"/>
  <c r="AI51" i="20" s="1"/>
  <c r="X53" i="1"/>
  <c r="AD51" i="20" s="1"/>
  <c r="AB53" i="1"/>
  <c r="AH51" i="20" s="1"/>
  <c r="A54" i="1"/>
  <c r="A52" i="20" s="1"/>
  <c r="B53" i="1"/>
  <c r="B51" i="20" s="1"/>
  <c r="A279" i="23"/>
  <c r="AG54" i="1" l="1"/>
  <c r="AF54"/>
  <c r="Y54"/>
  <c r="AE52" i="20" s="1"/>
  <c r="AC54" i="1"/>
  <c r="AI52" i="20" s="1"/>
  <c r="X54" i="1"/>
  <c r="AD52" i="20" s="1"/>
  <c r="AB54" i="1"/>
  <c r="AH52" i="20" s="1"/>
  <c r="AA54" i="1"/>
  <c r="AG52" i="20" s="1"/>
  <c r="Z54" i="1"/>
  <c r="AF52" i="20" s="1"/>
  <c r="A55" i="1"/>
  <c r="A53" i="20" s="1"/>
  <c r="B54" i="1"/>
  <c r="B52" i="20" s="1"/>
  <c r="B279" i="23"/>
  <c r="A280"/>
  <c r="AG55" i="1" l="1"/>
  <c r="AF55"/>
  <c r="AA55"/>
  <c r="AG53" i="20" s="1"/>
  <c r="Z55" i="1"/>
  <c r="AF53" i="20" s="1"/>
  <c r="Y55" i="1"/>
  <c r="AE53" i="20" s="1"/>
  <c r="AC55" i="1"/>
  <c r="AI53" i="20" s="1"/>
  <c r="X55" i="1"/>
  <c r="AD53" i="20" s="1"/>
  <c r="AB55" i="1"/>
  <c r="AH53" i="20" s="1"/>
  <c r="A56" i="1"/>
  <c r="A54" i="20" s="1"/>
  <c r="B55" i="1"/>
  <c r="B53" i="20" s="1"/>
  <c r="B280" i="23"/>
  <c r="A281"/>
  <c r="B281" s="1"/>
  <c r="AG56" i="1" l="1"/>
  <c r="AF56"/>
  <c r="Y56"/>
  <c r="AE54" i="20" s="1"/>
  <c r="AC56" i="1"/>
  <c r="AI54" i="20" s="1"/>
  <c r="X56" i="1"/>
  <c r="AD54" i="20" s="1"/>
  <c r="AB56" i="1"/>
  <c r="AH54" i="20" s="1"/>
  <c r="AA56" i="1"/>
  <c r="AG54" i="20" s="1"/>
  <c r="Z56" i="1"/>
  <c r="AF54" i="20" s="1"/>
  <c r="A57" i="1"/>
  <c r="A55" i="20" s="1"/>
  <c r="B56" i="1"/>
  <c r="B54" i="20" s="1"/>
  <c r="AG57" i="1" l="1"/>
  <c r="AF57"/>
  <c r="AA57"/>
  <c r="AG55" i="20" s="1"/>
  <c r="Z57" i="1"/>
  <c r="AF55" i="20" s="1"/>
  <c r="Y57" i="1"/>
  <c r="AE55" i="20" s="1"/>
  <c r="AC57" i="1"/>
  <c r="AI55" i="20" s="1"/>
  <c r="X57" i="1"/>
  <c r="AD55" i="20" s="1"/>
  <c r="AB57" i="1"/>
  <c r="AH55" i="20" s="1"/>
  <c r="A58" i="1"/>
  <c r="A56" i="20" s="1"/>
  <c r="B57" i="1"/>
  <c r="B55" i="20" s="1"/>
  <c r="AG58" i="1" l="1"/>
  <c r="AF58"/>
  <c r="Y58"/>
  <c r="AE56" i="20" s="1"/>
  <c r="AC58" i="1"/>
  <c r="AI56" i="20" s="1"/>
  <c r="X58" i="1"/>
  <c r="AD56" i="20" s="1"/>
  <c r="AB58" i="1"/>
  <c r="AH56" i="20" s="1"/>
  <c r="AA58" i="1"/>
  <c r="AG56" i="20" s="1"/>
  <c r="Z58" i="1"/>
  <c r="AF56" i="20" s="1"/>
  <c r="A59" i="1"/>
  <c r="A57" i="20" s="1"/>
  <c r="B58" i="1"/>
  <c r="B56" i="20" s="1"/>
  <c r="AG59" i="1" l="1"/>
  <c r="AF59"/>
  <c r="AA59"/>
  <c r="AG57" i="20" s="1"/>
  <c r="Z59" i="1"/>
  <c r="AF57" i="20" s="1"/>
  <c r="Y59" i="1"/>
  <c r="AE57" i="20" s="1"/>
  <c r="AC59" i="1"/>
  <c r="AI57" i="20" s="1"/>
  <c r="X59" i="1"/>
  <c r="AD57" i="20" s="1"/>
  <c r="AB59" i="1"/>
  <c r="AH57" i="20" s="1"/>
  <c r="A60" i="1"/>
  <c r="A58" i="20" s="1"/>
  <c r="B59" i="1"/>
  <c r="B57" i="20" s="1"/>
  <c r="AG60" i="1" l="1"/>
  <c r="AF60"/>
  <c r="Y60"/>
  <c r="AE58" i="20" s="1"/>
  <c r="AC60" i="1"/>
  <c r="AI58" i="20" s="1"/>
  <c r="X60" i="1"/>
  <c r="AD58" i="20" s="1"/>
  <c r="AB60" i="1"/>
  <c r="AH58" i="20" s="1"/>
  <c r="AA60" i="1"/>
  <c r="AG58" i="20" s="1"/>
  <c r="Z60" i="1"/>
  <c r="AF58" i="20" s="1"/>
  <c r="A61" i="1"/>
  <c r="A59" i="20" s="1"/>
  <c r="B60" i="1"/>
  <c r="B58" i="20" s="1"/>
  <c r="AG61" i="1" l="1"/>
  <c r="AF61"/>
  <c r="AA61"/>
  <c r="AG59" i="20" s="1"/>
  <c r="Z61" i="1"/>
  <c r="AF59" i="20" s="1"/>
  <c r="Y61" i="1"/>
  <c r="AE59" i="20" s="1"/>
  <c r="AC61" i="1"/>
  <c r="AI59" i="20" s="1"/>
  <c r="X61" i="1"/>
  <c r="AD59" i="20" s="1"/>
  <c r="AB61" i="1"/>
  <c r="AH59" i="20" s="1"/>
  <c r="A62" i="1"/>
  <c r="A60" i="20" s="1"/>
  <c r="B61" i="1"/>
  <c r="B59" i="20" s="1"/>
  <c r="AG62" i="1" l="1"/>
  <c r="AF62"/>
  <c r="Y62"/>
  <c r="AE60" i="20" s="1"/>
  <c r="AC62" i="1"/>
  <c r="AI60" i="20" s="1"/>
  <c r="X62" i="1"/>
  <c r="AD60" i="20" s="1"/>
  <c r="AB62" i="1"/>
  <c r="AH60" i="20" s="1"/>
  <c r="AA62" i="1"/>
  <c r="AG60" i="20" s="1"/>
  <c r="Z62" i="1"/>
  <c r="AF60" i="20" s="1"/>
  <c r="A63" i="1"/>
  <c r="A61" i="20" s="1"/>
  <c r="B62" i="1"/>
  <c r="B60" i="20" s="1"/>
  <c r="AG63" i="1" l="1"/>
  <c r="AF63"/>
  <c r="AA63"/>
  <c r="AG61" i="20" s="1"/>
  <c r="Z63" i="1"/>
  <c r="AF61" i="20" s="1"/>
  <c r="Y63" i="1"/>
  <c r="AE61" i="20" s="1"/>
  <c r="AC63" i="1"/>
  <c r="AI61" i="20" s="1"/>
  <c r="X63" i="1"/>
  <c r="AD61" i="20" s="1"/>
  <c r="AB63" i="1"/>
  <c r="AH61" i="20" s="1"/>
  <c r="A64" i="1"/>
  <c r="A62" i="20" s="1"/>
  <c r="B63" i="1"/>
  <c r="B61" i="20" s="1"/>
  <c r="AG64" i="1" l="1"/>
  <c r="AF64"/>
  <c r="Y64"/>
  <c r="AE62" i="20" s="1"/>
  <c r="AC64" i="1"/>
  <c r="AI62" i="20" s="1"/>
  <c r="X64" i="1"/>
  <c r="AD62" i="20" s="1"/>
  <c r="AB64" i="1"/>
  <c r="AH62" i="20" s="1"/>
  <c r="AA64" i="1"/>
  <c r="AG62" i="20" s="1"/>
  <c r="Z64" i="1"/>
  <c r="AF62" i="20" s="1"/>
  <c r="A65" i="1"/>
  <c r="A63" i="20" s="1"/>
  <c r="B64" i="1"/>
  <c r="B62" i="20" s="1"/>
  <c r="AG65" i="1" l="1"/>
  <c r="AF65"/>
  <c r="AA65"/>
  <c r="AG63" i="20" s="1"/>
  <c r="Z65" i="1"/>
  <c r="AF63" i="20" s="1"/>
  <c r="Y65" i="1"/>
  <c r="AE63" i="20" s="1"/>
  <c r="AC65" i="1"/>
  <c r="AI63" i="20" s="1"/>
  <c r="X65" i="1"/>
  <c r="AD63" i="20" s="1"/>
  <c r="AB65" i="1"/>
  <c r="AH63" i="20" s="1"/>
  <c r="A66" i="1"/>
  <c r="A64" i="20" s="1"/>
  <c r="B65" i="1"/>
  <c r="B63" i="20" s="1"/>
  <c r="AG66" i="1" l="1"/>
  <c r="AF66"/>
  <c r="Y66"/>
  <c r="AE64" i="20" s="1"/>
  <c r="AC66" i="1"/>
  <c r="AI64" i="20" s="1"/>
  <c r="X66" i="1"/>
  <c r="AD64" i="20" s="1"/>
  <c r="AB66" i="1"/>
  <c r="AH64" i="20" s="1"/>
  <c r="AA66" i="1"/>
  <c r="AG64" i="20" s="1"/>
  <c r="Z66" i="1"/>
  <c r="AF64" i="20" s="1"/>
  <c r="A67" i="1"/>
  <c r="A65" i="20" s="1"/>
  <c r="B66" i="1"/>
  <c r="B64" i="20" s="1"/>
  <c r="AG67" i="1" l="1"/>
  <c r="AF67"/>
  <c r="AA67"/>
  <c r="AG65" i="20" s="1"/>
  <c r="Z67" i="1"/>
  <c r="AF65" i="20" s="1"/>
  <c r="Y67" i="1"/>
  <c r="AE65" i="20" s="1"/>
  <c r="AC67" i="1"/>
  <c r="AI65" i="20" s="1"/>
  <c r="X67" i="1"/>
  <c r="AD65" i="20" s="1"/>
  <c r="AB67" i="1"/>
  <c r="AH65" i="20" s="1"/>
  <c r="A68" i="1"/>
  <c r="A66" i="20" s="1"/>
  <c r="B67" i="1"/>
  <c r="B65" i="20" s="1"/>
  <c r="AG68" i="1" l="1"/>
  <c r="AF68"/>
  <c r="Y68"/>
  <c r="AE66" i="20" s="1"/>
  <c r="AC68" i="1"/>
  <c r="AI66" i="20" s="1"/>
  <c r="X68" i="1"/>
  <c r="AD66" i="20" s="1"/>
  <c r="AB68" i="1"/>
  <c r="AH66" i="20" s="1"/>
  <c r="AA68" i="1"/>
  <c r="AG66" i="20" s="1"/>
  <c r="Z68" i="1"/>
  <c r="AF66" i="20" s="1"/>
  <c r="A69" i="1"/>
  <c r="A67" i="20" s="1"/>
  <c r="B68" i="1"/>
  <c r="B66" i="20" s="1"/>
  <c r="AG69" i="1" l="1"/>
  <c r="AF69"/>
  <c r="AA69"/>
  <c r="AG67" i="20" s="1"/>
  <c r="Z69" i="1"/>
  <c r="AF67" i="20" s="1"/>
  <c r="Y69" i="1"/>
  <c r="AE67" i="20" s="1"/>
  <c r="AC69" i="1"/>
  <c r="AI67" i="20" s="1"/>
  <c r="X69" i="1"/>
  <c r="AD67" i="20" s="1"/>
  <c r="AB69" i="1"/>
  <c r="AH67" i="20" s="1"/>
  <c r="A70" i="1"/>
  <c r="A68" i="20" s="1"/>
  <c r="B69" i="1"/>
  <c r="B67" i="20" s="1"/>
  <c r="AG70" i="1" l="1"/>
  <c r="AF70"/>
  <c r="Y70"/>
  <c r="AE68" i="20" s="1"/>
  <c r="AC70" i="1"/>
  <c r="AI68" i="20" s="1"/>
  <c r="X70" i="1"/>
  <c r="AD68" i="20" s="1"/>
  <c r="AB70" i="1"/>
  <c r="AH68" i="20" s="1"/>
  <c r="AA70" i="1"/>
  <c r="AG68" i="20" s="1"/>
  <c r="Z70" i="1"/>
  <c r="AF68" i="20" s="1"/>
  <c r="A71" i="1"/>
  <c r="A69" i="20" s="1"/>
  <c r="B70" i="1"/>
  <c r="B68" i="20" s="1"/>
  <c r="AG71" i="1" l="1"/>
  <c r="AF71"/>
  <c r="AA71"/>
  <c r="AG69" i="20" s="1"/>
  <c r="Z71" i="1"/>
  <c r="AF69" i="20" s="1"/>
  <c r="Y71" i="1"/>
  <c r="AE69" i="20" s="1"/>
  <c r="AC71" i="1"/>
  <c r="AI69" i="20" s="1"/>
  <c r="X71" i="1"/>
  <c r="AD69" i="20" s="1"/>
  <c r="AB71" i="1"/>
  <c r="AH69" i="20" s="1"/>
  <c r="A72" i="1"/>
  <c r="A70" i="20" s="1"/>
  <c r="B71" i="1"/>
  <c r="B69" i="20" s="1"/>
  <c r="AG72" i="1" l="1"/>
  <c r="AF72"/>
  <c r="X72"/>
  <c r="AD70" i="20" s="1"/>
  <c r="AB72" i="1"/>
  <c r="AH70" i="20" s="1"/>
  <c r="AA72" i="1"/>
  <c r="AG70" i="20" s="1"/>
  <c r="Z72" i="1"/>
  <c r="AF70" i="20" s="1"/>
  <c r="Y72" i="1"/>
  <c r="AE70" i="20" s="1"/>
  <c r="AC72" i="1"/>
  <c r="AI70" i="20" s="1"/>
  <c r="A73" i="1"/>
  <c r="A71" i="20" s="1"/>
  <c r="B72" i="1"/>
  <c r="B70" i="20" s="1"/>
  <c r="AG73" i="1" l="1"/>
  <c r="AF73"/>
  <c r="Z73"/>
  <c r="AF71" i="20" s="1"/>
  <c r="Y73" i="1"/>
  <c r="AE71" i="20" s="1"/>
  <c r="AC73" i="1"/>
  <c r="AI71" i="20" s="1"/>
  <c r="AB73" i="1"/>
  <c r="AH71" i="20" s="1"/>
  <c r="AA73" i="1"/>
  <c r="AG71" i="20" s="1"/>
  <c r="X73" i="1"/>
  <c r="AD71" i="20" s="1"/>
  <c r="A74" i="1"/>
  <c r="A72" i="20" s="1"/>
  <c r="B73" i="1"/>
  <c r="B71" i="20" s="1"/>
  <c r="AG74" i="1" l="1"/>
  <c r="AF74"/>
  <c r="X74"/>
  <c r="AD72" i="20" s="1"/>
  <c r="AB74" i="1"/>
  <c r="AH72" i="20" s="1"/>
  <c r="AA74" i="1"/>
  <c r="AG72" i="20" s="1"/>
  <c r="AC74" i="1"/>
  <c r="AI72" i="20" s="1"/>
  <c r="Z74" i="1"/>
  <c r="AF72" i="20" s="1"/>
  <c r="Y74" i="1"/>
  <c r="AE72" i="20" s="1"/>
  <c r="A75" i="1"/>
  <c r="A73" i="20" s="1"/>
  <c r="B74" i="1"/>
  <c r="B72" i="20" s="1"/>
  <c r="AG75" i="1" l="1"/>
  <c r="AF75"/>
  <c r="Z75"/>
  <c r="AF73" i="20" s="1"/>
  <c r="Y75" i="1"/>
  <c r="AE73" i="20" s="1"/>
  <c r="AC75" i="1"/>
  <c r="AI73" i="20" s="1"/>
  <c r="X75" i="1"/>
  <c r="AD73" i="20" s="1"/>
  <c r="AB75" i="1"/>
  <c r="AH73" i="20" s="1"/>
  <c r="AA75" i="1"/>
  <c r="AG73" i="20" s="1"/>
  <c r="A76" i="1"/>
  <c r="A74" i="20" s="1"/>
  <c r="B75" i="1"/>
  <c r="B73" i="20" s="1"/>
  <c r="AG76" i="1" l="1"/>
  <c r="AF76"/>
  <c r="X76"/>
  <c r="AD74" i="20" s="1"/>
  <c r="AB76" i="1"/>
  <c r="AH74" i="20" s="1"/>
  <c r="AA76" i="1"/>
  <c r="AG74" i="20" s="1"/>
  <c r="Z76" i="1"/>
  <c r="AF74" i="20" s="1"/>
  <c r="Y76" i="1"/>
  <c r="AE74" i="20" s="1"/>
  <c r="AC76" i="1"/>
  <c r="AI74" i="20" s="1"/>
  <c r="A77" i="1"/>
  <c r="A75" i="20" s="1"/>
  <c r="B76" i="1"/>
  <c r="B74" i="20" s="1"/>
  <c r="AG77" i="1" l="1"/>
  <c r="AF77"/>
  <c r="Z77"/>
  <c r="AF75" i="20" s="1"/>
  <c r="Y77" i="1"/>
  <c r="AE75" i="20" s="1"/>
  <c r="AC77" i="1"/>
  <c r="AI75" i="20" s="1"/>
  <c r="AB77" i="1"/>
  <c r="AH75" i="20" s="1"/>
  <c r="AA77" i="1"/>
  <c r="AG75" i="20" s="1"/>
  <c r="X77" i="1"/>
  <c r="AD75" i="20" s="1"/>
  <c r="A78" i="1"/>
  <c r="A76" i="20" s="1"/>
  <c r="B77" i="1"/>
  <c r="B75" i="20" s="1"/>
  <c r="AG78" i="1" l="1"/>
  <c r="AF78"/>
  <c r="X78"/>
  <c r="AD76" i="20" s="1"/>
  <c r="AB78" i="1"/>
  <c r="AH76" i="20" s="1"/>
  <c r="AA78" i="1"/>
  <c r="AG76" i="20" s="1"/>
  <c r="AC78" i="1"/>
  <c r="AI76" i="20" s="1"/>
  <c r="Z78" i="1"/>
  <c r="AF76" i="20" s="1"/>
  <c r="Y78" i="1"/>
  <c r="AE76" i="20" s="1"/>
  <c r="A79" i="1"/>
  <c r="A77" i="20" s="1"/>
  <c r="B78" i="1"/>
  <c r="B76" i="20" s="1"/>
  <c r="AG79" i="1" l="1"/>
  <c r="AF79"/>
  <c r="Z79"/>
  <c r="AF77" i="20" s="1"/>
  <c r="Y79" i="1"/>
  <c r="AE77" i="20" s="1"/>
  <c r="AC79" i="1"/>
  <c r="AI77" i="20" s="1"/>
  <c r="X79" i="1"/>
  <c r="AD77" i="20" s="1"/>
  <c r="AB79" i="1"/>
  <c r="AH77" i="20" s="1"/>
  <c r="AA79" i="1"/>
  <c r="AG77" i="20" s="1"/>
  <c r="A80" i="1"/>
  <c r="A78" i="20" s="1"/>
  <c r="B79" i="1"/>
  <c r="B77" i="20" s="1"/>
  <c r="AG80" i="1" l="1"/>
  <c r="AF80"/>
  <c r="X80"/>
  <c r="AD78" i="20" s="1"/>
  <c r="AB80" i="1"/>
  <c r="AH78" i="20" s="1"/>
  <c r="AA80" i="1"/>
  <c r="AG78" i="20" s="1"/>
  <c r="Z80" i="1"/>
  <c r="AF78" i="20" s="1"/>
  <c r="Y80" i="1"/>
  <c r="AE78" i="20" s="1"/>
  <c r="AC80" i="1"/>
  <c r="AI78" i="20" s="1"/>
  <c r="A81" i="1"/>
  <c r="A79" i="20" s="1"/>
  <c r="B80" i="1"/>
  <c r="B78" i="20" s="1"/>
  <c r="AG81" i="1" l="1"/>
  <c r="AF81"/>
  <c r="Z81"/>
  <c r="AF79" i="20" s="1"/>
  <c r="Y81" i="1"/>
  <c r="AE79" i="20" s="1"/>
  <c r="AC81" i="1"/>
  <c r="AI79" i="20" s="1"/>
  <c r="AB81" i="1"/>
  <c r="AH79" i="20" s="1"/>
  <c r="AA81" i="1"/>
  <c r="AG79" i="20" s="1"/>
  <c r="X81" i="1"/>
  <c r="AD79" i="20" s="1"/>
  <c r="A82" i="1"/>
  <c r="A80" i="20" s="1"/>
  <c r="B81" i="1"/>
  <c r="B79" i="20" s="1"/>
  <c r="AG82" i="1" l="1"/>
  <c r="AF82"/>
  <c r="X82"/>
  <c r="AD80" i="20" s="1"/>
  <c r="AB82" i="1"/>
  <c r="AH80" i="20" s="1"/>
  <c r="AA82" i="1"/>
  <c r="AG80" i="20" s="1"/>
  <c r="AC82" i="1"/>
  <c r="AI80" i="20" s="1"/>
  <c r="Z82" i="1"/>
  <c r="AF80" i="20" s="1"/>
  <c r="Y82" i="1"/>
  <c r="AE80" i="20" s="1"/>
  <c r="A83" i="1"/>
  <c r="A81" i="20" s="1"/>
  <c r="B82" i="1"/>
  <c r="B80" i="20" s="1"/>
  <c r="AG83" i="1" l="1"/>
  <c r="AF83"/>
  <c r="Z83"/>
  <c r="AF81" i="20" s="1"/>
  <c r="Y83" i="1"/>
  <c r="AE81" i="20" s="1"/>
  <c r="AC83" i="1"/>
  <c r="AI81" i="20" s="1"/>
  <c r="X83" i="1"/>
  <c r="AD81" i="20" s="1"/>
  <c r="AB83" i="1"/>
  <c r="AH81" i="20" s="1"/>
  <c r="AA83" i="1"/>
  <c r="AG81" i="20" s="1"/>
  <c r="A84" i="1"/>
  <c r="A82" i="20" s="1"/>
  <c r="B83" i="1"/>
  <c r="B81" i="20" s="1"/>
  <c r="AG84" i="1" l="1"/>
  <c r="AF84"/>
  <c r="X84"/>
  <c r="AD82" i="20" s="1"/>
  <c r="AB84" i="1"/>
  <c r="AH82" i="20" s="1"/>
  <c r="AA84" i="1"/>
  <c r="AG82" i="20" s="1"/>
  <c r="Z84" i="1"/>
  <c r="AF82" i="20" s="1"/>
  <c r="Y84" i="1"/>
  <c r="AE82" i="20" s="1"/>
  <c r="AC84" i="1"/>
  <c r="AI82" i="20" s="1"/>
  <c r="A85" i="1"/>
  <c r="A83" i="20" s="1"/>
  <c r="B84" i="1"/>
  <c r="B82" i="20" s="1"/>
  <c r="AG85" i="1" l="1"/>
  <c r="AF85"/>
  <c r="Z85"/>
  <c r="AF83" i="20" s="1"/>
  <c r="Y85" i="1"/>
  <c r="AE83" i="20" s="1"/>
  <c r="AC85" i="1"/>
  <c r="AI83" i="20" s="1"/>
  <c r="AB85" i="1"/>
  <c r="AH83" i="20" s="1"/>
  <c r="AA85" i="1"/>
  <c r="AG83" i="20" s="1"/>
  <c r="X85" i="1"/>
  <c r="AD83" i="20" s="1"/>
  <c r="A86" i="1"/>
  <c r="A84" i="20" s="1"/>
  <c r="B85" i="1"/>
  <c r="B83" i="20" s="1"/>
  <c r="AG86" i="1" l="1"/>
  <c r="AF86"/>
  <c r="X86"/>
  <c r="AD84" i="20" s="1"/>
  <c r="AB86" i="1"/>
  <c r="AH84" i="20" s="1"/>
  <c r="AA86" i="1"/>
  <c r="AG84" i="20" s="1"/>
  <c r="AC86" i="1"/>
  <c r="AI84" i="20" s="1"/>
  <c r="Z86" i="1"/>
  <c r="AF84" i="20" s="1"/>
  <c r="Y86" i="1"/>
  <c r="AE84" i="20" s="1"/>
  <c r="A87" i="1"/>
  <c r="A85" i="20" s="1"/>
  <c r="B86" i="1"/>
  <c r="B84" i="20" s="1"/>
  <c r="AG87" i="1" l="1"/>
  <c r="AF87"/>
  <c r="Z87"/>
  <c r="AF85" i="20" s="1"/>
  <c r="Y87" i="1"/>
  <c r="AE85" i="20" s="1"/>
  <c r="AC87" i="1"/>
  <c r="AI85" i="20" s="1"/>
  <c r="X87" i="1"/>
  <c r="AD85" i="20" s="1"/>
  <c r="AB87" i="1"/>
  <c r="AH85" i="20" s="1"/>
  <c r="AA87" i="1"/>
  <c r="AG85" i="20" s="1"/>
  <c r="A88" i="1"/>
  <c r="A86" i="20" s="1"/>
  <c r="B87" i="1"/>
  <c r="B85" i="20" s="1"/>
  <c r="AG88" i="1" l="1"/>
  <c r="AF88"/>
  <c r="X88"/>
  <c r="AD86" i="20" s="1"/>
  <c r="AB88" i="1"/>
  <c r="AH86" i="20" s="1"/>
  <c r="AA88" i="1"/>
  <c r="AG86" i="20" s="1"/>
  <c r="Z88" i="1"/>
  <c r="AF86" i="20" s="1"/>
  <c r="Y88" i="1"/>
  <c r="AE86" i="20" s="1"/>
  <c r="AC88" i="1"/>
  <c r="AI86" i="20" s="1"/>
  <c r="A89" i="1"/>
  <c r="A87" i="20" s="1"/>
  <c r="B88" i="1"/>
  <c r="B86" i="20" s="1"/>
  <c r="AG89" i="1" l="1"/>
  <c r="AF89"/>
  <c r="Z89"/>
  <c r="AF87" i="20" s="1"/>
  <c r="Y89" i="1"/>
  <c r="AE87" i="20" s="1"/>
  <c r="AC89" i="1"/>
  <c r="AI87" i="20" s="1"/>
  <c r="AB89" i="1"/>
  <c r="AH87" i="20" s="1"/>
  <c r="AA89" i="1"/>
  <c r="AG87" i="20" s="1"/>
  <c r="X89" i="1"/>
  <c r="AD87" i="20" s="1"/>
  <c r="A90" i="1"/>
  <c r="A88" i="20" s="1"/>
  <c r="B89" i="1"/>
  <c r="B87" i="20" s="1"/>
  <c r="AG90" i="1" l="1"/>
  <c r="AF90"/>
  <c r="X90"/>
  <c r="AD88" i="20" s="1"/>
  <c r="AB90" i="1"/>
  <c r="AH88" i="20" s="1"/>
  <c r="AA90" i="1"/>
  <c r="AG88" i="20" s="1"/>
  <c r="AC90" i="1"/>
  <c r="AI88" i="20" s="1"/>
  <c r="Z90" i="1"/>
  <c r="AF88" i="20" s="1"/>
  <c r="Y90" i="1"/>
  <c r="AE88" i="20" s="1"/>
  <c r="A91" i="1"/>
  <c r="A89" i="20" s="1"/>
  <c r="B90" i="1"/>
  <c r="B88" i="20" s="1"/>
  <c r="AG91" i="1" l="1"/>
  <c r="AF91"/>
  <c r="Z91"/>
  <c r="AF89" i="20" s="1"/>
  <c r="Y91" i="1"/>
  <c r="AE89" i="20" s="1"/>
  <c r="AC91" i="1"/>
  <c r="AI89" i="20" s="1"/>
  <c r="X91" i="1"/>
  <c r="AD89" i="20" s="1"/>
  <c r="AB91" i="1"/>
  <c r="AH89" i="20" s="1"/>
  <c r="AA91" i="1"/>
  <c r="AG89" i="20" s="1"/>
  <c r="A92" i="1"/>
  <c r="A90" i="20" s="1"/>
  <c r="B91" i="1"/>
  <c r="AG92" l="1"/>
  <c r="AF92"/>
  <c r="X92"/>
  <c r="AD90" i="20" s="1"/>
  <c r="AB92" i="1"/>
  <c r="AH90" i="20" s="1"/>
  <c r="AA92" i="1"/>
  <c r="AG90" i="20" s="1"/>
  <c r="Z92" i="1"/>
  <c r="AF90" i="20" s="1"/>
  <c r="Y92" i="1"/>
  <c r="AE90" i="20" s="1"/>
  <c r="AC92" i="1"/>
  <c r="AI90" i="20" s="1"/>
  <c r="A93" i="1"/>
  <c r="A91" i="20" s="1"/>
  <c r="B92" i="1"/>
  <c r="B90" i="20" s="1"/>
  <c r="AG93" i="1" l="1"/>
  <c r="AF93"/>
  <c r="Z93"/>
  <c r="AF91" i="20" s="1"/>
  <c r="Y93" i="1"/>
  <c r="AE91" i="20" s="1"/>
  <c r="AC93" i="1"/>
  <c r="AI91" i="20" s="1"/>
  <c r="AB93" i="1"/>
  <c r="AH91" i="20" s="1"/>
  <c r="AA93" i="1"/>
  <c r="AG91" i="20" s="1"/>
  <c r="X93" i="1"/>
  <c r="AD91" i="20" s="1"/>
  <c r="A94" i="1"/>
  <c r="A92" i="20" s="1"/>
  <c r="B93" i="1"/>
  <c r="B91" i="20" s="1"/>
  <c r="AG94" i="1" l="1"/>
  <c r="AF94"/>
  <c r="X94"/>
  <c r="AD92" i="20" s="1"/>
  <c r="AB94" i="1"/>
  <c r="AH92" i="20" s="1"/>
  <c r="AA94" i="1"/>
  <c r="AG92" i="20" s="1"/>
  <c r="AC94" i="1"/>
  <c r="AI92" i="20" s="1"/>
  <c r="Z94" i="1"/>
  <c r="AF92" i="20" s="1"/>
  <c r="Y94" i="1"/>
  <c r="AE92" i="20" s="1"/>
  <c r="A95" i="1"/>
  <c r="A93" i="20" s="1"/>
  <c r="B94" i="1"/>
  <c r="B92" i="20" s="1"/>
  <c r="AG95" i="1" l="1"/>
  <c r="AF95"/>
  <c r="Z95"/>
  <c r="AF93" i="20" s="1"/>
  <c r="Y95" i="1"/>
  <c r="AE93" i="20" s="1"/>
  <c r="AC95" i="1"/>
  <c r="AI93" i="20" s="1"/>
  <c r="X95" i="1"/>
  <c r="AD93" i="20" s="1"/>
  <c r="AB95" i="1"/>
  <c r="AH93" i="20" s="1"/>
  <c r="AA95" i="1"/>
  <c r="AG93" i="20" s="1"/>
  <c r="A96" i="1"/>
  <c r="A94" i="20" s="1"/>
  <c r="B95" i="1"/>
  <c r="B93" i="20" s="1"/>
  <c r="AG96" i="1" l="1"/>
  <c r="AF96"/>
  <c r="X96"/>
  <c r="AD94" i="20" s="1"/>
  <c r="AB96" i="1"/>
  <c r="AH94" i="20" s="1"/>
  <c r="AA96" i="1"/>
  <c r="AG94" i="20" s="1"/>
  <c r="Z96" i="1"/>
  <c r="AF94" i="20" s="1"/>
  <c r="Y96" i="1"/>
  <c r="AE94" i="20" s="1"/>
  <c r="AC96" i="1"/>
  <c r="AI94" i="20" s="1"/>
  <c r="A97" i="1"/>
  <c r="A95" i="20" s="1"/>
  <c r="B96" i="1"/>
  <c r="B94" i="20" s="1"/>
  <c r="AG97" i="1" l="1"/>
  <c r="AF97"/>
  <c r="Z97"/>
  <c r="AF95" i="20" s="1"/>
  <c r="Y97" i="1"/>
  <c r="AE95" i="20" s="1"/>
  <c r="AC97" i="1"/>
  <c r="AI95" i="20" s="1"/>
  <c r="AB97" i="1"/>
  <c r="AH95" i="20" s="1"/>
  <c r="AA97" i="1"/>
  <c r="AG95" i="20" s="1"/>
  <c r="X97" i="1"/>
  <c r="AD95" i="20" s="1"/>
  <c r="A98" i="1"/>
  <c r="A96" i="20" s="1"/>
  <c r="B97" i="1"/>
  <c r="B95" i="20" s="1"/>
  <c r="AG98" i="1" l="1"/>
  <c r="AF98"/>
  <c r="X98"/>
  <c r="AD96" i="20" s="1"/>
  <c r="AB98" i="1"/>
  <c r="AH96" i="20" s="1"/>
  <c r="AA98" i="1"/>
  <c r="AG96" i="20" s="1"/>
  <c r="AC98" i="1"/>
  <c r="AI96" i="20" s="1"/>
  <c r="Z98" i="1"/>
  <c r="AF96" i="20" s="1"/>
  <c r="Y98" i="1"/>
  <c r="AE96" i="20" s="1"/>
  <c r="A99" i="1"/>
  <c r="A97" i="20" s="1"/>
  <c r="B98" i="1"/>
  <c r="B96" i="20" s="1"/>
  <c r="AG99" i="1" l="1"/>
  <c r="AF99"/>
  <c r="Z99"/>
  <c r="AF97" i="20" s="1"/>
  <c r="Y99" i="1"/>
  <c r="AE97" i="20" s="1"/>
  <c r="AC99" i="1"/>
  <c r="AI97" i="20" s="1"/>
  <c r="X99" i="1"/>
  <c r="AD97" i="20" s="1"/>
  <c r="AA99" i="1"/>
  <c r="AG97" i="20" s="1"/>
  <c r="AB99" i="1"/>
  <c r="AH97" i="20" s="1"/>
  <c r="A100" i="1"/>
  <c r="A98" i="20" s="1"/>
  <c r="B99" i="1"/>
  <c r="B97" i="20" s="1"/>
  <c r="AG100" i="1" l="1"/>
  <c r="AF100"/>
  <c r="X100"/>
  <c r="AD98" i="20" s="1"/>
  <c r="AB100" i="1"/>
  <c r="AH98" i="20" s="1"/>
  <c r="AA100" i="1"/>
  <c r="AG98" i="20" s="1"/>
  <c r="Z100" i="1"/>
  <c r="AF98" i="20" s="1"/>
  <c r="Y100" i="1"/>
  <c r="AE98" i="20" s="1"/>
  <c r="AC100" i="1"/>
  <c r="AI98" i="20" s="1"/>
  <c r="A101" i="1"/>
  <c r="A99" i="20" s="1"/>
  <c r="B100" i="1"/>
  <c r="B98" i="20" s="1"/>
  <c r="AG101" i="1" l="1"/>
  <c r="AF101"/>
  <c r="Z101"/>
  <c r="AF99" i="20" s="1"/>
  <c r="Y101" i="1"/>
  <c r="AE99" i="20" s="1"/>
  <c r="AC101" i="1"/>
  <c r="AI99" i="20" s="1"/>
  <c r="AB101" i="1"/>
  <c r="AH99" i="20" s="1"/>
  <c r="AA101" i="1"/>
  <c r="AG99" i="20" s="1"/>
  <c r="X101" i="1"/>
  <c r="AD99" i="20" s="1"/>
  <c r="A102" i="1"/>
  <c r="A100" i="20" s="1"/>
  <c r="B101" i="1"/>
  <c r="B99" i="20" s="1"/>
  <c r="AG102" i="1" l="1"/>
  <c r="AF102"/>
  <c r="X102"/>
  <c r="AD100" i="20" s="1"/>
  <c r="AB102" i="1"/>
  <c r="AH100" i="20" s="1"/>
  <c r="AA102" i="1"/>
  <c r="AG100" i="20" s="1"/>
  <c r="AC102" i="1"/>
  <c r="AI100" i="20" s="1"/>
  <c r="Z102" i="1"/>
  <c r="AF100" i="20" s="1"/>
  <c r="Y102" i="1"/>
  <c r="AE100" i="20" s="1"/>
  <c r="A103" i="1"/>
  <c r="A101" i="20" s="1"/>
  <c r="B102" i="1"/>
  <c r="B100" i="20" s="1"/>
  <c r="AG103" i="1" l="1"/>
  <c r="AF103"/>
  <c r="Z103"/>
  <c r="AF101" i="20" s="1"/>
  <c r="Y103" i="1"/>
  <c r="AE101" i="20" s="1"/>
  <c r="AC103" i="1"/>
  <c r="AI101" i="20" s="1"/>
  <c r="X103" i="1"/>
  <c r="AD101" i="20" s="1"/>
  <c r="AB103" i="1"/>
  <c r="AH101" i="20" s="1"/>
  <c r="AA103" i="1"/>
  <c r="AG101" i="20" s="1"/>
  <c r="A104" i="1"/>
  <c r="A102" i="20" s="1"/>
  <c r="B103" i="1"/>
  <c r="B101" i="20" s="1"/>
  <c r="AG104" i="1" l="1"/>
  <c r="AF104"/>
  <c r="X104"/>
  <c r="AD102" i="20" s="1"/>
  <c r="AB104" i="1"/>
  <c r="AH102" i="20" s="1"/>
  <c r="AA104" i="1"/>
  <c r="AG102" i="20" s="1"/>
  <c r="Z104" i="1"/>
  <c r="AF102" i="20" s="1"/>
  <c r="Y104" i="1"/>
  <c r="AE102" i="20" s="1"/>
  <c r="AC104" i="1"/>
  <c r="AI102" i="20" s="1"/>
  <c r="A105" i="1"/>
  <c r="A103" i="20" s="1"/>
  <c r="B104" i="1"/>
  <c r="B102" i="20" s="1"/>
  <c r="AG105" i="1" l="1"/>
  <c r="AF105"/>
  <c r="Z105"/>
  <c r="AF103" i="20" s="1"/>
  <c r="Y105" i="1"/>
  <c r="AE103" i="20" s="1"/>
  <c r="AC105" i="1"/>
  <c r="AI103" i="20" s="1"/>
  <c r="AB105" i="1"/>
  <c r="AH103" i="20" s="1"/>
  <c r="AA105" i="1"/>
  <c r="AG103" i="20" s="1"/>
  <c r="X105" i="1"/>
  <c r="AD103" i="20" s="1"/>
  <c r="A106" i="1"/>
  <c r="A104" i="20" s="1"/>
  <c r="B105" i="1"/>
  <c r="B103" i="20" s="1"/>
  <c r="AG106" i="1" l="1"/>
  <c r="AF106"/>
  <c r="X106"/>
  <c r="AD104" i="20" s="1"/>
  <c r="AB106" i="1"/>
  <c r="AH104" i="20" s="1"/>
  <c r="AA106" i="1"/>
  <c r="AG104" i="20" s="1"/>
  <c r="AC106" i="1"/>
  <c r="AI104" i="20" s="1"/>
  <c r="Z106" i="1"/>
  <c r="AF104" i="20" s="1"/>
  <c r="Y106" i="1"/>
  <c r="AE104" i="20" s="1"/>
  <c r="A107" i="1"/>
  <c r="A105" i="20" s="1"/>
  <c r="B106" i="1"/>
  <c r="B104" i="20" s="1"/>
  <c r="AG107" i="1" l="1"/>
  <c r="AF107"/>
  <c r="Z107"/>
  <c r="AF105" i="20" s="1"/>
  <c r="Y107" i="1"/>
  <c r="AE105" i="20" s="1"/>
  <c r="AC107" i="1"/>
  <c r="AI105" i="20" s="1"/>
  <c r="X107" i="1"/>
  <c r="AD105" i="20" s="1"/>
  <c r="AB107" i="1"/>
  <c r="AH105" i="20" s="1"/>
  <c r="AA107" i="1"/>
  <c r="AG105" i="20" s="1"/>
  <c r="A108" i="1"/>
  <c r="A106" i="20" s="1"/>
  <c r="B107" i="1"/>
  <c r="B105" i="20" s="1"/>
  <c r="AG108" i="1" l="1"/>
  <c r="AF108"/>
  <c r="X108"/>
  <c r="AD106" i="20" s="1"/>
  <c r="AB108" i="1"/>
  <c r="AH106" i="20" s="1"/>
  <c r="AA108" i="1"/>
  <c r="AG106" i="20" s="1"/>
  <c r="Z108" i="1"/>
  <c r="AF106" i="20" s="1"/>
  <c r="Y108" i="1"/>
  <c r="AE106" i="20" s="1"/>
  <c r="AC108" i="1"/>
  <c r="AI106" i="20" s="1"/>
  <c r="A109" i="1"/>
  <c r="A107" i="20" s="1"/>
  <c r="B108" i="1"/>
  <c r="B106" i="20" s="1"/>
  <c r="AG109" i="1" l="1"/>
  <c r="AF109"/>
  <c r="Z109"/>
  <c r="AF107" i="20" s="1"/>
  <c r="Y109" i="1"/>
  <c r="AE107" i="20" s="1"/>
  <c r="AC109" i="1"/>
  <c r="AI107" i="20" s="1"/>
  <c r="AB109" i="1"/>
  <c r="AH107" i="20" s="1"/>
  <c r="AA109" i="1"/>
  <c r="AG107" i="20" s="1"/>
  <c r="X109" i="1"/>
  <c r="AD107" i="20" s="1"/>
  <c r="A110" i="1"/>
  <c r="A108" i="20" s="1"/>
  <c r="B109" i="1"/>
  <c r="B107" i="20" s="1"/>
  <c r="AG110" i="1" l="1"/>
  <c r="AF110"/>
  <c r="X110"/>
  <c r="AD108" i="20" s="1"/>
  <c r="AB110" i="1"/>
  <c r="AH108" i="20" s="1"/>
  <c r="AA110" i="1"/>
  <c r="AG108" i="20" s="1"/>
  <c r="AC110" i="1"/>
  <c r="AI108" i="20" s="1"/>
  <c r="Y110" i="1"/>
  <c r="AE108" i="20" s="1"/>
  <c r="Z110" i="1"/>
  <c r="AF108" i="20" s="1"/>
  <c r="A111" i="1"/>
  <c r="A109" i="20" s="1"/>
  <c r="B110" i="1"/>
  <c r="B108" i="20" s="1"/>
  <c r="AG111" i="1" l="1"/>
  <c r="AF111"/>
  <c r="Z111"/>
  <c r="AF109" i="20" s="1"/>
  <c r="Y111" i="1"/>
  <c r="AE109" i="20" s="1"/>
  <c r="AC111" i="1"/>
  <c r="AI109" i="20" s="1"/>
  <c r="X111" i="1"/>
  <c r="AD109" i="20" s="1"/>
  <c r="AB111" i="1"/>
  <c r="AH109" i="20" s="1"/>
  <c r="AA111" i="1"/>
  <c r="AG109" i="20" s="1"/>
  <c r="A112" i="1"/>
  <c r="A110" i="20" s="1"/>
  <c r="B111" i="1"/>
  <c r="B109" i="20" s="1"/>
  <c r="AG112" i="1" l="1"/>
  <c r="AF112"/>
  <c r="X112"/>
  <c r="AD110" i="20" s="1"/>
  <c r="AB112" i="1"/>
  <c r="AH110" i="20" s="1"/>
  <c r="AA112" i="1"/>
  <c r="AG110" i="20" s="1"/>
  <c r="Z112" i="1"/>
  <c r="AF110" i="20" s="1"/>
  <c r="Y112" i="1"/>
  <c r="AE110" i="20" s="1"/>
  <c r="AC112" i="1"/>
  <c r="AI110" i="20" s="1"/>
  <c r="A113" i="1"/>
  <c r="A111" i="20" s="1"/>
  <c r="B112" i="1"/>
  <c r="B110" i="20" s="1"/>
  <c r="AG113" i="1" l="1"/>
  <c r="AF113"/>
  <c r="Z113"/>
  <c r="AF111" i="20" s="1"/>
  <c r="Y113" i="1"/>
  <c r="AE111" i="20" s="1"/>
  <c r="AC113" i="1"/>
  <c r="AI111" i="20" s="1"/>
  <c r="AB113" i="1"/>
  <c r="AH111" i="20" s="1"/>
  <c r="AA113" i="1"/>
  <c r="AG111" i="20" s="1"/>
  <c r="X113" i="1"/>
  <c r="AD111" i="20" s="1"/>
  <c r="A114" i="1"/>
  <c r="A112" i="20" s="1"/>
  <c r="B113" i="1"/>
  <c r="B111" i="20" s="1"/>
  <c r="AG114" i="1" l="1"/>
  <c r="AF114"/>
  <c r="X114"/>
  <c r="AD112" i="20" s="1"/>
  <c r="AB114" i="1"/>
  <c r="AH112" i="20" s="1"/>
  <c r="AA114" i="1"/>
  <c r="AG112" i="20" s="1"/>
  <c r="AC114" i="1"/>
  <c r="AI112" i="20" s="1"/>
  <c r="Y114" i="1"/>
  <c r="AE112" i="20" s="1"/>
  <c r="Z114" i="1"/>
  <c r="AF112" i="20" s="1"/>
  <c r="A115" i="1"/>
  <c r="A113" i="20" s="1"/>
  <c r="B114" i="1"/>
  <c r="B112" i="20" s="1"/>
  <c r="AG115" i="1" l="1"/>
  <c r="AF115"/>
  <c r="Z115"/>
  <c r="AF113" i="20" s="1"/>
  <c r="Y115" i="1"/>
  <c r="AE113" i="20" s="1"/>
  <c r="AC115" i="1"/>
  <c r="AI113" i="20" s="1"/>
  <c r="X115" i="1"/>
  <c r="AD113" i="20" s="1"/>
  <c r="AB115" i="1"/>
  <c r="AH113" i="20" s="1"/>
  <c r="AA115" i="1"/>
  <c r="AG113" i="20" s="1"/>
  <c r="A116" i="1"/>
  <c r="A114" i="20" s="1"/>
  <c r="B115" i="1"/>
  <c r="B113" i="20" s="1"/>
  <c r="AG116" i="1" l="1"/>
  <c r="AF116"/>
  <c r="X116"/>
  <c r="AD114" i="20" s="1"/>
  <c r="AB116" i="1"/>
  <c r="AH114" i="20" s="1"/>
  <c r="AA116" i="1"/>
  <c r="AG114" i="20" s="1"/>
  <c r="Z116" i="1"/>
  <c r="AF114" i="20" s="1"/>
  <c r="Y116" i="1"/>
  <c r="AE114" i="20" s="1"/>
  <c r="AC116" i="1"/>
  <c r="AI114" i="20" s="1"/>
  <c r="A117" i="1"/>
  <c r="A115" i="20" s="1"/>
  <c r="B116" i="1"/>
  <c r="B114" i="20" s="1"/>
  <c r="AG117" i="1" l="1"/>
  <c r="AF117"/>
  <c r="Z117"/>
  <c r="AF115" i="20" s="1"/>
  <c r="Y117" i="1"/>
  <c r="AE115" i="20" s="1"/>
  <c r="AC117" i="1"/>
  <c r="AI115" i="20" s="1"/>
  <c r="AB117" i="1"/>
  <c r="AH115" i="20" s="1"/>
  <c r="AA117" i="1"/>
  <c r="AG115" i="20" s="1"/>
  <c r="X117" i="1"/>
  <c r="AD115" i="20" s="1"/>
  <c r="A118" i="1"/>
  <c r="A116" i="20" s="1"/>
  <c r="B117" i="1"/>
  <c r="B115" i="20" s="1"/>
  <c r="AG118" i="1" l="1"/>
  <c r="AF118"/>
  <c r="X118"/>
  <c r="AD116" i="20" s="1"/>
  <c r="AB118" i="1"/>
  <c r="AH116" i="20" s="1"/>
  <c r="AA118" i="1"/>
  <c r="AG116" i="20" s="1"/>
  <c r="AC118" i="1"/>
  <c r="AI116" i="20" s="1"/>
  <c r="Z118" i="1"/>
  <c r="AF116" i="20" s="1"/>
  <c r="Y118" i="1"/>
  <c r="AE116" i="20" s="1"/>
  <c r="A119" i="1"/>
  <c r="A117" i="20" s="1"/>
  <c r="B118" i="1"/>
  <c r="B116" i="20" s="1"/>
  <c r="AG119" i="1" l="1"/>
  <c r="AF119"/>
  <c r="Z119"/>
  <c r="AF117" i="20" s="1"/>
  <c r="Y119" i="1"/>
  <c r="AE117" i="20" s="1"/>
  <c r="AC119" i="1"/>
  <c r="AI117" i="20" s="1"/>
  <c r="X119" i="1"/>
  <c r="AD117" i="20" s="1"/>
  <c r="AB119" i="1"/>
  <c r="AH117" i="20" s="1"/>
  <c r="AA119" i="1"/>
  <c r="AG117" i="20" s="1"/>
  <c r="A120" i="1"/>
  <c r="A118" i="20" s="1"/>
  <c r="B119" i="1"/>
  <c r="B117" i="20" s="1"/>
  <c r="AG120" i="1" l="1"/>
  <c r="AF120"/>
  <c r="X120"/>
  <c r="AD118" i="20" s="1"/>
  <c r="AB120" i="1"/>
  <c r="AH118" i="20" s="1"/>
  <c r="AA120" i="1"/>
  <c r="AG118" i="20" s="1"/>
  <c r="Z120" i="1"/>
  <c r="AF118" i="20" s="1"/>
  <c r="Y120" i="1"/>
  <c r="AE118" i="20" s="1"/>
  <c r="AC120" i="1"/>
  <c r="AI118" i="20" s="1"/>
  <c r="A121" i="1"/>
  <c r="A119" i="20" s="1"/>
  <c r="B120" i="1"/>
  <c r="B118" i="20" s="1"/>
  <c r="AG121" i="1" l="1"/>
  <c r="AF121"/>
  <c r="Z121"/>
  <c r="AF119" i="20" s="1"/>
  <c r="Y121" i="1"/>
  <c r="AE119" i="20" s="1"/>
  <c r="AC121" i="1"/>
  <c r="AI119" i="20" s="1"/>
  <c r="AB121" i="1"/>
  <c r="AH119" i="20" s="1"/>
  <c r="AA121" i="1"/>
  <c r="AG119" i="20" s="1"/>
  <c r="X121" i="1"/>
  <c r="AD119" i="20" s="1"/>
  <c r="A122" i="1"/>
  <c r="A120" i="20" s="1"/>
  <c r="B121" i="1"/>
  <c r="B119" i="20" s="1"/>
  <c r="AG122" i="1" l="1"/>
  <c r="AF122"/>
  <c r="X122"/>
  <c r="AD120" i="20" s="1"/>
  <c r="AB122" i="1"/>
  <c r="AH120" i="20" s="1"/>
  <c r="AA122" i="1"/>
  <c r="AG120" i="20" s="1"/>
  <c r="AC122" i="1"/>
  <c r="AI120" i="20" s="1"/>
  <c r="Z122" i="1"/>
  <c r="AF120" i="20" s="1"/>
  <c r="Y122" i="1"/>
  <c r="AE120" i="20" s="1"/>
  <c r="A123" i="1"/>
  <c r="A121" i="20" s="1"/>
  <c r="B122" i="1"/>
  <c r="B120" i="20" s="1"/>
  <c r="AG123" i="1" l="1"/>
  <c r="AF123"/>
  <c r="Z123"/>
  <c r="AF121" i="20" s="1"/>
  <c r="Y123" i="1"/>
  <c r="AE121" i="20" s="1"/>
  <c r="AC123" i="1"/>
  <c r="AI121" i="20" s="1"/>
  <c r="X123" i="1"/>
  <c r="AD121" i="20" s="1"/>
  <c r="AB123" i="1"/>
  <c r="AH121" i="20" s="1"/>
  <c r="AA123" i="1"/>
  <c r="AG121" i="20" s="1"/>
  <c r="A124" i="1"/>
  <c r="A122" i="20" s="1"/>
  <c r="B123" i="1"/>
  <c r="B121" i="20" s="1"/>
  <c r="AG124" i="1" l="1"/>
  <c r="AF124"/>
  <c r="X124"/>
  <c r="AD122" i="20" s="1"/>
  <c r="AB124" i="1"/>
  <c r="AH122" i="20" s="1"/>
  <c r="AA124" i="1"/>
  <c r="AG122" i="20" s="1"/>
  <c r="Z124" i="1"/>
  <c r="AF122" i="20" s="1"/>
  <c r="Y124" i="1"/>
  <c r="AE122" i="20" s="1"/>
  <c r="AC124" i="1"/>
  <c r="AI122" i="20" s="1"/>
  <c r="A125" i="1"/>
  <c r="A123" i="20" s="1"/>
  <c r="B124" i="1"/>
  <c r="B122" i="20" s="1"/>
  <c r="AG125" i="1" l="1"/>
  <c r="AF125"/>
  <c r="Z125"/>
  <c r="AF123" i="20" s="1"/>
  <c r="Y125" i="1"/>
  <c r="AE123" i="20" s="1"/>
  <c r="AC125" i="1"/>
  <c r="AI123" i="20" s="1"/>
  <c r="AB125" i="1"/>
  <c r="AH123" i="20" s="1"/>
  <c r="AA125" i="1"/>
  <c r="AG123" i="20" s="1"/>
  <c r="X125" i="1"/>
  <c r="AD123" i="20" s="1"/>
  <c r="A126" i="1"/>
  <c r="A124" i="20" s="1"/>
  <c r="B125" i="1"/>
  <c r="B123" i="20" s="1"/>
  <c r="AG126" i="1" l="1"/>
  <c r="AF126"/>
  <c r="X126"/>
  <c r="AD124" i="20" s="1"/>
  <c r="AB126" i="1"/>
  <c r="AH124" i="20" s="1"/>
  <c r="AA126" i="1"/>
  <c r="AG124" i="20" s="1"/>
  <c r="AC126" i="1"/>
  <c r="AI124" i="20" s="1"/>
  <c r="Z126" i="1"/>
  <c r="AF124" i="20" s="1"/>
  <c r="Y126" i="1"/>
  <c r="AE124" i="20" s="1"/>
  <c r="B126" i="1"/>
  <c r="B124" i="20" s="1"/>
  <c r="A127" i="1"/>
  <c r="A125" i="20" s="1"/>
  <c r="AG127" i="1" l="1"/>
  <c r="AF127"/>
  <c r="Z127"/>
  <c r="AF125" i="20" s="1"/>
  <c r="Y127" i="1"/>
  <c r="AE125" i="20" s="1"/>
  <c r="AC127" i="1"/>
  <c r="AI125" i="20" s="1"/>
  <c r="AB127" i="1"/>
  <c r="AH125" i="20" s="1"/>
  <c r="AA127" i="1"/>
  <c r="AG125" i="20" s="1"/>
  <c r="X127" i="1"/>
  <c r="AD125" i="20" s="1"/>
  <c r="A128" i="1"/>
  <c r="A126" i="20" s="1"/>
  <c r="B127" i="1"/>
  <c r="B125" i="20" s="1"/>
  <c r="AG128" i="1" l="1"/>
  <c r="AF128"/>
  <c r="X128"/>
  <c r="AD126" i="20" s="1"/>
  <c r="AB128" i="1"/>
  <c r="AH126" i="20" s="1"/>
  <c r="AA128" i="1"/>
  <c r="AG126" i="20" s="1"/>
  <c r="Y128" i="1"/>
  <c r="AE126" i="20" s="1"/>
  <c r="AC128" i="1"/>
  <c r="AI126" i="20" s="1"/>
  <c r="Z128" i="1"/>
  <c r="AF126" i="20" s="1"/>
  <c r="B128" i="1"/>
  <c r="B126" i="20" s="1"/>
  <c r="A129" i="1"/>
  <c r="A127" i="20" s="1"/>
  <c r="AG129" i="1" l="1"/>
  <c r="AF129"/>
  <c r="Z129"/>
  <c r="AF127" i="20" s="1"/>
  <c r="Y129" i="1"/>
  <c r="AE127" i="20" s="1"/>
  <c r="AC129" i="1"/>
  <c r="AI127" i="20" s="1"/>
  <c r="AB129" i="1"/>
  <c r="AH127" i="20" s="1"/>
  <c r="AA129" i="1"/>
  <c r="AG127" i="20" s="1"/>
  <c r="X129" i="1"/>
  <c r="AD127" i="20" s="1"/>
  <c r="A130" i="1"/>
  <c r="A128" i="20" s="1"/>
  <c r="B129" i="1"/>
  <c r="B127" i="20" s="1"/>
  <c r="AG130" i="1" l="1"/>
  <c r="AF130"/>
  <c r="X130"/>
  <c r="AD128" i="20" s="1"/>
  <c r="AB130" i="1"/>
  <c r="AH128" i="20" s="1"/>
  <c r="AA130" i="1"/>
  <c r="AG128" i="20" s="1"/>
  <c r="AC130" i="1"/>
  <c r="AI128" i="20" s="1"/>
  <c r="Z130" i="1"/>
  <c r="AF128" i="20" s="1"/>
  <c r="Y130" i="1"/>
  <c r="AE128" i="20" s="1"/>
  <c r="B130" i="1"/>
  <c r="B128" i="20" s="1"/>
  <c r="A131" i="1"/>
  <c r="A129" i="20" s="1"/>
  <c r="AG131" i="1" l="1"/>
  <c r="AF131"/>
  <c r="Z131"/>
  <c r="AF129" i="20" s="1"/>
  <c r="Y131" i="1"/>
  <c r="AE129" i="20" s="1"/>
  <c r="AC131" i="1"/>
  <c r="AI129" i="20" s="1"/>
  <c r="AB131" i="1"/>
  <c r="AH129" i="20" s="1"/>
  <c r="AA131" i="1"/>
  <c r="AG129" i="20" s="1"/>
  <c r="X131" i="1"/>
  <c r="AD129" i="20" s="1"/>
  <c r="A132" i="1"/>
  <c r="A130" i="20" s="1"/>
  <c r="B131" i="1"/>
  <c r="B129" i="20" s="1"/>
  <c r="AG132" i="1" l="1"/>
  <c r="AF132"/>
  <c r="X132"/>
  <c r="AD130" i="20" s="1"/>
  <c r="AB132" i="1"/>
  <c r="AH130" i="20" s="1"/>
  <c r="AA132" i="1"/>
  <c r="AG130" i="20" s="1"/>
  <c r="Z132" i="1"/>
  <c r="AF130" i="20" s="1"/>
  <c r="Y132" i="1"/>
  <c r="AE130" i="20" s="1"/>
  <c r="AC132" i="1"/>
  <c r="AI130" i="20" s="1"/>
  <c r="B132" i="1"/>
  <c r="B130" i="20" s="1"/>
  <c r="A133" i="1"/>
  <c r="A131" i="20" s="1"/>
  <c r="AG133" i="1" l="1"/>
  <c r="AF133"/>
  <c r="Z133"/>
  <c r="AF131" i="20" s="1"/>
  <c r="Y133" i="1"/>
  <c r="AE131" i="20" s="1"/>
  <c r="AC133" i="1"/>
  <c r="AI131" i="20" s="1"/>
  <c r="AB133" i="1"/>
  <c r="AH131" i="20" s="1"/>
  <c r="AA133" i="1"/>
  <c r="AG131" i="20" s="1"/>
  <c r="X133" i="1"/>
  <c r="AD131" i="20" s="1"/>
  <c r="A134" i="1"/>
  <c r="A132" i="20" s="1"/>
  <c r="B133" i="1"/>
  <c r="B131" i="20" s="1"/>
  <c r="AG134" i="1" l="1"/>
  <c r="AF134"/>
  <c r="X134"/>
  <c r="AD132" i="20" s="1"/>
  <c r="AB134" i="1"/>
  <c r="AH132" i="20" s="1"/>
  <c r="AA134" i="1"/>
  <c r="AG132" i="20" s="1"/>
  <c r="AC134" i="1"/>
  <c r="AI132" i="20" s="1"/>
  <c r="Z134" i="1"/>
  <c r="AF132" i="20" s="1"/>
  <c r="Y134" i="1"/>
  <c r="AE132" i="20" s="1"/>
  <c r="B134" i="1"/>
  <c r="B132" i="20" s="1"/>
  <c r="A135" i="1"/>
  <c r="A133" i="20" s="1"/>
  <c r="AG135" i="1" l="1"/>
  <c r="AF135"/>
  <c r="Z135"/>
  <c r="AF133" i="20" s="1"/>
  <c r="Y135" i="1"/>
  <c r="AE133" i="20" s="1"/>
  <c r="AC135" i="1"/>
  <c r="AI133" i="20" s="1"/>
  <c r="X135" i="1"/>
  <c r="AD133" i="20" s="1"/>
  <c r="AB135" i="1"/>
  <c r="AH133" i="20" s="1"/>
  <c r="AA135" i="1"/>
  <c r="AG133" i="20" s="1"/>
  <c r="A136" i="1"/>
  <c r="A134" i="20" s="1"/>
  <c r="B135" i="1"/>
  <c r="B133" i="20" s="1"/>
  <c r="AG136" i="1" l="1"/>
  <c r="AF136"/>
  <c r="X136"/>
  <c r="AD134" i="20" s="1"/>
  <c r="AB136" i="1"/>
  <c r="AH134" i="20" s="1"/>
  <c r="AA136" i="1"/>
  <c r="AG134" i="20" s="1"/>
  <c r="Z136" i="1"/>
  <c r="AF134" i="20" s="1"/>
  <c r="Y136" i="1"/>
  <c r="AE134" i="20" s="1"/>
  <c r="AC136" i="1"/>
  <c r="AI134" i="20" s="1"/>
  <c r="B136" i="1"/>
  <c r="B134" i="20" s="1"/>
  <c r="A137" i="1"/>
  <c r="A135" i="20" s="1"/>
  <c r="AG137" i="1" l="1"/>
  <c r="AF137"/>
  <c r="Z137"/>
  <c r="AF135" i="20" s="1"/>
  <c r="Y137" i="1"/>
  <c r="AE135" i="20" s="1"/>
  <c r="AC137" i="1"/>
  <c r="AI135" i="20" s="1"/>
  <c r="AB137" i="1"/>
  <c r="AH135" i="20" s="1"/>
  <c r="AA137" i="1"/>
  <c r="AG135" i="20" s="1"/>
  <c r="X137" i="1"/>
  <c r="AD135" i="20" s="1"/>
  <c r="A138" i="1"/>
  <c r="A136" i="20" s="1"/>
  <c r="B137" i="1"/>
  <c r="B135" i="20" s="1"/>
  <c r="AG138" i="1" l="1"/>
  <c r="AF138"/>
  <c r="X138"/>
  <c r="AD136" i="20" s="1"/>
  <c r="AB138" i="1"/>
  <c r="AH136" i="20" s="1"/>
  <c r="AA138" i="1"/>
  <c r="AG136" i="20" s="1"/>
  <c r="AC138" i="1"/>
  <c r="AI136" i="20" s="1"/>
  <c r="Z138" i="1"/>
  <c r="AF136" i="20" s="1"/>
  <c r="Y138" i="1"/>
  <c r="AE136" i="20" s="1"/>
  <c r="B138" i="1"/>
  <c r="B136" i="20" s="1"/>
  <c r="A139" i="1"/>
  <c r="A137" i="20" s="1"/>
  <c r="AG139" i="1" l="1"/>
  <c r="AF139"/>
  <c r="Z139"/>
  <c r="AF137" i="20" s="1"/>
  <c r="Y139" i="1"/>
  <c r="AE137" i="20" s="1"/>
  <c r="AC139" i="1"/>
  <c r="AI137" i="20" s="1"/>
  <c r="X139" i="1"/>
  <c r="AD137" i="20" s="1"/>
  <c r="AB139" i="1"/>
  <c r="AH137" i="20" s="1"/>
  <c r="AA139" i="1"/>
  <c r="AG137" i="20" s="1"/>
  <c r="A140" i="1"/>
  <c r="A138" i="20" s="1"/>
  <c r="B139" i="1"/>
  <c r="B137" i="20" s="1"/>
  <c r="AG140" i="1" l="1"/>
  <c r="AF140"/>
  <c r="X140"/>
  <c r="AD138" i="20" s="1"/>
  <c r="AB140" i="1"/>
  <c r="AH138" i="20" s="1"/>
  <c r="AA140" i="1"/>
  <c r="AG138" i="20" s="1"/>
  <c r="Y140" i="1"/>
  <c r="AE138" i="20" s="1"/>
  <c r="Z140" i="1"/>
  <c r="AF138" i="20" s="1"/>
  <c r="AC140" i="1"/>
  <c r="AI138" i="20" s="1"/>
  <c r="B140" i="1"/>
  <c r="B138" i="20" s="1"/>
  <c r="A141" i="1"/>
  <c r="A139" i="20" s="1"/>
  <c r="AG141" i="1" l="1"/>
  <c r="AF141"/>
  <c r="Z141"/>
  <c r="AF139" i="20" s="1"/>
  <c r="Y141" i="1"/>
  <c r="AE139" i="20" s="1"/>
  <c r="AC141" i="1"/>
  <c r="AI139" i="20" s="1"/>
  <c r="AA141" i="1"/>
  <c r="AG139" i="20" s="1"/>
  <c r="X141" i="1"/>
  <c r="AD139" i="20" s="1"/>
  <c r="AB141" i="1"/>
  <c r="AH139" i="20" s="1"/>
  <c r="A142" i="1"/>
  <c r="A140" i="20" s="1"/>
  <c r="B141" i="1"/>
  <c r="B139" i="20" s="1"/>
  <c r="AG142" i="1" l="1"/>
  <c r="AF142"/>
  <c r="X142"/>
  <c r="AD140" i="20" s="1"/>
  <c r="AB142" i="1"/>
  <c r="AH140" i="20" s="1"/>
  <c r="AA142" i="1"/>
  <c r="AG140" i="20" s="1"/>
  <c r="AC142" i="1"/>
  <c r="AI140" i="20" s="1"/>
  <c r="Z142" i="1"/>
  <c r="AF140" i="20" s="1"/>
  <c r="Y142" i="1"/>
  <c r="AE140" i="20" s="1"/>
  <c r="B142" i="1"/>
  <c r="B140" i="20" s="1"/>
  <c r="A143" i="1"/>
  <c r="A141" i="20" s="1"/>
  <c r="AG143" i="1" l="1"/>
  <c r="AF143"/>
  <c r="Z143"/>
  <c r="AF141" i="20" s="1"/>
  <c r="Y143" i="1"/>
  <c r="AE141" i="20" s="1"/>
  <c r="AC143" i="1"/>
  <c r="AI141" i="20" s="1"/>
  <c r="X143" i="1"/>
  <c r="AD141" i="20" s="1"/>
  <c r="AB143" i="1"/>
  <c r="AH141" i="20" s="1"/>
  <c r="AA143" i="1"/>
  <c r="AG141" i="20" s="1"/>
  <c r="C28" i="11"/>
  <c r="S28"/>
  <c r="AA28"/>
  <c r="K29"/>
  <c r="K28"/>
  <c r="C29"/>
  <c r="S29"/>
  <c r="AA29"/>
  <c r="J13"/>
  <c r="B64"/>
  <c r="J12"/>
  <c r="B63"/>
  <c r="B12"/>
  <c r="S12"/>
  <c r="AA13"/>
  <c r="C13"/>
  <c r="C12"/>
  <c r="C64"/>
  <c r="D64"/>
  <c r="D13"/>
  <c r="T12"/>
  <c r="L13"/>
  <c r="L12"/>
  <c r="E13"/>
  <c r="E64"/>
  <c r="E12"/>
  <c r="E63"/>
  <c r="M13"/>
  <c r="N13"/>
  <c r="F64"/>
  <c r="F13"/>
  <c r="AD12"/>
  <c r="V12"/>
  <c r="O13"/>
  <c r="W13"/>
  <c r="AE13"/>
  <c r="W12"/>
  <c r="AE12"/>
  <c r="H12"/>
  <c r="AF13"/>
  <c r="X13"/>
  <c r="P12"/>
  <c r="H63"/>
  <c r="J20"/>
  <c r="R21"/>
  <c r="Z21"/>
  <c r="B20"/>
  <c r="B71"/>
  <c r="K20"/>
  <c r="C71"/>
  <c r="C20"/>
  <c r="AA21"/>
  <c r="S21"/>
  <c r="D21"/>
  <c r="D72"/>
  <c r="L21"/>
  <c r="T20"/>
  <c r="AB20"/>
  <c r="AC21"/>
  <c r="M21"/>
  <c r="E21"/>
  <c r="AC20"/>
  <c r="U20"/>
  <c r="F21"/>
  <c r="F72"/>
  <c r="N21"/>
  <c r="V20"/>
  <c r="AD20"/>
  <c r="O21"/>
  <c r="G72"/>
  <c r="G21"/>
  <c r="AE20"/>
  <c r="W20"/>
  <c r="H21"/>
  <c r="H72"/>
  <c r="P21"/>
  <c r="X20"/>
  <c r="AF20"/>
  <c r="J29"/>
  <c r="B80"/>
  <c r="B29"/>
  <c r="Z28"/>
  <c r="R28"/>
  <c r="L29"/>
  <c r="AB28"/>
  <c r="T28"/>
  <c r="D28"/>
  <c r="A144" i="1"/>
  <c r="A142" i="20" s="1"/>
  <c r="B143" i="1"/>
  <c r="B141" i="20" s="1"/>
  <c r="Z13" i="11"/>
  <c r="R13"/>
  <c r="Z12"/>
  <c r="R12"/>
  <c r="B13"/>
  <c r="C63"/>
  <c r="AA12"/>
  <c r="K13"/>
  <c r="S13"/>
  <c r="K12"/>
  <c r="T13"/>
  <c r="D63"/>
  <c r="D12"/>
  <c r="AB13"/>
  <c r="AB12"/>
  <c r="U13"/>
  <c r="M12"/>
  <c r="U12"/>
  <c r="AC13"/>
  <c r="AC12"/>
  <c r="AD13"/>
  <c r="V13"/>
  <c r="N12"/>
  <c r="F63"/>
  <c r="F12"/>
  <c r="G13"/>
  <c r="G64"/>
  <c r="G12"/>
  <c r="G63"/>
  <c r="O12"/>
  <c r="P13"/>
  <c r="H64"/>
  <c r="H13"/>
  <c r="AF12"/>
  <c r="X12"/>
  <c r="B21"/>
  <c r="B72"/>
  <c r="J21"/>
  <c r="R20"/>
  <c r="Z20"/>
  <c r="AA20"/>
  <c r="S20"/>
  <c r="K21"/>
  <c r="C72"/>
  <c r="C21"/>
  <c r="T21"/>
  <c r="AB21"/>
  <c r="D20"/>
  <c r="D71"/>
  <c r="L20"/>
  <c r="E72"/>
  <c r="U21"/>
  <c r="M20"/>
  <c r="E71"/>
  <c r="E20"/>
  <c r="V21"/>
  <c r="AD21"/>
  <c r="F20"/>
  <c r="F71"/>
  <c r="N20"/>
  <c r="AE21"/>
  <c r="W21"/>
  <c r="O20"/>
  <c r="G71"/>
  <c r="G20"/>
  <c r="X21"/>
  <c r="AF21"/>
  <c r="H20"/>
  <c r="H71"/>
  <c r="P20"/>
  <c r="Z29"/>
  <c r="R29"/>
  <c r="J28"/>
  <c r="B79"/>
  <c r="B28"/>
  <c r="L28"/>
  <c r="AB29"/>
  <c r="T29"/>
  <c r="D29"/>
  <c r="E28"/>
  <c r="U28"/>
  <c r="AC28"/>
  <c r="M29"/>
  <c r="M28"/>
  <c r="E29"/>
  <c r="U29"/>
  <c r="AC29"/>
  <c r="N29"/>
  <c r="AD28"/>
  <c r="V28"/>
  <c r="F28"/>
  <c r="N28"/>
  <c r="AD29"/>
  <c r="V29"/>
  <c r="F29"/>
  <c r="G28"/>
  <c r="W28"/>
  <c r="AE28"/>
  <c r="O29"/>
  <c r="O28"/>
  <c r="G29"/>
  <c r="W29"/>
  <c r="AE29"/>
  <c r="P29"/>
  <c r="AF28"/>
  <c r="X28"/>
  <c r="H28"/>
  <c r="P28"/>
  <c r="AF29"/>
  <c r="X29"/>
  <c r="H29"/>
  <c r="B36"/>
  <c r="R36"/>
  <c r="Z36"/>
  <c r="J37"/>
  <c r="B37"/>
  <c r="R37"/>
  <c r="Z37"/>
  <c r="J36"/>
  <c r="K37"/>
  <c r="AA36"/>
  <c r="S36"/>
  <c r="C36"/>
  <c r="C37"/>
  <c r="K36"/>
  <c r="AA37"/>
  <c r="S37"/>
  <c r="D36"/>
  <c r="T36"/>
  <c r="AB36"/>
  <c r="L37"/>
  <c r="L36"/>
  <c r="D37"/>
  <c r="T37"/>
  <c r="AB37"/>
  <c r="M37"/>
  <c r="AC36"/>
  <c r="U36"/>
  <c r="E36"/>
  <c r="M36"/>
  <c r="AC37"/>
  <c r="U37"/>
  <c r="E37"/>
  <c r="F36"/>
  <c r="V36"/>
  <c r="AD36"/>
  <c r="N37"/>
  <c r="F37"/>
  <c r="V37"/>
  <c r="AD37"/>
  <c r="N36"/>
  <c r="O37"/>
  <c r="AE36"/>
  <c r="W36"/>
  <c r="G36"/>
  <c r="O36"/>
  <c r="AE37"/>
  <c r="W37"/>
  <c r="G37"/>
  <c r="H36"/>
  <c r="X37"/>
  <c r="AF37"/>
  <c r="P36"/>
  <c r="H37"/>
  <c r="X36"/>
  <c r="AF36"/>
  <c r="P37"/>
  <c r="J45"/>
  <c r="Z44"/>
  <c r="R44"/>
  <c r="B45"/>
  <c r="J44"/>
  <c r="Z45"/>
  <c r="R45"/>
  <c r="B44"/>
  <c r="C44"/>
  <c r="S45"/>
  <c r="AA45"/>
  <c r="K44"/>
  <c r="C45"/>
  <c r="S44"/>
  <c r="AA44"/>
  <c r="K45"/>
  <c r="L45"/>
  <c r="AB45"/>
  <c r="T44"/>
  <c r="D45"/>
  <c r="L44"/>
  <c r="AB44"/>
  <c r="T45"/>
  <c r="D44"/>
  <c r="E44"/>
  <c r="U45"/>
  <c r="AC45"/>
  <c r="M44"/>
  <c r="E45"/>
  <c r="U44"/>
  <c r="AC44"/>
  <c r="M45"/>
  <c r="N45"/>
  <c r="AD44"/>
  <c r="V44"/>
  <c r="F45"/>
  <c r="N44"/>
  <c r="AD45"/>
  <c r="V45"/>
  <c r="F44"/>
  <c r="G44"/>
  <c r="W44"/>
  <c r="AE45"/>
  <c r="O44"/>
  <c r="G45"/>
  <c r="W45"/>
  <c r="AE44"/>
  <c r="O45"/>
  <c r="P45"/>
  <c r="AF45"/>
  <c r="X44"/>
  <c r="H44"/>
  <c r="P44"/>
  <c r="AF44"/>
  <c r="X45"/>
  <c r="H45"/>
  <c r="R52"/>
  <c r="Z52"/>
  <c r="B53"/>
  <c r="B52"/>
  <c r="R53"/>
  <c r="Z53"/>
  <c r="J52"/>
  <c r="J53"/>
  <c r="AA52"/>
  <c r="S52"/>
  <c r="C52"/>
  <c r="C53"/>
  <c r="K53"/>
  <c r="K52"/>
  <c r="AA53"/>
  <c r="S53"/>
  <c r="D52"/>
  <c r="T52"/>
  <c r="T53"/>
  <c r="AB52"/>
  <c r="L52"/>
  <c r="L53"/>
  <c r="D53"/>
  <c r="AB53"/>
  <c r="U52"/>
  <c r="M52"/>
  <c r="AC52"/>
  <c r="E52"/>
  <c r="U53"/>
  <c r="M53"/>
  <c r="AC53"/>
  <c r="E53"/>
  <c r="AD52"/>
  <c r="N52"/>
  <c r="N53"/>
  <c r="V52"/>
  <c r="V53"/>
  <c r="F53"/>
  <c r="F52"/>
  <c r="AD53"/>
  <c r="O52"/>
  <c r="W52"/>
  <c r="AE52"/>
  <c r="G52"/>
  <c r="O53"/>
  <c r="W53"/>
  <c r="AE53"/>
  <c r="G53"/>
  <c r="H53"/>
  <c r="AF52"/>
  <c r="AF53"/>
  <c r="X53"/>
  <c r="P52"/>
  <c r="H52"/>
  <c r="X52"/>
  <c r="P53"/>
  <c r="AG144" i="1" l="1"/>
  <c r="AF144"/>
  <c r="C80" i="11"/>
  <c r="X144" i="1"/>
  <c r="AD142" i="20" s="1"/>
  <c r="AB144" i="1"/>
  <c r="AH142" i="20" s="1"/>
  <c r="AA144" i="1"/>
  <c r="AG142" i="20" s="1"/>
  <c r="Y144" i="1"/>
  <c r="AE142" i="20" s="1"/>
  <c r="AC144" i="1"/>
  <c r="AI142" i="20" s="1"/>
  <c r="Z144" i="1"/>
  <c r="AF142" i="20" s="1"/>
  <c r="C79" i="11"/>
  <c r="B144" i="1"/>
  <c r="B142" i="20" s="1"/>
  <c r="A145" i="1"/>
  <c r="A143" i="20" s="1"/>
  <c r="AG145" i="1" l="1"/>
  <c r="AF145"/>
  <c r="Z145"/>
  <c r="AF143" i="20" s="1"/>
  <c r="Y145" i="1"/>
  <c r="AE143" i="20" s="1"/>
  <c r="AC145" i="1"/>
  <c r="AI143" i="20" s="1"/>
  <c r="AA145" i="1"/>
  <c r="AG143" i="20" s="1"/>
  <c r="X145" i="1"/>
  <c r="AD143" i="20" s="1"/>
  <c r="AB145" i="1"/>
  <c r="AH143" i="20" s="1"/>
  <c r="A146" i="1"/>
  <c r="A144" i="20" s="1"/>
  <c r="B145" i="1"/>
  <c r="B143" i="20" s="1"/>
  <c r="AG146" i="1" l="1"/>
  <c r="AF146"/>
  <c r="X146"/>
  <c r="AD144" i="20" s="1"/>
  <c r="AB146" i="1"/>
  <c r="AH144" i="20" s="1"/>
  <c r="AA146" i="1"/>
  <c r="AG144" i="20" s="1"/>
  <c r="AC146" i="1"/>
  <c r="AI144" i="20" s="1"/>
  <c r="Z146" i="1"/>
  <c r="AF144" i="20" s="1"/>
  <c r="Y146" i="1"/>
  <c r="AE144" i="20" s="1"/>
  <c r="B146" i="1"/>
  <c r="B144" i="20" s="1"/>
  <c r="A147" i="1"/>
  <c r="A145" i="20" s="1"/>
  <c r="AG147" i="1" l="1"/>
  <c r="AF147"/>
  <c r="Z147"/>
  <c r="AF145" i="20" s="1"/>
  <c r="Y147" i="1"/>
  <c r="AE145" i="20" s="1"/>
  <c r="AC147" i="1"/>
  <c r="AI145" i="20" s="1"/>
  <c r="AB147" i="1"/>
  <c r="AH145" i="20" s="1"/>
  <c r="X147" i="1"/>
  <c r="AD145" i="20" s="1"/>
  <c r="AA147" i="1"/>
  <c r="AG145" i="20" s="1"/>
  <c r="A148" i="1"/>
  <c r="A146" i="20" s="1"/>
  <c r="B147" i="1"/>
  <c r="B145" i="20" s="1"/>
  <c r="AG148" i="1" l="1"/>
  <c r="AF148"/>
  <c r="X148"/>
  <c r="AD146" i="20" s="1"/>
  <c r="AB148" i="1"/>
  <c r="AH146" i="20" s="1"/>
  <c r="AA148" i="1"/>
  <c r="AG146" i="20" s="1"/>
  <c r="Z148" i="1"/>
  <c r="AF146" i="20" s="1"/>
  <c r="Y148" i="1"/>
  <c r="AE146" i="20" s="1"/>
  <c r="AC148" i="1"/>
  <c r="AI146" i="20" s="1"/>
  <c r="B148" i="1"/>
  <c r="B146" i="20" s="1"/>
  <c r="A149" i="1"/>
  <c r="A147" i="20" s="1"/>
  <c r="AG149" i="1" l="1"/>
  <c r="AF149"/>
  <c r="Z149"/>
  <c r="AF147" i="20" s="1"/>
  <c r="Y149" i="1"/>
  <c r="AE147" i="20" s="1"/>
  <c r="AC149" i="1"/>
  <c r="AI147" i="20" s="1"/>
  <c r="AA149" i="1"/>
  <c r="AG147" i="20" s="1"/>
  <c r="X149" i="1"/>
  <c r="AD147" i="20" s="1"/>
  <c r="AB149" i="1"/>
  <c r="AH147" i="20" s="1"/>
  <c r="A150" i="1"/>
  <c r="A148" i="20" s="1"/>
  <c r="B149" i="1"/>
  <c r="B147" i="20" s="1"/>
  <c r="AG150" i="1" l="1"/>
  <c r="AF150"/>
  <c r="X150"/>
  <c r="AD148" i="20" s="1"/>
  <c r="AB150" i="1"/>
  <c r="AH148" i="20" s="1"/>
  <c r="AA150" i="1"/>
  <c r="AG148" i="20" s="1"/>
  <c r="AC150" i="1"/>
  <c r="AI148" i="20" s="1"/>
  <c r="Z150" i="1"/>
  <c r="AF148" i="20" s="1"/>
  <c r="Y150" i="1"/>
  <c r="AE148" i="20" s="1"/>
  <c r="B150" i="1"/>
  <c r="B148" i="20" s="1"/>
  <c r="A151" i="1"/>
  <c r="AF151" l="1"/>
  <c r="A149" i="20"/>
  <c r="AG151" i="1"/>
  <c r="Z151"/>
  <c r="AF149" i="20" s="1"/>
  <c r="Y151" i="1"/>
  <c r="AE149" i="20" s="1"/>
  <c r="AC151" i="1"/>
  <c r="AI149" i="20" s="1"/>
  <c r="AB151" i="1"/>
  <c r="AH149" i="20" s="1"/>
  <c r="AA151" i="1"/>
  <c r="AG149" i="20" s="1"/>
  <c r="X151" i="1"/>
  <c r="AD149" i="20" s="1"/>
  <c r="A152" i="1"/>
  <c r="A150" i="20" s="1"/>
  <c r="B151" i="1"/>
  <c r="B149" i="20" s="1"/>
  <c r="AG152" i="1" l="1"/>
  <c r="AF152"/>
  <c r="X152"/>
  <c r="AD150" i="20" s="1"/>
  <c r="AB152" i="1"/>
  <c r="AH150" i="20" s="1"/>
  <c r="AA152" i="1"/>
  <c r="AG150" i="20" s="1"/>
  <c r="Y152" i="1"/>
  <c r="AE150" i="20" s="1"/>
  <c r="AC152" i="1"/>
  <c r="AI150" i="20" s="1"/>
  <c r="Z152" i="1"/>
  <c r="AF150" i="20" s="1"/>
  <c r="B152" i="1"/>
  <c r="B150" i="20" s="1"/>
  <c r="A153" i="1"/>
  <c r="A151" i="20" s="1"/>
  <c r="AG153" i="1" l="1"/>
  <c r="AF153"/>
  <c r="Z153"/>
  <c r="AF151" i="20" s="1"/>
  <c r="Y153" i="1"/>
  <c r="AE151" i="20" s="1"/>
  <c r="AC153" i="1"/>
  <c r="AI151" i="20" s="1"/>
  <c r="AA153" i="1"/>
  <c r="AG151" i="20" s="1"/>
  <c r="AB153" i="1"/>
  <c r="AH151" i="20" s="1"/>
  <c r="X153" i="1"/>
  <c r="AD151" i="20" s="1"/>
  <c r="A154" i="1"/>
  <c r="A152" i="20" s="1"/>
  <c r="B153" i="1"/>
  <c r="B151" i="20" s="1"/>
  <c r="AG154" i="1" l="1"/>
  <c r="AF154"/>
  <c r="X154"/>
  <c r="AD152" i="20" s="1"/>
  <c r="AB154" i="1"/>
  <c r="AH152" i="20" s="1"/>
  <c r="AA154" i="1"/>
  <c r="AG152" i="20" s="1"/>
  <c r="AC154" i="1"/>
  <c r="AI152" i="20" s="1"/>
  <c r="Z154" i="1"/>
  <c r="AF152" i="20" s="1"/>
  <c r="Y154" i="1"/>
  <c r="AE152" i="20" s="1"/>
  <c r="B154" i="1"/>
  <c r="B152" i="20" s="1"/>
  <c r="A155" i="1"/>
  <c r="A153" i="20" s="1"/>
  <c r="AG155" i="1" l="1"/>
  <c r="AF155"/>
  <c r="Z155"/>
  <c r="AF153" i="20" s="1"/>
  <c r="Y155" i="1"/>
  <c r="AE153" i="20" s="1"/>
  <c r="AC155" i="1"/>
  <c r="AI153" i="20" s="1"/>
  <c r="AA155" i="1"/>
  <c r="AG153" i="20" s="1"/>
  <c r="AB155" i="1"/>
  <c r="AH153" i="20" s="1"/>
  <c r="X155" i="1"/>
  <c r="AD153" i="20" s="1"/>
  <c r="A156" i="1"/>
  <c r="A154" i="20" s="1"/>
  <c r="B155" i="1"/>
  <c r="B153" i="20" s="1"/>
  <c r="AG156" i="1" l="1"/>
  <c r="AF156"/>
  <c r="X156"/>
  <c r="AD154" i="20" s="1"/>
  <c r="AB156" i="1"/>
  <c r="AH154" i="20" s="1"/>
  <c r="AA156" i="1"/>
  <c r="AG154" i="20" s="1"/>
  <c r="Z156" i="1"/>
  <c r="AF154" i="20" s="1"/>
  <c r="Y156" i="1"/>
  <c r="AE154" i="20" s="1"/>
  <c r="AC156" i="1"/>
  <c r="AI154" i="20" s="1"/>
  <c r="B156" i="1"/>
  <c r="B154" i="20" s="1"/>
  <c r="A157" i="1"/>
  <c r="A155" i="20" s="1"/>
  <c r="AG157" i="1" l="1"/>
  <c r="AF157"/>
  <c r="Z157"/>
  <c r="AF155" i="20" s="1"/>
  <c r="Y157" i="1"/>
  <c r="AE155" i="20" s="1"/>
  <c r="AC157" i="1"/>
  <c r="AI155" i="20" s="1"/>
  <c r="AA157" i="1"/>
  <c r="AG155" i="20" s="1"/>
  <c r="X157" i="1"/>
  <c r="AD155" i="20" s="1"/>
  <c r="AB157" i="1"/>
  <c r="AH155" i="20" s="1"/>
  <c r="A158" i="1"/>
  <c r="A156" i="20" s="1"/>
  <c r="B157" i="1"/>
  <c r="B155" i="20" s="1"/>
  <c r="AG158" i="1" l="1"/>
  <c r="AF158"/>
  <c r="X158"/>
  <c r="AD156" i="20" s="1"/>
  <c r="AB158" i="1"/>
  <c r="AH156" i="20" s="1"/>
  <c r="AA158" i="1"/>
  <c r="AG156" i="20" s="1"/>
  <c r="AC158" i="1"/>
  <c r="AI156" i="20" s="1"/>
  <c r="Z158" i="1"/>
  <c r="AF156" i="20" s="1"/>
  <c r="Y158" i="1"/>
  <c r="AE156" i="20" s="1"/>
  <c r="B158" i="1"/>
  <c r="B156" i="20" s="1"/>
  <c r="A159" i="1"/>
  <c r="A157" i="20" s="1"/>
  <c r="AG159" i="1" l="1"/>
  <c r="AF159"/>
  <c r="Z159"/>
  <c r="AF157" i="20" s="1"/>
  <c r="Y159" i="1"/>
  <c r="AE157" i="20" s="1"/>
  <c r="AC159" i="1"/>
  <c r="AI157" i="20" s="1"/>
  <c r="AB159" i="1"/>
  <c r="AH157" i="20" s="1"/>
  <c r="AA159" i="1"/>
  <c r="AG157" i="20" s="1"/>
  <c r="X159" i="1"/>
  <c r="AD157" i="20" s="1"/>
  <c r="A160" i="1"/>
  <c r="A158" i="20" s="1"/>
  <c r="B159" i="1"/>
  <c r="B157" i="20" s="1"/>
  <c r="AG160" i="1" l="1"/>
  <c r="AF160"/>
  <c r="X160"/>
  <c r="AD158" i="20" s="1"/>
  <c r="AB160" i="1"/>
  <c r="AH158" i="20" s="1"/>
  <c r="AA160" i="1"/>
  <c r="AG158" i="20" s="1"/>
  <c r="Y160" i="1"/>
  <c r="AE158" i="20" s="1"/>
  <c r="Z160" i="1"/>
  <c r="AF158" i="20" s="1"/>
  <c r="AC160" i="1"/>
  <c r="AI158" i="20" s="1"/>
  <c r="B160" i="1"/>
  <c r="B158" i="20" s="1"/>
  <c r="A161" i="1"/>
  <c r="A159" i="20" s="1"/>
  <c r="AG161" i="1" l="1"/>
  <c r="AF161"/>
  <c r="Z161"/>
  <c r="AF159" i="20" s="1"/>
  <c r="Y161" i="1"/>
  <c r="AE159" i="20" s="1"/>
  <c r="AC161" i="1"/>
  <c r="AI159" i="20" s="1"/>
  <c r="AB161" i="1"/>
  <c r="AH159" i="20" s="1"/>
  <c r="AA161" i="1"/>
  <c r="AG159" i="20" s="1"/>
  <c r="X161" i="1"/>
  <c r="AD159" i="20" s="1"/>
  <c r="A162" i="1"/>
  <c r="A160" i="20" s="1"/>
  <c r="B161" i="1"/>
  <c r="B159" i="20" s="1"/>
  <c r="AG162" i="1" l="1"/>
  <c r="AF162"/>
  <c r="X162"/>
  <c r="AD160" i="20" s="1"/>
  <c r="AB162" i="1"/>
  <c r="AH160" i="20" s="1"/>
  <c r="AA162" i="1"/>
  <c r="AG160" i="20" s="1"/>
  <c r="AC162" i="1"/>
  <c r="AI160" i="20" s="1"/>
  <c r="Y162" i="1"/>
  <c r="AE160" i="20" s="1"/>
  <c r="Z162" i="1"/>
  <c r="AF160" i="20" s="1"/>
  <c r="B162" i="1"/>
  <c r="B160" i="20" s="1"/>
  <c r="A163" i="1"/>
  <c r="A161" i="20" s="1"/>
  <c r="AG163" i="1" l="1"/>
  <c r="AF163"/>
  <c r="Z163"/>
  <c r="AF161" i="20" s="1"/>
  <c r="Y163" i="1"/>
  <c r="AE161" i="20" s="1"/>
  <c r="AC163" i="1"/>
  <c r="AI161" i="20" s="1"/>
  <c r="AB163" i="1"/>
  <c r="AH161" i="20" s="1"/>
  <c r="AA163" i="1"/>
  <c r="AG161" i="20" s="1"/>
  <c r="X163" i="1"/>
  <c r="AD161" i="20" s="1"/>
  <c r="A164" i="1"/>
  <c r="A162" i="20" s="1"/>
  <c r="B163" i="1"/>
  <c r="B161" i="20" s="1"/>
  <c r="AG164" i="1" l="1"/>
  <c r="AF164"/>
  <c r="X164"/>
  <c r="AD162" i="20" s="1"/>
  <c r="AB164" i="1"/>
  <c r="AH162" i="20" s="1"/>
  <c r="AA164" i="1"/>
  <c r="AG162" i="20" s="1"/>
  <c r="Y164" i="1"/>
  <c r="AE162" i="20" s="1"/>
  <c r="Z164" i="1"/>
  <c r="AF162" i="20" s="1"/>
  <c r="AC164" i="1"/>
  <c r="AI162" i="20" s="1"/>
  <c r="B164" i="1"/>
  <c r="B162" i="20" s="1"/>
  <c r="A165" i="1"/>
  <c r="A163" i="20" s="1"/>
  <c r="AG165" i="1" l="1"/>
  <c r="AF165"/>
  <c r="Z165"/>
  <c r="AF163" i="20" s="1"/>
  <c r="Y165" i="1"/>
  <c r="AE163" i="20" s="1"/>
  <c r="AC165" i="1"/>
  <c r="AI163" i="20" s="1"/>
  <c r="AA165" i="1"/>
  <c r="AG163" i="20" s="1"/>
  <c r="X165" i="1"/>
  <c r="AD163" i="20" s="1"/>
  <c r="AB165" i="1"/>
  <c r="AH163" i="20" s="1"/>
  <c r="A166" i="1"/>
  <c r="A164" i="20" s="1"/>
  <c r="B165" i="1"/>
  <c r="B163" i="20" s="1"/>
  <c r="AG166" i="1" l="1"/>
  <c r="AF166"/>
  <c r="X166"/>
  <c r="AD164" i="20" s="1"/>
  <c r="AB166" i="1"/>
  <c r="AH164" i="20" s="1"/>
  <c r="AA166" i="1"/>
  <c r="AG164" i="20" s="1"/>
  <c r="AC166" i="1"/>
  <c r="AI164" i="20" s="1"/>
  <c r="Y166" i="1"/>
  <c r="AE164" i="20" s="1"/>
  <c r="Z166" i="1"/>
  <c r="AF164" i="20" s="1"/>
  <c r="A167" i="1"/>
  <c r="A165" i="20" s="1"/>
  <c r="B166" i="1"/>
  <c r="B164" i="20" s="1"/>
  <c r="AG167" i="1" l="1"/>
  <c r="AF167"/>
  <c r="Z167"/>
  <c r="AF165" i="20" s="1"/>
  <c r="Y167" i="1"/>
  <c r="AE165" i="20" s="1"/>
  <c r="AC167" i="1"/>
  <c r="AI165" i="20" s="1"/>
  <c r="AB167" i="1"/>
  <c r="AH165" i="20" s="1"/>
  <c r="AA167" i="1"/>
  <c r="AG165" i="20" s="1"/>
  <c r="X167" i="1"/>
  <c r="AD165" i="20" s="1"/>
  <c r="B167" i="1"/>
  <c r="B165" i="20" s="1"/>
  <c r="A168" i="1"/>
  <c r="A166" i="20" s="1"/>
  <c r="L58" i="11"/>
  <c r="J58"/>
  <c r="K58"/>
  <c r="M58"/>
  <c r="N58"/>
  <c r="O58"/>
  <c r="P58"/>
  <c r="J66"/>
  <c r="K66"/>
  <c r="L66"/>
  <c r="M66"/>
  <c r="AG168" i="1" l="1"/>
  <c r="AF168"/>
  <c r="N66" i="11"/>
  <c r="X168" i="1"/>
  <c r="AD166" i="20" s="1"/>
  <c r="AB168" i="1"/>
  <c r="AH166" i="20" s="1"/>
  <c r="AA168" i="1"/>
  <c r="AG166" i="20" s="1"/>
  <c r="Z168" i="1"/>
  <c r="AF166" i="20" s="1"/>
  <c r="Y168" i="1"/>
  <c r="AE166" i="20" s="1"/>
  <c r="AC168" i="1"/>
  <c r="AI166" i="20" s="1"/>
  <c r="B168" i="1"/>
  <c r="B166" i="20" s="1"/>
  <c r="A169" i="1"/>
  <c r="A167" i="20" s="1"/>
  <c r="AG169" i="1" l="1"/>
  <c r="AF169"/>
  <c r="O66" i="11"/>
  <c r="Z169" i="1"/>
  <c r="AF167" i="20" s="1"/>
  <c r="Y169" i="1"/>
  <c r="AE167" i="20" s="1"/>
  <c r="AC169" i="1"/>
  <c r="AI167" i="20" s="1"/>
  <c r="AA169" i="1"/>
  <c r="AG167" i="20" s="1"/>
  <c r="AB169" i="1"/>
  <c r="AH167" i="20" s="1"/>
  <c r="X169" i="1"/>
  <c r="AD167" i="20" s="1"/>
  <c r="A170" i="1"/>
  <c r="A168" i="20" s="1"/>
  <c r="B169" i="1"/>
  <c r="B167" i="20" s="1"/>
  <c r="P66" i="11" l="1"/>
  <c r="AG170" i="1"/>
  <c r="AF170"/>
  <c r="X170"/>
  <c r="AD168" i="20" s="1"/>
  <c r="AB170" i="1"/>
  <c r="AH168" i="20" s="1"/>
  <c r="AA170" i="1"/>
  <c r="AG168" i="20" s="1"/>
  <c r="AC170" i="1"/>
  <c r="AI168" i="20" s="1"/>
  <c r="Z170" i="1"/>
  <c r="AF168" i="20" s="1"/>
  <c r="Y170" i="1"/>
  <c r="AE168" i="20" s="1"/>
  <c r="B170" i="1"/>
  <c r="B168" i="20" s="1"/>
  <c r="A171" i="1"/>
  <c r="A169" i="20" s="1"/>
  <c r="AG171" i="1" l="1"/>
  <c r="AF171"/>
  <c r="J74" i="11"/>
  <c r="Z171" i="1"/>
  <c r="AF169" i="20" s="1"/>
  <c r="Y171" i="1"/>
  <c r="AE169" i="20" s="1"/>
  <c r="AC171" i="1"/>
  <c r="AI169" i="20" s="1"/>
  <c r="AB171" i="1"/>
  <c r="AH169" i="20" s="1"/>
  <c r="AA171" i="1"/>
  <c r="AG169" i="20" s="1"/>
  <c r="X171" i="1"/>
  <c r="AD169" i="20" s="1"/>
  <c r="B171" i="1"/>
  <c r="B169" i="20" s="1"/>
  <c r="A172" i="1"/>
  <c r="A170" i="20" s="1"/>
  <c r="AG172" i="1" l="1"/>
  <c r="AF172"/>
  <c r="X172"/>
  <c r="AD170" i="20" s="1"/>
  <c r="AB172" i="1"/>
  <c r="AH170" i="20" s="1"/>
  <c r="AA172" i="1"/>
  <c r="AG170" i="20" s="1"/>
  <c r="Y172" i="1"/>
  <c r="AE170" i="20" s="1"/>
  <c r="AC172" i="1"/>
  <c r="AI170" i="20" s="1"/>
  <c r="Z172" i="1"/>
  <c r="AF170" i="20" s="1"/>
  <c r="A173" i="1"/>
  <c r="A171" i="20" s="1"/>
  <c r="B172" i="1"/>
  <c r="B170" i="20" s="1"/>
  <c r="AG173" i="1" l="1"/>
  <c r="AF173"/>
  <c r="Z173"/>
  <c r="AF171" i="20" s="1"/>
  <c r="Y173" i="1"/>
  <c r="AE171" i="20" s="1"/>
  <c r="AC173" i="1"/>
  <c r="AI171" i="20" s="1"/>
  <c r="AB173" i="1"/>
  <c r="AH171" i="20" s="1"/>
  <c r="AA173" i="1"/>
  <c r="AG171" i="20" s="1"/>
  <c r="X173" i="1"/>
  <c r="AD171" i="20" s="1"/>
  <c r="A174" i="1"/>
  <c r="A172" i="20" s="1"/>
  <c r="B173" i="1"/>
  <c r="B171" i="20" s="1"/>
  <c r="AG174" i="1" l="1"/>
  <c r="AF174"/>
  <c r="M74" i="11"/>
  <c r="X174" i="1"/>
  <c r="AD172" i="20" s="1"/>
  <c r="AB174" i="1"/>
  <c r="AH172" i="20" s="1"/>
  <c r="AA174" i="1"/>
  <c r="AG172" i="20" s="1"/>
  <c r="AC174" i="1"/>
  <c r="AI172" i="20" s="1"/>
  <c r="Z174" i="1"/>
  <c r="AF172" i="20" s="1"/>
  <c r="Y174" i="1"/>
  <c r="AE172" i="20" s="1"/>
  <c r="B174" i="1"/>
  <c r="B172" i="20" s="1"/>
  <c r="A175" i="1"/>
  <c r="A173" i="20" s="1"/>
  <c r="AG175" i="1" l="1"/>
  <c r="AF175"/>
  <c r="N74" i="11"/>
  <c r="Z175" i="1"/>
  <c r="AF173" i="20" s="1"/>
  <c r="Y175" i="1"/>
  <c r="AE173" i="20" s="1"/>
  <c r="AC175" i="1"/>
  <c r="AI173" i="20" s="1"/>
  <c r="AB175" i="1"/>
  <c r="AH173" i="20" s="1"/>
  <c r="X175" i="1"/>
  <c r="AD173" i="20" s="1"/>
  <c r="AA175" i="1"/>
  <c r="AG173" i="20" s="1"/>
  <c r="B175" i="1"/>
  <c r="B173" i="20" s="1"/>
  <c r="A176" i="1"/>
  <c r="A174" i="20" s="1"/>
  <c r="AG176" i="1" l="1"/>
  <c r="AF176"/>
  <c r="O74" i="11"/>
  <c r="X176" i="1"/>
  <c r="AD174" i="20" s="1"/>
  <c r="AB176" i="1"/>
  <c r="AH174" i="20" s="1"/>
  <c r="AA176" i="1"/>
  <c r="AG174" i="20" s="1"/>
  <c r="Y176" i="1"/>
  <c r="AE174" i="20" s="1"/>
  <c r="AC176" i="1"/>
  <c r="AI174" i="20" s="1"/>
  <c r="Z176" i="1"/>
  <c r="AF174" i="20" s="1"/>
  <c r="A177" i="1"/>
  <c r="A175" i="20" s="1"/>
  <c r="B176" i="1"/>
  <c r="B174" i="20" s="1"/>
  <c r="AG177" i="1" l="1"/>
  <c r="AF177"/>
  <c r="P74" i="11"/>
  <c r="Z177" i="1"/>
  <c r="AF175" i="20" s="1"/>
  <c r="Y177" i="1"/>
  <c r="AE175" i="20" s="1"/>
  <c r="AC177" i="1"/>
  <c r="AI175" i="20" s="1"/>
  <c r="AA177" i="1"/>
  <c r="AG175" i="20" s="1"/>
  <c r="X177" i="1"/>
  <c r="AD175" i="20" s="1"/>
  <c r="AB177" i="1"/>
  <c r="AH175" i="20" s="1"/>
  <c r="A178" i="1"/>
  <c r="A176" i="20" s="1"/>
  <c r="B177" i="1"/>
  <c r="B175" i="20" s="1"/>
  <c r="J82" i="11" l="1"/>
  <c r="AG178" i="1"/>
  <c r="AF178"/>
  <c r="X178"/>
  <c r="AD176" i="20" s="1"/>
  <c r="AB178" i="1"/>
  <c r="AH176" i="20" s="1"/>
  <c r="AA178" i="1"/>
  <c r="AG176" i="20" s="1"/>
  <c r="AC178" i="1"/>
  <c r="AI176" i="20" s="1"/>
  <c r="Z178" i="1"/>
  <c r="AF176" i="20" s="1"/>
  <c r="Y178" i="1"/>
  <c r="AE176" i="20" s="1"/>
  <c r="B178" i="1"/>
  <c r="B176" i="20" s="1"/>
  <c r="A179" i="1"/>
  <c r="A177" i="20" s="1"/>
  <c r="AG179" i="1" l="1"/>
  <c r="AF179"/>
  <c r="K82" i="11"/>
  <c r="Z179" i="1"/>
  <c r="AF177" i="20" s="1"/>
  <c r="Y179" i="1"/>
  <c r="AE177" i="20" s="1"/>
  <c r="AC179" i="1"/>
  <c r="AI177" i="20" s="1"/>
  <c r="X179" i="1"/>
  <c r="AD177" i="20" s="1"/>
  <c r="AB179" i="1"/>
  <c r="AH177" i="20" s="1"/>
  <c r="AA179" i="1"/>
  <c r="AG177" i="20" s="1"/>
  <c r="B179" i="1"/>
  <c r="B177" i="20" s="1"/>
  <c r="A180" i="1"/>
  <c r="A178" i="20" s="1"/>
  <c r="AG180" i="1" l="1"/>
  <c r="AF180"/>
  <c r="X180"/>
  <c r="AD178" i="20" s="1"/>
  <c r="AB180" i="1"/>
  <c r="AH178" i="20" s="1"/>
  <c r="AA180" i="1"/>
  <c r="AG178" i="20" s="1"/>
  <c r="Y180" i="1"/>
  <c r="AE178" i="20" s="1"/>
  <c r="AC180" i="1"/>
  <c r="AI178" i="20" s="1"/>
  <c r="Z180" i="1"/>
  <c r="AF178" i="20" s="1"/>
  <c r="A181" i="1"/>
  <c r="A179" i="20" s="1"/>
  <c r="B180" i="1"/>
  <c r="B178" i="20" s="1"/>
  <c r="AG181" i="1" l="1"/>
  <c r="AF181"/>
  <c r="Z181"/>
  <c r="AF179" i="20" s="1"/>
  <c r="Y181" i="1"/>
  <c r="AE179" i="20" s="1"/>
  <c r="AC181" i="1"/>
  <c r="AI179" i="20" s="1"/>
  <c r="AA181" i="1"/>
  <c r="AG179" i="20" s="1"/>
  <c r="X181" i="1"/>
  <c r="AD179" i="20" s="1"/>
  <c r="AB181" i="1"/>
  <c r="AH179" i="20" s="1"/>
  <c r="A182" i="1"/>
  <c r="A180" i="20" s="1"/>
  <c r="B181" i="1"/>
  <c r="B179" i="20" s="1"/>
  <c r="AG182" i="1" l="1"/>
  <c r="AF182"/>
  <c r="X182"/>
  <c r="AD180" i="20" s="1"/>
  <c r="AB182" i="1"/>
  <c r="AH180" i="20" s="1"/>
  <c r="AA182" i="1"/>
  <c r="AG180" i="20" s="1"/>
  <c r="AC182" i="1"/>
  <c r="AI180" i="20" s="1"/>
  <c r="Z182" i="1"/>
  <c r="AF180" i="20" s="1"/>
  <c r="Y182" i="1"/>
  <c r="AE180" i="20" s="1"/>
  <c r="A183" i="1"/>
  <c r="A181" i="20" s="1"/>
  <c r="B182" i="1"/>
  <c r="B180" i="20" s="1"/>
  <c r="AG183" i="1" l="1"/>
  <c r="AF183"/>
  <c r="Z183"/>
  <c r="AF181" i="20" s="1"/>
  <c r="Y183" i="1"/>
  <c r="AE181" i="20" s="1"/>
  <c r="AC183" i="1"/>
  <c r="AI181" i="20" s="1"/>
  <c r="AB183" i="1"/>
  <c r="AH181" i="20" s="1"/>
  <c r="AA183" i="1"/>
  <c r="AG181" i="20" s="1"/>
  <c r="X183" i="1"/>
  <c r="AD181" i="20" s="1"/>
  <c r="A184" i="1"/>
  <c r="A182" i="20" s="1"/>
  <c r="B183" i="1"/>
  <c r="B181" i="20" s="1"/>
  <c r="AG184" i="1" l="1"/>
  <c r="AF184"/>
  <c r="X184"/>
  <c r="AD182" i="20" s="1"/>
  <c r="AB184" i="1"/>
  <c r="AH182" i="20" s="1"/>
  <c r="AA184" i="1"/>
  <c r="AG182" i="20" s="1"/>
  <c r="Y184" i="1"/>
  <c r="AE182" i="20" s="1"/>
  <c r="AC184" i="1"/>
  <c r="AI182" i="20" s="1"/>
  <c r="Z184" i="1"/>
  <c r="AF182" i="20" s="1"/>
  <c r="A185" i="1"/>
  <c r="A183" i="20" s="1"/>
  <c r="B184" i="1"/>
  <c r="B182" i="20" s="1"/>
  <c r="AG185" i="1" l="1"/>
  <c r="AF185"/>
  <c r="Z185"/>
  <c r="AF183" i="20" s="1"/>
  <c r="Y185" i="1"/>
  <c r="AE183" i="20" s="1"/>
  <c r="AC185" i="1"/>
  <c r="AI183" i="20" s="1"/>
  <c r="AB185" i="1"/>
  <c r="AH183" i="20" s="1"/>
  <c r="AA185" i="1"/>
  <c r="AG183" i="20" s="1"/>
  <c r="X185" i="1"/>
  <c r="AD183" i="20" s="1"/>
  <c r="A186" i="1"/>
  <c r="A184" i="20" s="1"/>
  <c r="B185" i="1"/>
  <c r="B183" i="20" s="1"/>
  <c r="AG186" i="1" l="1"/>
  <c r="AF186"/>
  <c r="X186"/>
  <c r="AD184" i="20" s="1"/>
  <c r="AB186" i="1"/>
  <c r="AH184" i="20" s="1"/>
  <c r="AA186" i="1"/>
  <c r="AG184" i="20" s="1"/>
  <c r="AC186" i="1"/>
  <c r="AI184" i="20" s="1"/>
  <c r="Z186" i="1"/>
  <c r="AF184" i="20" s="1"/>
  <c r="Y186" i="1"/>
  <c r="AE184" i="20" s="1"/>
  <c r="B186" i="1"/>
  <c r="B184" i="20" s="1"/>
  <c r="A187" i="1"/>
  <c r="A185" i="20" s="1"/>
  <c r="AG187" i="1" l="1"/>
  <c r="AF187"/>
  <c r="Z187"/>
  <c r="AF185" i="20" s="1"/>
  <c r="Y187" i="1"/>
  <c r="AE185" i="20" s="1"/>
  <c r="AC187" i="1"/>
  <c r="AI185" i="20" s="1"/>
  <c r="AB187" i="1"/>
  <c r="AH185" i="20" s="1"/>
  <c r="AA187" i="1"/>
  <c r="AG185" i="20" s="1"/>
  <c r="X187" i="1"/>
  <c r="AD185" i="20" s="1"/>
  <c r="B187" i="1"/>
  <c r="B185" i="20" s="1"/>
  <c r="A188" i="1"/>
  <c r="A186" i="20" s="1"/>
  <c r="AG188" i="1" l="1"/>
  <c r="AF188"/>
  <c r="X188"/>
  <c r="AD186" i="20" s="1"/>
  <c r="AB188" i="1"/>
  <c r="AH186" i="20" s="1"/>
  <c r="AA188" i="1"/>
  <c r="AG186" i="20" s="1"/>
  <c r="Y188" i="1"/>
  <c r="AE186" i="20" s="1"/>
  <c r="AC188" i="1"/>
  <c r="AI186" i="20" s="1"/>
  <c r="Z188" i="1"/>
  <c r="AF186" i="20" s="1"/>
  <c r="B188" i="1"/>
  <c r="B186" i="20" s="1"/>
  <c r="A189" i="1"/>
  <c r="A187" i="20" s="1"/>
  <c r="AG189" i="1" l="1"/>
  <c r="AF189"/>
  <c r="Z189"/>
  <c r="AF187" i="20" s="1"/>
  <c r="Y189" i="1"/>
  <c r="AE187" i="20" s="1"/>
  <c r="AC189" i="1"/>
  <c r="AI187" i="20" s="1"/>
  <c r="AA189" i="1"/>
  <c r="AG187" i="20" s="1"/>
  <c r="X189" i="1"/>
  <c r="AD187" i="20" s="1"/>
  <c r="AB189" i="1"/>
  <c r="AH187" i="20" s="1"/>
  <c r="B189" i="1"/>
  <c r="B187" i="20" s="1"/>
  <c r="A190" i="1"/>
  <c r="A188" i="20" s="1"/>
  <c r="AG190" i="1" l="1"/>
  <c r="AF190"/>
  <c r="X190"/>
  <c r="AD188" i="20" s="1"/>
  <c r="AB190" i="1"/>
  <c r="AH188" i="20" s="1"/>
  <c r="AA190" i="1"/>
  <c r="AG188" i="20" s="1"/>
  <c r="AC190" i="1"/>
  <c r="AI188" i="20" s="1"/>
  <c r="Z190" i="1"/>
  <c r="AF188" i="20" s="1"/>
  <c r="Y190" i="1"/>
  <c r="AE188" i="20" s="1"/>
  <c r="A191" i="1"/>
  <c r="A189" i="20" s="1"/>
  <c r="B190" i="1"/>
  <c r="B188" i="20" s="1"/>
  <c r="AG191" i="1" l="1"/>
  <c r="AF191"/>
  <c r="Z191"/>
  <c r="AF189" i="20" s="1"/>
  <c r="Y191" i="1"/>
  <c r="AE189" i="20" s="1"/>
  <c r="AC191" i="1"/>
  <c r="AI189" i="20" s="1"/>
  <c r="AB191" i="1"/>
  <c r="AH189" i="20" s="1"/>
  <c r="X191" i="1"/>
  <c r="AD189" i="20" s="1"/>
  <c r="AA191" i="1"/>
  <c r="AG189" i="20" s="1"/>
  <c r="B191" i="1"/>
  <c r="B189" i="20" s="1"/>
  <c r="A192" i="1"/>
  <c r="A190" i="20" s="1"/>
  <c r="AG192" i="1" l="1"/>
  <c r="AF192"/>
  <c r="X192"/>
  <c r="AD190" i="20" s="1"/>
  <c r="AB192" i="1"/>
  <c r="AH190" i="20" s="1"/>
  <c r="AA192" i="1"/>
  <c r="AG190" i="20" s="1"/>
  <c r="Z192" i="1"/>
  <c r="AF190" i="20" s="1"/>
  <c r="Y192" i="1"/>
  <c r="AE190" i="20" s="1"/>
  <c r="AC192" i="1"/>
  <c r="AI190" i="20" s="1"/>
  <c r="A193" i="1"/>
  <c r="A191" i="20" s="1"/>
  <c r="B192" i="1"/>
  <c r="B190" i="20" s="1"/>
  <c r="AG193" i="1" l="1"/>
  <c r="AF193"/>
  <c r="Z193"/>
  <c r="AF191" i="20" s="1"/>
  <c r="Y193" i="1"/>
  <c r="AE191" i="20" s="1"/>
  <c r="AC193" i="1"/>
  <c r="AI191" i="20" s="1"/>
  <c r="AA193" i="1"/>
  <c r="AG191" i="20" s="1"/>
  <c r="X193" i="1"/>
  <c r="AD191" i="20" s="1"/>
  <c r="AB193" i="1"/>
  <c r="AH191" i="20" s="1"/>
  <c r="B193" i="1"/>
  <c r="B191" i="20" s="1"/>
  <c r="A194" i="1"/>
  <c r="A192" i="20" s="1"/>
  <c r="AG194" i="1" l="1"/>
  <c r="AF194"/>
  <c r="X194"/>
  <c r="AD192" i="20" s="1"/>
  <c r="AB194" i="1"/>
  <c r="AH192" i="20" s="1"/>
  <c r="AA194" i="1"/>
  <c r="AG192" i="20" s="1"/>
  <c r="AC194" i="1"/>
  <c r="AI192" i="20" s="1"/>
  <c r="Z194" i="1"/>
  <c r="AF192" i="20" s="1"/>
  <c r="Y194" i="1"/>
  <c r="AE192" i="20" s="1"/>
  <c r="A195" i="1"/>
  <c r="A193" i="20" s="1"/>
  <c r="B194" i="1"/>
  <c r="B192" i="20" s="1"/>
  <c r="AG195" i="1" l="1"/>
  <c r="AF195"/>
  <c r="Z195"/>
  <c r="AF193" i="20" s="1"/>
  <c r="Y195" i="1"/>
  <c r="AE193" i="20" s="1"/>
  <c r="AC195" i="1"/>
  <c r="AI193" i="20" s="1"/>
  <c r="AB195" i="1"/>
  <c r="AH193" i="20" s="1"/>
  <c r="AA195" i="1"/>
  <c r="AG193" i="20" s="1"/>
  <c r="X195" i="1"/>
  <c r="AD193" i="20" s="1"/>
  <c r="B195" i="1"/>
  <c r="B193" i="20" s="1"/>
  <c r="A196" i="1"/>
  <c r="A194" i="20" s="1"/>
  <c r="AG196" i="1" l="1"/>
  <c r="AF196"/>
  <c r="X196"/>
  <c r="AD194" i="20" s="1"/>
  <c r="AB196" i="1"/>
  <c r="AH194" i="20" s="1"/>
  <c r="AA196" i="1"/>
  <c r="AG194" i="20" s="1"/>
  <c r="Y196" i="1"/>
  <c r="AE194" i="20" s="1"/>
  <c r="AC196" i="1"/>
  <c r="AI194" i="20" s="1"/>
  <c r="Z196" i="1"/>
  <c r="AF194" i="20" s="1"/>
  <c r="B196" i="1"/>
  <c r="B194" i="20" s="1"/>
  <c r="A197" i="1"/>
  <c r="A195" i="20" s="1"/>
  <c r="AG197" i="1" l="1"/>
  <c r="AF197"/>
  <c r="Z197"/>
  <c r="AF195" i="20" s="1"/>
  <c r="Y197" i="1"/>
  <c r="AE195" i="20" s="1"/>
  <c r="AC197" i="1"/>
  <c r="AI195" i="20" s="1"/>
  <c r="AA197" i="1"/>
  <c r="AG195" i="20" s="1"/>
  <c r="X197" i="1"/>
  <c r="AD195" i="20" s="1"/>
  <c r="AB197" i="1"/>
  <c r="AH195" i="20" s="1"/>
  <c r="B197" i="1"/>
  <c r="B195" i="20" s="1"/>
  <c r="A198" i="1"/>
  <c r="A196" i="20" s="1"/>
  <c r="AG198" i="1" l="1"/>
  <c r="AF198"/>
  <c r="X198"/>
  <c r="AD196" i="20" s="1"/>
  <c r="AB198" i="1"/>
  <c r="AH196" i="20" s="1"/>
  <c r="AA198" i="1"/>
  <c r="AG196" i="20" s="1"/>
  <c r="AC198" i="1"/>
  <c r="AI196" i="20" s="1"/>
  <c r="Z198" i="1"/>
  <c r="AF196" i="20" s="1"/>
  <c r="Y198" i="1"/>
  <c r="AE196" i="20" s="1"/>
  <c r="B198" i="1"/>
  <c r="B196" i="20" s="1"/>
  <c r="A199" i="1"/>
  <c r="A197" i="20" s="1"/>
  <c r="AG199" i="1" l="1"/>
  <c r="AF199"/>
  <c r="Z199"/>
  <c r="AF197" i="20" s="1"/>
  <c r="Y199" i="1"/>
  <c r="AE197" i="20" s="1"/>
  <c r="AC199" i="1"/>
  <c r="AI197" i="20" s="1"/>
  <c r="X199" i="1"/>
  <c r="AD197" i="20" s="1"/>
  <c r="AA199" i="1"/>
  <c r="AG197" i="20" s="1"/>
  <c r="AB199" i="1"/>
  <c r="AH197" i="20" s="1"/>
  <c r="A200" i="1"/>
  <c r="A198" i="20" s="1"/>
  <c r="B199" i="1"/>
  <c r="B197" i="20" s="1"/>
  <c r="AG200" i="1" l="1"/>
  <c r="AF200"/>
  <c r="X200"/>
  <c r="AD198" i="20" s="1"/>
  <c r="AB200" i="1"/>
  <c r="AH198" i="20" s="1"/>
  <c r="AA200" i="1"/>
  <c r="AG198" i="20" s="1"/>
  <c r="Y200" i="1"/>
  <c r="AE198" i="20" s="1"/>
  <c r="AC200" i="1"/>
  <c r="AI198" i="20" s="1"/>
  <c r="Z200" i="1"/>
  <c r="AF198" i="20" s="1"/>
  <c r="B200" i="1"/>
  <c r="B198" i="20" s="1"/>
  <c r="A201" i="1"/>
  <c r="A199" i="20" s="1"/>
  <c r="AG201" i="1" l="1"/>
  <c r="AF201"/>
  <c r="Z201"/>
  <c r="AF199" i="20" s="1"/>
  <c r="Y201" i="1"/>
  <c r="AE199" i="20" s="1"/>
  <c r="AC201" i="1"/>
  <c r="AI199" i="20" s="1"/>
  <c r="AA201" i="1"/>
  <c r="AG199" i="20" s="1"/>
  <c r="X201" i="1"/>
  <c r="AD199" i="20" s="1"/>
  <c r="AB201" i="1"/>
  <c r="AH199" i="20" s="1"/>
  <c r="A202" i="1"/>
  <c r="A200" i="20" s="1"/>
  <c r="B201" i="1"/>
  <c r="B199" i="20" s="1"/>
  <c r="AG202" i="1" l="1"/>
  <c r="AF202"/>
  <c r="X202"/>
  <c r="AD200" i="20" s="1"/>
  <c r="AB202" i="1"/>
  <c r="AH200" i="20" s="1"/>
  <c r="AA202" i="1"/>
  <c r="AG200" i="20" s="1"/>
  <c r="AC202" i="1"/>
  <c r="AI200" i="20" s="1"/>
  <c r="Z202" i="1"/>
  <c r="AF200" i="20" s="1"/>
  <c r="Y202" i="1"/>
  <c r="AE200" i="20" s="1"/>
  <c r="B202" i="1"/>
  <c r="B200" i="20" s="1"/>
  <c r="A203" i="1"/>
  <c r="A201" i="20" s="1"/>
  <c r="AG203" i="1" l="1"/>
  <c r="AF203"/>
  <c r="Z203"/>
  <c r="AF201" i="20" s="1"/>
  <c r="Y203" i="1"/>
  <c r="AE201" i="20" s="1"/>
  <c r="AC203" i="1"/>
  <c r="AI201" i="20" s="1"/>
  <c r="AA203" i="1"/>
  <c r="AG201" i="20" s="1"/>
  <c r="AB203" i="1"/>
  <c r="AH201" i="20" s="1"/>
  <c r="X203" i="1"/>
  <c r="AD201" i="20" s="1"/>
  <c r="A204" i="1"/>
  <c r="A202" i="20" s="1"/>
  <c r="B203" i="1"/>
  <c r="B201" i="20" s="1"/>
  <c r="AG204" i="1" l="1"/>
  <c r="AF204"/>
  <c r="X204"/>
  <c r="AD202" i="20" s="1"/>
  <c r="AB204" i="1"/>
  <c r="AH202" i="20" s="1"/>
  <c r="AA204" i="1"/>
  <c r="AG202" i="20" s="1"/>
  <c r="Y204" i="1"/>
  <c r="AE202" i="20" s="1"/>
  <c r="AC204" i="1"/>
  <c r="AI202" i="20" s="1"/>
  <c r="Z204" i="1"/>
  <c r="AF202" i="20" s="1"/>
  <c r="B204" i="1"/>
  <c r="B202" i="20" s="1"/>
  <c r="A205" i="1"/>
  <c r="A203" i="20" s="1"/>
  <c r="AG205" i="1" l="1"/>
  <c r="AF205"/>
  <c r="Z205"/>
  <c r="AF203" i="20" s="1"/>
  <c r="Y205" i="1"/>
  <c r="AE203" i="20" s="1"/>
  <c r="AC205" i="1"/>
  <c r="AI203" i="20" s="1"/>
  <c r="AA205" i="1"/>
  <c r="AG203" i="20" s="1"/>
  <c r="X205" i="1"/>
  <c r="AD203" i="20" s="1"/>
  <c r="AB205" i="1"/>
  <c r="AH203" i="20" s="1"/>
  <c r="A206" i="1"/>
  <c r="A204" i="20" s="1"/>
  <c r="B205" i="1"/>
  <c r="B203" i="20" s="1"/>
  <c r="AG206" i="1" l="1"/>
  <c r="AF206"/>
  <c r="X206"/>
  <c r="AD204" i="20" s="1"/>
  <c r="AB206" i="1"/>
  <c r="AH204" i="20" s="1"/>
  <c r="AA206" i="1"/>
  <c r="AG204" i="20" s="1"/>
  <c r="AC206" i="1"/>
  <c r="AI204" i="20" s="1"/>
  <c r="Z206" i="1"/>
  <c r="AF204" i="20" s="1"/>
  <c r="Y206" i="1"/>
  <c r="AE204" i="20" s="1"/>
  <c r="B206" i="1"/>
  <c r="B204" i="20" s="1"/>
  <c r="A207" i="1"/>
  <c r="A205" i="20" s="1"/>
  <c r="AG207" i="1" l="1"/>
  <c r="AF207"/>
  <c r="Z207"/>
  <c r="AF205" i="20" s="1"/>
  <c r="Y207" i="1"/>
  <c r="AE205" i="20" s="1"/>
  <c r="AC207" i="1"/>
  <c r="AI205" i="20" s="1"/>
  <c r="X207" i="1"/>
  <c r="AD205" i="20" s="1"/>
  <c r="AB207" i="1"/>
  <c r="AH205" i="20" s="1"/>
  <c r="AA207" i="1"/>
  <c r="AG205" i="20" s="1"/>
  <c r="A208" i="1"/>
  <c r="A206" i="20" s="1"/>
  <c r="B207" i="1"/>
  <c r="B205" i="20" s="1"/>
  <c r="AG208" i="1" l="1"/>
  <c r="AF208"/>
  <c r="X208"/>
  <c r="AD206" i="20" s="1"/>
  <c r="AB208" i="1"/>
  <c r="AH206" i="20" s="1"/>
  <c r="AA208" i="1"/>
  <c r="AG206" i="20" s="1"/>
  <c r="Y208" i="1"/>
  <c r="AE206" i="20" s="1"/>
  <c r="AC208" i="1"/>
  <c r="AI206" i="20" s="1"/>
  <c r="Z208" i="1"/>
  <c r="AF206" i="20" s="1"/>
  <c r="A209" i="1"/>
  <c r="A207" i="20" s="1"/>
  <c r="B208" i="1"/>
  <c r="B206" i="20" s="1"/>
  <c r="AG209" i="1" l="1"/>
  <c r="AF209"/>
  <c r="Z209"/>
  <c r="AF207" i="20" s="1"/>
  <c r="Y209" i="1"/>
  <c r="AE207" i="20" s="1"/>
  <c r="AC209" i="1"/>
  <c r="AI207" i="20" s="1"/>
  <c r="AA209" i="1"/>
  <c r="AG207" i="20" s="1"/>
  <c r="X209" i="1"/>
  <c r="AD207" i="20" s="1"/>
  <c r="AB209" i="1"/>
  <c r="AH207" i="20" s="1"/>
  <c r="A210" i="1"/>
  <c r="A208" i="20" s="1"/>
  <c r="B209" i="1"/>
  <c r="B207" i="20" s="1"/>
  <c r="AG210" i="1" l="1"/>
  <c r="AF210"/>
  <c r="M80" i="11"/>
  <c r="L80"/>
  <c r="P80"/>
  <c r="K80"/>
  <c r="O80"/>
  <c r="J80"/>
  <c r="N80"/>
  <c r="X210" i="1"/>
  <c r="AD208" i="20" s="1"/>
  <c r="AB210" i="1"/>
  <c r="AH208" i="20" s="1"/>
  <c r="AA210" i="1"/>
  <c r="AG208" i="20" s="1"/>
  <c r="AC210" i="1"/>
  <c r="AI208" i="20" s="1"/>
  <c r="Z210" i="1"/>
  <c r="AF208" i="20" s="1"/>
  <c r="Y210" i="1"/>
  <c r="AE208" i="20" s="1"/>
  <c r="B210" i="1"/>
  <c r="B208" i="20" s="1"/>
  <c r="A211" i="1"/>
  <c r="A209" i="20" s="1"/>
  <c r="S80" i="11"/>
  <c r="T63"/>
  <c r="N63"/>
  <c r="P63"/>
  <c r="T71"/>
  <c r="J79"/>
  <c r="V63"/>
  <c r="U71"/>
  <c r="K64"/>
  <c r="T64"/>
  <c r="O63"/>
  <c r="R71"/>
  <c r="N72"/>
  <c r="L79"/>
  <c r="N64"/>
  <c r="O72"/>
  <c r="E79"/>
  <c r="G79"/>
  <c r="O79"/>
  <c r="H79"/>
  <c r="J88"/>
  <c r="C87"/>
  <c r="D88"/>
  <c r="E87"/>
  <c r="F88"/>
  <c r="G87"/>
  <c r="P88"/>
  <c r="B95"/>
  <c r="C96"/>
  <c r="D95"/>
  <c r="E96"/>
  <c r="F96"/>
  <c r="O96"/>
  <c r="H96"/>
  <c r="B103"/>
  <c r="C104"/>
  <c r="D103"/>
  <c r="E104"/>
  <c r="F103"/>
  <c r="G104"/>
  <c r="H104"/>
  <c r="H103"/>
  <c r="U64"/>
  <c r="O64"/>
  <c r="J71"/>
  <c r="V72"/>
  <c r="T80"/>
  <c r="S71"/>
  <c r="W72"/>
  <c r="S63"/>
  <c r="U63"/>
  <c r="X64"/>
  <c r="L72"/>
  <c r="N71"/>
  <c r="D79"/>
  <c r="K71"/>
  <c r="O71"/>
  <c r="U80"/>
  <c r="M79"/>
  <c r="N79"/>
  <c r="B87"/>
  <c r="K88"/>
  <c r="D87"/>
  <c r="M88"/>
  <c r="F87"/>
  <c r="G88"/>
  <c r="H87"/>
  <c r="J96"/>
  <c r="C95"/>
  <c r="L96"/>
  <c r="E95"/>
  <c r="N95"/>
  <c r="G96"/>
  <c r="P95"/>
  <c r="B104"/>
  <c r="K104"/>
  <c r="L104"/>
  <c r="E103"/>
  <c r="N104"/>
  <c r="O103"/>
  <c r="S79"/>
  <c r="R63"/>
  <c r="M63"/>
  <c r="W63"/>
  <c r="J72"/>
  <c r="V71"/>
  <c r="R64"/>
  <c r="S72"/>
  <c r="W71"/>
  <c r="D80"/>
  <c r="L64"/>
  <c r="V64"/>
  <c r="X63"/>
  <c r="L71"/>
  <c r="P72"/>
  <c r="T79"/>
  <c r="K72"/>
  <c r="P71"/>
  <c r="E80"/>
  <c r="F80"/>
  <c r="F79"/>
  <c r="H80"/>
  <c r="J87"/>
  <c r="C88"/>
  <c r="L87"/>
  <c r="E88"/>
  <c r="N87"/>
  <c r="O88"/>
  <c r="P87"/>
  <c r="B96"/>
  <c r="K95"/>
  <c r="D96"/>
  <c r="M95"/>
  <c r="F95"/>
  <c r="G95"/>
  <c r="H95"/>
  <c r="J104"/>
  <c r="C103"/>
  <c r="D104"/>
  <c r="M104"/>
  <c r="F104"/>
  <c r="O104"/>
  <c r="P104"/>
  <c r="G103"/>
  <c r="K79"/>
  <c r="K63"/>
  <c r="M64"/>
  <c r="P64"/>
  <c r="T72"/>
  <c r="X72"/>
  <c r="S64"/>
  <c r="U72"/>
  <c r="X71"/>
  <c r="J63"/>
  <c r="L63"/>
  <c r="W64"/>
  <c r="R72"/>
  <c r="M72"/>
  <c r="R79"/>
  <c r="J64"/>
  <c r="M71"/>
  <c r="R80"/>
  <c r="U79"/>
  <c r="V80"/>
  <c r="V79"/>
  <c r="G80"/>
  <c r="P79"/>
  <c r="B88"/>
  <c r="K87"/>
  <c r="L88"/>
  <c r="M87"/>
  <c r="N88"/>
  <c r="O87"/>
  <c r="H88"/>
  <c r="J95"/>
  <c r="K96"/>
  <c r="L95"/>
  <c r="M96"/>
  <c r="N96"/>
  <c r="O95"/>
  <c r="P96"/>
  <c r="J103"/>
  <c r="K103"/>
  <c r="L103"/>
  <c r="M103"/>
  <c r="N103"/>
  <c r="P103"/>
  <c r="W80" l="1"/>
  <c r="AG211" i="1"/>
  <c r="AF211"/>
  <c r="Z211"/>
  <c r="AF209" i="20" s="1"/>
  <c r="Y211" i="1"/>
  <c r="AE209" i="20" s="1"/>
  <c r="AC211" i="1"/>
  <c r="AI209" i="20" s="1"/>
  <c r="X211" i="1"/>
  <c r="AD209" i="20" s="1"/>
  <c r="AB211" i="1"/>
  <c r="AH209" i="20" s="1"/>
  <c r="AA211" i="1"/>
  <c r="AG209" i="20" s="1"/>
  <c r="W79" i="11"/>
  <c r="B211" i="1"/>
  <c r="B209" i="20" s="1"/>
  <c r="A212" i="1"/>
  <c r="A210" i="20" s="1"/>
  <c r="AG212" i="1" l="1"/>
  <c r="AF212"/>
  <c r="X212"/>
  <c r="AD210" i="20" s="1"/>
  <c r="AB212" i="1"/>
  <c r="AH210" i="20" s="1"/>
  <c r="AA212" i="1"/>
  <c r="AG210" i="20" s="1"/>
  <c r="Z212" i="1"/>
  <c r="AF210" i="20" s="1"/>
  <c r="Y212" i="1"/>
  <c r="AE210" i="20" s="1"/>
  <c r="AC212" i="1"/>
  <c r="AI210" i="20" s="1"/>
  <c r="B212" i="1"/>
  <c r="B210" i="20" s="1"/>
  <c r="A213" i="1"/>
  <c r="A211" i="20" s="1"/>
  <c r="AG213" i="1" l="1"/>
  <c r="AF213"/>
  <c r="Z213"/>
  <c r="AF211" i="20" s="1"/>
  <c r="Y213" i="1"/>
  <c r="AE211" i="20" s="1"/>
  <c r="AC213" i="1"/>
  <c r="AI211" i="20" s="1"/>
  <c r="AA213" i="1"/>
  <c r="AG211" i="20" s="1"/>
  <c r="X213" i="1"/>
  <c r="AD211" i="20" s="1"/>
  <c r="AB213" i="1"/>
  <c r="AH211" i="20" s="1"/>
  <c r="A214" i="1"/>
  <c r="A212" i="20" s="1"/>
  <c r="B213" i="1"/>
  <c r="B211" i="20" s="1"/>
  <c r="AG214" i="1" l="1"/>
  <c r="AF214"/>
  <c r="X214"/>
  <c r="AD212" i="20" s="1"/>
  <c r="AB214" i="1"/>
  <c r="AH212" i="20" s="1"/>
  <c r="AA214" i="1"/>
  <c r="AG212" i="20" s="1"/>
  <c r="AC214" i="1"/>
  <c r="AI212" i="20" s="1"/>
  <c r="Z214" i="1"/>
  <c r="AF212" i="20" s="1"/>
  <c r="Y214" i="1"/>
  <c r="AE212" i="20" s="1"/>
  <c r="B214" i="1"/>
  <c r="B212" i="20" s="1"/>
  <c r="A215" i="1"/>
  <c r="A213" i="20" s="1"/>
  <c r="AG215" i="1" l="1"/>
  <c r="AF215"/>
  <c r="Z215"/>
  <c r="AF213" i="20" s="1"/>
  <c r="Y215" i="1"/>
  <c r="AE213" i="20" s="1"/>
  <c r="AC215" i="1"/>
  <c r="AI213" i="20" s="1"/>
  <c r="AB215" i="1"/>
  <c r="AH213" i="20" s="1"/>
  <c r="AA215" i="1"/>
  <c r="AG213" i="20" s="1"/>
  <c r="X215" i="1"/>
  <c r="AD213" i="20" s="1"/>
  <c r="A216" i="1"/>
  <c r="A214" i="20" s="1"/>
  <c r="B215" i="1"/>
  <c r="B213" i="20" s="1"/>
  <c r="AG216" i="1" l="1"/>
  <c r="AF216"/>
  <c r="X216"/>
  <c r="AD214" i="20" s="1"/>
  <c r="AB216" i="1"/>
  <c r="AH214" i="20" s="1"/>
  <c r="AA216" i="1"/>
  <c r="AG214" i="20" s="1"/>
  <c r="Y216" i="1"/>
  <c r="AE214" i="20" s="1"/>
  <c r="Z216" i="1"/>
  <c r="AF214" i="20" s="1"/>
  <c r="AC216" i="1"/>
  <c r="AI214" i="20" s="1"/>
  <c r="A217" i="1"/>
  <c r="A215" i="20" s="1"/>
  <c r="B216" i="1"/>
  <c r="B214" i="20" s="1"/>
  <c r="AG217" i="1" l="1"/>
  <c r="AF217"/>
  <c r="Z217"/>
  <c r="AF215" i="20" s="1"/>
  <c r="Y217" i="1"/>
  <c r="AE215" i="20" s="1"/>
  <c r="AC217" i="1"/>
  <c r="AI215" i="20" s="1"/>
  <c r="AA217" i="1"/>
  <c r="AG215" i="20" s="1"/>
  <c r="X217" i="1"/>
  <c r="AD215" i="20" s="1"/>
  <c r="AB217" i="1"/>
  <c r="AH215" i="20" s="1"/>
  <c r="B217" i="1"/>
  <c r="B215" i="20" s="1"/>
  <c r="A218" i="1"/>
  <c r="A216" i="20" s="1"/>
  <c r="AG218" i="1" l="1"/>
  <c r="AF218"/>
  <c r="X218"/>
  <c r="AD216" i="20" s="1"/>
  <c r="AB218" i="1"/>
  <c r="AH216" i="20" s="1"/>
  <c r="AA218" i="1"/>
  <c r="AG216" i="20" s="1"/>
  <c r="AC218" i="1"/>
  <c r="AI216" i="20" s="1"/>
  <c r="Z218" i="1"/>
  <c r="AF216" i="20" s="1"/>
  <c r="Y218" i="1"/>
  <c r="AE216" i="20" s="1"/>
  <c r="B218" i="1"/>
  <c r="B216" i="20" s="1"/>
  <c r="A219" i="1"/>
  <c r="A217" i="20" s="1"/>
  <c r="AG219" i="1" l="1"/>
  <c r="AF219"/>
  <c r="Z219"/>
  <c r="AF217" i="20" s="1"/>
  <c r="Y219" i="1"/>
  <c r="AE217" i="20" s="1"/>
  <c r="AC219" i="1"/>
  <c r="AI217" i="20" s="1"/>
  <c r="AB219" i="1"/>
  <c r="AH217" i="20" s="1"/>
  <c r="AA219" i="1"/>
  <c r="AG217" i="20" s="1"/>
  <c r="X219" i="1"/>
  <c r="AD217" i="20" s="1"/>
  <c r="B219" i="1"/>
  <c r="B217" i="20" s="1"/>
  <c r="A220" i="1"/>
  <c r="A218" i="20" s="1"/>
  <c r="AG220" i="1" l="1"/>
  <c r="AF220"/>
  <c r="X220"/>
  <c r="AD218" i="20" s="1"/>
  <c r="AB220" i="1"/>
  <c r="AH218" i="20" s="1"/>
  <c r="AA220" i="1"/>
  <c r="AG218" i="20" s="1"/>
  <c r="Z220" i="1"/>
  <c r="AF218" i="20" s="1"/>
  <c r="Y220" i="1"/>
  <c r="AE218" i="20" s="1"/>
  <c r="AC220" i="1"/>
  <c r="AI218" i="20" s="1"/>
  <c r="A221" i="1"/>
  <c r="A219" i="20" s="1"/>
  <c r="B220" i="1"/>
  <c r="B218" i="20" s="1"/>
  <c r="AG221" i="1" l="1"/>
  <c r="AF221"/>
  <c r="Z221"/>
  <c r="AF219" i="20" s="1"/>
  <c r="Y221" i="1"/>
  <c r="AE219" i="20" s="1"/>
  <c r="AC221" i="1"/>
  <c r="AI219" i="20" s="1"/>
  <c r="AA221" i="1"/>
  <c r="AG219" i="20" s="1"/>
  <c r="X221" i="1"/>
  <c r="AD219" i="20" s="1"/>
  <c r="AB221" i="1"/>
  <c r="AH219" i="20" s="1"/>
  <c r="B221" i="1"/>
  <c r="B219" i="20" s="1"/>
  <c r="A222" i="1"/>
  <c r="A220" i="20" s="1"/>
  <c r="AG222" i="1" l="1"/>
  <c r="AF222"/>
  <c r="X222"/>
  <c r="AD220" i="20" s="1"/>
  <c r="AB222" i="1"/>
  <c r="AH220" i="20" s="1"/>
  <c r="AA222" i="1"/>
  <c r="AG220" i="20" s="1"/>
  <c r="AC222" i="1"/>
  <c r="AI220" i="20" s="1"/>
  <c r="Z222" i="1"/>
  <c r="AF220" i="20" s="1"/>
  <c r="Y222" i="1"/>
  <c r="AE220" i="20" s="1"/>
  <c r="B222" i="1"/>
  <c r="B220" i="20" s="1"/>
  <c r="A223" i="1"/>
  <c r="A221" i="20" s="1"/>
  <c r="AG223" i="1" l="1"/>
  <c r="AF223"/>
  <c r="Z223"/>
  <c r="AF221" i="20" s="1"/>
  <c r="Y223" i="1"/>
  <c r="AE221" i="20" s="1"/>
  <c r="AC223" i="1"/>
  <c r="AI221" i="20" s="1"/>
  <c r="AB223" i="1"/>
  <c r="AH221" i="20" s="1"/>
  <c r="AA223" i="1"/>
  <c r="AG221" i="20" s="1"/>
  <c r="X223" i="1"/>
  <c r="AD221" i="20" s="1"/>
  <c r="A224" i="1"/>
  <c r="A222" i="20" s="1"/>
  <c r="B223" i="1"/>
  <c r="B221" i="20" s="1"/>
  <c r="AG224" i="1" l="1"/>
  <c r="AF224"/>
  <c r="X224"/>
  <c r="AD222" i="20" s="1"/>
  <c r="AB224" i="1"/>
  <c r="AH222" i="20" s="1"/>
  <c r="AA224" i="1"/>
  <c r="AG222" i="20" s="1"/>
  <c r="Y224" i="1"/>
  <c r="AE222" i="20" s="1"/>
  <c r="Z224" i="1"/>
  <c r="AF222" i="20" s="1"/>
  <c r="AC224" i="1"/>
  <c r="AI222" i="20" s="1"/>
  <c r="A225" i="1"/>
  <c r="A223" i="20" s="1"/>
  <c r="B224" i="1"/>
  <c r="B222" i="20" s="1"/>
  <c r="AG225" i="1" l="1"/>
  <c r="AF225"/>
  <c r="Z225"/>
  <c r="AF223" i="20" s="1"/>
  <c r="Y225" i="1"/>
  <c r="AE223" i="20" s="1"/>
  <c r="AC225" i="1"/>
  <c r="AI223" i="20" s="1"/>
  <c r="AA225" i="1"/>
  <c r="AG223" i="20" s="1"/>
  <c r="X225" i="1"/>
  <c r="AD223" i="20" s="1"/>
  <c r="AB225" i="1"/>
  <c r="AH223" i="20" s="1"/>
  <c r="A226" i="1"/>
  <c r="A224" i="20" s="1"/>
  <c r="B225" i="1"/>
  <c r="B223" i="20" s="1"/>
  <c r="AG226" i="1" l="1"/>
  <c r="AF226"/>
  <c r="X226"/>
  <c r="AD224" i="20" s="1"/>
  <c r="AB226" i="1"/>
  <c r="AH224" i="20" s="1"/>
  <c r="AA226" i="1"/>
  <c r="AG224" i="20" s="1"/>
  <c r="AC226" i="1"/>
  <c r="AI224" i="20" s="1"/>
  <c r="Z226" i="1"/>
  <c r="AF224" i="20" s="1"/>
  <c r="Y226" i="1"/>
  <c r="AE224" i="20" s="1"/>
  <c r="B226" i="1"/>
  <c r="B224" i="20" s="1"/>
  <c r="A227" i="1"/>
  <c r="A225" i="20" s="1"/>
  <c r="AG227" i="1" l="1"/>
  <c r="AF227"/>
  <c r="Z227"/>
  <c r="AF225" i="20" s="1"/>
  <c r="Y227" i="1"/>
  <c r="AE225" i="20" s="1"/>
  <c r="AC227" i="1"/>
  <c r="AI225" i="20" s="1"/>
  <c r="X227" i="1"/>
  <c r="AD225" i="20" s="1"/>
  <c r="AB227" i="1"/>
  <c r="AH225" i="20" s="1"/>
  <c r="AA227" i="1"/>
  <c r="AG225" i="20" s="1"/>
  <c r="A228" i="1"/>
  <c r="A226" i="20" s="1"/>
  <c r="B227" i="1"/>
  <c r="B225" i="20" s="1"/>
  <c r="AG228" i="1" l="1"/>
  <c r="AF228"/>
  <c r="X228"/>
  <c r="AD226" i="20" s="1"/>
  <c r="AB228" i="1"/>
  <c r="AH226" i="20" s="1"/>
  <c r="AA228" i="1"/>
  <c r="AG226" i="20" s="1"/>
  <c r="Y228" i="1"/>
  <c r="AE226" i="20" s="1"/>
  <c r="Z228" i="1"/>
  <c r="AF226" i="20" s="1"/>
  <c r="AC228" i="1"/>
  <c r="AI226" i="20" s="1"/>
  <c r="B228" i="1"/>
  <c r="B226" i="20" s="1"/>
  <c r="A229" i="1"/>
  <c r="A227" i="20" s="1"/>
  <c r="AG229" i="1" l="1"/>
  <c r="AF229"/>
  <c r="Z229"/>
  <c r="AF227" i="20" s="1"/>
  <c r="Y229" i="1"/>
  <c r="AE227" i="20" s="1"/>
  <c r="AC229" i="1"/>
  <c r="AI227" i="20" s="1"/>
  <c r="AA229" i="1"/>
  <c r="AG227" i="20" s="1"/>
  <c r="X229" i="1"/>
  <c r="AD227" i="20" s="1"/>
  <c r="AB229" i="1"/>
  <c r="AH227" i="20" s="1"/>
  <c r="A230" i="1"/>
  <c r="A228" i="20" s="1"/>
  <c r="B229" i="1"/>
  <c r="B227" i="20" s="1"/>
  <c r="AG230" i="1" l="1"/>
  <c r="AF230"/>
  <c r="X230"/>
  <c r="AD228" i="20" s="1"/>
  <c r="AB230" i="1"/>
  <c r="AH228" i="20" s="1"/>
  <c r="AA230" i="1"/>
  <c r="AG228" i="20" s="1"/>
  <c r="AC230" i="1"/>
  <c r="AI228" i="20" s="1"/>
  <c r="Z230" i="1"/>
  <c r="AF228" i="20" s="1"/>
  <c r="Y230" i="1"/>
  <c r="AE228" i="20" s="1"/>
  <c r="A231" i="1"/>
  <c r="A229" i="20" s="1"/>
  <c r="B230" i="1"/>
  <c r="B228" i="20" s="1"/>
  <c r="AG231" i="1" l="1"/>
  <c r="AF231"/>
  <c r="Z231"/>
  <c r="AF229" i="20" s="1"/>
  <c r="Y231" i="1"/>
  <c r="AE229" i="20" s="1"/>
  <c r="AC231" i="1"/>
  <c r="AI229" i="20" s="1"/>
  <c r="AB231" i="1"/>
  <c r="AH229" i="20" s="1"/>
  <c r="X231" i="1"/>
  <c r="AD229" i="20" s="1"/>
  <c r="AA231" i="1"/>
  <c r="AG229" i="20" s="1"/>
  <c r="B231" i="1"/>
  <c r="B229" i="20" s="1"/>
  <c r="A232" i="1"/>
  <c r="A230" i="20" s="1"/>
  <c r="AG232" i="1" l="1"/>
  <c r="AF232"/>
  <c r="X232"/>
  <c r="AD230" i="20" s="1"/>
  <c r="AB232" i="1"/>
  <c r="AH230" i="20" s="1"/>
  <c r="AA232" i="1"/>
  <c r="AG230" i="20" s="1"/>
  <c r="Y232" i="1"/>
  <c r="AE230" i="20" s="1"/>
  <c r="Z232" i="1"/>
  <c r="AF230" i="20" s="1"/>
  <c r="AC232" i="1"/>
  <c r="AI230" i="20" s="1"/>
  <c r="A233" i="1"/>
  <c r="A231" i="20" s="1"/>
  <c r="B232" i="1"/>
  <c r="B230" i="20" s="1"/>
  <c r="AG233" i="1" l="1"/>
  <c r="AF233"/>
  <c r="Z233"/>
  <c r="AF231" i="20" s="1"/>
  <c r="Y233" i="1"/>
  <c r="AE231" i="20" s="1"/>
  <c r="AC233" i="1"/>
  <c r="AI231" i="20" s="1"/>
  <c r="AB233" i="1"/>
  <c r="AH231" i="20" s="1"/>
  <c r="AA233" i="1"/>
  <c r="AG231" i="20" s="1"/>
  <c r="X233" i="1"/>
  <c r="AD231" i="20" s="1"/>
  <c r="B233" i="1"/>
  <c r="B231" i="20" s="1"/>
  <c r="A234" i="1"/>
  <c r="A232" i="20" s="1"/>
  <c r="AG234" i="1" l="1"/>
  <c r="AF234"/>
  <c r="X234"/>
  <c r="AD232" i="20" s="1"/>
  <c r="AB234" i="1"/>
  <c r="AH232" i="20" s="1"/>
  <c r="AA234" i="1"/>
  <c r="AG232" i="20" s="1"/>
  <c r="AC234" i="1"/>
  <c r="AI232" i="20" s="1"/>
  <c r="Y234" i="1"/>
  <c r="AE232" i="20" s="1"/>
  <c r="Z234" i="1"/>
  <c r="AF232" i="20" s="1"/>
  <c r="B234" i="1"/>
  <c r="B232" i="20" s="1"/>
  <c r="A235" i="1"/>
  <c r="A233" i="20" s="1"/>
  <c r="AG235" i="1" l="1"/>
  <c r="AF235"/>
  <c r="Z235"/>
  <c r="AF233" i="20" s="1"/>
  <c r="Y235" i="1"/>
  <c r="AE233" i="20" s="1"/>
  <c r="AC235" i="1"/>
  <c r="AI233" i="20" s="1"/>
  <c r="AB235" i="1"/>
  <c r="AH233" i="20" s="1"/>
  <c r="AA235" i="1"/>
  <c r="AG233" i="20" s="1"/>
  <c r="X235" i="1"/>
  <c r="AD233" i="20" s="1"/>
  <c r="A236" i="1"/>
  <c r="A234" i="20" s="1"/>
  <c r="B235" i="1"/>
  <c r="B233" i="20" s="1"/>
  <c r="AG236" i="1" l="1"/>
  <c r="AF236"/>
  <c r="X236"/>
  <c r="AD234" i="20" s="1"/>
  <c r="AB236" i="1"/>
  <c r="AH234" i="20" s="1"/>
  <c r="AA236" i="1"/>
  <c r="AG234" i="20" s="1"/>
  <c r="Y236" i="1"/>
  <c r="AE234" i="20" s="1"/>
  <c r="AC236" i="1"/>
  <c r="AI234" i="20" s="1"/>
  <c r="Z236" i="1"/>
  <c r="AF234" i="20" s="1"/>
  <c r="A237" i="1"/>
  <c r="A235" i="20" s="1"/>
  <c r="B236" i="1"/>
  <c r="B234" i="20" s="1"/>
  <c r="AG237" i="1" l="1"/>
  <c r="AF237"/>
  <c r="Z237"/>
  <c r="AF235" i="20" s="1"/>
  <c r="Y237" i="1"/>
  <c r="AE235" i="20" s="1"/>
  <c r="AC237" i="1"/>
  <c r="AI235" i="20" s="1"/>
  <c r="AA237" i="1"/>
  <c r="AG235" i="20" s="1"/>
  <c r="X237" i="1"/>
  <c r="AD235" i="20" s="1"/>
  <c r="AB237" i="1"/>
  <c r="AH235" i="20" s="1"/>
  <c r="A238" i="1"/>
  <c r="A236" i="20" s="1"/>
  <c r="B237" i="1"/>
  <c r="B235" i="20" s="1"/>
  <c r="AG238" i="1" l="1"/>
  <c r="AF238"/>
  <c r="X238"/>
  <c r="AD236" i="20" s="1"/>
  <c r="AB238" i="1"/>
  <c r="AH236" i="20" s="1"/>
  <c r="AA238" i="1"/>
  <c r="AG236" i="20" s="1"/>
  <c r="AC238" i="1"/>
  <c r="AI236" i="20" s="1"/>
  <c r="Z238" i="1"/>
  <c r="AF236" i="20" s="1"/>
  <c r="Y238" i="1"/>
  <c r="AE236" i="20" s="1"/>
  <c r="B238" i="1"/>
  <c r="B236" i="20" s="1"/>
  <c r="A239" i="1"/>
  <c r="A237" i="20" s="1"/>
  <c r="AG239" i="1" l="1"/>
  <c r="AF239"/>
  <c r="Z239"/>
  <c r="AF237" i="20" s="1"/>
  <c r="Y239" i="1"/>
  <c r="AE237" i="20" s="1"/>
  <c r="AC239" i="1"/>
  <c r="AI237" i="20" s="1"/>
  <c r="X239" i="1"/>
  <c r="AD237" i="20" s="1"/>
  <c r="AB239" i="1"/>
  <c r="AH237" i="20" s="1"/>
  <c r="AA239" i="1"/>
  <c r="AG237" i="20" s="1"/>
  <c r="B239" i="1"/>
  <c r="B237" i="20" s="1"/>
  <c r="A240" i="1"/>
  <c r="A238" i="20" s="1"/>
  <c r="AG240" i="1" l="1"/>
  <c r="AF240"/>
  <c r="X240"/>
  <c r="AD238" i="20" s="1"/>
  <c r="AB240" i="1"/>
  <c r="AH238" i="20" s="1"/>
  <c r="AA240" i="1"/>
  <c r="AG238" i="20" s="1"/>
  <c r="Y240" i="1"/>
  <c r="AE238" i="20" s="1"/>
  <c r="AC240" i="1"/>
  <c r="AI238" i="20" s="1"/>
  <c r="Z240" i="1"/>
  <c r="AF238" i="20" s="1"/>
  <c r="B240" i="1"/>
  <c r="B238" i="20" s="1"/>
  <c r="A241" i="1"/>
  <c r="A239" i="20" s="1"/>
  <c r="AG241" i="1" l="1"/>
  <c r="AF241"/>
  <c r="Z241"/>
  <c r="AF239" i="20" s="1"/>
  <c r="Y241" i="1"/>
  <c r="AE239" i="20" s="1"/>
  <c r="AC241" i="1"/>
  <c r="AI239" i="20" s="1"/>
  <c r="AA241" i="1"/>
  <c r="AG239" i="20" s="1"/>
  <c r="AB241" i="1"/>
  <c r="AH239" i="20" s="1"/>
  <c r="X241" i="1"/>
  <c r="AD239" i="20" s="1"/>
  <c r="A242" i="1"/>
  <c r="A240" i="20" s="1"/>
  <c r="B241" i="1"/>
  <c r="B239" i="20" s="1"/>
  <c r="AG242" i="1" l="1"/>
  <c r="AF242"/>
  <c r="X242"/>
  <c r="AD240" i="20" s="1"/>
  <c r="AA242" i="1"/>
  <c r="AG240" i="20" s="1"/>
  <c r="AB242" i="1"/>
  <c r="AH240" i="20" s="1"/>
  <c r="Z242" i="1"/>
  <c r="AF240" i="20" s="1"/>
  <c r="AC242" i="1"/>
  <c r="AI240" i="20" s="1"/>
  <c r="Y242" i="1"/>
  <c r="AE240" i="20" s="1"/>
  <c r="A243" i="1"/>
  <c r="A241" i="20" s="1"/>
  <c r="B242" i="1"/>
  <c r="B240" i="20" s="1"/>
  <c r="AG243" i="1" l="1"/>
  <c r="AF243"/>
  <c r="AA243"/>
  <c r="AG241" i="20" s="1"/>
  <c r="Z243" i="1"/>
  <c r="AF241" i="20" s="1"/>
  <c r="Y243" i="1"/>
  <c r="AE241" i="20" s="1"/>
  <c r="X243" i="1"/>
  <c r="AD241" i="20" s="1"/>
  <c r="AC243" i="1"/>
  <c r="AI241" i="20" s="1"/>
  <c r="AB243" i="1"/>
  <c r="AH241" i="20" s="1"/>
  <c r="B243" i="1"/>
  <c r="B241" i="20" s="1"/>
  <c r="A244" i="1"/>
  <c r="A242" i="20" s="1"/>
  <c r="AA79" i="11"/>
  <c r="AF79"/>
  <c r="U103"/>
  <c r="AE63"/>
  <c r="AE79"/>
  <c r="T104"/>
  <c r="AE71"/>
  <c r="AB88"/>
  <c r="V96"/>
  <c r="AC80"/>
  <c r="AD72"/>
  <c r="R88"/>
  <c r="V103"/>
  <c r="AB71"/>
  <c r="AE80"/>
  <c r="T103"/>
  <c r="AC64"/>
  <c r="U87"/>
  <c r="W95"/>
  <c r="AD64"/>
  <c r="Z88"/>
  <c r="U95"/>
  <c r="Z71"/>
  <c r="AC88"/>
  <c r="AA72"/>
  <c r="AF72"/>
  <c r="AA87"/>
  <c r="W103"/>
  <c r="AA71"/>
  <c r="AF80"/>
  <c r="W104"/>
  <c r="AE64"/>
  <c r="W88"/>
  <c r="X95"/>
  <c r="S88"/>
  <c r="AE72"/>
  <c r="T88"/>
  <c r="U104"/>
  <c r="AF71"/>
  <c r="Z87"/>
  <c r="AB63"/>
  <c r="AF63"/>
  <c r="W87"/>
  <c r="X96"/>
  <c r="AC63"/>
  <c r="T87"/>
  <c r="R87"/>
  <c r="AB80"/>
  <c r="V88"/>
  <c r="V104"/>
  <c r="Z72"/>
  <c r="AA88"/>
  <c r="AC72"/>
  <c r="AD63"/>
  <c r="R96"/>
  <c r="X104"/>
  <c r="X87"/>
  <c r="AA64"/>
  <c r="X88"/>
  <c r="AA80"/>
  <c r="AB79"/>
  <c r="AB87"/>
  <c r="AD71"/>
  <c r="AD80"/>
  <c r="R95"/>
  <c r="X103"/>
  <c r="Z79"/>
  <c r="V87"/>
  <c r="S103"/>
  <c r="U88"/>
  <c r="S95"/>
  <c r="T96"/>
  <c r="AF64"/>
  <c r="S96"/>
  <c r="Z63"/>
  <c r="Z80"/>
  <c r="R103"/>
  <c r="AA63"/>
  <c r="X79"/>
  <c r="T95"/>
  <c r="Z64"/>
  <c r="W96"/>
  <c r="AD79"/>
  <c r="U96"/>
  <c r="AB64"/>
  <c r="AC79"/>
  <c r="S104"/>
  <c r="AC71"/>
  <c r="S87"/>
  <c r="V95"/>
  <c r="AB72"/>
  <c r="X80"/>
  <c r="R104"/>
  <c r="AG244" i="1" l="1"/>
  <c r="AF244"/>
  <c r="X244"/>
  <c r="AD242" i="20" s="1"/>
  <c r="AB244" i="1"/>
  <c r="AH242" i="20" s="1"/>
  <c r="AA244" i="1"/>
  <c r="AG242" i="20" s="1"/>
  <c r="Z244" i="1"/>
  <c r="AF242" i="20" s="1"/>
  <c r="Y244" i="1"/>
  <c r="AE242" i="20" s="1"/>
  <c r="AC244" i="1"/>
  <c r="AI242" i="20" s="1"/>
  <c r="AC87" i="11"/>
  <c r="A245" i="1"/>
  <c r="A243" i="20" s="1"/>
  <c r="B244" i="1"/>
  <c r="B242" i="20" s="1"/>
  <c r="AG245" i="1" l="1"/>
  <c r="AF245"/>
  <c r="Z245"/>
  <c r="AF243" i="20" s="1"/>
  <c r="Y245" i="1"/>
  <c r="AE243" i="20" s="1"/>
  <c r="AA245" i="1"/>
  <c r="AG243" i="20" s="1"/>
  <c r="AC245" i="1"/>
  <c r="AI243" i="20" s="1"/>
  <c r="AB245" i="1"/>
  <c r="AH243" i="20" s="1"/>
  <c r="X245" i="1"/>
  <c r="AD243" i="20" s="1"/>
  <c r="A246" i="1"/>
  <c r="A244" i="20" s="1"/>
  <c r="B245" i="1"/>
  <c r="B243" i="20" s="1"/>
  <c r="AG246" i="1" l="1"/>
  <c r="AF246"/>
  <c r="X246"/>
  <c r="AD244" i="20" s="1"/>
  <c r="AB246" i="1"/>
  <c r="AH244" i="20" s="1"/>
  <c r="AA246" i="1"/>
  <c r="AG244" i="20" s="1"/>
  <c r="Z246" i="1"/>
  <c r="AF244" i="20" s="1"/>
  <c r="AC246" i="1"/>
  <c r="AI244" i="20" s="1"/>
  <c r="Y246" i="1"/>
  <c r="AE244" i="20" s="1"/>
  <c r="A247" i="1"/>
  <c r="A245" i="20" s="1"/>
  <c r="B246" i="1"/>
  <c r="B244" i="20" s="1"/>
  <c r="AG247" i="1" l="1"/>
  <c r="AF247"/>
  <c r="AA247"/>
  <c r="AG245" i="20" s="1"/>
  <c r="Z247" i="1"/>
  <c r="AF245" i="20" s="1"/>
  <c r="AC247" i="1"/>
  <c r="AI245" i="20" s="1"/>
  <c r="Y247" i="1"/>
  <c r="AE245" i="20" s="1"/>
  <c r="AB247" i="1"/>
  <c r="AH245" i="20" s="1"/>
  <c r="X247" i="1"/>
  <c r="AD245" i="20" s="1"/>
  <c r="A248" i="1"/>
  <c r="A246" i="20" s="1"/>
  <c r="B247" i="1"/>
  <c r="B245" i="20" s="1"/>
  <c r="AG248" i="1" l="1"/>
  <c r="AF248"/>
  <c r="X248"/>
  <c r="AD246" i="20" s="1"/>
  <c r="AB248" i="1"/>
  <c r="AH246" i="20" s="1"/>
  <c r="Z248" i="1"/>
  <c r="AF246" i="20" s="1"/>
  <c r="Y248" i="1"/>
  <c r="AE246" i="20" s="1"/>
  <c r="AA248" i="1"/>
  <c r="AG246" i="20" s="1"/>
  <c r="AC248" i="1"/>
  <c r="AI246" i="20" s="1"/>
  <c r="A249" i="1"/>
  <c r="A247" i="20" s="1"/>
  <c r="B248" i="1"/>
  <c r="B246" i="20" s="1"/>
  <c r="AG249" i="1" l="1"/>
  <c r="AF249"/>
  <c r="AA249"/>
  <c r="AG247" i="20" s="1"/>
  <c r="Z249" i="1"/>
  <c r="AF247" i="20" s="1"/>
  <c r="Y249" i="1"/>
  <c r="AE247" i="20" s="1"/>
  <c r="AC249" i="1"/>
  <c r="AI247" i="20" s="1"/>
  <c r="AB249" i="1"/>
  <c r="AH247" i="20" s="1"/>
  <c r="X249" i="1"/>
  <c r="AD247" i="20" s="1"/>
  <c r="A250" i="1"/>
  <c r="A248" i="20" s="1"/>
  <c r="B249" i="1"/>
  <c r="B247" i="20" s="1"/>
  <c r="AG250" i="1" l="1"/>
  <c r="AF250"/>
  <c r="X250"/>
  <c r="AD248" i="20" s="1"/>
  <c r="AB250" i="1"/>
  <c r="AH248" i="20" s="1"/>
  <c r="Z250" i="1"/>
  <c r="AF248" i="20" s="1"/>
  <c r="AA250" i="1"/>
  <c r="AG248" i="20" s="1"/>
  <c r="AC250" i="1"/>
  <c r="AI248" i="20" s="1"/>
  <c r="Y250" i="1"/>
  <c r="AE248" i="20" s="1"/>
  <c r="A251" i="1"/>
  <c r="A249" i="20" s="1"/>
  <c r="B250" i="1"/>
  <c r="B248" i="20" s="1"/>
  <c r="AG251" i="1" l="1"/>
  <c r="AF251"/>
  <c r="Z251"/>
  <c r="AF249" i="20" s="1"/>
  <c r="Y251" i="1"/>
  <c r="AE249" i="20" s="1"/>
  <c r="AA251" i="1"/>
  <c r="AG249" i="20" s="1"/>
  <c r="AC251" i="1"/>
  <c r="AI249" i="20" s="1"/>
  <c r="AB251" i="1"/>
  <c r="AH249" i="20" s="1"/>
  <c r="X251" i="1"/>
  <c r="AD249" i="20" s="1"/>
  <c r="B251" i="1"/>
  <c r="B249" i="20" s="1"/>
  <c r="A252" i="1"/>
  <c r="A250" i="20" s="1"/>
  <c r="AG252" i="1" l="1"/>
  <c r="AF252"/>
  <c r="X252"/>
  <c r="AD250" i="20" s="1"/>
  <c r="AB252" i="1"/>
  <c r="AH250" i="20" s="1"/>
  <c r="AA252" i="1"/>
  <c r="AG250" i="20" s="1"/>
  <c r="Z252" i="1"/>
  <c r="AF250" i="20" s="1"/>
  <c r="AC252" i="1"/>
  <c r="AI250" i="20" s="1"/>
  <c r="Y252" i="1"/>
  <c r="AE250" i="20" s="1"/>
  <c r="A253" i="1"/>
  <c r="B252"/>
  <c r="B250" i="20" s="1"/>
  <c r="B253" i="1" l="1"/>
  <c r="A254"/>
  <c r="B254" l="1"/>
  <c r="A255"/>
  <c r="A256" l="1"/>
  <c r="B255"/>
  <c r="A257" l="1"/>
  <c r="B256"/>
  <c r="B257" l="1"/>
  <c r="A258"/>
  <c r="A259" l="1"/>
  <c r="B258"/>
  <c r="A260" l="1"/>
  <c r="B259"/>
  <c r="B260" l="1"/>
  <c r="A261"/>
  <c r="B261" l="1"/>
  <c r="A262"/>
  <c r="A263" l="1"/>
  <c r="B262"/>
  <c r="B263" l="1"/>
  <c r="A264"/>
  <c r="B264" l="1"/>
  <c r="A265"/>
  <c r="B265" l="1"/>
  <c r="A266"/>
  <c r="A267" l="1"/>
  <c r="B266"/>
  <c r="R11" i="11" l="1"/>
  <c r="C62"/>
  <c r="K11"/>
  <c r="S11"/>
  <c r="J11"/>
  <c r="K62"/>
  <c r="AA11"/>
  <c r="Z11"/>
  <c r="AA62"/>
  <c r="Z62"/>
  <c r="S62"/>
  <c r="J62"/>
  <c r="D62"/>
  <c r="AB62"/>
  <c r="T62"/>
  <c r="AB11"/>
  <c r="R62"/>
  <c r="V62"/>
  <c r="B62"/>
  <c r="T11"/>
  <c r="U62"/>
  <c r="L11"/>
  <c r="AC62"/>
  <c r="AC11"/>
  <c r="M62"/>
  <c r="N62"/>
  <c r="M11"/>
  <c r="L62"/>
  <c r="AD62"/>
  <c r="N11"/>
  <c r="AD11"/>
  <c r="V11"/>
  <c r="F62"/>
  <c r="E62"/>
  <c r="U11"/>
  <c r="G62"/>
  <c r="W62"/>
  <c r="O62"/>
  <c r="AE62"/>
  <c r="W11"/>
  <c r="AE11"/>
  <c r="O11"/>
  <c r="P11"/>
  <c r="X11"/>
  <c r="P62"/>
  <c r="X62"/>
  <c r="AF62"/>
  <c r="R70"/>
  <c r="H62"/>
  <c r="AF11"/>
  <c r="J19"/>
  <c r="Z19"/>
  <c r="Z70"/>
  <c r="R19"/>
  <c r="J70"/>
  <c r="S70"/>
  <c r="B70"/>
  <c r="K70"/>
  <c r="AA19"/>
  <c r="S19"/>
  <c r="C70"/>
  <c r="AA70"/>
  <c r="K19"/>
  <c r="L70"/>
  <c r="T70"/>
  <c r="AB70"/>
  <c r="D70"/>
  <c r="T19"/>
  <c r="AB19"/>
  <c r="L19"/>
  <c r="M70"/>
  <c r="U19"/>
  <c r="AC19"/>
  <c r="AC70"/>
  <c r="M19"/>
  <c r="F70"/>
  <c r="U70"/>
  <c r="E70"/>
  <c r="V70"/>
  <c r="V19"/>
  <c r="N70"/>
  <c r="N19"/>
  <c r="O70"/>
  <c r="AD19"/>
  <c r="AD70"/>
  <c r="G70"/>
  <c r="AE70"/>
  <c r="W70"/>
  <c r="AE19"/>
  <c r="O19"/>
  <c r="H70"/>
  <c r="P70"/>
  <c r="X19"/>
  <c r="P19"/>
  <c r="X70"/>
  <c r="W19"/>
  <c r="AF19"/>
  <c r="AF70"/>
  <c r="B11"/>
  <c r="B78"/>
  <c r="R27"/>
  <c r="J27"/>
  <c r="J78"/>
  <c r="Z27"/>
  <c r="R78"/>
  <c r="Z78"/>
  <c r="C78"/>
  <c r="S27"/>
  <c r="AA78"/>
  <c r="AA27"/>
  <c r="K27"/>
  <c r="K78"/>
  <c r="S78"/>
  <c r="L78"/>
  <c r="D78"/>
  <c r="AB78"/>
  <c r="AB27"/>
  <c r="L27"/>
  <c r="T27"/>
  <c r="T78"/>
  <c r="U78"/>
  <c r="E78"/>
  <c r="M78"/>
  <c r="M27"/>
  <c r="AC78"/>
  <c r="AC27"/>
  <c r="U27"/>
  <c r="AD78"/>
  <c r="N27"/>
  <c r="V27"/>
  <c r="AD27"/>
  <c r="V78"/>
  <c r="F78"/>
  <c r="W27"/>
  <c r="N78"/>
  <c r="O27"/>
  <c r="P27"/>
  <c r="AE27"/>
  <c r="G78"/>
  <c r="W78"/>
  <c r="X78"/>
  <c r="O78"/>
  <c r="AE78"/>
  <c r="H78"/>
  <c r="AF78"/>
  <c r="X27"/>
  <c r="Z86"/>
  <c r="P78"/>
  <c r="AF27"/>
  <c r="R86"/>
  <c r="J86"/>
  <c r="B86"/>
  <c r="J35"/>
  <c r="R35"/>
  <c r="Z35"/>
  <c r="AA35"/>
  <c r="C86"/>
  <c r="K86"/>
  <c r="AA86"/>
  <c r="S86"/>
  <c r="S35"/>
  <c r="T86"/>
  <c r="K35"/>
  <c r="D86"/>
  <c r="L86"/>
  <c r="AB86"/>
  <c r="AB35"/>
  <c r="AC35"/>
  <c r="T35"/>
  <c r="L35"/>
  <c r="U35"/>
  <c r="M86"/>
  <c r="M35"/>
  <c r="E86"/>
  <c r="U86"/>
  <c r="AC86"/>
  <c r="AE86"/>
  <c r="V35"/>
  <c r="N86"/>
  <c r="V86"/>
  <c r="F86"/>
  <c r="AD35"/>
  <c r="N35"/>
  <c r="AD86"/>
  <c r="AE35"/>
  <c r="W35"/>
  <c r="W86"/>
  <c r="O86"/>
  <c r="O35"/>
  <c r="AF86"/>
  <c r="G86"/>
  <c r="AF35"/>
  <c r="X86"/>
  <c r="P86"/>
  <c r="P35"/>
  <c r="R94"/>
  <c r="H86"/>
  <c r="X35"/>
  <c r="B94"/>
  <c r="R43"/>
  <c r="AA94"/>
  <c r="J94"/>
  <c r="Z94"/>
  <c r="Z43"/>
  <c r="S94"/>
  <c r="S43"/>
  <c r="K43"/>
  <c r="T94"/>
  <c r="J43"/>
  <c r="K94"/>
  <c r="C94"/>
  <c r="AB94"/>
  <c r="AA43"/>
  <c r="L43"/>
  <c r="L94"/>
  <c r="M94"/>
  <c r="AB43"/>
  <c r="U94"/>
  <c r="M43"/>
  <c r="T43"/>
  <c r="N43"/>
  <c r="AD94"/>
  <c r="V43"/>
  <c r="AC43"/>
  <c r="U43"/>
  <c r="AC94"/>
  <c r="D94"/>
  <c r="O43"/>
  <c r="V94"/>
  <c r="AE43"/>
  <c r="E94"/>
  <c r="F94"/>
  <c r="W94"/>
  <c r="AE94"/>
  <c r="X94"/>
  <c r="G94"/>
  <c r="O94"/>
  <c r="H94"/>
  <c r="AD43"/>
  <c r="R102"/>
  <c r="Z102"/>
  <c r="AF94"/>
  <c r="P43"/>
  <c r="Z51"/>
  <c r="W43"/>
  <c r="J51"/>
  <c r="B102"/>
  <c r="AF43"/>
  <c r="X43"/>
  <c r="J102"/>
  <c r="R51"/>
  <c r="T51"/>
  <c r="N94"/>
  <c r="P94"/>
  <c r="L102"/>
  <c r="D102"/>
  <c r="AA51"/>
  <c r="K102"/>
  <c r="C102"/>
  <c r="AA102"/>
  <c r="K51"/>
  <c r="T102"/>
  <c r="AB102"/>
  <c r="L51"/>
  <c r="S51"/>
  <c r="S102"/>
  <c r="N102"/>
  <c r="E102"/>
  <c r="AC51"/>
  <c r="AB51"/>
  <c r="U102"/>
  <c r="U51"/>
  <c r="AD51"/>
  <c r="F102"/>
  <c r="V102"/>
  <c r="N51"/>
  <c r="V51"/>
  <c r="M51"/>
  <c r="M102"/>
  <c r="AC102"/>
  <c r="AD102"/>
  <c r="O102"/>
  <c r="W51"/>
  <c r="AE102"/>
  <c r="X51"/>
  <c r="X102"/>
  <c r="AE51"/>
  <c r="P102"/>
  <c r="AF102"/>
  <c r="O51"/>
  <c r="H102"/>
  <c r="W102"/>
  <c r="G102"/>
  <c r="AF51"/>
  <c r="P51"/>
  <c r="C61"/>
  <c r="Z9"/>
  <c r="AA59"/>
  <c r="Z8"/>
  <c r="AA8"/>
  <c r="S61"/>
  <c r="K60"/>
  <c r="K9"/>
  <c r="C60"/>
  <c r="C59"/>
  <c r="U61"/>
  <c r="K10"/>
  <c r="S10"/>
  <c r="S59"/>
  <c r="J8"/>
  <c r="R9"/>
  <c r="J10"/>
  <c r="R10"/>
  <c r="K61"/>
  <c r="AA60"/>
  <c r="K59"/>
  <c r="S60"/>
  <c r="K8"/>
  <c r="Z10"/>
  <c r="AA9"/>
  <c r="J9"/>
  <c r="AA10"/>
  <c r="R8"/>
  <c r="S9"/>
  <c r="S8"/>
  <c r="AA61"/>
  <c r="Z59"/>
  <c r="L10"/>
  <c r="J60"/>
  <c r="AB60"/>
  <c r="L8"/>
  <c r="J59"/>
  <c r="T59"/>
  <c r="B60"/>
  <c r="Z60"/>
  <c r="R60"/>
  <c r="R61"/>
  <c r="T61"/>
  <c r="T8"/>
  <c r="AB8"/>
  <c r="L9"/>
  <c r="Z61"/>
  <c r="V60"/>
  <c r="B59"/>
  <c r="R59"/>
  <c r="D60"/>
  <c r="L59"/>
  <c r="L61"/>
  <c r="B61"/>
  <c r="T60"/>
  <c r="T9"/>
  <c r="AB9"/>
  <c r="AB59"/>
  <c r="T10"/>
  <c r="L60"/>
  <c r="D59"/>
  <c r="D61"/>
  <c r="AB61"/>
  <c r="AB10"/>
  <c r="J61"/>
  <c r="AC8"/>
  <c r="F59"/>
  <c r="U9"/>
  <c r="V9"/>
  <c r="U8"/>
  <c r="F61"/>
  <c r="E61"/>
  <c r="M10"/>
  <c r="AC10"/>
  <c r="U59"/>
  <c r="AC60"/>
  <c r="M60"/>
  <c r="M9"/>
  <c r="U10"/>
  <c r="AC59"/>
  <c r="E60"/>
  <c r="M61"/>
  <c r="AC61"/>
  <c r="M8"/>
  <c r="M59"/>
  <c r="E59"/>
  <c r="U60"/>
  <c r="AC9"/>
  <c r="AD61"/>
  <c r="N60"/>
  <c r="AD60"/>
  <c r="AD59"/>
  <c r="AD10"/>
  <c r="W59"/>
  <c r="AD8"/>
  <c r="F60"/>
  <c r="V10"/>
  <c r="V59"/>
  <c r="N9"/>
  <c r="N10"/>
  <c r="AD9"/>
  <c r="N8"/>
  <c r="V8"/>
  <c r="N61"/>
  <c r="V61"/>
  <c r="N59"/>
  <c r="W9"/>
  <c r="AE61"/>
  <c r="W61"/>
  <c r="AE8"/>
  <c r="AE60"/>
  <c r="O60"/>
  <c r="G60"/>
  <c r="P59"/>
  <c r="G61"/>
  <c r="P61"/>
  <c r="O61"/>
  <c r="O59"/>
  <c r="O10"/>
  <c r="W60"/>
  <c r="AE59"/>
  <c r="AE10"/>
  <c r="P9"/>
  <c r="W10"/>
  <c r="AF61"/>
  <c r="O8"/>
  <c r="AE9"/>
  <c r="G59"/>
  <c r="O9"/>
  <c r="W8"/>
  <c r="AF59"/>
  <c r="X59"/>
  <c r="AF8"/>
  <c r="AF9"/>
  <c r="X10"/>
  <c r="H61"/>
  <c r="H60"/>
  <c r="P8"/>
  <c r="X8"/>
  <c r="P60"/>
  <c r="X61"/>
  <c r="X60"/>
  <c r="X9"/>
  <c r="AF10"/>
  <c r="H59"/>
  <c r="AF60"/>
  <c r="P10"/>
  <c r="R18"/>
  <c r="Z69"/>
  <c r="R69"/>
  <c r="J67"/>
  <c r="J68"/>
  <c r="J18"/>
  <c r="J17"/>
  <c r="B68"/>
  <c r="Z68"/>
  <c r="Z67"/>
  <c r="R68"/>
  <c r="Z17"/>
  <c r="Z16"/>
  <c r="Z18"/>
  <c r="R67"/>
  <c r="B67"/>
  <c r="J16"/>
  <c r="R16"/>
  <c r="B69"/>
  <c r="R17"/>
  <c r="J69"/>
  <c r="S67"/>
  <c r="K68"/>
  <c r="K17"/>
  <c r="C68"/>
  <c r="S69"/>
  <c r="C67"/>
  <c r="S17"/>
  <c r="S16"/>
  <c r="AA69"/>
  <c r="AA67"/>
  <c r="S68"/>
  <c r="C69"/>
  <c r="K69"/>
  <c r="AA17"/>
  <c r="S18"/>
  <c r="K67"/>
  <c r="K16"/>
  <c r="AA68"/>
  <c r="AA16"/>
  <c r="AA18"/>
  <c r="K18"/>
  <c r="L68"/>
  <c r="M69"/>
  <c r="D68"/>
  <c r="T68"/>
  <c r="T67"/>
  <c r="L18"/>
  <c r="M17"/>
  <c r="AB16"/>
  <c r="T16"/>
  <c r="D69"/>
  <c r="T69"/>
  <c r="L69"/>
  <c r="AB68"/>
  <c r="AB18"/>
  <c r="AB17"/>
  <c r="T17"/>
  <c r="L16"/>
  <c r="L17"/>
  <c r="AB69"/>
  <c r="D67"/>
  <c r="L67"/>
  <c r="T18"/>
  <c r="AB67"/>
  <c r="E67"/>
  <c r="M16"/>
  <c r="AC16"/>
  <c r="AC18"/>
  <c r="AC69"/>
  <c r="AC17"/>
  <c r="U69"/>
  <c r="E69"/>
  <c r="U17"/>
  <c r="U67"/>
  <c r="U16"/>
  <c r="M67"/>
  <c r="U18"/>
  <c r="E68"/>
  <c r="AC67"/>
  <c r="M18"/>
  <c r="M68"/>
  <c r="AC68"/>
  <c r="U68"/>
  <c r="V69"/>
  <c r="V68"/>
  <c r="AD17"/>
  <c r="F69"/>
  <c r="F68"/>
  <c r="N69"/>
  <c r="N17"/>
  <c r="N68"/>
  <c r="AD16"/>
  <c r="V67"/>
  <c r="AD67"/>
  <c r="N18"/>
  <c r="F67"/>
  <c r="N67"/>
  <c r="V16"/>
  <c r="V18"/>
  <c r="N16"/>
  <c r="AD68"/>
  <c r="AD18"/>
  <c r="AE17"/>
  <c r="G69"/>
  <c r="W67"/>
  <c r="W18"/>
  <c r="AE69"/>
  <c r="AD69"/>
  <c r="V17"/>
  <c r="O18"/>
  <c r="O67"/>
  <c r="O17"/>
  <c r="G68"/>
  <c r="AE18"/>
  <c r="AE67"/>
  <c r="O16"/>
  <c r="W69"/>
  <c r="O69"/>
  <c r="P68"/>
  <c r="X68"/>
  <c r="AF68"/>
  <c r="W17"/>
  <c r="X18"/>
  <c r="AE68"/>
  <c r="AE16"/>
  <c r="W68"/>
  <c r="G67"/>
  <c r="O68"/>
  <c r="AF17"/>
  <c r="P18"/>
  <c r="W16"/>
  <c r="AF69"/>
  <c r="P16"/>
  <c r="AF67"/>
  <c r="Z77"/>
  <c r="R76"/>
  <c r="H69"/>
  <c r="AF18"/>
  <c r="AF16"/>
  <c r="X16"/>
  <c r="B76"/>
  <c r="J77"/>
  <c r="J24"/>
  <c r="Z76"/>
  <c r="X17"/>
  <c r="H68"/>
  <c r="B75"/>
  <c r="R25"/>
  <c r="P67"/>
  <c r="R75"/>
  <c r="Z75"/>
  <c r="P69"/>
  <c r="P17"/>
  <c r="R26"/>
  <c r="X69"/>
  <c r="H67"/>
  <c r="X67"/>
  <c r="B9"/>
  <c r="D75"/>
  <c r="B8"/>
  <c r="T76"/>
  <c r="R77"/>
  <c r="J75"/>
  <c r="AB77"/>
  <c r="AA25"/>
  <c r="Z26"/>
  <c r="AA75"/>
  <c r="L75"/>
  <c r="S26"/>
  <c r="K76"/>
  <c r="AB25"/>
  <c r="Z24"/>
  <c r="Z25"/>
  <c r="K26"/>
  <c r="K77"/>
  <c r="J25"/>
  <c r="R24"/>
  <c r="C77"/>
  <c r="B77"/>
  <c r="S75"/>
  <c r="J26"/>
  <c r="J76"/>
  <c r="C76"/>
  <c r="AA24"/>
  <c r="T77"/>
  <c r="AB24"/>
  <c r="T25"/>
  <c r="L24"/>
  <c r="S25"/>
  <c r="T24"/>
  <c r="K25"/>
  <c r="AB26"/>
  <c r="D77"/>
  <c r="B10"/>
  <c r="AA26"/>
  <c r="K75"/>
  <c r="K24"/>
  <c r="U75"/>
  <c r="T26"/>
  <c r="AA77"/>
  <c r="L76"/>
  <c r="C75"/>
  <c r="L25"/>
  <c r="D76"/>
  <c r="T75"/>
  <c r="AA76"/>
  <c r="AB76"/>
  <c r="L77"/>
  <c r="S24"/>
  <c r="L26"/>
  <c r="S76"/>
  <c r="AB75"/>
  <c r="S77"/>
  <c r="N75"/>
  <c r="U76"/>
  <c r="U24"/>
  <c r="M75"/>
  <c r="AC75"/>
  <c r="U77"/>
  <c r="AC77"/>
  <c r="E77"/>
  <c r="E75"/>
  <c r="U25"/>
  <c r="AC26"/>
  <c r="M76"/>
  <c r="AC76"/>
  <c r="AC25"/>
  <c r="M26"/>
  <c r="N77"/>
  <c r="U26"/>
  <c r="E76"/>
  <c r="M24"/>
  <c r="AC24"/>
  <c r="M25"/>
  <c r="M77"/>
  <c r="W77"/>
  <c r="V77"/>
  <c r="AD26"/>
  <c r="V25"/>
  <c r="V76"/>
  <c r="N26"/>
  <c r="V75"/>
  <c r="AD25"/>
  <c r="AD24"/>
  <c r="N76"/>
  <c r="F75"/>
  <c r="W75"/>
  <c r="N25"/>
  <c r="V26"/>
  <c r="F77"/>
  <c r="AD75"/>
  <c r="F76"/>
  <c r="AD77"/>
  <c r="N24"/>
  <c r="AD76"/>
  <c r="V24"/>
  <c r="AE25"/>
  <c r="AE24"/>
  <c r="W76"/>
  <c r="W25"/>
  <c r="G75"/>
  <c r="AE75"/>
  <c r="O25"/>
  <c r="O24"/>
  <c r="O75"/>
  <c r="O77"/>
  <c r="W26"/>
  <c r="AE26"/>
  <c r="AE77"/>
  <c r="O26"/>
  <c r="AE76"/>
  <c r="O76"/>
  <c r="G76"/>
  <c r="W24"/>
  <c r="G77"/>
  <c r="X75"/>
  <c r="AF24"/>
  <c r="P76"/>
  <c r="AF25"/>
  <c r="X25"/>
  <c r="AF77"/>
  <c r="H77"/>
  <c r="P24"/>
  <c r="X24"/>
  <c r="AF76"/>
  <c r="P77"/>
  <c r="P26"/>
  <c r="AF26"/>
  <c r="P75"/>
  <c r="AF75"/>
  <c r="X77"/>
  <c r="X76"/>
  <c r="H75"/>
  <c r="P25"/>
  <c r="H76"/>
  <c r="X26"/>
  <c r="R33"/>
  <c r="J84"/>
  <c r="Z32"/>
  <c r="R85"/>
  <c r="J32"/>
  <c r="J83"/>
  <c r="R84"/>
  <c r="Z83"/>
  <c r="Z85"/>
  <c r="J85"/>
  <c r="J34"/>
  <c r="Z84"/>
  <c r="Z33"/>
  <c r="B83"/>
  <c r="B84"/>
  <c r="R32"/>
  <c r="R83"/>
  <c r="Z34"/>
  <c r="B85"/>
  <c r="R34"/>
  <c r="J33"/>
  <c r="AA32"/>
  <c r="AA83"/>
  <c r="AA84"/>
  <c r="K33"/>
  <c r="AA85"/>
  <c r="K83"/>
  <c r="S84"/>
  <c r="AA33"/>
  <c r="S33"/>
  <c r="S34"/>
  <c r="K32"/>
  <c r="K84"/>
  <c r="C83"/>
  <c r="S85"/>
  <c r="K85"/>
  <c r="S83"/>
  <c r="S32"/>
  <c r="C84"/>
  <c r="K34"/>
  <c r="AA34"/>
  <c r="C85"/>
  <c r="AB85"/>
  <c r="T83"/>
  <c r="L33"/>
  <c r="L83"/>
  <c r="D83"/>
  <c r="D85"/>
  <c r="L85"/>
  <c r="AB34"/>
  <c r="AB84"/>
  <c r="M85"/>
  <c r="T84"/>
  <c r="M83"/>
  <c r="AB32"/>
  <c r="AB83"/>
  <c r="AB33"/>
  <c r="L32"/>
  <c r="L34"/>
  <c r="T32"/>
  <c r="T85"/>
  <c r="D84"/>
  <c r="T33"/>
  <c r="T34"/>
  <c r="L84"/>
  <c r="U33"/>
  <c r="U32"/>
  <c r="E84"/>
  <c r="E83"/>
  <c r="U85"/>
  <c r="M84"/>
  <c r="AC84"/>
  <c r="AC83"/>
  <c r="AC34"/>
  <c r="U34"/>
  <c r="AC85"/>
  <c r="E85"/>
  <c r="M34"/>
  <c r="AC33"/>
  <c r="AC32"/>
  <c r="U84"/>
  <c r="U83"/>
  <c r="M33"/>
  <c r="M32"/>
  <c r="AD84"/>
  <c r="V34"/>
  <c r="V83"/>
  <c r="N83"/>
  <c r="AD83"/>
  <c r="N34"/>
  <c r="N84"/>
  <c r="V32"/>
  <c r="V33"/>
  <c r="N32"/>
  <c r="AD85"/>
  <c r="F85"/>
  <c r="N33"/>
  <c r="F84"/>
  <c r="V84"/>
  <c r="F83"/>
  <c r="AD33"/>
  <c r="AD34"/>
  <c r="V85"/>
  <c r="N85"/>
  <c r="AD32"/>
  <c r="G85"/>
  <c r="W85"/>
  <c r="O32"/>
  <c r="O84"/>
  <c r="W84"/>
  <c r="AE34"/>
  <c r="AE83"/>
  <c r="AE33"/>
  <c r="W32"/>
  <c r="O85"/>
  <c r="O83"/>
  <c r="AE85"/>
  <c r="AE84"/>
  <c r="AE32"/>
  <c r="W33"/>
  <c r="O34"/>
  <c r="W83"/>
  <c r="O33"/>
  <c r="G83"/>
  <c r="G84"/>
  <c r="W34"/>
  <c r="AF85"/>
  <c r="H83"/>
  <c r="AF33"/>
  <c r="AF84"/>
  <c r="X83"/>
  <c r="X32"/>
  <c r="X34"/>
  <c r="H85"/>
  <c r="X85"/>
  <c r="P85"/>
  <c r="AF83"/>
  <c r="P32"/>
  <c r="X33"/>
  <c r="P84"/>
  <c r="P33"/>
  <c r="AF32"/>
  <c r="H84"/>
  <c r="X84"/>
  <c r="P83"/>
  <c r="P34"/>
  <c r="AF34"/>
  <c r="B93"/>
  <c r="Z40"/>
  <c r="R91"/>
  <c r="R92"/>
  <c r="Z42"/>
  <c r="B91"/>
  <c r="B92"/>
  <c r="R42"/>
  <c r="R40"/>
  <c r="J92"/>
  <c r="Z92"/>
  <c r="J93"/>
  <c r="R41"/>
  <c r="R93"/>
  <c r="Z93"/>
  <c r="Z91"/>
  <c r="Z41"/>
  <c r="J91"/>
  <c r="J42"/>
  <c r="J40"/>
  <c r="J41"/>
  <c r="AA41"/>
  <c r="AA92"/>
  <c r="AA40"/>
  <c r="K40"/>
  <c r="K93"/>
  <c r="AA42"/>
  <c r="C92"/>
  <c r="K91"/>
  <c r="S42"/>
  <c r="C91"/>
  <c r="C93"/>
  <c r="AA93"/>
  <c r="S91"/>
  <c r="S93"/>
  <c r="S40"/>
  <c r="S41"/>
  <c r="S92"/>
  <c r="K41"/>
  <c r="AA91"/>
  <c r="K42"/>
  <c r="K92"/>
  <c r="T92"/>
  <c r="T40"/>
  <c r="L41"/>
  <c r="T93"/>
  <c r="AB42"/>
  <c r="AB92"/>
  <c r="L42"/>
  <c r="L91"/>
  <c r="T41"/>
  <c r="AB40"/>
  <c r="D93"/>
  <c r="AB91"/>
  <c r="AB93"/>
  <c r="T42"/>
  <c r="L93"/>
  <c r="D91"/>
  <c r="L40"/>
  <c r="U91"/>
  <c r="L92"/>
  <c r="T91"/>
  <c r="D92"/>
  <c r="AB41"/>
  <c r="AC93"/>
  <c r="E92"/>
  <c r="AC41"/>
  <c r="M91"/>
  <c r="M92"/>
  <c r="M40"/>
  <c r="AC40"/>
  <c r="U40"/>
  <c r="U93"/>
  <c r="AC92"/>
  <c r="M42"/>
  <c r="U92"/>
  <c r="N93"/>
  <c r="M41"/>
  <c r="E91"/>
  <c r="AC91"/>
  <c r="AC42"/>
  <c r="U42"/>
  <c r="U41"/>
  <c r="E93"/>
  <c r="M93"/>
  <c r="N41"/>
  <c r="AD40"/>
  <c r="AD92"/>
  <c r="F92"/>
  <c r="V92"/>
  <c r="F93"/>
  <c r="V42"/>
  <c r="F91"/>
  <c r="N40"/>
  <c r="AD41"/>
  <c r="V41"/>
  <c r="AD42"/>
  <c r="V93"/>
  <c r="V91"/>
  <c r="N91"/>
  <c r="AD93"/>
  <c r="N42"/>
  <c r="AD91"/>
  <c r="V40"/>
  <c r="N92"/>
  <c r="P41"/>
  <c r="P91"/>
  <c r="W92"/>
  <c r="W40"/>
  <c r="AE41"/>
  <c r="AE93"/>
  <c r="O91"/>
  <c r="P93"/>
  <c r="W41"/>
  <c r="O92"/>
  <c r="O41"/>
  <c r="O93"/>
  <c r="W91"/>
  <c r="O42"/>
  <c r="G93"/>
  <c r="G91"/>
  <c r="W42"/>
  <c r="G92"/>
  <c r="AE42"/>
  <c r="W93"/>
  <c r="AE92"/>
  <c r="O40"/>
  <c r="AE91"/>
  <c r="AE40"/>
  <c r="AF93"/>
  <c r="X91"/>
  <c r="AF42"/>
  <c r="X41"/>
  <c r="AF40"/>
  <c r="P40"/>
  <c r="H91"/>
  <c r="X42"/>
  <c r="H93"/>
  <c r="X93"/>
  <c r="AF91"/>
  <c r="AF92"/>
  <c r="X40"/>
  <c r="X92"/>
  <c r="R49"/>
  <c r="P42"/>
  <c r="AF41"/>
  <c r="P92"/>
  <c r="H92"/>
  <c r="J101"/>
  <c r="J99"/>
  <c r="R50"/>
  <c r="R48"/>
  <c r="J50"/>
  <c r="J100"/>
  <c r="J49"/>
  <c r="J48"/>
  <c r="Z50"/>
  <c r="Z99"/>
  <c r="Z49"/>
  <c r="R100"/>
  <c r="B101"/>
  <c r="Z100"/>
  <c r="B100"/>
  <c r="R99"/>
  <c r="B99"/>
  <c r="Z48"/>
  <c r="R101"/>
  <c r="Z101"/>
  <c r="C100"/>
  <c r="S49"/>
  <c r="AA48"/>
  <c r="AA101"/>
  <c r="AA49"/>
  <c r="AA100"/>
  <c r="K49"/>
  <c r="C99"/>
  <c r="S100"/>
  <c r="AA50"/>
  <c r="K99"/>
  <c r="K101"/>
  <c r="K48"/>
  <c r="C101"/>
  <c r="K100"/>
  <c r="S99"/>
  <c r="K50"/>
  <c r="S48"/>
  <c r="AA99"/>
  <c r="S50"/>
  <c r="S101"/>
  <c r="T100"/>
  <c r="L48"/>
  <c r="D101"/>
  <c r="AB100"/>
  <c r="T48"/>
  <c r="L49"/>
  <c r="U49"/>
  <c r="AB99"/>
  <c r="L99"/>
  <c r="AB48"/>
  <c r="T101"/>
  <c r="D100"/>
  <c r="L100"/>
  <c r="T49"/>
  <c r="AB50"/>
  <c r="AB101"/>
  <c r="T99"/>
  <c r="T50"/>
  <c r="D99"/>
  <c r="AB49"/>
  <c r="L50"/>
  <c r="L101"/>
  <c r="M49"/>
  <c r="U48"/>
  <c r="AC48"/>
  <c r="M99"/>
  <c r="M50"/>
  <c r="AC49"/>
  <c r="U99"/>
  <c r="E100"/>
  <c r="M101"/>
  <c r="U100"/>
  <c r="AC101"/>
  <c r="E101"/>
  <c r="AC99"/>
  <c r="AC50"/>
  <c r="U50"/>
  <c r="U101"/>
  <c r="AC100"/>
  <c r="M100"/>
  <c r="E99"/>
  <c r="M48"/>
  <c r="V100"/>
  <c r="N100"/>
  <c r="AD48"/>
  <c r="F99"/>
  <c r="N48"/>
  <c r="N49"/>
  <c r="AD50"/>
  <c r="N50"/>
  <c r="V50"/>
  <c r="AD100"/>
  <c r="AD101"/>
  <c r="N99"/>
  <c r="F101"/>
  <c r="V49"/>
  <c r="V101"/>
  <c r="N101"/>
  <c r="AD49"/>
  <c r="AD99"/>
  <c r="F100"/>
  <c r="V48"/>
  <c r="V99"/>
  <c r="H101"/>
  <c r="O100"/>
  <c r="G100"/>
  <c r="AE99"/>
  <c r="W50"/>
  <c r="O99"/>
  <c r="O50"/>
  <c r="AE100"/>
  <c r="W49"/>
  <c r="AE101"/>
  <c r="O49"/>
  <c r="G101"/>
  <c r="W101"/>
  <c r="G99"/>
  <c r="O48"/>
  <c r="AE49"/>
  <c r="AF101"/>
  <c r="W99"/>
  <c r="W100"/>
  <c r="AE48"/>
  <c r="O101"/>
  <c r="W48"/>
  <c r="AE50"/>
  <c r="P50"/>
  <c r="P49"/>
  <c r="P101"/>
  <c r="AF50"/>
  <c r="P48"/>
  <c r="AF49"/>
  <c r="X99"/>
  <c r="X50"/>
  <c r="P99"/>
  <c r="H100"/>
  <c r="P100"/>
  <c r="X101"/>
  <c r="H99"/>
  <c r="AF99"/>
  <c r="AF100"/>
  <c r="X49"/>
  <c r="X48"/>
  <c r="X100"/>
  <c r="AF48"/>
  <c r="B267" i="1"/>
  <c r="A268"/>
  <c r="A269" l="1"/>
  <c r="B268"/>
  <c r="B269" l="1"/>
  <c r="A270"/>
  <c r="B270" l="1"/>
  <c r="A271"/>
  <c r="B271" l="1"/>
  <c r="A272"/>
  <c r="B272" l="1"/>
  <c r="A273"/>
  <c r="A274" l="1"/>
  <c r="B273"/>
  <c r="B274" l="1"/>
  <c r="A275"/>
  <c r="B275" l="1"/>
  <c r="A276"/>
  <c r="B276" l="1"/>
  <c r="A277"/>
  <c r="AA104" i="11" l="1"/>
  <c r="AD103"/>
  <c r="Z103"/>
  <c r="AE104"/>
  <c r="AE87"/>
  <c r="AB103"/>
  <c r="AD96"/>
  <c r="AF103"/>
  <c r="AB104"/>
  <c r="AA95"/>
  <c r="AF96"/>
  <c r="AD87"/>
  <c r="AC96"/>
  <c r="AB95"/>
  <c r="AF104"/>
  <c r="AC95"/>
  <c r="AC104"/>
  <c r="AD95"/>
  <c r="AB96"/>
  <c r="AE96"/>
  <c r="AC103"/>
  <c r="AF95"/>
  <c r="AD104"/>
  <c r="AD88"/>
  <c r="AA96"/>
  <c r="AE88"/>
  <c r="Z95"/>
  <c r="AA103"/>
  <c r="AE95"/>
  <c r="AF88"/>
  <c r="Z96"/>
  <c r="Z104"/>
  <c r="AE103"/>
  <c r="AF87"/>
  <c r="B277" i="1"/>
  <c r="A278"/>
  <c r="B278" l="1"/>
  <c r="A279"/>
  <c r="B279" l="1"/>
  <c r="A280"/>
  <c r="B280" l="1"/>
  <c r="A281"/>
  <c r="B281" l="1"/>
  <c r="A282"/>
  <c r="B282" l="1"/>
  <c r="K74" i="11" l="1"/>
  <c r="L74"/>
  <c r="R7"/>
  <c r="Z7"/>
  <c r="J7"/>
  <c r="B58"/>
  <c r="S7"/>
  <c r="K7"/>
  <c r="AA7"/>
  <c r="C58"/>
  <c r="L7"/>
  <c r="T7"/>
  <c r="AB7"/>
  <c r="D58"/>
  <c r="M7"/>
  <c r="AC7"/>
  <c r="U7"/>
  <c r="E58"/>
  <c r="N7"/>
  <c r="AD7"/>
  <c r="F58"/>
  <c r="V7"/>
  <c r="O7"/>
  <c r="W7"/>
  <c r="AE7"/>
  <c r="G58"/>
  <c r="X7"/>
  <c r="H58"/>
  <c r="P7"/>
  <c r="AF7"/>
  <c r="Z15"/>
  <c r="B66"/>
  <c r="R15"/>
  <c r="J15"/>
  <c r="S15"/>
  <c r="AA15"/>
  <c r="C66"/>
  <c r="K15"/>
  <c r="AB15"/>
  <c r="L15"/>
  <c r="T15"/>
  <c r="D66"/>
  <c r="E66"/>
  <c r="U15"/>
  <c r="AC15"/>
  <c r="M15"/>
  <c r="F66"/>
  <c r="N15"/>
  <c r="AD15"/>
  <c r="V15"/>
  <c r="W15"/>
  <c r="G66"/>
  <c r="AE15"/>
  <c r="O15"/>
  <c r="H66"/>
  <c r="AF15"/>
  <c r="X15"/>
  <c r="P15"/>
  <c r="R23"/>
  <c r="Z23"/>
  <c r="B74"/>
  <c r="J23"/>
  <c r="AA23"/>
  <c r="S23"/>
  <c r="K23"/>
  <c r="C74"/>
  <c r="D74"/>
  <c r="T23"/>
  <c r="L23"/>
  <c r="AB23"/>
  <c r="E74"/>
  <c r="U23"/>
  <c r="M23"/>
  <c r="AC23"/>
  <c r="F74"/>
  <c r="V23"/>
  <c r="AD23"/>
  <c r="N23"/>
  <c r="G74"/>
  <c r="AE23"/>
  <c r="W23"/>
  <c r="O23"/>
  <c r="H74"/>
  <c r="X23"/>
  <c r="AF23"/>
  <c r="P23"/>
  <c r="R31"/>
  <c r="B82"/>
  <c r="J31"/>
  <c r="Z31"/>
  <c r="AA31"/>
  <c r="C82"/>
  <c r="S31"/>
  <c r="K31"/>
  <c r="L31"/>
  <c r="T31"/>
  <c r="AB31"/>
  <c r="D82"/>
  <c r="U31"/>
  <c r="M31"/>
  <c r="E82"/>
  <c r="AC31"/>
  <c r="F82"/>
  <c r="AD31"/>
  <c r="V31"/>
  <c r="N31"/>
  <c r="G82"/>
  <c r="O31"/>
  <c r="W31"/>
  <c r="AE31"/>
  <c r="AF31"/>
  <c r="H82"/>
  <c r="P31"/>
  <c r="X31"/>
  <c r="Z39"/>
  <c r="J39"/>
  <c r="R39"/>
  <c r="B90"/>
  <c r="C90"/>
  <c r="S39"/>
  <c r="AA39"/>
  <c r="K39"/>
  <c r="AB39"/>
  <c r="L39"/>
  <c r="T39"/>
  <c r="D90"/>
  <c r="AC39"/>
  <c r="M39"/>
  <c r="U39"/>
  <c r="E90"/>
  <c r="V39"/>
  <c r="AD39"/>
  <c r="F90"/>
  <c r="N39"/>
  <c r="AE39"/>
  <c r="O39"/>
  <c r="G90"/>
  <c r="W39"/>
  <c r="X39"/>
  <c r="AF39"/>
  <c r="H90"/>
  <c r="P39"/>
  <c r="Z47"/>
  <c r="B98"/>
  <c r="J47"/>
  <c r="R47"/>
  <c r="AA47"/>
  <c r="S47"/>
  <c r="C98"/>
  <c r="K47"/>
  <c r="AB47"/>
  <c r="L47"/>
  <c r="D98"/>
  <c r="T47"/>
  <c r="E98"/>
  <c r="AC47"/>
  <c r="U47"/>
  <c r="M47"/>
  <c r="N47"/>
  <c r="V47"/>
  <c r="F98"/>
  <c r="AD47"/>
  <c r="AE47"/>
  <c r="W47"/>
  <c r="G98"/>
  <c r="O47"/>
  <c r="AF47"/>
  <c r="H98"/>
  <c r="X47"/>
  <c r="P47"/>
  <c r="O82"/>
  <c r="AC58"/>
  <c r="AA90"/>
  <c r="AD66"/>
  <c r="R98"/>
  <c r="T74"/>
  <c r="M90"/>
  <c r="AD98"/>
  <c r="N82"/>
  <c r="AD58"/>
  <c r="N98"/>
  <c r="AF74"/>
  <c r="V58"/>
  <c r="K90"/>
  <c r="AA66"/>
  <c r="U90"/>
  <c r="AA82"/>
  <c r="T98"/>
  <c r="M82"/>
  <c r="S66"/>
  <c r="P98"/>
  <c r="S82"/>
  <c r="AB58"/>
  <c r="AC90"/>
  <c r="AE58"/>
  <c r="B7"/>
  <c r="AE66"/>
  <c r="P90"/>
  <c r="W74"/>
  <c r="W98"/>
  <c r="R82"/>
  <c r="AF58"/>
  <c r="J90"/>
  <c r="X58"/>
  <c r="M98"/>
  <c r="AE90"/>
  <c r="Z74"/>
  <c r="L82"/>
  <c r="AC82"/>
  <c r="X98"/>
  <c r="AE82"/>
  <c r="Z66"/>
  <c r="U98"/>
  <c r="V74"/>
  <c r="R58"/>
  <c r="AD82"/>
  <c r="S58"/>
  <c r="P82"/>
  <c r="T66"/>
  <c r="AA98"/>
  <c r="AC74"/>
  <c r="R90"/>
  <c r="O98"/>
  <c r="T58"/>
  <c r="AF66"/>
  <c r="L98"/>
  <c r="AD74"/>
  <c r="X90"/>
  <c r="U82"/>
  <c r="AA58"/>
  <c r="X82"/>
  <c r="W66"/>
  <c r="O90"/>
  <c r="R74"/>
  <c r="J98"/>
  <c r="Z90"/>
  <c r="R66"/>
  <c r="W90"/>
  <c r="AE74"/>
  <c r="V98"/>
  <c r="X74"/>
  <c r="Z58"/>
  <c r="V90"/>
  <c r="X66"/>
  <c r="K98"/>
  <c r="T90"/>
  <c r="U66"/>
  <c r="AD90"/>
  <c r="Z82"/>
  <c r="V66"/>
  <c r="Z98"/>
  <c r="AB82"/>
  <c r="U58"/>
  <c r="L90"/>
  <c r="AB66"/>
  <c r="N90"/>
  <c r="U74"/>
  <c r="AC98"/>
  <c r="AB90"/>
  <c r="T82"/>
  <c r="AE98"/>
  <c r="V82"/>
  <c r="AC66"/>
  <c r="AF90"/>
  <c r="S74"/>
  <c r="AB98"/>
  <c r="AF82"/>
  <c r="W58"/>
  <c r="S90"/>
  <c r="AA74"/>
  <c r="S98"/>
  <c r="AB74"/>
  <c r="W82"/>
  <c r="AF98"/>
</calcChain>
</file>

<file path=xl/sharedStrings.xml><?xml version="1.0" encoding="utf-8"?>
<sst xmlns="http://schemas.openxmlformats.org/spreadsheetml/2006/main" count="5897" uniqueCount="805">
  <si>
    <t>開始日</t>
  </si>
  <si>
    <t>終了日</t>
  </si>
  <si>
    <t>水色</t>
  </si>
  <si>
    <t>オレンジ</t>
  </si>
  <si>
    <t>緑</t>
  </si>
  <si>
    <t>ピンク</t>
  </si>
  <si>
    <t>紫</t>
  </si>
  <si>
    <t>黄色</t>
  </si>
  <si>
    <t>スケジュール開始</t>
    <rPh sb="0" eb="2">
      <t>カイシ</t>
    </rPh>
    <phoneticPr fontId="10"/>
  </si>
  <si>
    <t>スケジュール終了</t>
    <rPh sb="0" eb="2">
      <t>シュウリョウ</t>
    </rPh>
    <phoneticPr fontId="10"/>
  </si>
  <si>
    <t>×</t>
    <phoneticPr fontId="10"/>
  </si>
  <si>
    <t>全宿泊プラン（AT）</t>
    <phoneticPr fontId="10"/>
  </si>
  <si>
    <t>税抜金額</t>
    <rPh sb="0" eb="4">
      <t>ゼイヌキキンガク</t>
    </rPh>
    <phoneticPr fontId="10"/>
  </si>
  <si>
    <t>税込金額</t>
    <rPh sb="0" eb="4">
      <t>ゼイコミゼイヌキキンガク</t>
    </rPh>
    <phoneticPr fontId="10"/>
  </si>
  <si>
    <t>税率</t>
    <rPh sb="0" eb="2">
      <t>ゼイリツ</t>
    </rPh>
    <phoneticPr fontId="10"/>
  </si>
  <si>
    <t>※他の宿泊プランはお問い合わせください。
カレンダーの●の日</t>
    <phoneticPr fontId="10"/>
  </si>
  <si>
    <t>～</t>
    <phoneticPr fontId="10"/>
  </si>
  <si>
    <t>税込</t>
    <phoneticPr fontId="10"/>
  </si>
  <si>
    <t>期間1</t>
    <rPh sb="0" eb="2">
      <t>キカン</t>
    </rPh>
    <phoneticPr fontId="10"/>
  </si>
  <si>
    <t>期間２</t>
    <rPh sb="0" eb="2">
      <t>キカン</t>
    </rPh>
    <phoneticPr fontId="10"/>
  </si>
  <si>
    <t>期間3</t>
    <rPh sb="0" eb="2">
      <t>キカン</t>
    </rPh>
    <phoneticPr fontId="10"/>
  </si>
  <si>
    <t>期間4</t>
    <rPh sb="0" eb="2">
      <t>キカン</t>
    </rPh>
    <phoneticPr fontId="10"/>
  </si>
  <si>
    <t>期間5</t>
    <rPh sb="0" eb="2">
      <t>キカン</t>
    </rPh>
    <phoneticPr fontId="10"/>
  </si>
  <si>
    <t>期間6</t>
    <rPh sb="0" eb="2">
      <t>キカン</t>
    </rPh>
    <phoneticPr fontId="10"/>
  </si>
  <si>
    <t>レギュラー</t>
    <phoneticPr fontId="10"/>
  </si>
  <si>
    <t>ホテルシングルB</t>
    <phoneticPr fontId="10"/>
  </si>
  <si>
    <t>適応</t>
    <rPh sb="0" eb="2">
      <t>テキオウ</t>
    </rPh>
    <phoneticPr fontId="10"/>
  </si>
  <si>
    <t>日</t>
    <rPh sb="0" eb="1">
      <t>ニチ</t>
    </rPh>
    <phoneticPr fontId="10"/>
  </si>
  <si>
    <t>月</t>
    <rPh sb="0" eb="1">
      <t>ゲツ</t>
    </rPh>
    <phoneticPr fontId="10"/>
  </si>
  <si>
    <t>火</t>
    <rPh sb="0" eb="1">
      <t>カ</t>
    </rPh>
    <phoneticPr fontId="10"/>
  </si>
  <si>
    <t>水</t>
    <rPh sb="0" eb="1">
      <t>スイ</t>
    </rPh>
    <phoneticPr fontId="10"/>
  </si>
  <si>
    <t>木</t>
    <rPh sb="0" eb="1">
      <t>モク</t>
    </rPh>
    <phoneticPr fontId="10"/>
  </si>
  <si>
    <t>金</t>
    <rPh sb="0" eb="1">
      <t>キン</t>
    </rPh>
    <phoneticPr fontId="10"/>
  </si>
  <si>
    <t>土</t>
    <rPh sb="0" eb="1">
      <t>ド</t>
    </rPh>
    <phoneticPr fontId="10"/>
  </si>
  <si>
    <t>シート</t>
    <phoneticPr fontId="10"/>
  </si>
  <si>
    <t>acehappy</t>
    <phoneticPr fontId="10"/>
  </si>
  <si>
    <t>　ご担当者名：</t>
    <rPh sb="2" eb="5">
      <t>タントウシャ</t>
    </rPh>
    <rPh sb="5" eb="6">
      <t>メイ</t>
    </rPh>
    <phoneticPr fontId="13"/>
  </si>
  <si>
    <t>　　　円UP 税別</t>
    <rPh sb="3" eb="4">
      <t>エン</t>
    </rPh>
    <rPh sb="7" eb="9">
      <t>ゼイベツ</t>
    </rPh>
    <phoneticPr fontId="13"/>
  </si>
  <si>
    <t>自動二輪　　　　    　　免許所持</t>
    <rPh sb="0" eb="2">
      <t>ジドウ</t>
    </rPh>
    <rPh sb="2" eb="4">
      <t>ニリン</t>
    </rPh>
    <rPh sb="14" eb="16">
      <t>メンキョ</t>
    </rPh>
    <rPh sb="16" eb="18">
      <t>ショジ</t>
    </rPh>
    <phoneticPr fontId="13"/>
  </si>
  <si>
    <t>　　　円割引 税別</t>
    <rPh sb="3" eb="4">
      <t>エン</t>
    </rPh>
    <rPh sb="4" eb="6">
      <t>ワリビキ</t>
    </rPh>
    <rPh sb="7" eb="9">
      <t>ゼイベツ</t>
    </rPh>
    <phoneticPr fontId="13"/>
  </si>
  <si>
    <t>　　　円UP（税込）</t>
    <rPh sb="3" eb="4">
      <t>エン</t>
    </rPh>
    <rPh sb="7" eb="9">
      <t>ゼイコミ</t>
    </rPh>
    <phoneticPr fontId="13"/>
  </si>
  <si>
    <t>　　　円割引（税込）</t>
    <rPh sb="3" eb="4">
      <t>エン</t>
    </rPh>
    <rPh sb="4" eb="6">
      <t>ワリビキ</t>
    </rPh>
    <rPh sb="7" eb="9">
      <t>ゼイコミ</t>
    </rPh>
    <phoneticPr fontId="13"/>
  </si>
  <si>
    <t>■普通車　AT車教習料金</t>
    <rPh sb="1" eb="3">
      <t>フツウ</t>
    </rPh>
    <rPh sb="3" eb="4">
      <t>シャ</t>
    </rPh>
    <rPh sb="7" eb="8">
      <t>シャ</t>
    </rPh>
    <rPh sb="8" eb="10">
      <t>キョウシュウ</t>
    </rPh>
    <rPh sb="10" eb="12">
      <t>リョウキン</t>
    </rPh>
    <phoneticPr fontId="13"/>
  </si>
  <si>
    <t>■保証内容（教習料金に含みます）</t>
    <rPh sb="1" eb="3">
      <t>ホショウ</t>
    </rPh>
    <rPh sb="3" eb="5">
      <t>ナイヨウ</t>
    </rPh>
    <rPh sb="6" eb="8">
      <t>キョウシュウ</t>
    </rPh>
    <rPh sb="8" eb="10">
      <t>リョウキン</t>
    </rPh>
    <rPh sb="11" eb="12">
      <t>フク</t>
    </rPh>
    <phoneticPr fontId="13"/>
  </si>
  <si>
    <t>30歳までの方</t>
    <phoneticPr fontId="13"/>
  </si>
  <si>
    <t>31歳〜39歳までの方</t>
    <phoneticPr fontId="13"/>
  </si>
  <si>
    <t>追加料金</t>
    <rPh sb="0" eb="2">
      <t>ツイカリョウキｎ</t>
    </rPh>
    <phoneticPr fontId="13"/>
  </si>
  <si>
    <t>技能教習</t>
    <rPh sb="0" eb="2">
      <t>ギノウ</t>
    </rPh>
    <phoneticPr fontId="13"/>
  </si>
  <si>
    <t>卒業まで追加料金無し</t>
    <rPh sb="0" eb="2">
      <t>ソツギョウマデ</t>
    </rPh>
    <phoneticPr fontId="13"/>
  </si>
  <si>
    <t>1時限5,000円（税込5,400円）</t>
    <rPh sb="0" eb="2">
      <t>ゼイコミ</t>
    </rPh>
    <phoneticPr fontId="13"/>
  </si>
  <si>
    <t>修了検定</t>
    <rPh sb="0" eb="2">
      <t>シュウリョウケンテイ</t>
    </rPh>
    <phoneticPr fontId="13"/>
  </si>
  <si>
    <t>2回まで</t>
    <phoneticPr fontId="13"/>
  </si>
  <si>
    <t>1回6,000円（税込6,480円）</t>
    <rPh sb="0" eb="2">
      <t>ゼイコミ</t>
    </rPh>
    <phoneticPr fontId="13"/>
  </si>
  <si>
    <t>卒業検定</t>
    <rPh sb="0" eb="2">
      <t>ソツギョウケンテイ</t>
    </rPh>
    <phoneticPr fontId="13"/>
  </si>
  <si>
    <t>宿泊
(食事付）</t>
    <rPh sb="0" eb="2">
      <t>シュクハク</t>
    </rPh>
    <phoneticPr fontId="13"/>
  </si>
  <si>
    <t>規定宿泊数＋3泊まで</t>
    <rPh sb="0" eb="2">
      <t>キテイシュクハクスウ</t>
    </rPh>
    <phoneticPr fontId="13"/>
  </si>
  <si>
    <t>レギュラーの場合
1泊3,000円（税込3,240円）
ホテルシングルの場合
1泊4,000円（税込4,320円）</t>
    <rPh sb="0" eb="2">
      <t>ゼイコミ</t>
    </rPh>
    <phoneticPr fontId="13"/>
  </si>
  <si>
    <t>備考</t>
    <rPh sb="0" eb="2">
      <t>ビコウ</t>
    </rPh>
    <phoneticPr fontId="13"/>
  </si>
  <si>
    <t>※ホテルシングルプランは規定宿泊数＋3泊まで保証　以降はレギュラーへ移動</t>
    <rPh sb="0" eb="5">
      <t>キテイシュクハクスウ</t>
    </rPh>
    <phoneticPr fontId="13"/>
  </si>
  <si>
    <t>別途料金</t>
    <rPh sb="0" eb="2">
      <t>ベットリョウキｎ</t>
    </rPh>
    <phoneticPr fontId="13"/>
  </si>
  <si>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3"/>
  </si>
  <si>
    <t>二輪同時</t>
    <rPh sb="0" eb="2">
      <t>２リン</t>
    </rPh>
    <rPh sb="2" eb="4">
      <t>ドウジ</t>
    </rPh>
    <phoneticPr fontId="13"/>
  </si>
  <si>
    <t>普通二輪同時ＵＰ料金</t>
    <rPh sb="0" eb="2">
      <t>フツウ</t>
    </rPh>
    <rPh sb="2" eb="4">
      <t>ニリン</t>
    </rPh>
    <rPh sb="4" eb="6">
      <t>ドウジ</t>
    </rPh>
    <rPh sb="8" eb="10">
      <t>リョウキン</t>
    </rPh>
    <phoneticPr fontId="13"/>
  </si>
  <si>
    <t>税別</t>
    <rPh sb="0" eb="2">
      <t>ゼイベツ</t>
    </rPh>
    <phoneticPr fontId="13"/>
  </si>
  <si>
    <t>円</t>
    <rPh sb="0" eb="1">
      <t>エン</t>
    </rPh>
    <phoneticPr fontId="13"/>
  </si>
  <si>
    <t>宿泊プラン【　　　　　　　　　</t>
    <rPh sb="0" eb="2">
      <t>シュクハク</t>
    </rPh>
    <phoneticPr fontId="13"/>
  </si>
  <si>
    <t>（税込）</t>
    <rPh sb="1" eb="3">
      <t>ゼイコミ</t>
    </rPh>
    <phoneticPr fontId="13"/>
  </si>
  <si>
    <t>適用期間　【　　　　　　　　　　</t>
    <rPh sb="0" eb="2">
      <t>テキヨウ</t>
    </rPh>
    <rPh sb="2" eb="4">
      <t>キカン</t>
    </rPh>
    <phoneticPr fontId="13"/>
  </si>
  <si>
    <t>大型二輪同時ＵＰ料金</t>
    <rPh sb="0" eb="2">
      <t>オオガタ</t>
    </rPh>
    <rPh sb="2" eb="4">
      <t>ニリン</t>
    </rPh>
    <rPh sb="4" eb="6">
      <t>ドウジ</t>
    </rPh>
    <phoneticPr fontId="13"/>
  </si>
  <si>
    <t>Ａ：普通車料金+大型二輪同時ＵＰ料金</t>
    <rPh sb="2" eb="5">
      <t>フツウシャ</t>
    </rPh>
    <rPh sb="5" eb="7">
      <t>リョウキン</t>
    </rPh>
    <rPh sb="8" eb="10">
      <t>オオガタ</t>
    </rPh>
    <rPh sb="10" eb="12">
      <t>ニリン</t>
    </rPh>
    <rPh sb="12" eb="14">
      <t>ドウジ</t>
    </rPh>
    <rPh sb="16" eb="18">
      <t>リョウキン</t>
    </rPh>
    <phoneticPr fontId="13"/>
  </si>
  <si>
    <t>賛同する</t>
    <rPh sb="0" eb="2">
      <t>サンドウ</t>
    </rPh>
    <phoneticPr fontId="13"/>
  </si>
  <si>
    <t>限定割</t>
    <rPh sb="0" eb="2">
      <t>ゲンテイ</t>
    </rPh>
    <rPh sb="2" eb="3">
      <t>ワ</t>
    </rPh>
    <phoneticPr fontId="13"/>
  </si>
  <si>
    <t>全入校者</t>
    <rPh sb="0" eb="1">
      <t>ゼン</t>
    </rPh>
    <rPh sb="1" eb="3">
      <t>ニュウコウ</t>
    </rPh>
    <rPh sb="3" eb="4">
      <t>シャ</t>
    </rPh>
    <phoneticPr fontId="13"/>
  </si>
  <si>
    <t>春特</t>
    <rPh sb="0" eb="1">
      <t>ハル</t>
    </rPh>
    <rPh sb="1" eb="2">
      <t>トク</t>
    </rPh>
    <phoneticPr fontId="13"/>
  </si>
  <si>
    <t>年末一時帰宅</t>
    <rPh sb="0" eb="2">
      <t>ネンマツ</t>
    </rPh>
    <rPh sb="2" eb="4">
      <t>イチジ</t>
    </rPh>
    <rPh sb="4" eb="6">
      <t>キタク</t>
    </rPh>
    <phoneticPr fontId="13"/>
  </si>
  <si>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3"/>
  </si>
  <si>
    <t>卒業日一時帰宅</t>
    <rPh sb="0" eb="2">
      <t>ソツギョウ</t>
    </rPh>
    <rPh sb="2" eb="3">
      <t>ビ</t>
    </rPh>
    <rPh sb="3" eb="5">
      <t>イチジ</t>
    </rPh>
    <rPh sb="5" eb="7">
      <t>キタク</t>
    </rPh>
    <phoneticPr fontId="13"/>
  </si>
  <si>
    <t>二輪同時特別</t>
    <rPh sb="0" eb="2">
      <t>ニリン</t>
    </rPh>
    <rPh sb="2" eb="4">
      <t>ドウジ</t>
    </rPh>
    <rPh sb="4" eb="6">
      <t>トクベツ</t>
    </rPh>
    <phoneticPr fontId="13"/>
  </si>
  <si>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3"/>
  </si>
  <si>
    <t>学割（3,000円）</t>
    <rPh sb="0" eb="1">
      <t>ガク</t>
    </rPh>
    <rPh sb="1" eb="2">
      <t>ワ</t>
    </rPh>
    <phoneticPr fontId="13"/>
  </si>
  <si>
    <t>●</t>
    <phoneticPr fontId="13"/>
  </si>
  <si>
    <t>ゴールド</t>
    <phoneticPr fontId="13"/>
  </si>
  <si>
    <t>プラチナ</t>
    <phoneticPr fontId="13"/>
  </si>
  <si>
    <t>オールシーズン</t>
    <phoneticPr fontId="13"/>
  </si>
  <si>
    <t>グループユース</t>
    <phoneticPr fontId="13"/>
  </si>
  <si>
    <t>2名以上又は3名以上でお申し込み</t>
    <phoneticPr fontId="13"/>
  </si>
  <si>
    <t>その他の割引</t>
    <rPh sb="0" eb="2">
      <t>ワリビキ</t>
    </rPh>
    <phoneticPr fontId="13"/>
  </si>
  <si>
    <t>夏特</t>
    <rPh sb="0" eb="1">
      <t>ナツ</t>
    </rPh>
    <rPh sb="1" eb="2">
      <t>トク</t>
    </rPh>
    <phoneticPr fontId="13"/>
  </si>
  <si>
    <t>オフシーズン一時帰宅コース</t>
    <rPh sb="6" eb="8">
      <t>イチジ</t>
    </rPh>
    <rPh sb="8" eb="10">
      <t>キタク</t>
    </rPh>
    <phoneticPr fontId="13"/>
  </si>
  <si>
    <t>AT卒業日</t>
    <rPh sb="2" eb="4">
      <t>ソツギョウ</t>
    </rPh>
    <rPh sb="4" eb="5">
      <t>ビ</t>
    </rPh>
    <phoneticPr fontId="10"/>
  </si>
  <si>
    <t>MT卒業日</t>
    <rPh sb="2" eb="4">
      <t>ソツギョウ</t>
    </rPh>
    <rPh sb="4" eb="5">
      <t>ビ</t>
    </rPh>
    <phoneticPr fontId="10"/>
  </si>
  <si>
    <t>AT卒業日を入れてくだい</t>
    <rPh sb="6" eb="7">
      <t>イ</t>
    </rPh>
    <phoneticPr fontId="10"/>
  </si>
  <si>
    <t>AT/MT</t>
    <phoneticPr fontId="10"/>
  </si>
  <si>
    <t>●</t>
    <phoneticPr fontId="10"/>
  </si>
  <si>
    <t>～</t>
    <phoneticPr fontId="10"/>
  </si>
  <si>
    <t>●</t>
  </si>
  <si>
    <t>×</t>
  </si>
  <si>
    <t>　】←ﾚｷﾞｭﾗｰのみ等、宿泊プランに限りがある場合、宿泊プラン名をご記入下さい。</t>
    <phoneticPr fontId="13"/>
  </si>
  <si>
    <t>エース
企画</t>
    <rPh sb="3" eb="5">
      <t>キカク</t>
    </rPh>
    <phoneticPr fontId="10"/>
  </si>
  <si>
    <t>学校
企画</t>
    <rPh sb="0" eb="2">
      <t>ガッコウ</t>
    </rPh>
    <rPh sb="2" eb="4">
      <t>キカク</t>
    </rPh>
    <phoneticPr fontId="10"/>
  </si>
  <si>
    <t>入力シート１＜普通車　料金表＞</t>
    <rPh sb="0" eb="2">
      <t>ジョセイノカタノミ</t>
    </rPh>
    <rPh sb="1" eb="3">
      <t>フツウ</t>
    </rPh>
    <rPh sb="3" eb="4">
      <t>シャリョウキンヒョウニュウリョク</t>
    </rPh>
    <phoneticPr fontId="13"/>
  </si>
  <si>
    <t>入力シート２　＜特別企画・割引＞</t>
    <phoneticPr fontId="13"/>
  </si>
  <si>
    <t>早割（5,000円）</t>
    <phoneticPr fontId="13"/>
  </si>
  <si>
    <t>Ｇ割（5,000円）</t>
    <phoneticPr fontId="13"/>
  </si>
  <si>
    <t>MT時のUP金額
税込金額</t>
    <rPh sb="9" eb="13">
      <t>ゼイコミゼイヌキキンガク</t>
    </rPh>
    <phoneticPr fontId="10"/>
  </si>
  <si>
    <t>MT時のUP金額
（税抜）</t>
    <rPh sb="0" eb="1">
      <t>ジ</t>
    </rPh>
    <phoneticPr fontId="10"/>
  </si>
  <si>
    <t>普通AT車+普通二輪（MT科）</t>
    <rPh sb="0" eb="2">
      <t>フツウ</t>
    </rPh>
    <phoneticPr fontId="10"/>
  </si>
  <si>
    <t>企画名</t>
    <rPh sb="0" eb="3">
      <t>キカク</t>
    </rPh>
    <phoneticPr fontId="10"/>
  </si>
  <si>
    <t>特記事項</t>
    <rPh sb="0" eb="2">
      <t>トッキジコウ</t>
    </rPh>
    <phoneticPr fontId="13"/>
  </si>
  <si>
    <t>AT卒業日数</t>
    <phoneticPr fontId="10"/>
  </si>
  <si>
    <t>MT卒業日数</t>
    <rPh sb="0" eb="2">
      <t>ソツギョウ</t>
    </rPh>
    <phoneticPr fontId="10"/>
  </si>
  <si>
    <t>入卒カレンダー</t>
    <rPh sb="0" eb="2">
      <t>ニュウソツカレンダー</t>
    </rPh>
    <phoneticPr fontId="10"/>
  </si>
  <si>
    <t>下記緑のエリアに入力すると、入卒カレンダーへ自動的に反映されます。</t>
    <rPh sb="0" eb="2">
      <t>カキニュウリョクスルト</t>
    </rPh>
    <rPh sb="2" eb="3">
      <t>ミドリ</t>
    </rPh>
    <phoneticPr fontId="10"/>
  </si>
  <si>
    <t>/</t>
    <phoneticPr fontId="10"/>
  </si>
  <si>
    <t>/</t>
    <phoneticPr fontId="10"/>
  </si>
  <si>
    <t>適用
期間　</t>
    <phoneticPr fontId="13"/>
  </si>
  <si>
    <t>MT車
UP料金</t>
    <rPh sb="2" eb="3">
      <t>シャ</t>
    </rPh>
    <rPh sb="6" eb="8">
      <t>リョウキン</t>
    </rPh>
    <phoneticPr fontId="13"/>
  </si>
  <si>
    <t>MT卒業日を入れてください</t>
    <rPh sb="6" eb="7">
      <t>イ</t>
    </rPh>
    <phoneticPr fontId="10"/>
  </si>
  <si>
    <t>各企画該当日に、●を入れてください</t>
    <phoneticPr fontId="10"/>
  </si>
  <si>
    <t>1/19～1/25</t>
    <phoneticPr fontId="10"/>
  </si>
  <si>
    <t>の期間で1日設定</t>
    <rPh sb="1" eb="3">
      <t>キカン</t>
    </rPh>
    <rPh sb="5" eb="6">
      <t>ニチ</t>
    </rPh>
    <rPh sb="6" eb="8">
      <t>セッテイ</t>
    </rPh>
    <phoneticPr fontId="10"/>
  </si>
  <si>
    <t>1/26～1/31
3/16～3/23</t>
    <phoneticPr fontId="10"/>
  </si>
  <si>
    <t>の期間それぞれ
1日設定(計2日）</t>
    <rPh sb="1" eb="3">
      <t>キカン</t>
    </rPh>
    <rPh sb="9" eb="10">
      <t>ニチ</t>
    </rPh>
    <rPh sb="10" eb="12">
      <t>セッテイ</t>
    </rPh>
    <rPh sb="13" eb="14">
      <t>ケイ</t>
    </rPh>
    <rPh sb="15" eb="16">
      <t>ニチ</t>
    </rPh>
    <phoneticPr fontId="10"/>
  </si>
  <si>
    <t>レギュラー・シングルユース（AT車）</t>
    <rPh sb="16" eb="17">
      <t>シャ</t>
    </rPh>
    <phoneticPr fontId="10"/>
  </si>
  <si>
    <t>宿泊プラン（車種）</t>
    <rPh sb="0" eb="2">
      <t>シュクハク</t>
    </rPh>
    <rPh sb="6" eb="8">
      <t>シャシュ</t>
    </rPh>
    <phoneticPr fontId="10"/>
  </si>
  <si>
    <t>レギュラー（AT車）</t>
    <rPh sb="8" eb="9">
      <t>シャ</t>
    </rPh>
    <phoneticPr fontId="10"/>
  </si>
  <si>
    <t>30歳までの方に限ります。
ＭＴ車　税込16,200円ＵＰ
ホテル（ツイン・シングル）は税込10,800円ＵＰ
カレンダーの●の日</t>
    <phoneticPr fontId="10"/>
  </si>
  <si>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10"/>
  </si>
  <si>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3"/>
  </si>
  <si>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10"/>
  </si>
  <si>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0"/>
  </si>
  <si>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0"/>
  </si>
  <si>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10"/>
  </si>
  <si>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0"/>
  </si>
  <si>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0"/>
  </si>
  <si>
    <t>貴校名：</t>
    <rPh sb="0" eb="1">
      <t>キ</t>
    </rPh>
    <rPh sb="1" eb="2">
      <t>コウ</t>
    </rPh>
    <rPh sb="2" eb="3">
      <t>メイ</t>
    </rPh>
    <phoneticPr fontId="10"/>
  </si>
  <si>
    <t>　ご担当者名：</t>
    <rPh sb="2" eb="5">
      <t>タントウシャ</t>
    </rPh>
    <rPh sb="5" eb="6">
      <t>メイ</t>
    </rPh>
    <phoneticPr fontId="10"/>
  </si>
  <si>
    <t>　適用期間　：</t>
    <phoneticPr fontId="10"/>
  </si>
  <si>
    <t>対象の車種のみご記入願います。</t>
    <rPh sb="0" eb="2">
      <t>タイショウ</t>
    </rPh>
    <rPh sb="3" eb="5">
      <t>シャシュ</t>
    </rPh>
    <rPh sb="8" eb="10">
      <t>キニュウ</t>
    </rPh>
    <rPh sb="10" eb="11">
      <t>ネガ</t>
    </rPh>
    <phoneticPr fontId="10"/>
  </si>
  <si>
    <t>期間</t>
    <rPh sb="0" eb="2">
      <t>キカン</t>
    </rPh>
    <phoneticPr fontId="10"/>
  </si>
  <si>
    <t>■保証内容</t>
    <rPh sb="1" eb="3">
      <t>ホショウ</t>
    </rPh>
    <rPh sb="3" eb="5">
      <t>ナイヨウ</t>
    </rPh>
    <phoneticPr fontId="10"/>
  </si>
  <si>
    <t>～</t>
    <phoneticPr fontId="10"/>
  </si>
  <si>
    <t>取得免許</t>
    <rPh sb="0" eb="2">
      <t>シュトク</t>
    </rPh>
    <rPh sb="2" eb="4">
      <t>メンキョ</t>
    </rPh>
    <phoneticPr fontId="10"/>
  </si>
  <si>
    <t>所持免許（ＭＴ）</t>
    <rPh sb="0" eb="2">
      <t>ショジ</t>
    </rPh>
    <rPh sb="2" eb="4">
      <t>メンキョ</t>
    </rPh>
    <phoneticPr fontId="10"/>
  </si>
  <si>
    <t>宿泊プラン</t>
    <rPh sb="0" eb="2">
      <t>シュクハク</t>
    </rPh>
    <phoneticPr fontId="10"/>
  </si>
  <si>
    <t>料金</t>
    <rPh sb="0" eb="2">
      <t>リョウキン</t>
    </rPh>
    <phoneticPr fontId="10"/>
  </si>
  <si>
    <t>日数</t>
    <rPh sb="0" eb="2">
      <t>ニッスウ</t>
    </rPh>
    <phoneticPr fontId="10"/>
  </si>
  <si>
    <t>入校
曜日</t>
    <rPh sb="0" eb="2">
      <t>ニュウコウ</t>
    </rPh>
    <rPh sb="3" eb="5">
      <t>ヨウビ</t>
    </rPh>
    <phoneticPr fontId="10"/>
  </si>
  <si>
    <t>歳まで</t>
    <rPh sb="0" eb="1">
      <t>サイ</t>
    </rPh>
    <phoneticPr fontId="10"/>
  </si>
  <si>
    <t>歳以上</t>
    <rPh sb="0" eb="1">
      <t>サイ</t>
    </rPh>
    <rPh sb="1" eb="3">
      <t>イジョウ</t>
    </rPh>
    <phoneticPr fontId="10"/>
  </si>
  <si>
    <t>追加料金</t>
    <rPh sb="0" eb="2">
      <t>ツイカ</t>
    </rPh>
    <rPh sb="2" eb="4">
      <t>リョウキン</t>
    </rPh>
    <phoneticPr fontId="10"/>
  </si>
  <si>
    <t>準中型車</t>
    <rPh sb="0" eb="1">
      <t>ジュン</t>
    </rPh>
    <rPh sb="1" eb="3">
      <t>チュウガタ</t>
    </rPh>
    <rPh sb="3" eb="4">
      <t>シャ</t>
    </rPh>
    <phoneticPr fontId="10"/>
  </si>
  <si>
    <t>準中型５ｔ限定</t>
    <rPh sb="0" eb="1">
      <t>ジュン</t>
    </rPh>
    <rPh sb="1" eb="3">
      <t>チュウガタ</t>
    </rPh>
    <rPh sb="5" eb="7">
      <t>ゲンテイ</t>
    </rPh>
    <phoneticPr fontId="10"/>
  </si>
  <si>
    <t>レギュラー</t>
    <phoneticPr fontId="10"/>
  </si>
  <si>
    <t>円</t>
    <rPh sb="0" eb="1">
      <t>エン</t>
    </rPh>
    <phoneticPr fontId="10"/>
  </si>
  <si>
    <t>技能教習</t>
    <rPh sb="0" eb="2">
      <t>ギノウ</t>
    </rPh>
    <rPh sb="2" eb="4">
      <t>キョウシュウ</t>
    </rPh>
    <phoneticPr fontId="10"/>
  </si>
  <si>
    <t>準中型</t>
    <rPh sb="0" eb="1">
      <t>ジュン</t>
    </rPh>
    <rPh sb="1" eb="3">
      <t>チュウガタ</t>
    </rPh>
    <phoneticPr fontId="10"/>
  </si>
  <si>
    <t>（税込）</t>
    <rPh sb="1" eb="3">
      <t>ゼイコミ</t>
    </rPh>
    <phoneticPr fontId="10"/>
  </si>
  <si>
    <t>シングル</t>
    <phoneticPr fontId="10"/>
  </si>
  <si>
    <t>中型</t>
    <rPh sb="0" eb="2">
      <t>チュウガタ</t>
    </rPh>
    <phoneticPr fontId="10"/>
  </si>
  <si>
    <t>普通車</t>
    <rPh sb="0" eb="3">
      <t>フツウシャ</t>
    </rPh>
    <phoneticPr fontId="10"/>
  </si>
  <si>
    <t>レギュラー</t>
    <phoneticPr fontId="10"/>
  </si>
  <si>
    <t>大型</t>
    <rPh sb="0" eb="2">
      <t>オオガタ</t>
    </rPh>
    <phoneticPr fontId="10"/>
  </si>
  <si>
    <t>大特</t>
    <rPh sb="0" eb="2">
      <t>ダイトク</t>
    </rPh>
    <phoneticPr fontId="10"/>
  </si>
  <si>
    <t>なし</t>
    <phoneticPr fontId="10"/>
  </si>
  <si>
    <t>レギュラー</t>
    <phoneticPr fontId="10"/>
  </si>
  <si>
    <t>けん引</t>
    <rPh sb="2" eb="3">
      <t>イン</t>
    </rPh>
    <phoneticPr fontId="10"/>
  </si>
  <si>
    <t>修了検定</t>
    <rPh sb="0" eb="2">
      <t>シュウリョウ</t>
    </rPh>
    <rPh sb="2" eb="4">
      <t>ケンテイ</t>
    </rPh>
    <phoneticPr fontId="10"/>
  </si>
  <si>
    <t>中型車</t>
    <rPh sb="0" eb="2">
      <t>チュウガタ</t>
    </rPh>
    <rPh sb="2" eb="3">
      <t>シャ</t>
    </rPh>
    <phoneticPr fontId="10"/>
  </si>
  <si>
    <t>中型８ｔ限定</t>
    <rPh sb="0" eb="2">
      <t>チュウガタ</t>
    </rPh>
    <rPh sb="4" eb="6">
      <t>ゲンテイ</t>
    </rPh>
    <phoneticPr fontId="10"/>
  </si>
  <si>
    <t>レギュラー</t>
    <phoneticPr fontId="10"/>
  </si>
  <si>
    <t>卒業検定</t>
    <rPh sb="0" eb="2">
      <t>ソツギョウ</t>
    </rPh>
    <rPh sb="2" eb="4">
      <t>ケンテイ</t>
    </rPh>
    <phoneticPr fontId="10"/>
  </si>
  <si>
    <t>大型車</t>
    <rPh sb="0" eb="2">
      <t>オオガタ</t>
    </rPh>
    <rPh sb="2" eb="3">
      <t>シャ</t>
    </rPh>
    <phoneticPr fontId="10"/>
  </si>
  <si>
    <t>レギュラー</t>
    <phoneticPr fontId="10"/>
  </si>
  <si>
    <t>宿泊食事</t>
    <rPh sb="0" eb="2">
      <t>シュクハク</t>
    </rPh>
    <rPh sb="2" eb="4">
      <t>ショクジ</t>
    </rPh>
    <phoneticPr fontId="10"/>
  </si>
  <si>
    <t>レギュラー
（1泊につき）</t>
    <rPh sb="8" eb="9">
      <t>ハク</t>
    </rPh>
    <phoneticPr fontId="10"/>
  </si>
  <si>
    <t>シングル
（1泊につき）</t>
    <rPh sb="7" eb="8">
      <t>ハク</t>
    </rPh>
    <phoneticPr fontId="10"/>
  </si>
  <si>
    <t>備考</t>
    <rPh sb="0" eb="2">
      <t>ビコウ</t>
    </rPh>
    <phoneticPr fontId="10"/>
  </si>
  <si>
    <t>※特記事項あればご記入下さい。</t>
    <rPh sb="1" eb="3">
      <t>トッキ</t>
    </rPh>
    <rPh sb="3" eb="5">
      <t>ジコウ</t>
    </rPh>
    <rPh sb="9" eb="11">
      <t>キニュウ</t>
    </rPh>
    <rPh sb="11" eb="12">
      <t>クダ</t>
    </rPh>
    <phoneticPr fontId="10"/>
  </si>
  <si>
    <t>シングル</t>
    <phoneticPr fontId="10"/>
  </si>
  <si>
    <t>大型特殊車</t>
    <rPh sb="0" eb="2">
      <t>オオガタ</t>
    </rPh>
    <rPh sb="2" eb="4">
      <t>トクシュ</t>
    </rPh>
    <rPh sb="4" eb="5">
      <t>シャ</t>
    </rPh>
    <phoneticPr fontId="10"/>
  </si>
  <si>
    <t>別途料金</t>
    <rPh sb="0" eb="2">
      <t>ベット</t>
    </rPh>
    <rPh sb="2" eb="4">
      <t>リョウキン</t>
    </rPh>
    <phoneticPr fontId="10"/>
  </si>
  <si>
    <t>準中型5ｔ限定</t>
    <rPh sb="0" eb="1">
      <t>ジュン</t>
    </rPh>
    <rPh sb="1" eb="3">
      <t>チュウガタ</t>
    </rPh>
    <rPh sb="5" eb="7">
      <t>ゲンテイ</t>
    </rPh>
    <phoneticPr fontId="10"/>
  </si>
  <si>
    <t>～</t>
    <phoneticPr fontId="10"/>
  </si>
  <si>
    <t>大型特殊車+けん引</t>
    <rPh sb="0" eb="2">
      <t>オオガタ</t>
    </rPh>
    <rPh sb="2" eb="4">
      <t>トクシュ</t>
    </rPh>
    <rPh sb="4" eb="5">
      <t>シャ</t>
    </rPh>
    <rPh sb="8" eb="9">
      <t>イン</t>
    </rPh>
    <phoneticPr fontId="10"/>
  </si>
  <si>
    <t>中型車+大型特殊車</t>
    <rPh sb="0" eb="2">
      <t>チュウガタ</t>
    </rPh>
    <rPh sb="2" eb="3">
      <t>シャ</t>
    </rPh>
    <rPh sb="4" eb="6">
      <t>オオガタ</t>
    </rPh>
    <rPh sb="6" eb="8">
      <t>トクシュ</t>
    </rPh>
    <rPh sb="8" eb="9">
      <t>シャ</t>
    </rPh>
    <phoneticPr fontId="10"/>
  </si>
  <si>
    <t>大型車+大型特殊車</t>
    <rPh sb="0" eb="2">
      <t>オオガタ</t>
    </rPh>
    <rPh sb="2" eb="3">
      <t>シャ</t>
    </rPh>
    <rPh sb="4" eb="6">
      <t>オオガタ</t>
    </rPh>
    <rPh sb="6" eb="8">
      <t>トクシュ</t>
    </rPh>
    <rPh sb="8" eb="9">
      <t>シャ</t>
    </rPh>
    <phoneticPr fontId="10"/>
  </si>
  <si>
    <t>中型車+けん引</t>
    <rPh sb="0" eb="2">
      <t>チュウガタ</t>
    </rPh>
    <rPh sb="2" eb="3">
      <t>シャ</t>
    </rPh>
    <rPh sb="6" eb="7">
      <t>イン</t>
    </rPh>
    <phoneticPr fontId="10"/>
  </si>
  <si>
    <t>大型車+けん引</t>
    <rPh sb="0" eb="2">
      <t>オオガタ</t>
    </rPh>
    <rPh sb="2" eb="3">
      <t>シャ</t>
    </rPh>
    <rPh sb="6" eb="7">
      <t>イン</t>
    </rPh>
    <phoneticPr fontId="10"/>
  </si>
  <si>
    <t>中型車
+大型特殊車
+けん引</t>
    <rPh sb="0" eb="2">
      <t>チュウガタ</t>
    </rPh>
    <rPh sb="2" eb="3">
      <t>シャ</t>
    </rPh>
    <rPh sb="5" eb="7">
      <t>オオガタ</t>
    </rPh>
    <rPh sb="7" eb="9">
      <t>トクシュ</t>
    </rPh>
    <rPh sb="9" eb="10">
      <t>シャ</t>
    </rPh>
    <rPh sb="14" eb="15">
      <t>イン</t>
    </rPh>
    <phoneticPr fontId="10"/>
  </si>
  <si>
    <t>大型車
+大型特殊車
+けん引</t>
    <rPh sb="0" eb="2">
      <t>オオガタ</t>
    </rPh>
    <rPh sb="2" eb="3">
      <t>シャ</t>
    </rPh>
    <rPh sb="5" eb="7">
      <t>オオガタ</t>
    </rPh>
    <rPh sb="7" eb="9">
      <t>トクシュ</t>
    </rPh>
    <rPh sb="9" eb="10">
      <t>シャ</t>
    </rPh>
    <rPh sb="14" eb="15">
      <t>イン</t>
    </rPh>
    <phoneticPr fontId="10"/>
  </si>
  <si>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10"/>
  </si>
  <si>
    <t>　適用期間　：</t>
    <phoneticPr fontId="10"/>
  </si>
  <si>
    <t>■　保証内容</t>
    <rPh sb="2" eb="4">
      <t>ホショウ</t>
    </rPh>
    <rPh sb="4" eb="6">
      <t>ナイヨウ</t>
    </rPh>
    <phoneticPr fontId="10"/>
  </si>
  <si>
    <t>普通二輪</t>
    <rPh sb="0" eb="2">
      <t>フツウ</t>
    </rPh>
    <rPh sb="2" eb="4">
      <t>ニリン</t>
    </rPh>
    <phoneticPr fontId="10"/>
  </si>
  <si>
    <t>所持免許</t>
    <rPh sb="0" eb="2">
      <t>ショジ</t>
    </rPh>
    <rPh sb="2" eb="4">
      <t>メンキョ</t>
    </rPh>
    <phoneticPr fontId="10"/>
  </si>
  <si>
    <t>大型二輪</t>
    <rPh sb="0" eb="2">
      <t>オオガタ</t>
    </rPh>
    <rPh sb="2" eb="4">
      <t>ニリン</t>
    </rPh>
    <phoneticPr fontId="10"/>
  </si>
  <si>
    <t>普通二輪（ＭＴ）</t>
    <rPh sb="0" eb="2">
      <t>フツウ</t>
    </rPh>
    <rPh sb="2" eb="4">
      <t>ニリン</t>
    </rPh>
    <phoneticPr fontId="10"/>
  </si>
  <si>
    <t>免なし・原付</t>
    <rPh sb="0" eb="1">
      <t>メン</t>
    </rPh>
    <rPh sb="4" eb="6">
      <t>ゲンツキ</t>
    </rPh>
    <phoneticPr fontId="10"/>
  </si>
  <si>
    <t>技能検定</t>
    <rPh sb="0" eb="2">
      <t>ギノウ</t>
    </rPh>
    <rPh sb="2" eb="4">
      <t>ケンテイ</t>
    </rPh>
    <phoneticPr fontId="10"/>
  </si>
  <si>
    <t>ツイン</t>
    <phoneticPr fontId="10"/>
  </si>
  <si>
    <r>
      <t xml:space="preserve">レギュラー
</t>
    </r>
    <r>
      <rPr>
        <sz val="8"/>
        <color indexed="8"/>
        <rFont val="ＭＳ Ｐゴシック"/>
        <family val="3"/>
        <charset val="128"/>
      </rPr>
      <t>(1泊につき)</t>
    </r>
    <rPh sb="8" eb="9">
      <t>ハク</t>
    </rPh>
    <phoneticPr fontId="10"/>
  </si>
  <si>
    <r>
      <t xml:space="preserve">ツイン
</t>
    </r>
    <r>
      <rPr>
        <sz val="8"/>
        <color indexed="8"/>
        <rFont val="ＭＳ Ｐゴシック"/>
        <family val="3"/>
        <charset val="128"/>
      </rPr>
      <t>(1泊につき)</t>
    </r>
    <rPh sb="6" eb="7">
      <t>ハク</t>
    </rPh>
    <phoneticPr fontId="10"/>
  </si>
  <si>
    <r>
      <t xml:space="preserve">シングル
</t>
    </r>
    <r>
      <rPr>
        <sz val="8"/>
        <color indexed="8"/>
        <rFont val="ＭＳ Ｐゴシック"/>
        <family val="3"/>
        <charset val="128"/>
      </rPr>
      <t>(1泊につき)</t>
    </r>
    <phoneticPr fontId="10"/>
  </si>
  <si>
    <t>大型二輪（ＭＴ）</t>
    <rPh sb="0" eb="2">
      <t>オオガタ</t>
    </rPh>
    <rPh sb="2" eb="4">
      <t>ニリン</t>
    </rPh>
    <phoneticPr fontId="10"/>
  </si>
  <si>
    <t>ツイン</t>
    <phoneticPr fontId="10"/>
  </si>
  <si>
    <t>　適用期間　：</t>
    <phoneticPr fontId="10"/>
  </si>
  <si>
    <t>料金①</t>
    <rPh sb="0" eb="2">
      <t>リョウキン</t>
    </rPh>
    <phoneticPr fontId="10"/>
  </si>
  <si>
    <t>料金②</t>
    <rPh sb="0" eb="2">
      <t>リョウキン</t>
    </rPh>
    <phoneticPr fontId="10"/>
  </si>
  <si>
    <t>普通二種</t>
    <rPh sb="0" eb="2">
      <t>フツウ</t>
    </rPh>
    <rPh sb="2" eb="3">
      <t>ニ</t>
    </rPh>
    <rPh sb="3" eb="4">
      <t>シュ</t>
    </rPh>
    <phoneticPr fontId="10"/>
  </si>
  <si>
    <t>大型車or中型車</t>
    <rPh sb="0" eb="2">
      <t>オオガタ</t>
    </rPh>
    <rPh sb="2" eb="3">
      <t>シャ</t>
    </rPh>
    <rPh sb="5" eb="7">
      <t>チュウガタ</t>
    </rPh>
    <rPh sb="7" eb="8">
      <t>シャ</t>
    </rPh>
    <phoneticPr fontId="10"/>
  </si>
  <si>
    <t>レギュラー</t>
    <phoneticPr fontId="10"/>
  </si>
  <si>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10"/>
  </si>
  <si>
    <t>普通二種</t>
    <rPh sb="0" eb="2">
      <t>フツウ</t>
    </rPh>
    <rPh sb="2" eb="4">
      <t>ニシュ</t>
    </rPh>
    <phoneticPr fontId="10"/>
  </si>
  <si>
    <t>シングル</t>
    <phoneticPr fontId="10"/>
  </si>
  <si>
    <t>大型二種</t>
    <rPh sb="0" eb="2">
      <t>オオガタ</t>
    </rPh>
    <rPh sb="2" eb="4">
      <t>ニシュ</t>
    </rPh>
    <phoneticPr fontId="10"/>
  </si>
  <si>
    <t>レギュラー</t>
    <phoneticPr fontId="10"/>
  </si>
  <si>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10"/>
  </si>
  <si>
    <t>準中型５ｔ限定</t>
    <rPh sb="0" eb="3">
      <t>ジュンチュウガタ</t>
    </rPh>
    <rPh sb="5" eb="7">
      <t>ゲンテイ</t>
    </rPh>
    <phoneticPr fontId="10"/>
  </si>
  <si>
    <t>レギュラー</t>
    <phoneticPr fontId="10"/>
  </si>
  <si>
    <t>普通車</t>
    <rPh sb="0" eb="2">
      <t>フツウ</t>
    </rPh>
    <rPh sb="2" eb="3">
      <t>シャ</t>
    </rPh>
    <phoneticPr fontId="10"/>
  </si>
  <si>
    <t>レギュラー</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</si>
  <si>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10"/>
  </si>
  <si>
    <r>
      <t xml:space="preserve">レギュラー
</t>
    </r>
    <r>
      <rPr>
        <sz val="8"/>
        <color indexed="8"/>
        <rFont val="ＭＳ Ｐゴシック"/>
        <family val="3"/>
        <charset val="128"/>
      </rPr>
      <t>（1泊につき）</t>
    </r>
    <rPh sb="8" eb="9">
      <t>ハク</t>
    </rPh>
    <phoneticPr fontId="10"/>
  </si>
  <si>
    <r>
      <t xml:space="preserve">シングル
</t>
    </r>
    <r>
      <rPr>
        <sz val="8"/>
        <color indexed="8"/>
        <rFont val="ＭＳ Ｐゴシック"/>
        <family val="3"/>
        <charset val="128"/>
      </rPr>
      <t>（1泊につき）</t>
    </r>
    <rPh sb="7" eb="8">
      <t>ハク</t>
    </rPh>
    <phoneticPr fontId="10"/>
  </si>
  <si>
    <t>大型+普通二種</t>
    <rPh sb="0" eb="2">
      <t>オオガタ</t>
    </rPh>
    <rPh sb="3" eb="5">
      <t>フツウ</t>
    </rPh>
    <rPh sb="5" eb="6">
      <t>ニ</t>
    </rPh>
    <rPh sb="6" eb="7">
      <t>シュ</t>
    </rPh>
    <phoneticPr fontId="10"/>
  </si>
  <si>
    <t>中型８ｔ限定一種
（MT)</t>
    <rPh sb="6" eb="8">
      <t>イッシュ</t>
    </rPh>
    <phoneticPr fontId="10"/>
  </si>
  <si>
    <t>レギュラー</t>
    <phoneticPr fontId="10"/>
  </si>
  <si>
    <t>準中型5T限定一種
（MT)</t>
    <rPh sb="0" eb="1">
      <t>ジュン</t>
    </rPh>
    <rPh sb="1" eb="3">
      <t>チュウガタ</t>
    </rPh>
    <rPh sb="5" eb="7">
      <t>ゲンテイ</t>
    </rPh>
    <rPh sb="7" eb="9">
      <t>イッシュ</t>
    </rPh>
    <phoneticPr fontId="10"/>
  </si>
  <si>
    <t>2018年10月1日～2019年5月31日</t>
    <rPh sb="4" eb="5">
      <t>ネン</t>
    </rPh>
    <rPh sb="7" eb="8">
      <t>ガツ</t>
    </rPh>
    <rPh sb="9" eb="10">
      <t>ニチ</t>
    </rPh>
    <rPh sb="15" eb="16">
      <t>ネン</t>
    </rPh>
    <rPh sb="17" eb="18">
      <t>ガツ</t>
    </rPh>
    <rPh sb="20" eb="21">
      <t>ニチ</t>
    </rPh>
    <phoneticPr fontId="10"/>
  </si>
  <si>
    <t>MT車UP料金</t>
    <phoneticPr fontId="74"/>
  </si>
  <si>
    <t>自動二輪免許所持</t>
    <phoneticPr fontId="74"/>
  </si>
  <si>
    <t>適用期間（開始）</t>
    <rPh sb="0" eb="4">
      <t xml:space="preserve">
</t>
    </rPh>
    <phoneticPr fontId="74"/>
  </si>
  <si>
    <t>適用期間（終了）</t>
    <rPh sb="0" eb="4">
      <t xml:space="preserve">
</t>
    </rPh>
    <phoneticPr fontId="74"/>
  </si>
  <si>
    <t>宿泊プラン　期間1-1開始</t>
    <rPh sb="0" eb="2">
      <t>キカン</t>
    </rPh>
    <phoneticPr fontId="74"/>
  </si>
  <si>
    <t>宿泊プラン　期間1-1終了</t>
    <rPh sb="0" eb="2">
      <t>キカン</t>
    </rPh>
    <phoneticPr fontId="74"/>
  </si>
  <si>
    <t>宿泊プラン　期間1-2開始</t>
    <rPh sb="0" eb="2">
      <t>キカン</t>
    </rPh>
    <phoneticPr fontId="74"/>
  </si>
  <si>
    <t>宿泊プラン　期間1-2終了</t>
    <rPh sb="0" eb="2">
      <t>キカン</t>
    </rPh>
    <phoneticPr fontId="74"/>
  </si>
  <si>
    <t>宿泊プラン　期間1-3開始</t>
    <rPh sb="0" eb="2">
      <t>キカン</t>
    </rPh>
    <phoneticPr fontId="74"/>
  </si>
  <si>
    <t>宿泊プラン　期間1-3終了</t>
    <rPh sb="0" eb="2">
      <t>キカン</t>
    </rPh>
    <phoneticPr fontId="74"/>
  </si>
  <si>
    <t>宿泊プラン　期間2-1開始</t>
    <rPh sb="0" eb="2">
      <t>キカン</t>
    </rPh>
    <phoneticPr fontId="74"/>
  </si>
  <si>
    <t>宿泊プラン　期間2-1終了</t>
    <rPh sb="0" eb="2">
      <t>キカン</t>
    </rPh>
    <phoneticPr fontId="74"/>
  </si>
  <si>
    <t>宿泊プラン　期間2-2開始</t>
    <rPh sb="0" eb="2">
      <t>キカン</t>
    </rPh>
    <phoneticPr fontId="74"/>
  </si>
  <si>
    <t>宿泊プラン　期間2-2終了</t>
    <rPh sb="0" eb="2">
      <t>キカン</t>
    </rPh>
    <phoneticPr fontId="74"/>
  </si>
  <si>
    <t>宿泊プラン　期間2-3開始</t>
    <rPh sb="0" eb="2">
      <t>キカン</t>
    </rPh>
    <phoneticPr fontId="74"/>
  </si>
  <si>
    <t>宿泊プラン　期間2-3終了</t>
    <rPh sb="0" eb="2">
      <t>キカン</t>
    </rPh>
    <phoneticPr fontId="74"/>
  </si>
  <si>
    <t>宿泊プラン　期間3-1開始</t>
    <rPh sb="0" eb="2">
      <t>キカン</t>
    </rPh>
    <phoneticPr fontId="74"/>
  </si>
  <si>
    <t>宿泊プラン　期間3-1終了</t>
    <rPh sb="0" eb="2">
      <t>キカン</t>
    </rPh>
    <phoneticPr fontId="74"/>
  </si>
  <si>
    <t>宿泊プラン　期間3-2開始</t>
    <rPh sb="0" eb="2">
      <t>キカン</t>
    </rPh>
    <phoneticPr fontId="74"/>
  </si>
  <si>
    <t>宿泊プラン　期間3-2終了</t>
    <rPh sb="0" eb="2">
      <t>キカン</t>
    </rPh>
    <phoneticPr fontId="74"/>
  </si>
  <si>
    <t>宿泊プラン　期間3-3開始</t>
    <rPh sb="0" eb="2">
      <t>キカン</t>
    </rPh>
    <phoneticPr fontId="74"/>
  </si>
  <si>
    <t>宿泊プラン　期間3-3終了</t>
    <rPh sb="0" eb="2">
      <t>キカン</t>
    </rPh>
    <phoneticPr fontId="74"/>
  </si>
  <si>
    <t>宿泊プラン　期間4-1開始</t>
    <rPh sb="0" eb="2">
      <t>キカン</t>
    </rPh>
    <phoneticPr fontId="74"/>
  </si>
  <si>
    <t>宿泊プラン　期間4-1終了</t>
    <rPh sb="0" eb="2">
      <t>キカン</t>
    </rPh>
    <phoneticPr fontId="74"/>
  </si>
  <si>
    <t>宿泊プラン　期間4-2開始</t>
    <rPh sb="0" eb="2">
      <t>キカン</t>
    </rPh>
    <phoneticPr fontId="74"/>
  </si>
  <si>
    <t>宿泊プラン　期間4-2終了</t>
    <rPh sb="0" eb="2">
      <t>キカン</t>
    </rPh>
    <phoneticPr fontId="74"/>
  </si>
  <si>
    <t>宿泊プラン　期間4-3開始</t>
    <rPh sb="0" eb="2">
      <t>キカン</t>
    </rPh>
    <phoneticPr fontId="74"/>
  </si>
  <si>
    <t>宿泊プラン　期間4-3終了</t>
    <rPh sb="0" eb="2">
      <t>キカン</t>
    </rPh>
    <phoneticPr fontId="74"/>
  </si>
  <si>
    <t>宿泊プラン　期間5-1開始</t>
    <rPh sb="0" eb="2">
      <t>キカン</t>
    </rPh>
    <phoneticPr fontId="74"/>
  </si>
  <si>
    <t>宿泊プラン　期間5-1終了</t>
    <rPh sb="0" eb="2">
      <t>キカン</t>
    </rPh>
    <phoneticPr fontId="74"/>
  </si>
  <si>
    <t>宿泊プラン　期間5-2開始</t>
    <rPh sb="0" eb="2">
      <t>キカン</t>
    </rPh>
    <phoneticPr fontId="74"/>
  </si>
  <si>
    <t>宿泊プラン　期間5-2終了</t>
    <rPh sb="0" eb="2">
      <t>キカン</t>
    </rPh>
    <phoneticPr fontId="74"/>
  </si>
  <si>
    <t>宿泊プラン　期間5-3開始</t>
    <rPh sb="0" eb="2">
      <t>キカン</t>
    </rPh>
    <phoneticPr fontId="74"/>
  </si>
  <si>
    <t>宿泊プラン　期間5-3終了</t>
    <rPh sb="0" eb="2">
      <t>キカン</t>
    </rPh>
    <phoneticPr fontId="74"/>
  </si>
  <si>
    <t>宿泊プラン　期間6-1開始</t>
    <rPh sb="0" eb="2">
      <t>キカン</t>
    </rPh>
    <phoneticPr fontId="74"/>
  </si>
  <si>
    <t>宿泊プラン　期間6-1終了</t>
    <rPh sb="0" eb="2">
      <t>キカン</t>
    </rPh>
    <phoneticPr fontId="74"/>
  </si>
  <si>
    <t>宿泊プラン　期間6-2開始</t>
    <rPh sb="0" eb="2">
      <t>キカン</t>
    </rPh>
    <phoneticPr fontId="74"/>
  </si>
  <si>
    <t>宿泊プラン　期間6-2終了</t>
    <rPh sb="0" eb="2">
      <t>キカン</t>
    </rPh>
    <phoneticPr fontId="74"/>
  </si>
  <si>
    <t>宿泊プラン　期間6-3開始</t>
    <rPh sb="0" eb="2">
      <t>キカン</t>
    </rPh>
    <phoneticPr fontId="74"/>
  </si>
  <si>
    <t>宿泊プラン　期間6-3終了</t>
    <rPh sb="0" eb="2">
      <t>キカン</t>
    </rPh>
    <phoneticPr fontId="74"/>
  </si>
  <si>
    <t>宿泊プラン1 名前</t>
    <rPh sb="0" eb="2">
      <t>ナマエ</t>
    </rPh>
    <phoneticPr fontId="74"/>
  </si>
  <si>
    <t>宿泊プラン1 宿泊プラン　期間1　金額</t>
    <rPh sb="0" eb="2">
      <t>ナマエ</t>
    </rPh>
    <phoneticPr fontId="74"/>
  </si>
  <si>
    <t>宿泊プラン1 宿泊プラン　期間2　金額</t>
    <rPh sb="0" eb="2">
      <t>ナマエ</t>
    </rPh>
    <phoneticPr fontId="74"/>
  </si>
  <si>
    <t>宿泊プラン1 宿泊プラン　期間3　金額</t>
    <rPh sb="0" eb="2">
      <t>ナマエ</t>
    </rPh>
    <phoneticPr fontId="74"/>
  </si>
  <si>
    <t>宿泊プラン1 宿泊プラン　期間4　金額</t>
    <rPh sb="0" eb="2">
      <t>ナマエ</t>
    </rPh>
    <phoneticPr fontId="74"/>
  </si>
  <si>
    <t>宿泊プラン1 宿泊プラン　期間5　金額</t>
    <rPh sb="0" eb="2">
      <t>ナマエ</t>
    </rPh>
    <phoneticPr fontId="74"/>
  </si>
  <si>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</si>
  <si>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</si>
  <si>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</si>
  <si>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</si>
  <si>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</si>
  <si>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</si>
  <si>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4"/>
  </si>
  <si>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</si>
  <si>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</si>
  <si>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</si>
  <si>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</si>
  <si>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</si>
  <si>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</si>
  <si>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</si>
  <si>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</si>
  <si>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</si>
  <si>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</si>
  <si>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</si>
  <si>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</si>
  <si>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</si>
  <si>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</si>
  <si>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</si>
  <si>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</si>
  <si>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</si>
  <si>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</si>
  <si>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</si>
  <si>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</si>
  <si>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</si>
  <si>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</si>
  <si>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</si>
  <si>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</si>
  <si>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</si>
  <si>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</si>
  <si>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</si>
  <si>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</si>
  <si>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</si>
  <si>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</si>
  <si>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</si>
  <si>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10"/>
  </si>
  <si>
    <t>ホテルシングルC</t>
    <rPh sb="0" eb="2">
      <t>ジョセイノカタノミ</t>
    </rPh>
    <phoneticPr fontId="10"/>
  </si>
  <si>
    <t>エース自動車学校</t>
    <rPh sb="3" eb="6">
      <t>ジドウシャ</t>
    </rPh>
    <rPh sb="6" eb="8">
      <t>ガッコウ</t>
    </rPh>
    <phoneticPr fontId="13"/>
  </si>
  <si>
    <t>エース太郎</t>
    <rPh sb="3" eb="5">
      <t>タロウ</t>
    </rPh>
    <phoneticPr fontId="13"/>
  </si>
  <si>
    <t>入校期間：4/2～6/28・9/25～11/15</t>
  </si>
  <si>
    <t>入校期間：4/2～6/28・9/25～11/15</t>
    <phoneticPr fontId="13"/>
  </si>
  <si>
    <t>対象入校期間</t>
    <rPh sb="0" eb="2">
      <t>タイショウ</t>
    </rPh>
    <rPh sb="2" eb="4">
      <t>ニュウコウ</t>
    </rPh>
    <rPh sb="4" eb="6">
      <t>キカン</t>
    </rPh>
    <phoneticPr fontId="13"/>
  </si>
  <si>
    <t>補足(設定日を記入）</t>
    <rPh sb="0" eb="2">
      <t>ホソク</t>
    </rPh>
    <rPh sb="3" eb="6">
      <t>セッテイビ</t>
    </rPh>
    <rPh sb="7" eb="9">
      <t>キニュウ</t>
    </rPh>
    <phoneticPr fontId="10"/>
  </si>
  <si>
    <t>「スケジュール」シートに
●をご記入ください。</t>
    <rPh sb="16" eb="18">
      <t>キニュウ</t>
    </rPh>
    <phoneticPr fontId="10"/>
  </si>
  <si>
    <t>1/26・3/22</t>
    <phoneticPr fontId="10"/>
  </si>
  <si>
    <t>までに申込が対象</t>
    <rPh sb="3" eb="5">
      <t>モウシコミ</t>
    </rPh>
    <rPh sb="6" eb="8">
      <t>タイショウ</t>
    </rPh>
    <phoneticPr fontId="13"/>
  </si>
  <si>
    <t>特割</t>
    <rPh sb="0" eb="2">
      <t>トクワリ</t>
    </rPh>
    <phoneticPr fontId="10"/>
  </si>
  <si>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10"/>
  </si>
  <si>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10"/>
  </si>
  <si>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10"/>
  </si>
  <si>
    <r>
      <t>・卒業まで
・</t>
    </r>
    <r>
      <rPr>
        <u/>
        <sz val="25"/>
        <color indexed="8"/>
        <rFont val="ＭＳ Ｐゴシック"/>
        <family val="3"/>
        <charset val="128"/>
      </rPr>
      <t>　　　回</t>
    </r>
    <r>
      <rPr>
        <sz val="25"/>
        <color indexed="8"/>
        <rFont val="ＭＳ Ｐゴシック"/>
        <family val="3"/>
        <charset val="128"/>
      </rPr>
      <t>まで</t>
    </r>
    <phoneticPr fontId="10"/>
  </si>
  <si>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10"/>
  </si>
  <si>
    <t>ご担当者名：</t>
    <phoneticPr fontId="10"/>
  </si>
  <si>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10"/>
  </si>
  <si>
    <t>入力シート５＜二輪　料金表＞</t>
    <rPh sb="7" eb="8">
      <t>ニ</t>
    </rPh>
    <rPh sb="8" eb="9">
      <t>リン</t>
    </rPh>
    <rPh sb="10" eb="12">
      <t>リョウキン</t>
    </rPh>
    <rPh sb="12" eb="13">
      <t>ヒョウ</t>
    </rPh>
    <phoneticPr fontId="10"/>
  </si>
  <si>
    <t>入力シート６＜普通二種・大型二種　料金表＞</t>
    <rPh sb="12" eb="14">
      <t>フツウ</t>
    </rPh>
    <rPh sb="14" eb="16">
      <t>ニシュ</t>
    </rPh>
    <rPh sb="17" eb="19">
      <t>オオガタ</t>
    </rPh>
    <rPh sb="19" eb="21">
      <t>ニシュリョウキンヒョウ</t>
    </rPh>
    <phoneticPr fontId="10"/>
  </si>
  <si>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3"/>
  </si>
  <si>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3"/>
  </si>
  <si>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3"/>
  </si>
  <si>
    <t>10/1～1/18</t>
    <phoneticPr fontId="13"/>
  </si>
  <si>
    <t>3/24～5/31</t>
    <phoneticPr fontId="13"/>
  </si>
  <si>
    <t>規定時限数＋8時限まで</t>
    <rPh sb="0" eb="2">
      <t>キテイジカｎ</t>
    </rPh>
    <phoneticPr fontId="13"/>
  </si>
  <si>
    <t>入力シート4＜大特・けん引・大型中型・　料金表＞</t>
    <rPh sb="7" eb="9">
      <t>ダイトク</t>
    </rPh>
    <rPh sb="12" eb="13">
      <t>イン</t>
    </rPh>
    <rPh sb="20" eb="22">
      <t>リョウキン</t>
    </rPh>
    <rPh sb="22" eb="23">
      <t>ヒョウ</t>
    </rPh>
    <phoneticPr fontId="10"/>
  </si>
  <si>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4"/>
  </si>
  <si>
    <t>30歳までの方に限ります。
ＭＴ車　税込16,200円ＵＰ
ホテル（ツイン・シングル）は税込10,800円ＵＰ
カレンダーの●の日</t>
    <phoneticPr fontId="10"/>
  </si>
  <si>
    <t>1/１１までに申込み　1/19～3/23入校</t>
    <phoneticPr fontId="10"/>
  </si>
  <si>
    <t>1/19～3/23入校</t>
    <phoneticPr fontId="10"/>
  </si>
  <si>
    <t>3人～</t>
    <phoneticPr fontId="10"/>
  </si>
  <si>
    <t>※Ｇ割6,000円税込　オールシーズン　6人～　　※Ｇ割7,000円　オールシーズン　10人～</t>
    <phoneticPr fontId="10"/>
  </si>
  <si>
    <t>宿泊
追加料金</t>
    <rPh sb="0" eb="2">
      <t>シュクハク</t>
    </rPh>
    <rPh sb="3" eb="5">
      <t>ツイカ</t>
    </rPh>
    <rPh sb="5" eb="6">
      <t>リョウ</t>
    </rPh>
    <rPh sb="6" eb="7">
      <t>キン</t>
    </rPh>
    <phoneticPr fontId="13"/>
  </si>
  <si>
    <t>宿泊プラン</t>
    <phoneticPr fontId="10"/>
  </si>
  <si>
    <t>シングルユース</t>
    <phoneticPr fontId="13"/>
  </si>
  <si>
    <t>ツイン特別</t>
    <phoneticPr fontId="13"/>
  </si>
  <si>
    <t>①</t>
    <phoneticPr fontId="10"/>
  </si>
  <si>
    <t>②</t>
    <phoneticPr fontId="10"/>
  </si>
  <si>
    <t>＜スケジュール＞</t>
    <phoneticPr fontId="13"/>
  </si>
  <si>
    <r>
      <t>1/19～3/</t>
    </r>
    <r>
      <rPr>
        <sz val="24"/>
        <color indexed="8"/>
        <rFont val="ＭＳ Ｐゴシック"/>
        <family val="3"/>
        <charset val="128"/>
      </rPr>
      <t>23</t>
    </r>
    <phoneticPr fontId="13"/>
  </si>
  <si>
    <t>AT修検日</t>
    <rPh sb="2" eb="3">
      <t>シュウ</t>
    </rPh>
    <rPh sb="3" eb="4">
      <t>ケン</t>
    </rPh>
    <rPh sb="4" eb="5">
      <t>ビ</t>
    </rPh>
    <phoneticPr fontId="10"/>
  </si>
  <si>
    <t>MT修検日</t>
    <rPh sb="2" eb="3">
      <t>シュウ</t>
    </rPh>
    <rPh sb="3" eb="4">
      <t>ケン</t>
    </rPh>
    <rPh sb="4" eb="5">
      <t>ビ</t>
    </rPh>
    <phoneticPr fontId="10"/>
  </si>
  <si>
    <t>　学校名：　</t>
    <rPh sb="1" eb="3">
      <t>ガッコウ</t>
    </rPh>
    <rPh sb="3" eb="4">
      <t>メイ</t>
    </rPh>
    <phoneticPr fontId="13"/>
  </si>
  <si>
    <t>学校名</t>
    <rPh sb="0" eb="1">
      <t>ガク</t>
    </rPh>
    <rPh sb="1" eb="3">
      <t>コウメイ</t>
    </rPh>
    <phoneticPr fontId="10"/>
  </si>
  <si>
    <t>学校名</t>
    <rPh sb="0" eb="1">
      <t>ガク</t>
    </rPh>
    <rPh sb="1" eb="3">
      <t>コウメイ</t>
    </rPh>
    <phoneticPr fontId="13"/>
  </si>
  <si>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</si>
  <si>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</si>
  <si>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</si>
  <si>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</si>
  <si>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</si>
  <si>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</si>
  <si>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</si>
  <si>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</si>
  <si>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</si>
  <si>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</si>
  <si>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</si>
  <si>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</si>
  <si>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</si>
  <si>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</si>
  <si>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</si>
  <si>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</si>
  <si>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</si>
  <si>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</si>
  <si>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</si>
  <si>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</si>
  <si>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</si>
  <si>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</si>
  <si>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</si>
  <si>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</si>
  <si>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</si>
  <si>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</si>
  <si>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</si>
  <si>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</si>
  <si>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</si>
  <si>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</si>
  <si>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</si>
  <si>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</si>
  <si>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</si>
  <si>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</si>
  <si>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</si>
  <si>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</si>
  <si>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</si>
  <si>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</si>
  <si>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</si>
  <si>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</si>
  <si>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</si>
  <si>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</si>
  <si>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</si>
  <si>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</si>
  <si>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</si>
  <si>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</si>
  <si>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</si>
  <si>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</si>
  <si>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0"/>
  </si>
  <si>
    <t xml:space="preserve">30歳までの方に限る
ＭＴ車　税込16,200円ＵＰ
ホテル（ツイン・シングル）は税込10,800円ＵＰ
</t>
    <phoneticPr fontId="10"/>
  </si>
  <si>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0"/>
  </si>
  <si>
    <t>学校名：</t>
    <rPh sb="0" eb="2">
      <t>ガッコウ</t>
    </rPh>
    <rPh sb="2" eb="3">
      <t>メイ</t>
    </rPh>
    <phoneticPr fontId="10"/>
  </si>
  <si>
    <t>学校名：</t>
    <rPh sb="0" eb="1">
      <t>ガク</t>
    </rPh>
    <rPh sb="1" eb="2">
      <t>コウ</t>
    </rPh>
    <rPh sb="2" eb="3">
      <t>メイ</t>
    </rPh>
    <phoneticPr fontId="10"/>
  </si>
  <si>
    <t>見本</t>
    <rPh sb="0" eb="2">
      <t>ミホン</t>
    </rPh>
    <phoneticPr fontId="122"/>
  </si>
  <si>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3"/>
  </si>
  <si>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3"/>
  </si>
  <si>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3"/>
  </si>
  <si>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3"/>
  </si>
  <si>
    <t>右記にご記入ください。「スケジュール」シートにもお願いします。</t>
    <rPh sb="0" eb="2">
      <t>ウキ</t>
    </rPh>
    <rPh sb="4" eb="6">
      <t>キニュウ</t>
    </rPh>
    <rPh sb="25" eb="26">
      <t>ネガ</t>
    </rPh>
    <phoneticPr fontId="10"/>
  </si>
  <si>
    <t>レギュラー部屋を１人（※１）・３人で使用可能（※2）</t>
  </si>
  <si>
    <t>日本海自動車学校</t>
    <rPh sb="0" eb="2">
      <t>ニホン</t>
    </rPh>
    <rPh sb="2" eb="3">
      <t>カイ</t>
    </rPh>
    <rPh sb="3" eb="6">
      <t>ジドウシャ</t>
    </rPh>
    <rPh sb="6" eb="8">
      <t>ガッコウ</t>
    </rPh>
    <phoneticPr fontId="10"/>
  </si>
  <si>
    <t>岡嶋　政明</t>
    <rPh sb="0" eb="2">
      <t>オカジマ</t>
    </rPh>
    <rPh sb="3" eb="5">
      <t>マサアキ</t>
    </rPh>
    <phoneticPr fontId="15"/>
  </si>
  <si>
    <t>レギュラーB</t>
  </si>
  <si>
    <t>ホテルツインB</t>
  </si>
  <si>
    <t>ホテルシングルB</t>
  </si>
  <si>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2"/>
  </si>
  <si>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2"/>
  </si>
  <si>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2"/>
  </si>
  <si>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2"/>
  </si>
  <si>
    <t>30歳までの方</t>
  </si>
  <si>
    <t>31歳以上</t>
    <rPh sb="3" eb="5">
      <t>イジョウ</t>
    </rPh>
    <phoneticPr fontId="15"/>
  </si>
  <si>
    <t>卒業まで追加料金無し</t>
    <rPh sb="0" eb="2">
      <t>ソツギョウマデ</t>
    </rPh>
    <phoneticPr fontId="15"/>
  </si>
  <si>
    <t>規定時限数＋10時限まで</t>
    <rPh sb="0" eb="2">
      <t>キテイジカｎ</t>
    </rPh>
    <phoneticPr fontId="15"/>
  </si>
  <si>
    <t>1回まで</t>
  </si>
  <si>
    <t>規定時限数＋3泊まで</t>
    <rPh sb="0" eb="2">
      <t>キテイジカｎ</t>
    </rPh>
    <rPh sb="7" eb="8">
      <t>パク</t>
    </rPh>
    <phoneticPr fontId="15"/>
  </si>
  <si>
    <t>1時限4,800円（税込5,184円）</t>
    <rPh sb="0" eb="2">
      <t>ゼイコミ</t>
    </rPh>
    <phoneticPr fontId="15"/>
  </si>
  <si>
    <t>1回5,000円（税込5,400円）</t>
    <rPh sb="0" eb="2">
      <t>ゼイコミ</t>
    </rPh>
    <phoneticPr fontId="15"/>
  </si>
  <si>
    <t>仮免許試験手数料：1,700円（非課税）/回（不合格の場合、受験ごとに必要）
仮免許交付手数料：1,150円（非課税）</t>
    <rPh sb="0" eb="2">
      <t>カリメンｋ</t>
    </rPh>
    <phoneticPr fontId="15"/>
  </si>
  <si>
    <t>普通二輪同時　税込75,600円ＵＰ　
普通二輪ＡＴの場合は税込73,440円ＵＰ
　（2月～3月の期間除く）</t>
    <rPh sb="0" eb="2">
      <t>フツウ</t>
    </rPh>
    <rPh sb="2" eb="4">
      <t>２リン</t>
    </rPh>
    <rPh sb="4" eb="6">
      <t>ドウジ</t>
    </rPh>
    <rPh sb="7" eb="9">
      <t>ゼイコミ</t>
    </rPh>
    <rPh sb="15" eb="16">
      <t>エン</t>
    </rPh>
    <rPh sb="45" eb="46">
      <t>ツキ</t>
    </rPh>
    <rPh sb="48" eb="49">
      <t>ツキ</t>
    </rPh>
    <rPh sb="50" eb="52">
      <t>キカン</t>
    </rPh>
    <rPh sb="52" eb="53">
      <t>ノゾ</t>
    </rPh>
    <phoneticPr fontId="13"/>
  </si>
  <si>
    <t>レギュラーA　
レギュラーツイン</t>
    <phoneticPr fontId="13"/>
  </si>
  <si>
    <t xml:space="preserve">レギュラーＡの場合
1泊4,500円（税込4,860円）
</t>
    <rPh sb="0" eb="2">
      <t>ゼイコミ</t>
    </rPh>
    <phoneticPr fontId="15"/>
  </si>
  <si>
    <t>1/30.3/20</t>
    <phoneticPr fontId="10"/>
  </si>
  <si>
    <t>※他の宿泊プランはお問い合わせください。
カレンダーの●の日</t>
  </si>
  <si>
    <t>1/１１までに申込み　1/19～3/23入校</t>
  </si>
  <si>
    <t>1/19～3/23入校</t>
  </si>
  <si>
    <t>3人～</t>
  </si>
  <si>
    <t>ミドルシニアプラン
（AT車のみ）</t>
    <rPh sb="13" eb="14">
      <t>シャ</t>
    </rPh>
    <phoneticPr fontId="12"/>
  </si>
  <si>
    <t>日本海自動車学校</t>
    <rPh sb="0" eb="2">
      <t>ニホン</t>
    </rPh>
    <rPh sb="2" eb="3">
      <t>カイ</t>
    </rPh>
    <rPh sb="3" eb="6">
      <t>ジドウシャ</t>
    </rPh>
    <rPh sb="6" eb="8">
      <t>ガッコウ</t>
    </rPh>
    <phoneticPr fontId="10"/>
  </si>
  <si>
    <t>岡嶋政明</t>
    <rPh sb="0" eb="2">
      <t>オカジマ</t>
    </rPh>
    <rPh sb="2" eb="4">
      <t>マサアキ</t>
    </rPh>
    <phoneticPr fontId="10"/>
  </si>
  <si>
    <t>岡嶋政明</t>
    <rPh sb="0" eb="2">
      <t>オカジマ</t>
    </rPh>
    <rPh sb="2" eb="3">
      <t>セイ</t>
    </rPh>
    <rPh sb="3" eb="4">
      <t>アキラ</t>
    </rPh>
    <phoneticPr fontId="10"/>
  </si>
  <si>
    <t>火～木</t>
    <rPh sb="0" eb="1">
      <t>ヒ</t>
    </rPh>
    <rPh sb="2" eb="3">
      <t>モク</t>
    </rPh>
    <phoneticPr fontId="10"/>
  </si>
  <si>
    <t>10/1～1/18　3/24～5/31</t>
    <phoneticPr fontId="10"/>
  </si>
  <si>
    <t>全年齢</t>
    <rPh sb="0" eb="3">
      <t>ゼンネンレイ</t>
    </rPh>
    <phoneticPr fontId="10"/>
  </si>
  <si>
    <t>日本海自動車学校</t>
    <rPh sb="0" eb="2">
      <t>ニホン</t>
    </rPh>
    <rPh sb="2" eb="3">
      <t>カイ</t>
    </rPh>
    <rPh sb="3" eb="6">
      <t>ジドウシャ</t>
    </rPh>
    <rPh sb="6" eb="8">
      <t>ガッコウ</t>
    </rPh>
    <phoneticPr fontId="10"/>
  </si>
  <si>
    <t>岡嶋政明</t>
    <phoneticPr fontId="10"/>
  </si>
  <si>
    <t>10/1～1/18・3/24～5/31</t>
    <phoneticPr fontId="10"/>
  </si>
  <si>
    <t>水</t>
    <rPh sb="0" eb="1">
      <t>スイ</t>
    </rPh>
    <phoneticPr fontId="10"/>
  </si>
  <si>
    <t>30歳まで</t>
    <rPh sb="2" eb="3">
      <t>サイ</t>
    </rPh>
    <phoneticPr fontId="10"/>
  </si>
  <si>
    <t>31歳以上</t>
    <rPh sb="2" eb="3">
      <t>サイ</t>
    </rPh>
    <rPh sb="3" eb="5">
      <t>イジョウ</t>
    </rPh>
    <phoneticPr fontId="10"/>
  </si>
  <si>
    <r>
      <t>・卒業まで
規定+</t>
    </r>
    <r>
      <rPr>
        <u/>
        <sz val="11"/>
        <color indexed="8"/>
        <rFont val="ＭＳ Ｐゴシック"/>
        <family val="3"/>
        <charset val="128"/>
      </rPr>
      <t>　　　　　3　時限</t>
    </r>
    <r>
      <rPr>
        <sz val="11"/>
        <color theme="1"/>
        <rFont val="ＭＳ Ｐゴシック"/>
        <family val="3"/>
        <charset val="128"/>
        <scheme val="minor"/>
      </rPr>
      <t>まで</t>
    </r>
    <rPh sb="1" eb="3">
      <t>ソツギョウ</t>
    </rPh>
    <rPh sb="7" eb="9">
      <t>キテイ</t>
    </rPh>
    <rPh sb="17" eb="19">
      <t>ジゲン</t>
    </rPh>
    <phoneticPr fontId="10"/>
  </si>
  <si>
    <r>
      <t>・卒業まで
規定+</t>
    </r>
    <r>
      <rPr>
        <u/>
        <sz val="11"/>
        <color indexed="8"/>
        <rFont val="ＭＳ Ｐゴシック"/>
        <family val="3"/>
        <charset val="128"/>
      </rPr>
      <t>　　　　　1　時限</t>
    </r>
    <r>
      <rPr>
        <sz val="11"/>
        <color theme="1"/>
        <rFont val="ＭＳ Ｐゴシック"/>
        <family val="3"/>
        <charset val="128"/>
        <scheme val="minor"/>
      </rPr>
      <t>まで</t>
    </r>
    <rPh sb="1" eb="3">
      <t>ソツギョウ</t>
    </rPh>
    <rPh sb="7" eb="9">
      <t>キテイ</t>
    </rPh>
    <rPh sb="17" eb="19">
      <t>ジゲン</t>
    </rPh>
    <phoneticPr fontId="10"/>
  </si>
  <si>
    <r>
      <t>・卒業まで
・規定まで
・規定+</t>
    </r>
    <r>
      <rPr>
        <u/>
        <sz val="11"/>
        <color indexed="8"/>
        <rFont val="ＭＳ Ｐゴシック"/>
        <family val="3"/>
        <charset val="128"/>
      </rPr>
      <t>　　　　2　　泊</t>
    </r>
    <r>
      <rPr>
        <sz val="11"/>
        <color theme="1"/>
        <rFont val="ＭＳ Ｐゴシック"/>
        <family val="3"/>
        <charset val="128"/>
        <scheme val="minor"/>
      </rPr>
      <t>まで</t>
    </r>
    <rPh sb="1" eb="3">
      <t>ソツギョウ</t>
    </rPh>
    <rPh sb="8" eb="10">
      <t>キテイ</t>
    </rPh>
    <rPh sb="15" eb="17">
      <t>キテイ</t>
    </rPh>
    <rPh sb="25" eb="26">
      <t>ハク</t>
    </rPh>
    <phoneticPr fontId="10"/>
  </si>
  <si>
    <t xml:space="preserve">※全年齢追加料金一切なし（但し、１ヶ月を限度）
※関西出発　：　往復交通費支給
※東海・中国・九州出発　：　往復交通費10,000円まで実費支給
</t>
    <rPh sb="1" eb="4">
      <t>ゼンネンレイ</t>
    </rPh>
    <rPh sb="4" eb="6">
      <t>ツイカ</t>
    </rPh>
    <rPh sb="6" eb="8">
      <t>リョウキン</t>
    </rPh>
    <rPh sb="8" eb="10">
      <t>イッサイ</t>
    </rPh>
    <rPh sb="13" eb="14">
      <t>タダ</t>
    </rPh>
    <rPh sb="18" eb="19">
      <t>ゲツ</t>
    </rPh>
    <rPh sb="20" eb="22">
      <t>ゲンド</t>
    </rPh>
    <rPh sb="25" eb="27">
      <t>カンサイ</t>
    </rPh>
    <rPh sb="27" eb="29">
      <t>シュッパツ</t>
    </rPh>
    <rPh sb="32" eb="34">
      <t>オウフク</t>
    </rPh>
    <rPh sb="34" eb="37">
      <t>コウツウヒ</t>
    </rPh>
    <rPh sb="37" eb="39">
      <t>シキュウ</t>
    </rPh>
    <rPh sb="41" eb="43">
      <t>トウカイ</t>
    </rPh>
    <rPh sb="44" eb="46">
      <t>チュウゴク</t>
    </rPh>
    <rPh sb="47" eb="49">
      <t>キュウシュウ</t>
    </rPh>
    <rPh sb="49" eb="51">
      <t>シュッパツ</t>
    </rPh>
    <rPh sb="54" eb="56">
      <t>オウフク</t>
    </rPh>
    <rPh sb="56" eb="59">
      <t>コウツウヒ</t>
    </rPh>
    <rPh sb="65" eb="66">
      <t>エン</t>
    </rPh>
    <rPh sb="68" eb="70">
      <t>ジッピ</t>
    </rPh>
    <rPh sb="70" eb="72">
      <t>シキュウ</t>
    </rPh>
    <phoneticPr fontId="10"/>
  </si>
  <si>
    <t>ホテルツインA</t>
    <phoneticPr fontId="10"/>
  </si>
  <si>
    <t>ホテルシングルA</t>
    <phoneticPr fontId="10"/>
  </si>
  <si>
    <t xml:space="preserve">・卒業まで
</t>
    <rPh sb="1" eb="3">
      <t>ソツギョウ</t>
    </rPh>
    <phoneticPr fontId="10"/>
  </si>
  <si>
    <t>※ホテルプランは規定宿泊数+3泊まで保証。以降はレギュラーへ移動
※普通二輪（AT）は税込10,800円引・大型二輪（AT）は税込5,400円引
※関西出発　：　往復交通費支給
※東海・中国・九州出発　：　往復交通費10,000円まで実費支給</t>
    <rPh sb="8" eb="10">
      <t>キテイ</t>
    </rPh>
    <rPh sb="10" eb="12">
      <t>シュクハク</t>
    </rPh>
    <rPh sb="12" eb="13">
      <t>スウ</t>
    </rPh>
    <rPh sb="15" eb="16">
      <t>ハク</t>
    </rPh>
    <rPh sb="18" eb="20">
      <t>ホショウ</t>
    </rPh>
    <rPh sb="21" eb="23">
      <t>イコウ</t>
    </rPh>
    <rPh sb="30" eb="32">
      <t>イドウ</t>
    </rPh>
    <rPh sb="34" eb="36">
      <t>フツウ</t>
    </rPh>
    <rPh sb="36" eb="38">
      <t>２リン</t>
    </rPh>
    <rPh sb="43" eb="45">
      <t>ゼイコミ</t>
    </rPh>
    <rPh sb="51" eb="52">
      <t>エン</t>
    </rPh>
    <rPh sb="52" eb="53">
      <t>ビ</t>
    </rPh>
    <rPh sb="54" eb="56">
      <t>オオガタ</t>
    </rPh>
    <rPh sb="56" eb="58">
      <t>２リン</t>
    </rPh>
    <rPh sb="63" eb="65">
      <t>ゼイコミ</t>
    </rPh>
    <rPh sb="70" eb="71">
      <t>エン</t>
    </rPh>
    <rPh sb="71" eb="72">
      <t>ビ</t>
    </rPh>
    <phoneticPr fontId="10"/>
  </si>
  <si>
    <t>ホテルシングルA（※１）</t>
    <phoneticPr fontId="13"/>
  </si>
  <si>
    <t>ホテルツインA（※１）</t>
    <phoneticPr fontId="13"/>
  </si>
  <si>
    <t>ホテルシングルA/ホテルツインA</t>
    <phoneticPr fontId="10"/>
  </si>
  <si>
    <t>ホテルシングルA/ホテルツインA（ＡＴ車）</t>
    <rPh sb="19" eb="20">
      <t>シャ</t>
    </rPh>
    <phoneticPr fontId="10"/>
  </si>
  <si>
    <t>ホテル食事なしプラン</t>
    <rPh sb="3" eb="5">
      <t>ショクジ</t>
    </rPh>
    <phoneticPr fontId="10"/>
  </si>
  <si>
    <t>ＡＴ車のみ
31歳～60歳までの方対象
技能教習が卒業まで追加料金なし
入校期間：10/1～1/18・3/24～5/31</t>
    <rPh sb="2" eb="3">
      <t>シャ</t>
    </rPh>
    <rPh sb="8" eb="9">
      <t>サイ</t>
    </rPh>
    <rPh sb="12" eb="13">
      <t>サイ</t>
    </rPh>
    <rPh sb="16" eb="17">
      <t>カタ</t>
    </rPh>
    <rPh sb="17" eb="19">
      <t>タイショウ</t>
    </rPh>
    <rPh sb="20" eb="22">
      <t>ギノウ</t>
    </rPh>
    <rPh sb="22" eb="24">
      <t>キョウシュウ</t>
    </rPh>
    <rPh sb="25" eb="27">
      <t>ソツギョウ</t>
    </rPh>
    <rPh sb="29" eb="31">
      <t>ツイカ</t>
    </rPh>
    <rPh sb="31" eb="33">
      <t>リョウキン</t>
    </rPh>
    <rPh sb="36" eb="38">
      <t>ニュウコウ</t>
    </rPh>
    <rPh sb="38" eb="40">
      <t>キカン</t>
    </rPh>
    <phoneticPr fontId="10"/>
  </si>
  <si>
    <t>（※１）ホテルツインＡ・ホテルシングルAは10/1～1/18・3/24～5/31の期間　税込16,200円割引で昼食のみのプランになります。
※ホテルプランは規定宿泊数＋3泊まで保証　以降はレギュラーＡへ移動　　　　　　　　　　　　　　　　　　　　　　　　　　　　　　　　　　　　　　　　　　　　　　　　　　　　　　　　　　　　　　　　　　　　　　　　　　　　　　　　　　　　　　　　　　　　　　　　　　　　　　　　　　　　　　　　　　　　　　　　　　　　　　　　　　　　　　　　　　　　　　　　　　　　　　</t>
    <rPh sb="41" eb="43">
      <t>キカン</t>
    </rPh>
    <rPh sb="44" eb="46">
      <t>ゼイコ</t>
    </rPh>
    <rPh sb="52" eb="53">
      <t>エン</t>
    </rPh>
    <rPh sb="53" eb="55">
      <t>ワリビキ</t>
    </rPh>
    <rPh sb="56" eb="57">
      <t>ヒル</t>
    </rPh>
    <rPh sb="57" eb="58">
      <t>ショク</t>
    </rPh>
    <phoneticPr fontId="15"/>
  </si>
  <si>
    <t>ホテルツインＡ・ホテルシングルＡが税込16,200円割引
昼食付（学校食堂）
入校期間：10/1～1/18・3/24～5/31</t>
    <rPh sb="17" eb="19">
      <t>ゼイコミ</t>
    </rPh>
    <rPh sb="21" eb="26">
      <t>２００エン</t>
    </rPh>
    <rPh sb="26" eb="28">
      <t>ワリビキ</t>
    </rPh>
    <rPh sb="29" eb="31">
      <t>チュウショク</t>
    </rPh>
    <rPh sb="31" eb="32">
      <t>ツキ</t>
    </rPh>
    <rPh sb="33" eb="35">
      <t>ガッコウ</t>
    </rPh>
    <rPh sb="35" eb="37">
      <t>ショクドウ</t>
    </rPh>
    <phoneticPr fontId="10"/>
  </si>
  <si>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</si>
  <si>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</si>
  <si>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</si>
  <si>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</si>
  <si>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</si>
  <si>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</si>
  <si>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</si>
  <si>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</si>
  <si>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</si>
  <si>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</si>
  <si>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</si>
  <si>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</si>
  <si>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</si>
  <si>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</si>
  <si>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</si>
  <si>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</si>
  <si>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</si>
  <si>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</si>
  <si>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</si>
  <si>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</si>
  <si>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</si>
  <si>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</si>
  <si>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</si>
  <si>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</si>
  <si>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</si>
  <si>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</si>
  <si>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</si>
  <si>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</si>
  <si>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</si>
  <si>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</si>
  <si>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</si>
  <si>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</si>
  <si>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</si>
  <si>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</si>
  <si>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</si>
  <si>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</si>
  <si>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</si>
  <si>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</si>
  <si>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</si>
  <si>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</si>
  <si>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</si>
  <si>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</si>
  <si>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</si>
  <si>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</si>
  <si>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</si>
  <si>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</si>
  <si>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</si>
  <si>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</si>
  <si>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</si>
  <si>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</si>
  <si>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</si>
  <si>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割引1_企画名</t>
  </si>
  <si>
    <t>割引1_宿泊プラン(車種)</t>
  </si>
  <si>
    <t>割引1_税抜金額</t>
  </si>
  <si>
    <t>割引1_MT時UP金額</t>
  </si>
  <si>
    <t>割引1_案内内容</t>
  </si>
  <si>
    <t>保証ブロック1_タイトル</t>
  </si>
  <si>
    <t>保証ブロック1_技能教習</t>
  </si>
  <si>
    <t>保証ブロック1_卒業検定</t>
  </si>
  <si>
    <t>保証ブロック2_タイトル</t>
  </si>
  <si>
    <t>保証ブロック2_技能教習</t>
  </si>
  <si>
    <t>保証ブロック追加料金_タイトル</t>
  </si>
  <si>
    <t>保証ブロック追加料金_技能教習</t>
  </si>
  <si>
    <t>保証ブロック追加料金_卒業検定</t>
  </si>
  <si>
    <t>普通AT</t>
    <rPh sb="0" eb="2">
      <t>フツウ</t>
    </rPh>
    <phoneticPr fontId="122"/>
  </si>
  <si>
    <t>普通MT</t>
    <rPh sb="0" eb="2">
      <t>フツウ</t>
    </rPh>
    <phoneticPr fontId="122"/>
  </si>
  <si>
    <t>保証ブロック2_卒業検定</t>
  </si>
  <si>
    <t>割引29_案内内容</t>
  </si>
  <si>
    <t>割引29_MT時UP金額</t>
  </si>
  <si>
    <t>割引29_税抜金額</t>
  </si>
  <si>
    <t>割引29_宿泊プラン(車種)</t>
  </si>
  <si>
    <t>割引29_企画名</t>
  </si>
  <si>
    <t>割引28_案内内容</t>
  </si>
  <si>
    <t>割引28_MT時UP金額</t>
  </si>
  <si>
    <t>割引28_税抜金額</t>
  </si>
  <si>
    <t>割引28_宿泊プラン(車種)</t>
  </si>
  <si>
    <t>割引28_企画名</t>
  </si>
  <si>
    <t>割引27_案内内容</t>
  </si>
  <si>
    <t>割引27_MT時UP金額</t>
  </si>
  <si>
    <t>割引27_税抜金額</t>
  </si>
  <si>
    <t>割引27_宿泊プラン(車種)</t>
  </si>
  <si>
    <t>割引27_企画名</t>
  </si>
  <si>
    <t>割引26_案内内容</t>
  </si>
  <si>
    <t>割引26_MT時UP金額</t>
  </si>
  <si>
    <t>割引26_税抜金額</t>
  </si>
  <si>
    <t>割引26_宿泊プラン(車種)</t>
  </si>
  <si>
    <t>割引26_企画名</t>
  </si>
  <si>
    <t>割引25_案内内容</t>
  </si>
  <si>
    <t>割引25_MT時UP金額</t>
  </si>
  <si>
    <t>割引25_税抜金額</t>
  </si>
  <si>
    <t>割引25_宿泊プラン(車種)</t>
  </si>
  <si>
    <t>割引25_企画名</t>
  </si>
  <si>
    <t>割引24_案内内容</t>
  </si>
  <si>
    <t>割引24_MT時UP金額</t>
  </si>
  <si>
    <t>割引24_税抜金額</t>
  </si>
  <si>
    <t>割引24_宿泊プラン(車種)</t>
  </si>
  <si>
    <t>割引24_企画名</t>
  </si>
  <si>
    <t>割引23_案内内容</t>
  </si>
  <si>
    <t>割引23_MT時UP金額</t>
  </si>
  <si>
    <t>割引23_税抜金額</t>
  </si>
  <si>
    <t>割引23_宿泊プラン(車種)</t>
  </si>
  <si>
    <t>割引23_企画名</t>
  </si>
  <si>
    <t>割引22_案内内容</t>
  </si>
  <si>
    <t>割引22_MT時UP金額</t>
  </si>
  <si>
    <t>割引22_税抜金額</t>
  </si>
  <si>
    <t>割引22_宿泊プラン(車種)</t>
  </si>
  <si>
    <t>割引22_企画名</t>
  </si>
  <si>
    <t>割引21_案内内容</t>
  </si>
  <si>
    <t>割引21_MT時UP金額</t>
  </si>
  <si>
    <t>割引21_税抜金額</t>
  </si>
  <si>
    <t>割引21_宿泊プラン(車種)</t>
  </si>
  <si>
    <t>割引21_企画名</t>
  </si>
  <si>
    <t>割引20_案内内容</t>
  </si>
  <si>
    <t>割引20_MT時UP金額</t>
  </si>
  <si>
    <t>割引20_税抜金額</t>
  </si>
  <si>
    <t>割引20_宿泊プラン(車種)</t>
  </si>
  <si>
    <t>割引20_企画名</t>
  </si>
  <si>
    <t>割引19_案内内容</t>
  </si>
  <si>
    <t>割引19_MT時UP金額</t>
  </si>
  <si>
    <t>割引19_税抜金額</t>
  </si>
  <si>
    <t>割引19_宿泊プラン(車種)</t>
  </si>
  <si>
    <t>割引19_企画名</t>
  </si>
  <si>
    <t>割引18_案内内容</t>
  </si>
  <si>
    <t>割引18_MT時UP金額</t>
  </si>
  <si>
    <t>割引18_税抜金額</t>
  </si>
  <si>
    <t>割引18_宿泊プラン(車種)</t>
  </si>
  <si>
    <t>割引18_企画名</t>
  </si>
  <si>
    <t>割引17_案内内容</t>
  </si>
  <si>
    <t>割引17_MT時UP金額</t>
  </si>
  <si>
    <t>割引17_税抜金額</t>
  </si>
  <si>
    <t>割引17_宿泊プラン(車種)</t>
  </si>
  <si>
    <t>割引17_企画名</t>
  </si>
  <si>
    <t>割引16_案内内容</t>
  </si>
  <si>
    <t>割引16_MT時UP金額</t>
  </si>
  <si>
    <t>割引16_税抜金額</t>
  </si>
  <si>
    <t>割引16_宿泊プラン(車種)</t>
  </si>
  <si>
    <t>割引16_企画名</t>
  </si>
  <si>
    <t>割引15_案内内容</t>
  </si>
  <si>
    <t>割引15_MT時UP金額</t>
  </si>
  <si>
    <t>割引15_税抜金額</t>
  </si>
  <si>
    <t>割引15_宿泊プラン(車種)</t>
  </si>
  <si>
    <t>割引15_企画名</t>
  </si>
  <si>
    <t>割引14_案内内容</t>
  </si>
  <si>
    <t>割引14_MT時UP金額</t>
  </si>
  <si>
    <t>割引14_税抜金額</t>
  </si>
  <si>
    <t>割引14_宿泊プラン(車種)</t>
  </si>
  <si>
    <t>割引14_企画名</t>
  </si>
  <si>
    <t>割引13_案内内容</t>
  </si>
  <si>
    <t>割引13_MT時UP金額</t>
  </si>
  <si>
    <t>割引13_税抜金額</t>
  </si>
  <si>
    <t>割引13_宿泊プラン(車種)</t>
  </si>
  <si>
    <t>割引13_企画名</t>
  </si>
  <si>
    <t>割引12_案内内容</t>
  </si>
  <si>
    <t>割引12_MT時UP金額</t>
  </si>
  <si>
    <t>割引12_税抜金額</t>
  </si>
  <si>
    <t>割引12_宿泊プラン(車種)</t>
  </si>
  <si>
    <t>割引12_企画名</t>
  </si>
  <si>
    <t>割引11_案内内容</t>
  </si>
  <si>
    <t>割引11_MT時UP金額</t>
  </si>
  <si>
    <t>割引11_税抜金額</t>
  </si>
  <si>
    <t>割引11_泊プラン(車種)</t>
  </si>
  <si>
    <t>割引11_企画名</t>
  </si>
  <si>
    <t>割引10_案内内容</t>
  </si>
  <si>
    <t>割引10_MT時UP金額</t>
  </si>
  <si>
    <t>割引10_税抜金額</t>
  </si>
  <si>
    <t>割引10_宿泊プラン(車種)</t>
  </si>
  <si>
    <t>割引10_企画名</t>
  </si>
  <si>
    <t>割引9_案内内容</t>
  </si>
  <si>
    <t>割引9_MT時UP金額</t>
  </si>
  <si>
    <t>割引9_税抜金額</t>
  </si>
  <si>
    <t>割引9_宿泊プラン(車種)</t>
  </si>
  <si>
    <t>割引9_企画名</t>
  </si>
  <si>
    <t>割引8_案内内容</t>
  </si>
  <si>
    <t>割引8_MT時UP金額</t>
  </si>
  <si>
    <t>割引8_税抜金額</t>
  </si>
  <si>
    <t>割引8_宿泊プラン(車種)</t>
  </si>
  <si>
    <t>割引8_企画名</t>
  </si>
  <si>
    <t>割引7_案内内容</t>
  </si>
  <si>
    <t>割引7_MT時UP金額</t>
  </si>
  <si>
    <t>割引7_税抜金額</t>
  </si>
  <si>
    <t>割引7_宿泊プラン(車種)</t>
  </si>
  <si>
    <t>割引7_企画名</t>
  </si>
  <si>
    <t>割引6_案内内容</t>
  </si>
  <si>
    <t>割引6_MT時UP金額</t>
  </si>
  <si>
    <t>割引6_税抜金額</t>
  </si>
  <si>
    <t>割引6_宿泊プラン(車種)</t>
  </si>
  <si>
    <t>割引6_企画名</t>
  </si>
  <si>
    <t>割引5_案内内容</t>
  </si>
  <si>
    <t>割引5_MT時UP金額</t>
  </si>
  <si>
    <t>割引5_税抜金額</t>
  </si>
  <si>
    <t>割引5_宿泊プラン(車種)</t>
  </si>
  <si>
    <t>割引5_企画名</t>
  </si>
  <si>
    <t>割引4_案内内容</t>
  </si>
  <si>
    <t>割引4_MT時UP金額</t>
  </si>
  <si>
    <t>割引4_税抜金額</t>
  </si>
  <si>
    <t>割引4_宿泊プラン(車種)</t>
  </si>
  <si>
    <t>割引4_企画名</t>
  </si>
  <si>
    <t>割引3_案内内容</t>
  </si>
  <si>
    <t>割引3_MT時UP金額</t>
  </si>
  <si>
    <t>割引3_税抜金額</t>
  </si>
  <si>
    <t>割引3_宿泊プラン(車種)</t>
  </si>
  <si>
    <t>割引3_企画名</t>
  </si>
  <si>
    <t>割引2_案内内容</t>
  </si>
  <si>
    <t>割引2_MT時UP金額</t>
  </si>
  <si>
    <t>割引2_税抜金額</t>
  </si>
  <si>
    <t>割引2_宿泊プラン(車種)</t>
  </si>
  <si>
    <t>割引2_企画名</t>
  </si>
  <si>
    <t>高速教習</t>
  </si>
  <si>
    <t>MT最短</t>
  </si>
  <si>
    <t>AT最短</t>
  </si>
  <si>
    <t>プラン説明（料金下の箇所）</t>
    <rPh sb="3" eb="5">
      <t>セツメイ</t>
    </rPh>
    <rPh sb="6" eb="8">
      <t>リョウキン</t>
    </rPh>
    <rPh sb="8" eb="9">
      <t>シタ</t>
    </rPh>
    <rPh sb="10" eb="12">
      <t>カショ</t>
    </rPh>
    <phoneticPr fontId="122"/>
  </si>
  <si>
    <t>対応免許13</t>
    <rPh sb="0" eb="2">
      <t>タイオウ</t>
    </rPh>
    <rPh sb="2" eb="4">
      <t>メンキョ</t>
    </rPh>
    <phoneticPr fontId="122"/>
  </si>
  <si>
    <t>対応免許14</t>
    <rPh sb="0" eb="2">
      <t>タイオウ</t>
    </rPh>
    <rPh sb="2" eb="4">
      <t>メンキョ</t>
    </rPh>
    <phoneticPr fontId="122"/>
  </si>
  <si>
    <t>対応免許15</t>
    <rPh sb="0" eb="2">
      <t>タイオウ</t>
    </rPh>
    <rPh sb="2" eb="4">
      <t>メンキョ</t>
    </rPh>
    <phoneticPr fontId="122"/>
  </si>
  <si>
    <t>対応免許16</t>
    <rPh sb="0" eb="2">
      <t>タイオウ</t>
    </rPh>
    <rPh sb="2" eb="4">
      <t>メンキョ</t>
    </rPh>
    <phoneticPr fontId="122"/>
  </si>
  <si>
    <t>対応免許17</t>
    <rPh sb="0" eb="2">
      <t>タイオウ</t>
    </rPh>
    <rPh sb="2" eb="4">
      <t>メンキョ</t>
    </rPh>
    <phoneticPr fontId="122"/>
  </si>
  <si>
    <t>対応免許18</t>
    <rPh sb="0" eb="2">
      <t>タイオウ</t>
    </rPh>
    <rPh sb="2" eb="4">
      <t>メンキョ</t>
    </rPh>
    <phoneticPr fontId="122"/>
  </si>
  <si>
    <t>対応免許19</t>
    <rPh sb="0" eb="2">
      <t>タイオウ</t>
    </rPh>
    <rPh sb="2" eb="4">
      <t>メンキョ</t>
    </rPh>
    <phoneticPr fontId="122"/>
  </si>
  <si>
    <t>対応免許20</t>
    <rPh sb="0" eb="2">
      <t>タイオウ</t>
    </rPh>
    <rPh sb="2" eb="4">
      <t>メンキョ</t>
    </rPh>
    <phoneticPr fontId="122"/>
  </si>
  <si>
    <t>対応免許21</t>
    <rPh sb="0" eb="2">
      <t>タイオウ</t>
    </rPh>
    <rPh sb="2" eb="4">
      <t>メンキョ</t>
    </rPh>
    <phoneticPr fontId="122"/>
  </si>
  <si>
    <t>対応免許22</t>
    <rPh sb="0" eb="2">
      <t>タイオウ</t>
    </rPh>
    <rPh sb="2" eb="4">
      <t>メンキョ</t>
    </rPh>
    <phoneticPr fontId="122"/>
  </si>
  <si>
    <t>対応免許23</t>
    <rPh sb="0" eb="2">
      <t>タイオウ</t>
    </rPh>
    <rPh sb="2" eb="4">
      <t>メンキョ</t>
    </rPh>
    <phoneticPr fontId="122"/>
  </si>
  <si>
    <t>対応免許24</t>
    <rPh sb="0" eb="2">
      <t>タイオウ</t>
    </rPh>
    <rPh sb="2" eb="4">
      <t>メンキョ</t>
    </rPh>
    <phoneticPr fontId="122"/>
  </si>
  <si>
    <t>対応免許25</t>
    <rPh sb="0" eb="2">
      <t>タイオウ</t>
    </rPh>
    <rPh sb="2" eb="4">
      <t>メンキョ</t>
    </rPh>
    <phoneticPr fontId="122"/>
  </si>
  <si>
    <t>割引1_適応</t>
  </si>
  <si>
    <t>＜スケジュール＞</t>
    <phoneticPr fontId="13"/>
  </si>
  <si>
    <t>WIFI</t>
    <phoneticPr fontId="122"/>
  </si>
  <si>
    <t>レンタサイクル</t>
    <phoneticPr fontId="122"/>
  </si>
  <si>
    <t>コンビニ</t>
    <phoneticPr fontId="122"/>
  </si>
  <si>
    <t>郵便局</t>
    <rPh sb="0" eb="3">
      <t>ユウビンキョク</t>
    </rPh>
    <phoneticPr fontId="122"/>
  </si>
  <si>
    <t>銀行</t>
    <rPh sb="0" eb="2">
      <t>ギンコウ</t>
    </rPh>
    <phoneticPr fontId="122"/>
  </si>
  <si>
    <t>駅</t>
    <rPh sb="0" eb="1">
      <t>エキ</t>
    </rPh>
    <phoneticPr fontId="122"/>
  </si>
  <si>
    <t>女性専用休憩室</t>
    <rPh sb="0" eb="2">
      <t>ジョセイ</t>
    </rPh>
    <rPh sb="2" eb="4">
      <t>センヨウ</t>
    </rPh>
    <rPh sb="4" eb="7">
      <t>キュウケイシツ</t>
    </rPh>
    <phoneticPr fontId="122"/>
  </si>
  <si>
    <t>卓球台</t>
    <rPh sb="0" eb="3">
      <t>タッキュウダイ</t>
    </rPh>
    <phoneticPr fontId="122"/>
  </si>
  <si>
    <t>図書コーナー</t>
    <rPh sb="0" eb="2">
      <t>トショ</t>
    </rPh>
    <phoneticPr fontId="122"/>
  </si>
  <si>
    <t>ゲーム施設</t>
    <rPh sb="3" eb="5">
      <t>シセツ</t>
    </rPh>
    <phoneticPr fontId="122"/>
  </si>
  <si>
    <t>ネット接続パソコン</t>
    <rPh sb="3" eb="5">
      <t>セツゾク</t>
    </rPh>
    <phoneticPr fontId="122"/>
  </si>
  <si>
    <t>ランドリー</t>
    <phoneticPr fontId="122"/>
  </si>
  <si>
    <t>無料</t>
    <rPh sb="0" eb="2">
      <t>ムリョウ</t>
    </rPh>
    <phoneticPr fontId="122"/>
  </si>
  <si>
    <t>徒歩1分</t>
    <rPh sb="0" eb="2">
      <t>トホ</t>
    </rPh>
    <rPh sb="3" eb="4">
      <t>プン</t>
    </rPh>
    <phoneticPr fontId="122"/>
  </si>
  <si>
    <t>徒歩2分</t>
    <rPh sb="0" eb="2">
      <t>トホ</t>
    </rPh>
    <rPh sb="3" eb="4">
      <t>フン</t>
    </rPh>
    <phoneticPr fontId="122"/>
  </si>
  <si>
    <t>鳥取信用金庫&lt;br&gt;徒歩2分</t>
    <rPh sb="0" eb="2">
      <t>トットリ</t>
    </rPh>
    <rPh sb="2" eb="6">
      <t>シンヨウキンコ</t>
    </rPh>
    <rPh sb="10" eb="12">
      <t>トホ</t>
    </rPh>
    <rPh sb="13" eb="14">
      <t>フン</t>
    </rPh>
    <phoneticPr fontId="122"/>
  </si>
  <si>
    <t>JR湖山駅&lt;br&gt;徒歩5分</t>
    <rPh sb="2" eb="5">
      <t>コヤマエ</t>
    </rPh>
    <rPh sb="9" eb="11">
      <t>トホ</t>
    </rPh>
    <rPh sb="12" eb="13">
      <t>フン</t>
    </rPh>
    <phoneticPr fontId="122"/>
  </si>
  <si>
    <t>コミックコーナー有</t>
    <rPh sb="8" eb="9">
      <t>ア</t>
    </rPh>
    <phoneticPr fontId="122"/>
  </si>
  <si>
    <t>2台あり</t>
    <rPh sb="1" eb="2">
      <t>ダイ</t>
    </rPh>
    <phoneticPr fontId="122"/>
  </si>
  <si>
    <t>普通二輪</t>
    <rPh sb="0" eb="2">
      <t>フツウ</t>
    </rPh>
    <rPh sb="2" eb="4">
      <t>ニリン</t>
    </rPh>
    <phoneticPr fontId="122"/>
  </si>
  <si>
    <t>大型二輪</t>
    <rPh sb="0" eb="4">
      <t>オオガタニリン</t>
    </rPh>
    <phoneticPr fontId="122"/>
  </si>
  <si>
    <t>準中型</t>
    <rPh sb="0" eb="1">
      <t>ジュン</t>
    </rPh>
    <rPh sb="1" eb="3">
      <t>チュウガタ</t>
    </rPh>
    <phoneticPr fontId="122"/>
  </si>
  <si>
    <t>中型</t>
    <rPh sb="0" eb="2">
      <t>チュウガタ</t>
    </rPh>
    <phoneticPr fontId="122"/>
  </si>
  <si>
    <t>大型</t>
    <rPh sb="0" eb="2">
      <t>オオガタ</t>
    </rPh>
    <phoneticPr fontId="122"/>
  </si>
  <si>
    <t>大型特殊</t>
    <rPh sb="0" eb="4">
      <t>オオガタトク</t>
    </rPh>
    <phoneticPr fontId="122"/>
  </si>
  <si>
    <t>けん引</t>
    <rPh sb="2" eb="3">
      <t>イン</t>
    </rPh>
    <phoneticPr fontId="122"/>
  </si>
  <si>
    <t>普通二種</t>
    <rPh sb="0" eb="2">
      <t>フツウ</t>
    </rPh>
    <rPh sb="2" eb="4">
      <t>ニシュ</t>
    </rPh>
    <phoneticPr fontId="122"/>
  </si>
  <si>
    <t>大型二種</t>
    <rPh sb="0" eb="2">
      <t>オオガタ</t>
    </rPh>
    <rPh sb="2" eb="4">
      <t>ニシュ</t>
    </rPh>
    <phoneticPr fontId="122"/>
  </si>
  <si>
    <t>フォークリフト</t>
    <phoneticPr fontId="122"/>
  </si>
  <si>
    <t>T-POINT</t>
    <phoneticPr fontId="122"/>
  </si>
  <si>
    <t>●</t>
    <phoneticPr fontId="122"/>
  </si>
  <si>
    <t>30歳までの方に限る。
※同性2人でのお申込み。
※対象期間：10/1～1/18　3/24～5/31。</t>
    <rPh sb="2" eb="3">
      <t>サイ</t>
    </rPh>
    <rPh sb="6" eb="7">
      <t>カタ</t>
    </rPh>
    <rPh sb="8" eb="9">
      <t>カギ</t>
    </rPh>
    <rPh sb="13" eb="15">
      <t>ドウセイ</t>
    </rPh>
    <rPh sb="16" eb="17">
      <t>ニン</t>
    </rPh>
    <rPh sb="20" eb="22">
      <t>モウシコ</t>
    </rPh>
    <rPh sb="26" eb="28">
      <t>タイショウ</t>
    </rPh>
    <rPh sb="28" eb="30">
      <t>キカン</t>
    </rPh>
    <phoneticPr fontId="12"/>
  </si>
  <si>
    <t>30歳までの方に限る
ＭＴ車　税込16,200円ＵＰ
ホテル（ツイン・シングル）は税込10,800円ＵＰ</t>
    <phoneticPr fontId="10"/>
  </si>
  <si>
    <t>30歳までの方に限る
ＭＴ車　税込16,200円ＵＰ
ホテルツインは税込5,400円ＵＰ
ホテルシングルは税込8,100円ＵＰ</t>
    <rPh sb="13" eb="14">
      <t>シャ</t>
    </rPh>
    <rPh sb="15" eb="17">
      <t>ゼイコミ</t>
    </rPh>
    <rPh sb="23" eb="24">
      <t>エン</t>
    </rPh>
    <rPh sb="34" eb="36">
      <t>ゼイコミ</t>
    </rPh>
    <rPh sb="41" eb="42">
      <t>エン</t>
    </rPh>
    <rPh sb="53" eb="55">
      <t>ゼイコミ</t>
    </rPh>
    <rPh sb="60" eb="61">
      <t>エン</t>
    </rPh>
    <phoneticPr fontId="12"/>
  </si>
  <si>
    <r>
      <t>カレンダーの</t>
    </r>
    <r>
      <rPr>
        <sz val="11"/>
        <color rgb="FF333333"/>
        <rFont val="Open Sans"/>
        <family val="2"/>
      </rPr>
      <t>&lt;span&gt;</t>
    </r>
    <r>
      <rPr>
        <sz val="11"/>
        <color rgb="FF333333"/>
        <rFont val="ＭＳ Ｐゴシック"/>
        <family val="3"/>
        <charset val="128"/>
      </rPr>
      <t>●</t>
    </r>
    <r>
      <rPr>
        <sz val="11"/>
        <color rgb="FF333333"/>
        <rFont val="Open Sans"/>
        <family val="2"/>
      </rPr>
      <t>&lt;/span&gt;</t>
    </r>
    <r>
      <rPr>
        <sz val="11"/>
        <color rgb="FF333333"/>
        <rFont val="ＭＳ Ｐゴシック"/>
        <family val="3"/>
        <charset val="128"/>
      </rPr>
      <t>の日</t>
    </r>
  </si>
  <si>
    <t>企画名</t>
  </si>
  <si>
    <t>タイトル</t>
  </si>
  <si>
    <t>注釈</t>
  </si>
  <si>
    <t>対象入校日</t>
  </si>
  <si>
    <t>金額</t>
  </si>
  <si>
    <t>金額追加情報</t>
  </si>
  <si>
    <t>備考</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</si>
  <si>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</si>
  <si>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</si>
  <si>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</si>
  <si>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</si>
  <si>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</si>
  <si>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</si>
  <si>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</si>
  <si>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</si>
  <si>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</si>
  <si>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</si>
  <si>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</si>
  <si>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</si>
  <si>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</si>
  <si>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</si>
  <si>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</si>
  <si>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</si>
  <si>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</si>
  <si>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</si>
  <si>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</si>
  <si>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</si>
  <si>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</si>
  <si>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</si>
  <si>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</si>
  <si>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</si>
  <si>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</si>
  <si>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</si>
  <si>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</si>
  <si>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</si>
  <si>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</si>
  <si>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</si>
  <si>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</si>
  <si>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</si>
  <si>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</si>
  <si>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</si>
  <si>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</si>
  <si>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</si>
  <si>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</si>
  <si>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</si>
  <si>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</si>
  <si>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</si>
  <si>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</si>
  <si>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</si>
  <si>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</si>
  <si>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</si>
  <si>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</si>
  <si>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</si>
  <si>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</si>
  <si>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</si>
  <si>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</si>
  <si>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</si>
  <si>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10"/>
  </si>
  <si>
    <t>テスト</t>
  </si>
  <si>
    <t>お得情報</t>
    <phoneticPr fontId="122"/>
  </si>
  <si>
    <t>テスト</t>
    <phoneticPr fontId="122"/>
  </si>
  <si>
    <t>その他の割引</t>
  </si>
  <si>
    <t>割引予備１</t>
  </si>
  <si>
    <t>割引予備２</t>
  </si>
  <si>
    <t>割引予備３</t>
  </si>
  <si>
    <t>割引予備４</t>
  </si>
  <si>
    <t>割引予備５</t>
  </si>
  <si>
    <t>シミュレーター</t>
    <phoneticPr fontId="122"/>
  </si>
</sst>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5">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48"/>
      <color indexed="8"/>
      <name val="ＭＳ Ｐゴシック"/>
      <family val="3"/>
      <charset val="128"/>
    </font>
    <font>
      <b/>
      <sz val="55"/>
      <color indexed="8"/>
      <name val="ＭＳ Ｐゴシック"/>
      <family val="3"/>
      <charset val="128"/>
    </font>
    <font>
      <sz val="36"/>
      <color theme="0"/>
      <name val="ＭＳ Ｐゴシック"/>
      <family val="3"/>
      <charset val="128"/>
      <scheme val="minor"/>
    </font>
    <font>
      <sz val="36"/>
      <color theme="0"/>
      <name val="ＭＳ Ｐゴシック"/>
      <family val="3"/>
      <charset val="128"/>
    </font>
    <font>
      <b/>
      <sz val="10"/>
      <color theme="0"/>
      <name val="ＭＳ Ｐゴシック"/>
      <family val="3"/>
      <charset val="128"/>
    </font>
    <font>
      <b/>
      <sz val="72"/>
      <color theme="0"/>
      <name val="ＭＳ Ｐゴシック"/>
      <family val="3"/>
      <charset val="128"/>
    </font>
    <font>
      <b/>
      <sz val="48"/>
      <name val="ＭＳ Ｐゴシック"/>
      <family val="3"/>
      <charset val="128"/>
    </font>
    <font>
      <sz val="28"/>
      <color indexed="12"/>
      <name val="ＭＳ Ｐゴシック"/>
      <family val="3"/>
      <charset val="128"/>
    </font>
    <font>
      <sz val="26"/>
      <color theme="1"/>
      <name val="ＭＳ Ｐゴシック"/>
      <family val="3"/>
      <charset val="128"/>
      <scheme val="minor"/>
    </font>
    <font>
      <sz val="28"/>
      <color theme="1"/>
      <name val="ＭＳ Ｐゴシック"/>
      <family val="3"/>
      <charset val="128"/>
      <scheme val="minor"/>
    </font>
    <font>
      <sz val="20"/>
      <color theme="0"/>
      <name val="ＭＳ Ｐゴシック"/>
      <family val="3"/>
      <charset val="128"/>
    </font>
    <font>
      <sz val="14"/>
      <color theme="0"/>
      <name val="ＭＳ Ｐゴシック"/>
      <family val="3"/>
      <charset val="128"/>
    </font>
    <font>
      <sz val="11"/>
      <color theme="0"/>
      <name val="ＭＳ Ｐゴシック"/>
      <family val="3"/>
      <charset val="128"/>
    </font>
    <font>
      <sz val="10"/>
      <color theme="0"/>
      <name val="ＭＳ Ｐゴシック"/>
      <family val="3"/>
      <charset val="128"/>
    </font>
    <font>
      <sz val="72"/>
      <color indexed="12"/>
      <name val="ＭＳ Ｐゴシック"/>
      <family val="3"/>
      <charset val="128"/>
    </font>
    <font>
      <sz val="72"/>
      <color indexed="8"/>
      <name val="ＭＳ Ｐゴシック"/>
      <family val="3"/>
      <charset val="128"/>
    </font>
    <font>
      <sz val="36"/>
      <color rgb="FF0066FF"/>
      <name val="ＭＳ Ｐゴシック"/>
      <family val="3"/>
      <charset val="128"/>
      <scheme val="minor"/>
    </font>
    <font>
      <b/>
      <sz val="26"/>
      <color indexed="12"/>
      <name val="ＭＳ Ｐゴシック"/>
      <family val="3"/>
      <charset val="128"/>
    </font>
    <font>
      <sz val="18"/>
      <color theme="1"/>
      <name val="ＭＳ Ｐゴシック"/>
      <family val="3"/>
      <charset val="128"/>
      <scheme val="minor"/>
    </font>
    <font>
      <sz val="18"/>
      <color rgb="FF006100"/>
      <name val="ＭＳ Ｐゴシック"/>
      <family val="3"/>
      <charset val="128"/>
      <scheme val="minor"/>
    </font>
    <font>
      <sz val="11"/>
      <color rgb="FF333333"/>
      <name val="Open Sans"/>
      <family val="2"/>
    </font>
    <font>
      <sz val="11"/>
      <color rgb="FF333333"/>
      <name val="ＭＳ Ｐゴシック"/>
      <family val="3"/>
      <charset val="128"/>
    </font>
  </fonts>
  <fills count="5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CCFFCC"/>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s>
  <cellStyleXfs count="44">
    <xf numFmtId="0" fontId="0" fillId="0" borderId="0">
      <alignment vertical="center"/>
    </xf>
    <xf numFmtId="0" fontId="105" fillId="20" borderId="0" applyNumberFormat="0" applyBorder="0" applyAlignment="0" applyProtection="0">
      <alignment vertical="center"/>
    </xf>
    <xf numFmtId="0" fontId="105" fillId="21" borderId="0" applyNumberFormat="0" applyBorder="0" applyAlignment="0" applyProtection="0">
      <alignment vertical="center"/>
    </xf>
    <xf numFmtId="0" fontId="105" fillId="22" borderId="0" applyNumberFormat="0" applyBorder="0" applyAlignment="0" applyProtection="0">
      <alignment vertical="center"/>
    </xf>
    <xf numFmtId="0" fontId="105" fillId="23" borderId="0" applyNumberFormat="0" applyBorder="0" applyAlignment="0" applyProtection="0">
      <alignment vertical="center"/>
    </xf>
    <xf numFmtId="0" fontId="105" fillId="24" borderId="0" applyNumberFormat="0" applyBorder="0" applyAlignment="0" applyProtection="0">
      <alignment vertical="center"/>
    </xf>
    <xf numFmtId="0" fontId="105" fillId="25" borderId="0" applyNumberFormat="0" applyBorder="0" applyAlignment="0" applyProtection="0">
      <alignment vertical="center"/>
    </xf>
    <xf numFmtId="0" fontId="105" fillId="26" borderId="0" applyNumberFormat="0" applyBorder="0" applyAlignment="0" applyProtection="0">
      <alignment vertical="center"/>
    </xf>
    <xf numFmtId="0" fontId="105" fillId="27" borderId="0" applyNumberFormat="0" applyBorder="0" applyAlignment="0" applyProtection="0">
      <alignment vertical="center"/>
    </xf>
    <xf numFmtId="0" fontId="105" fillId="28" borderId="0" applyNumberFormat="0" applyBorder="0" applyAlignment="0" applyProtection="0">
      <alignment vertical="center"/>
    </xf>
    <xf numFmtId="0" fontId="105" fillId="29" borderId="0" applyNumberFormat="0" applyBorder="0" applyAlignment="0" applyProtection="0">
      <alignment vertical="center"/>
    </xf>
    <xf numFmtId="0" fontId="105" fillId="30" borderId="0" applyNumberFormat="0" applyBorder="0" applyAlignment="0" applyProtection="0">
      <alignment vertical="center"/>
    </xf>
    <xf numFmtId="0" fontId="105" fillId="31" borderId="0" applyNumberFormat="0" applyBorder="0" applyAlignment="0" applyProtection="0">
      <alignment vertical="center"/>
    </xf>
    <xf numFmtId="0" fontId="106" fillId="32" borderId="0" applyNumberFormat="0" applyBorder="0" applyAlignment="0" applyProtection="0">
      <alignment vertical="center"/>
    </xf>
    <xf numFmtId="0" fontId="106" fillId="33" borderId="0" applyNumberFormat="0" applyBorder="0" applyAlignment="0" applyProtection="0">
      <alignment vertical="center"/>
    </xf>
    <xf numFmtId="0" fontId="106" fillId="34" borderId="0" applyNumberFormat="0" applyBorder="0" applyAlignment="0" applyProtection="0">
      <alignment vertical="center"/>
    </xf>
    <xf numFmtId="0" fontId="106" fillId="35" borderId="0" applyNumberFormat="0" applyBorder="0" applyAlignment="0" applyProtection="0">
      <alignment vertical="center"/>
    </xf>
    <xf numFmtId="0" fontId="106" fillId="36" borderId="0" applyNumberFormat="0" applyBorder="0" applyAlignment="0" applyProtection="0">
      <alignment vertical="center"/>
    </xf>
    <xf numFmtId="0" fontId="106" fillId="37" borderId="0" applyNumberFormat="0" applyBorder="0" applyAlignment="0" applyProtection="0">
      <alignment vertical="center"/>
    </xf>
    <xf numFmtId="0" fontId="106" fillId="38" borderId="0" applyNumberFormat="0" applyBorder="0" applyAlignment="0" applyProtection="0">
      <alignment vertical="center"/>
    </xf>
    <xf numFmtId="0" fontId="106" fillId="39" borderId="0" applyNumberFormat="0" applyBorder="0" applyAlignment="0" applyProtection="0">
      <alignment vertical="center"/>
    </xf>
    <xf numFmtId="0" fontId="106" fillId="40" borderId="0" applyNumberFormat="0" applyBorder="0" applyAlignment="0" applyProtection="0">
      <alignment vertical="center"/>
    </xf>
    <xf numFmtId="0" fontId="106" fillId="41" borderId="0" applyNumberFormat="0" applyBorder="0" applyAlignment="0" applyProtection="0">
      <alignment vertical="center"/>
    </xf>
    <xf numFmtId="0" fontId="106" fillId="42" borderId="0" applyNumberFormat="0" applyBorder="0" applyAlignment="0" applyProtection="0">
      <alignment vertical="center"/>
    </xf>
    <xf numFmtId="0" fontId="106" fillId="43" borderId="0" applyNumberFormat="0" applyBorder="0" applyAlignment="0" applyProtection="0">
      <alignment vertical="center"/>
    </xf>
    <xf numFmtId="0" fontId="107" fillId="0" borderId="0" applyNumberFormat="0" applyFill="0" applyBorder="0" applyAlignment="0" applyProtection="0">
      <alignment vertical="center"/>
    </xf>
    <xf numFmtId="0" fontId="108" fillId="44" borderId="54" applyNumberFormat="0" applyAlignment="0" applyProtection="0">
      <alignment vertical="center"/>
    </xf>
    <xf numFmtId="0" fontId="109" fillId="45" borderId="0" applyNumberFormat="0" applyBorder="0" applyAlignment="0" applyProtection="0">
      <alignment vertical="center"/>
    </xf>
    <xf numFmtId="0" fontId="7" fillId="46" borderId="55" applyNumberFormat="0" applyFont="0" applyAlignment="0" applyProtection="0">
      <alignment vertical="center"/>
    </xf>
    <xf numFmtId="0" fontId="110" fillId="0" borderId="56" applyNumberFormat="0" applyFill="0" applyAlignment="0" applyProtection="0">
      <alignment vertical="center"/>
    </xf>
    <xf numFmtId="0" fontId="111" fillId="47" borderId="0" applyNumberFormat="0" applyBorder="0" applyAlignment="0" applyProtection="0">
      <alignment vertical="center"/>
    </xf>
    <xf numFmtId="0" fontId="112" fillId="48" borderId="57" applyNumberFormat="0" applyAlignment="0" applyProtection="0">
      <alignment vertical="center"/>
    </xf>
    <xf numFmtId="0" fontId="113" fillId="0" borderId="0" applyNumberFormat="0" applyFill="0" applyBorder="0" applyAlignment="0" applyProtection="0">
      <alignment vertical="center"/>
    </xf>
    <xf numFmtId="38" fontId="65" fillId="0" borderId="0" applyFont="0" applyFill="0" applyBorder="0" applyAlignment="0" applyProtection="0">
      <alignment vertical="center"/>
    </xf>
    <xf numFmtId="0" fontId="114" fillId="0" borderId="58" applyNumberFormat="0" applyFill="0" applyAlignment="0" applyProtection="0">
      <alignment vertical="center"/>
    </xf>
    <xf numFmtId="0" fontId="115" fillId="0" borderId="59" applyNumberFormat="0" applyFill="0" applyAlignment="0" applyProtection="0">
      <alignment vertical="center"/>
    </xf>
    <xf numFmtId="0" fontId="116" fillId="0" borderId="60" applyNumberFormat="0" applyFill="0" applyAlignment="0" applyProtection="0">
      <alignment vertical="center"/>
    </xf>
    <xf numFmtId="0" fontId="116" fillId="0" borderId="0" applyNumberFormat="0" applyFill="0" applyBorder="0" applyAlignment="0" applyProtection="0">
      <alignment vertical="center"/>
    </xf>
    <xf numFmtId="0" fontId="117" fillId="0" borderId="61" applyNumberFormat="0" applyFill="0" applyAlignment="0" applyProtection="0">
      <alignment vertical="center"/>
    </xf>
    <xf numFmtId="0" fontId="118" fillId="48" borderId="62" applyNumberFormat="0" applyAlignment="0" applyProtection="0">
      <alignment vertical="center"/>
    </xf>
    <xf numFmtId="0" fontId="119" fillId="0" borderId="0" applyNumberFormat="0" applyFill="0" applyBorder="0" applyAlignment="0" applyProtection="0">
      <alignment vertical="center"/>
    </xf>
    <xf numFmtId="0" fontId="120" fillId="49" borderId="57" applyNumberFormat="0" applyAlignment="0" applyProtection="0">
      <alignment vertical="center"/>
    </xf>
    <xf numFmtId="0" fontId="121" fillId="50" borderId="0" applyNumberFormat="0" applyBorder="0" applyAlignment="0" applyProtection="0">
      <alignment vertical="center"/>
    </xf>
    <xf numFmtId="0" fontId="4" fillId="0" borderId="0">
      <alignment vertical="center"/>
    </xf>
  </cellStyleXfs>
  <cellXfs count="1093">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2"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2" fillId="0" borderId="0" xfId="0" applyFont="1" applyBorder="1" applyAlignment="1">
      <alignment vertical="center"/>
    </xf>
    <xf numFmtId="0" fontId="14"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6"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6" fillId="0" borderId="0" xfId="0" applyFont="1" applyAlignment="1">
      <alignment horizontal="center" vertical="center"/>
    </xf>
    <xf numFmtId="0" fontId="0" fillId="0" borderId="0" xfId="0" applyFill="1">
      <alignment vertical="center"/>
    </xf>
    <xf numFmtId="0" fontId="17" fillId="0" borderId="0" xfId="0" applyFont="1">
      <alignment vertical="center"/>
    </xf>
    <xf numFmtId="0" fontId="18" fillId="0" borderId="0" xfId="0" applyFont="1">
      <alignment vertical="center"/>
    </xf>
    <xf numFmtId="0" fontId="20" fillId="0" borderId="0" xfId="0" applyFont="1" applyFill="1" applyBorder="1" applyAlignment="1">
      <alignment vertical="center"/>
    </xf>
    <xf numFmtId="0" fontId="19" fillId="3" borderId="0" xfId="0" applyFont="1" applyFill="1" applyBorder="1" applyAlignment="1">
      <alignment vertical="center"/>
    </xf>
    <xf numFmtId="0" fontId="0" fillId="3" borderId="0" xfId="0" applyFill="1" applyBorder="1" applyAlignment="1">
      <alignment horizontal="center" vertical="center"/>
    </xf>
    <xf numFmtId="0" fontId="19" fillId="3" borderId="0" xfId="0" applyFont="1" applyFill="1" applyBorder="1" applyAlignment="1">
      <alignment horizontal="center" vertical="center"/>
    </xf>
    <xf numFmtId="0" fontId="21"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16" fillId="0" borderId="4" xfId="0" applyFont="1" applyFill="1" applyBorder="1" applyAlignment="1">
      <alignment horizontal="left" vertical="center" wrapText="1"/>
    </xf>
    <xf numFmtId="0" fontId="22" fillId="0" borderId="0" xfId="0" applyFont="1" applyProtection="1">
      <alignment vertical="center"/>
    </xf>
    <xf numFmtId="0" fontId="0" fillId="0" borderId="0" xfId="0" applyFont="1" applyProtection="1">
      <alignment vertical="center"/>
    </xf>
    <xf numFmtId="0" fontId="9" fillId="0" borderId="0" xfId="0" applyFont="1" applyProtection="1">
      <alignment vertical="center"/>
    </xf>
    <xf numFmtId="0" fontId="24" fillId="0" borderId="0" xfId="0" applyFont="1" applyProtection="1">
      <alignment vertical="center"/>
    </xf>
    <xf numFmtId="0" fontId="23" fillId="0" borderId="0" xfId="0" applyFont="1" applyAlignment="1" applyProtection="1">
      <alignment horizontal="center" vertical="center"/>
    </xf>
    <xf numFmtId="0" fontId="23" fillId="0" borderId="0" xfId="0" applyFont="1" applyProtection="1">
      <alignment vertical="center"/>
    </xf>
    <xf numFmtId="14" fontId="23" fillId="0" borderId="0" xfId="0" applyNumberFormat="1" applyFont="1" applyProtection="1">
      <alignment vertical="center"/>
    </xf>
    <xf numFmtId="0" fontId="25" fillId="0" borderId="0" xfId="0" applyFont="1" applyProtection="1">
      <alignment vertical="center"/>
    </xf>
    <xf numFmtId="0" fontId="25" fillId="0" borderId="0" xfId="0" applyFont="1" applyAlignment="1" applyProtection="1">
      <alignment horizontal="center" vertical="center"/>
    </xf>
    <xf numFmtId="0" fontId="8" fillId="0" borderId="0" xfId="0" applyFont="1" applyProtection="1">
      <alignment vertical="center"/>
    </xf>
    <xf numFmtId="0" fontId="27" fillId="0" borderId="0" xfId="0" applyFont="1" applyProtection="1">
      <alignment vertical="center"/>
    </xf>
    <xf numFmtId="0" fontId="18" fillId="0" borderId="0" xfId="0" applyFont="1" applyFill="1" applyProtection="1">
      <alignment vertical="center"/>
    </xf>
    <xf numFmtId="0" fontId="18" fillId="0" borderId="0" xfId="0" applyFont="1" applyProtection="1">
      <alignment vertical="center"/>
    </xf>
    <xf numFmtId="0" fontId="26" fillId="3" borderId="0" xfId="0" applyFont="1" applyFill="1" applyProtection="1">
      <alignment vertical="center"/>
    </xf>
    <xf numFmtId="0" fontId="16" fillId="0" borderId="0" xfId="0" applyFont="1" applyFill="1" applyBorder="1" applyAlignment="1" applyProtection="1">
      <alignment horizontal="left" vertical="center"/>
    </xf>
    <xf numFmtId="0" fontId="19" fillId="0" borderId="0" xfId="0" applyFont="1" applyFill="1" applyBorder="1" applyAlignment="1" applyProtection="1">
      <alignment vertical="center"/>
    </xf>
    <xf numFmtId="0" fontId="19" fillId="3" borderId="0" xfId="0" applyFont="1" applyFill="1" applyBorder="1" applyAlignment="1" applyProtection="1">
      <alignment horizontal="center" vertical="center"/>
    </xf>
    <xf numFmtId="0" fontId="0" fillId="0" borderId="0" xfId="0" applyFill="1" applyBorder="1" applyProtection="1">
      <alignment vertical="center"/>
    </xf>
    <xf numFmtId="0" fontId="16" fillId="0" borderId="0" xfId="0" applyFont="1" applyFill="1" applyBorder="1" applyAlignment="1" applyProtection="1">
      <alignment horizontal="left" vertical="center" wrapText="1"/>
    </xf>
    <xf numFmtId="0" fontId="0" fillId="0" borderId="0" xfId="0" applyFill="1" applyProtection="1">
      <alignment vertical="center"/>
    </xf>
    <xf numFmtId="0" fontId="22" fillId="4" borderId="0" xfId="0" applyFont="1" applyFill="1" applyProtection="1">
      <alignment vertical="center"/>
    </xf>
    <xf numFmtId="0" fontId="22" fillId="0" borderId="0" xfId="0" applyFont="1">
      <alignment vertical="center"/>
    </xf>
    <xf numFmtId="0" fontId="22" fillId="0" borderId="0" xfId="0" applyFont="1" applyFill="1">
      <alignment vertical="center"/>
    </xf>
    <xf numFmtId="0" fontId="29" fillId="0" borderId="0" xfId="0" applyFont="1" applyFill="1">
      <alignment vertical="center"/>
    </xf>
    <xf numFmtId="0" fontId="28" fillId="0" borderId="0" xfId="0" applyFont="1" applyAlignment="1">
      <alignment horizontal="center" vertical="center"/>
    </xf>
    <xf numFmtId="0" fontId="28" fillId="0" borderId="0" xfId="0" applyFont="1">
      <alignment vertical="center"/>
    </xf>
    <xf numFmtId="0" fontId="30" fillId="2" borderId="0" xfId="0" applyFont="1" applyFill="1" applyAlignment="1">
      <alignment horizontal="center" vertical="center"/>
    </xf>
    <xf numFmtId="0" fontId="30" fillId="0" borderId="0" xfId="0" applyFont="1" applyFill="1" applyAlignment="1">
      <alignment horizontal="center" vertical="center"/>
    </xf>
    <xf numFmtId="0" fontId="29" fillId="0" borderId="5" xfId="0" applyFont="1" applyFill="1" applyBorder="1" applyAlignment="1">
      <alignment vertical="center"/>
    </xf>
    <xf numFmtId="0" fontId="29" fillId="0" borderId="4" xfId="0" applyFont="1" applyFill="1" applyBorder="1" applyAlignment="1">
      <alignment vertical="center"/>
    </xf>
    <xf numFmtId="0" fontId="31" fillId="5" borderId="4" xfId="0" applyFont="1" applyFill="1" applyBorder="1" applyAlignment="1" applyProtection="1">
      <alignment vertical="center" shrinkToFit="1"/>
      <protection locked="0"/>
    </xf>
    <xf numFmtId="0" fontId="22" fillId="0" borderId="1" xfId="0" applyFont="1" applyBorder="1">
      <alignment vertical="center"/>
    </xf>
    <xf numFmtId="14" fontId="22" fillId="5" borderId="6" xfId="0" applyNumberFormat="1" applyFont="1" applyFill="1" applyBorder="1" applyAlignment="1" applyProtection="1">
      <alignment horizontal="center" vertical="center"/>
      <protection locked="0"/>
    </xf>
    <xf numFmtId="14" fontId="22" fillId="5" borderId="7" xfId="0" applyNumberFormat="1" applyFont="1" applyFill="1" applyBorder="1" applyAlignment="1" applyProtection="1">
      <alignment horizontal="center" vertical="center"/>
      <protection locked="0"/>
    </xf>
    <xf numFmtId="0" fontId="33" fillId="0" borderId="0" xfId="0" applyFont="1" applyFill="1" applyBorder="1" applyAlignment="1" applyProtection="1">
      <alignment vertical="center"/>
    </xf>
    <xf numFmtId="0" fontId="29" fillId="6" borderId="6" xfId="0" applyFont="1" applyFill="1" applyBorder="1" applyAlignment="1">
      <alignment horizontal="center" vertical="center"/>
    </xf>
    <xf numFmtId="0" fontId="29" fillId="6" borderId="7" xfId="0" applyFont="1" applyFill="1" applyBorder="1" applyAlignment="1">
      <alignment horizontal="center"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2" fillId="0" borderId="0" xfId="0" applyFont="1" applyFill="1" applyBorder="1" applyAlignment="1" applyProtection="1">
      <alignment horizontal="left" vertical="center"/>
    </xf>
    <xf numFmtId="0" fontId="29" fillId="0" borderId="0" xfId="0" applyFont="1" applyFill="1" applyBorder="1" applyAlignment="1" applyProtection="1">
      <alignment horizontal="center" vertical="center"/>
    </xf>
    <xf numFmtId="0" fontId="28" fillId="0" borderId="0" xfId="0" applyFont="1" applyFill="1" applyBorder="1" applyAlignment="1" applyProtection="1">
      <alignment horizontal="left" vertical="center"/>
    </xf>
    <xf numFmtId="0" fontId="22" fillId="0" borderId="0" xfId="0" applyFont="1" applyProtection="1">
      <alignment vertical="center"/>
      <protection locked="0"/>
    </xf>
    <xf numFmtId="0" fontId="6" fillId="5" borderId="1" xfId="0" applyFont="1" applyFill="1" applyBorder="1" applyAlignment="1" applyProtection="1">
      <alignment vertical="center"/>
      <protection locked="0"/>
    </xf>
    <xf numFmtId="0" fontId="22" fillId="4" borderId="1" xfId="0" applyFont="1" applyFill="1" applyBorder="1" applyProtection="1">
      <alignment vertical="center"/>
    </xf>
    <xf numFmtId="0" fontId="35" fillId="0" borderId="0" xfId="0" applyFont="1" applyProtection="1">
      <alignment vertical="center"/>
    </xf>
    <xf numFmtId="14" fontId="22" fillId="4" borderId="0" xfId="0" applyNumberFormat="1" applyFont="1" applyFill="1" applyProtection="1">
      <alignment vertical="center"/>
    </xf>
    <xf numFmtId="14" fontId="22" fillId="4" borderId="1" xfId="0" applyNumberFormat="1" applyFont="1" applyFill="1" applyBorder="1" applyProtection="1">
      <alignment vertical="center"/>
    </xf>
    <xf numFmtId="0" fontId="22" fillId="5" borderId="1" xfId="0" applyFont="1" applyFill="1" applyBorder="1" applyProtection="1">
      <alignment vertical="center"/>
      <protection locked="0"/>
    </xf>
    <xf numFmtId="0" fontId="36" fillId="4" borderId="1" xfId="0" applyFont="1" applyFill="1" applyBorder="1" applyProtection="1">
      <alignment vertical="center"/>
    </xf>
    <xf numFmtId="0" fontId="22" fillId="0" borderId="0" xfId="0" applyFont="1" applyFill="1" applyProtection="1">
      <alignment vertical="center"/>
    </xf>
    <xf numFmtId="0" fontId="22" fillId="0" borderId="0" xfId="0" applyFont="1" applyFill="1" applyAlignment="1" applyProtection="1">
      <alignment vertical="center"/>
    </xf>
    <xf numFmtId="0" fontId="37"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40" fillId="0" borderId="0" xfId="0" applyFont="1" applyProtection="1">
      <alignment vertical="center"/>
    </xf>
    <xf numFmtId="0" fontId="41" fillId="0" borderId="0" xfId="0" applyFont="1" applyAlignment="1" applyProtection="1">
      <alignment horizontal="center" vertical="center"/>
    </xf>
    <xf numFmtId="0" fontId="41" fillId="0" borderId="0" xfId="0" applyFont="1" applyProtection="1">
      <alignment vertical="center"/>
    </xf>
    <xf numFmtId="0" fontId="42" fillId="0" borderId="0" xfId="0" applyFont="1" applyProtection="1">
      <alignment vertical="center"/>
    </xf>
    <xf numFmtId="0" fontId="43" fillId="0" borderId="0" xfId="0" applyFont="1" applyProtection="1">
      <alignment vertical="center"/>
    </xf>
    <xf numFmtId="0" fontId="39"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0" fontId="46" fillId="0" borderId="0" xfId="0" applyFont="1" applyProtection="1">
      <alignment vertical="center"/>
    </xf>
    <xf numFmtId="0" fontId="47" fillId="0" borderId="0" xfId="0" applyFont="1" applyAlignment="1" applyProtection="1">
      <alignment horizontal="center" vertical="center"/>
    </xf>
    <xf numFmtId="0" fontId="47" fillId="0" borderId="0" xfId="0" applyFont="1" applyProtection="1">
      <alignment vertical="center"/>
    </xf>
    <xf numFmtId="178" fontId="0" fillId="0" borderId="0" xfId="0" applyNumberFormat="1" applyFont="1" applyAlignment="1" applyProtection="1">
      <alignment horizontal="center" vertical="center"/>
    </xf>
    <xf numFmtId="0" fontId="38" fillId="0" borderId="0" xfId="0" applyFont="1" applyAlignment="1" applyProtection="1">
      <alignment horizontal="center" vertical="center"/>
    </xf>
    <xf numFmtId="0" fontId="49" fillId="0" borderId="0" xfId="0"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14" fontId="43" fillId="0" borderId="0" xfId="0" applyNumberFormat="1" applyFont="1" applyProtection="1">
      <alignment vertical="center"/>
    </xf>
    <xf numFmtId="0" fontId="44" fillId="0" borderId="0" xfId="0" applyFont="1" applyAlignment="1" applyProtection="1">
      <alignment horizontal="center" vertical="center"/>
    </xf>
    <xf numFmtId="0" fontId="46" fillId="0" borderId="0" xfId="0" applyFont="1" applyAlignment="1" applyProtection="1">
      <alignment horizontal="center" vertical="center"/>
    </xf>
    <xf numFmtId="14" fontId="38" fillId="0" borderId="0" xfId="0" applyNumberFormat="1" applyFont="1" applyProtection="1">
      <alignment vertical="center"/>
    </xf>
    <xf numFmtId="14" fontId="44" fillId="0" borderId="0" xfId="0" applyNumberFormat="1" applyFont="1" applyProtection="1">
      <alignment vertical="center"/>
    </xf>
    <xf numFmtId="14" fontId="46" fillId="0" borderId="0" xfId="0" applyNumberFormat="1" applyFont="1" applyProtection="1">
      <alignment vertical="center"/>
    </xf>
    <xf numFmtId="0" fontId="23" fillId="0" borderId="0" xfId="0" applyFont="1" applyAlignment="1" applyProtection="1">
      <alignment vertical="center"/>
    </xf>
    <xf numFmtId="0" fontId="9"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1" fillId="0" borderId="8" xfId="0" applyNumberFormat="1" applyFont="1" applyBorder="1" applyAlignment="1" applyProtection="1">
      <alignment horizontal="center" vertical="center"/>
    </xf>
    <xf numFmtId="0" fontId="52" fillId="0" borderId="0" xfId="0" applyFont="1" applyProtection="1">
      <alignment vertical="center"/>
    </xf>
    <xf numFmtId="14" fontId="52" fillId="0" borderId="0" xfId="0" applyNumberFormat="1" applyFont="1" applyProtection="1">
      <alignment vertical="center"/>
    </xf>
    <xf numFmtId="180" fontId="24" fillId="0" borderId="8" xfId="0" applyNumberFormat="1" applyFont="1" applyBorder="1" applyAlignment="1" applyProtection="1">
      <alignment horizontal="center" vertical="center"/>
    </xf>
    <xf numFmtId="180" fontId="53" fillId="0" borderId="8" xfId="0" applyNumberFormat="1" applyFont="1" applyBorder="1" applyAlignment="1" applyProtection="1">
      <alignment horizontal="center" vertical="center"/>
    </xf>
    <xf numFmtId="180" fontId="53" fillId="0" borderId="9" xfId="0" applyNumberFormat="1" applyFont="1" applyBorder="1" applyAlignment="1" applyProtection="1">
      <alignment horizontal="center" vertical="center"/>
    </xf>
    <xf numFmtId="178" fontId="50" fillId="0" borderId="8" xfId="0" applyNumberFormat="1" applyFont="1" applyFill="1" applyBorder="1" applyAlignment="1" applyProtection="1">
      <alignment horizontal="center" vertical="center"/>
    </xf>
    <xf numFmtId="0" fontId="54" fillId="0" borderId="0" xfId="0" applyFont="1" applyProtection="1">
      <alignment vertical="center"/>
    </xf>
    <xf numFmtId="177" fontId="35" fillId="0" borderId="6" xfId="0" applyNumberFormat="1" applyFont="1" applyBorder="1" applyAlignment="1" applyProtection="1">
      <alignment vertical="center"/>
    </xf>
    <xf numFmtId="177" fontId="22" fillId="0" borderId="10" xfId="0" applyNumberFormat="1" applyFont="1" applyBorder="1" applyAlignment="1" applyProtection="1">
      <alignment horizontal="center" vertical="center"/>
    </xf>
    <xf numFmtId="176" fontId="57" fillId="0" borderId="7" xfId="0" applyNumberFormat="1" applyFont="1" applyBorder="1" applyAlignment="1" applyProtection="1">
      <alignment vertical="center"/>
    </xf>
    <xf numFmtId="0" fontId="56" fillId="0" borderId="0" xfId="0" applyFont="1" applyProtection="1">
      <alignment vertical="center"/>
    </xf>
    <xf numFmtId="177" fontId="57" fillId="0" borderId="6" xfId="0" applyNumberFormat="1" applyFont="1" applyBorder="1" applyAlignment="1" applyProtection="1">
      <alignment vertical="center"/>
    </xf>
    <xf numFmtId="177" fontId="56" fillId="0" borderId="10" xfId="0" applyNumberFormat="1" applyFont="1" applyBorder="1" applyAlignment="1" applyProtection="1">
      <alignment horizontal="center" vertical="center"/>
    </xf>
    <xf numFmtId="0" fontId="57" fillId="0" borderId="0" xfId="0" applyFont="1" applyProtection="1">
      <alignment vertical="center"/>
    </xf>
    <xf numFmtId="0" fontId="58" fillId="0" borderId="0" xfId="0" applyFont="1" applyAlignment="1" applyProtection="1">
      <alignment horizontal="center" vertical="center"/>
    </xf>
    <xf numFmtId="178" fontId="58" fillId="0" borderId="1" xfId="0" applyNumberFormat="1" applyFont="1" applyBorder="1" applyAlignment="1" applyProtection="1">
      <alignment horizontal="center" vertical="center"/>
    </xf>
    <xf numFmtId="0" fontId="59" fillId="0" borderId="0" xfId="0" applyFont="1" applyAlignment="1" applyProtection="1">
      <alignment horizontal="center" vertical="center"/>
    </xf>
    <xf numFmtId="0" fontId="60" fillId="0" borderId="0" xfId="0" applyFont="1" applyAlignment="1" applyProtection="1">
      <alignment horizontal="center" vertical="center"/>
    </xf>
    <xf numFmtId="0" fontId="58" fillId="0" borderId="0" xfId="0" applyFont="1" applyAlignment="1" applyProtection="1">
      <alignment vertical="center"/>
    </xf>
    <xf numFmtId="0" fontId="60" fillId="0" borderId="0" xfId="0" applyFont="1" applyAlignment="1" applyProtection="1">
      <alignment vertical="center"/>
    </xf>
    <xf numFmtId="0" fontId="59" fillId="0" borderId="0" xfId="0" applyFont="1" applyAlignment="1" applyProtection="1">
      <alignment vertical="center"/>
    </xf>
    <xf numFmtId="178" fontId="61" fillId="0" borderId="1" xfId="0" applyNumberFormat="1" applyFont="1" applyBorder="1" applyAlignment="1" applyProtection="1">
      <alignment horizontal="center" vertical="center"/>
    </xf>
    <xf numFmtId="14" fontId="59"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2" fillId="6" borderId="10" xfId="0" applyFont="1" applyFill="1" applyBorder="1" applyAlignment="1">
      <alignment vertical="center"/>
    </xf>
    <xf numFmtId="0" fontId="22" fillId="6" borderId="1" xfId="0" applyFont="1" applyFill="1" applyBorder="1" applyProtection="1">
      <alignment vertical="center"/>
    </xf>
    <xf numFmtId="0" fontId="28" fillId="0" borderId="10" xfId="0" applyFont="1" applyFill="1" applyBorder="1" applyAlignment="1">
      <alignment horizontal="center" vertical="center"/>
    </xf>
    <xf numFmtId="0" fontId="34" fillId="2" borderId="0" xfId="0" applyFont="1" applyFill="1">
      <alignment vertical="center"/>
    </xf>
    <xf numFmtId="0" fontId="63" fillId="0" borderId="0" xfId="0" applyFont="1" applyProtection="1">
      <alignment vertical="center"/>
    </xf>
    <xf numFmtId="0" fontId="64" fillId="3" borderId="0" xfId="0" applyFont="1" applyFill="1" applyBorder="1" applyAlignment="1">
      <alignment horizontal="left" vertical="center"/>
    </xf>
    <xf numFmtId="0" fontId="6" fillId="6" borderId="1" xfId="0" applyFont="1" applyFill="1" applyBorder="1" applyAlignment="1" applyProtection="1">
      <alignment vertical="center" wrapText="1"/>
    </xf>
    <xf numFmtId="0" fontId="6" fillId="5" borderId="1" xfId="0" applyFont="1" applyFill="1" applyBorder="1" applyAlignment="1" applyProtection="1">
      <alignment vertical="center" wrapText="1"/>
      <protection locked="0"/>
    </xf>
    <xf numFmtId="0" fontId="14" fillId="0" borderId="0" xfId="0" applyFont="1" applyFill="1" applyAlignment="1">
      <alignment vertical="center"/>
    </xf>
    <xf numFmtId="0" fontId="30" fillId="0" borderId="0" xfId="0" applyFont="1">
      <alignment vertical="center"/>
    </xf>
    <xf numFmtId="0" fontId="0" fillId="0" borderId="0" xfId="0" applyAlignment="1">
      <alignment horizontal="center" vertical="center"/>
    </xf>
    <xf numFmtId="0" fontId="15"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7" fillId="5" borderId="7" xfId="33" applyFont="1" applyFill="1" applyBorder="1" applyAlignment="1">
      <alignment vertical="center"/>
    </xf>
    <xf numFmtId="0" fontId="67" fillId="5" borderId="7" xfId="0" applyFont="1" applyFill="1" applyBorder="1" applyAlignment="1">
      <alignment vertical="center"/>
    </xf>
    <xf numFmtId="38" fontId="67" fillId="0" borderId="7" xfId="33" applyFont="1" applyBorder="1" applyAlignment="1">
      <alignment vertical="center"/>
    </xf>
    <xf numFmtId="0" fontId="67" fillId="0" borderId="7" xfId="0" applyFont="1" applyBorder="1" applyAlignment="1">
      <alignment vertical="center"/>
    </xf>
    <xf numFmtId="38" fontId="67" fillId="0" borderId="13" xfId="33" applyFont="1" applyBorder="1" applyAlignment="1">
      <alignment vertical="center"/>
    </xf>
    <xf numFmtId="0" fontId="67" fillId="0" borderId="13" xfId="0" applyFont="1" applyBorder="1" applyAlignment="1">
      <alignment vertical="center"/>
    </xf>
    <xf numFmtId="0" fontId="62" fillId="0" borderId="0" xfId="0" applyFont="1" applyBorder="1" applyAlignment="1">
      <alignment vertical="center"/>
    </xf>
    <xf numFmtId="0" fontId="0" fillId="0" borderId="0" xfId="0" applyFill="1" applyAlignment="1">
      <alignment vertical="center"/>
    </xf>
    <xf numFmtId="38" fontId="67" fillId="0" borderId="14" xfId="33" applyFont="1" applyBorder="1" applyAlignment="1">
      <alignment vertical="center"/>
    </xf>
    <xf numFmtId="0" fontId="67" fillId="0" borderId="14" xfId="0" applyFont="1" applyBorder="1" applyAlignment="1">
      <alignment vertical="center"/>
    </xf>
    <xf numFmtId="0" fontId="0" fillId="0" borderId="0" xfId="0" applyFill="1" applyBorder="1" applyAlignment="1">
      <alignment vertical="top" wrapText="1"/>
    </xf>
    <xf numFmtId="38" fontId="67" fillId="5" borderId="15" xfId="33" applyFont="1" applyFill="1" applyBorder="1" applyAlignment="1">
      <alignment vertical="center"/>
    </xf>
    <xf numFmtId="0" fontId="67" fillId="5" borderId="15" xfId="0" applyFont="1" applyFill="1" applyBorder="1" applyAlignment="1">
      <alignment vertical="center"/>
    </xf>
    <xf numFmtId="0" fontId="0" fillId="0" borderId="0" xfId="0" applyFill="1" applyBorder="1" applyAlignment="1">
      <alignment vertical="center" wrapText="1"/>
    </xf>
    <xf numFmtId="0" fontId="62" fillId="0" borderId="0" xfId="0" applyFont="1" applyFill="1" applyBorder="1" applyAlignment="1">
      <alignment vertical="center"/>
    </xf>
    <xf numFmtId="0" fontId="0" fillId="0" borderId="0" xfId="0" applyBorder="1" applyAlignment="1">
      <alignment vertical="center"/>
    </xf>
    <xf numFmtId="38" fontId="5" fillId="5" borderId="7" xfId="33" applyFont="1" applyFill="1" applyBorder="1" applyAlignment="1">
      <alignment vertical="center"/>
    </xf>
    <xf numFmtId="0" fontId="0" fillId="5" borderId="7" xfId="0" applyFill="1" applyBorder="1" applyAlignment="1">
      <alignment vertical="center"/>
    </xf>
    <xf numFmtId="38" fontId="5" fillId="0" borderId="7" xfId="33" applyFont="1" applyBorder="1" applyAlignment="1">
      <alignment vertical="center"/>
    </xf>
    <xf numFmtId="0" fontId="0" fillId="0" borderId="7" xfId="0" applyBorder="1" applyAlignment="1">
      <alignment vertical="center"/>
    </xf>
    <xf numFmtId="38" fontId="5"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4" fillId="0" borderId="0" xfId="0" applyFont="1" applyFill="1" applyBorder="1" applyAlignment="1">
      <alignment horizontal="left" vertical="center"/>
    </xf>
    <xf numFmtId="38" fontId="5" fillId="0" borderId="0" xfId="33" applyFont="1" applyFill="1" applyBorder="1" applyAlignment="1">
      <alignment vertical="center"/>
    </xf>
    <xf numFmtId="0" fontId="14" fillId="0" borderId="3" xfId="0" applyFont="1" applyFill="1" applyBorder="1" applyAlignment="1">
      <alignment horizontal="left" vertical="center"/>
    </xf>
    <xf numFmtId="0" fontId="6" fillId="0" borderId="0" xfId="0" applyFont="1" applyAlignment="1">
      <alignment vertical="center"/>
    </xf>
    <xf numFmtId="38" fontId="71" fillId="0" borderId="0" xfId="33" applyFont="1" applyBorder="1" applyAlignment="1">
      <alignment horizontal="right" vertical="center"/>
    </xf>
    <xf numFmtId="38" fontId="5"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2" fillId="5" borderId="1" xfId="0" applyFont="1" applyFill="1" applyBorder="1" applyProtection="1">
      <alignment vertical="center"/>
    </xf>
    <xf numFmtId="0" fontId="22" fillId="17" borderId="0" xfId="0" applyFont="1" applyFill="1" applyProtection="1">
      <alignment vertical="center"/>
    </xf>
    <xf numFmtId="14" fontId="22" fillId="17" borderId="0" xfId="0" applyNumberFormat="1" applyFont="1" applyFill="1" applyProtection="1">
      <alignment vertical="center"/>
    </xf>
    <xf numFmtId="14" fontId="28" fillId="5" borderId="7" xfId="0" applyNumberFormat="1" applyFont="1" applyFill="1" applyBorder="1" applyAlignment="1" applyProtection="1">
      <alignment horizontal="center" vertical="center"/>
      <protection locked="0"/>
    </xf>
    <xf numFmtId="14" fontId="28" fillId="5" borderId="6" xfId="0" applyNumberFormat="1" applyFont="1" applyFill="1" applyBorder="1" applyAlignment="1" applyProtection="1">
      <alignment horizontal="center" vertical="center" wrapText="1"/>
      <protection locked="0"/>
    </xf>
    <xf numFmtId="181" fontId="34" fillId="5" borderId="1" xfId="0" applyNumberFormat="1" applyFont="1" applyFill="1" applyBorder="1" applyAlignment="1" applyProtection="1">
      <alignment horizontal="center" vertical="center"/>
      <protection locked="0"/>
    </xf>
    <xf numFmtId="0" fontId="78" fillId="0" borderId="0" xfId="0" applyFont="1" applyAlignment="1">
      <alignment horizontal="center" vertical="center"/>
    </xf>
    <xf numFmtId="0" fontId="78" fillId="0" borderId="0" xfId="0" applyFont="1">
      <alignment vertical="center"/>
    </xf>
    <xf numFmtId="0" fontId="80" fillId="0" borderId="0" xfId="0" applyFont="1" applyFill="1" applyBorder="1" applyAlignment="1">
      <alignment horizontal="center" vertical="center"/>
    </xf>
    <xf numFmtId="0" fontId="81" fillId="0" borderId="0" xfId="0" applyFont="1">
      <alignment vertical="center"/>
    </xf>
    <xf numFmtId="0" fontId="81" fillId="0" borderId="0" xfId="0" applyFont="1" applyFill="1" applyAlignment="1">
      <alignment horizontal="center" vertical="center"/>
    </xf>
    <xf numFmtId="0" fontId="78" fillId="0" borderId="0" xfId="0" applyFont="1" applyFill="1" applyBorder="1" applyAlignment="1">
      <alignment vertical="center"/>
    </xf>
    <xf numFmtId="0" fontId="79" fillId="0" borderId="0" xfId="0" applyFont="1" applyFill="1" applyBorder="1" applyAlignment="1">
      <alignment horizontal="center" vertical="center" wrapText="1"/>
    </xf>
    <xf numFmtId="0" fontId="78" fillId="0" borderId="3" xfId="0" applyFont="1" applyBorder="1" applyAlignment="1">
      <alignment horizontal="center" vertical="center"/>
    </xf>
    <xf numFmtId="0" fontId="78" fillId="0" borderId="0" xfId="0" applyFont="1" applyAlignment="1">
      <alignment vertical="center"/>
    </xf>
    <xf numFmtId="0" fontId="82" fillId="0" borderId="0" xfId="0" applyFont="1" applyFill="1" applyBorder="1" applyAlignment="1">
      <alignment vertical="center"/>
    </xf>
    <xf numFmtId="38" fontId="79" fillId="5" borderId="7" xfId="33" applyFont="1" applyFill="1" applyBorder="1" applyAlignment="1">
      <alignment vertical="center"/>
    </xf>
    <xf numFmtId="0" fontId="79" fillId="5" borderId="7" xfId="0" applyFont="1" applyFill="1" applyBorder="1" applyAlignment="1">
      <alignment vertical="center"/>
    </xf>
    <xf numFmtId="38" fontId="79" fillId="0" borderId="7" xfId="33" applyFont="1" applyBorder="1" applyAlignment="1">
      <alignment vertical="center"/>
    </xf>
    <xf numFmtId="0" fontId="79" fillId="0" borderId="7" xfId="0" applyFont="1" applyBorder="1" applyAlignment="1">
      <alignment vertical="center"/>
    </xf>
    <xf numFmtId="0" fontId="82" fillId="0" borderId="0" xfId="0" applyFont="1" applyFill="1" applyBorder="1" applyAlignment="1">
      <alignment vertical="center" wrapText="1"/>
    </xf>
    <xf numFmtId="38" fontId="79" fillId="0" borderId="13" xfId="33" applyFont="1" applyBorder="1" applyAlignment="1">
      <alignment vertical="center"/>
    </xf>
    <xf numFmtId="0" fontId="79" fillId="0" borderId="13" xfId="0" applyFont="1" applyBorder="1" applyAlignment="1">
      <alignment vertical="center"/>
    </xf>
    <xf numFmtId="0" fontId="78" fillId="0" borderId="0" xfId="0" applyFont="1" applyFill="1" applyAlignment="1">
      <alignment vertical="center"/>
    </xf>
    <xf numFmtId="38" fontId="79" fillId="0" borderId="14" xfId="33" applyFont="1" applyBorder="1" applyAlignment="1">
      <alignment vertical="center"/>
    </xf>
    <xf numFmtId="0" fontId="79" fillId="0" borderId="14" xfId="0" applyFont="1" applyBorder="1" applyAlignment="1">
      <alignment vertical="center"/>
    </xf>
    <xf numFmtId="0" fontId="78" fillId="0" borderId="0" xfId="0" applyFont="1" applyFill="1" applyBorder="1" applyAlignment="1">
      <alignment vertical="top" wrapText="1"/>
    </xf>
    <xf numFmtId="0" fontId="78" fillId="0" borderId="0" xfId="0" applyFont="1" applyBorder="1">
      <alignment vertical="center"/>
    </xf>
    <xf numFmtId="0" fontId="78" fillId="0" borderId="0" xfId="0" applyFont="1" applyFill="1">
      <alignment vertical="center"/>
    </xf>
    <xf numFmtId="0" fontId="78" fillId="0" borderId="0"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0" xfId="0" applyFont="1" applyBorder="1" applyAlignment="1">
      <alignment vertical="center" shrinkToFit="1"/>
    </xf>
    <xf numFmtId="0" fontId="67" fillId="0" borderId="0" xfId="0" applyFont="1" applyBorder="1" applyAlignment="1">
      <alignment horizontal="center" vertical="center"/>
    </xf>
    <xf numFmtId="0" fontId="0" fillId="0" borderId="3" xfId="0" applyBorder="1" applyAlignment="1">
      <alignment horizontal="center" vertical="center"/>
    </xf>
    <xf numFmtId="0" fontId="69"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5" fillId="5" borderId="16" xfId="0" applyNumberFormat="1" applyFont="1" applyFill="1" applyBorder="1" applyProtection="1">
      <alignment vertical="center"/>
      <protection locked="0"/>
    </xf>
    <xf numFmtId="179" fontId="75" fillId="6" borderId="17" xfId="0" applyNumberFormat="1" applyFont="1" applyFill="1" applyBorder="1">
      <alignment vertical="center"/>
    </xf>
    <xf numFmtId="181" fontId="86" fillId="6" borderId="1" xfId="0" applyNumberFormat="1" applyFont="1" applyFill="1" applyBorder="1" applyAlignment="1">
      <alignment horizontal="center" vertical="center" wrapText="1"/>
    </xf>
    <xf numFmtId="181" fontId="62" fillId="6" borderId="1" xfId="0" applyNumberFormat="1" applyFont="1" applyFill="1" applyBorder="1" applyAlignment="1">
      <alignment horizontal="center" vertical="center"/>
    </xf>
    <xf numFmtId="181" fontId="62" fillId="5" borderId="1" xfId="0" applyNumberFormat="1" applyFont="1" applyFill="1" applyBorder="1" applyAlignment="1" applyProtection="1">
      <alignment horizontal="center" vertical="center"/>
      <protection locked="0"/>
    </xf>
    <xf numFmtId="0" fontId="86" fillId="0" borderId="0" xfId="0" applyFont="1">
      <alignment vertical="center"/>
    </xf>
    <xf numFmtId="0" fontId="86" fillId="0" borderId="0" xfId="0" applyFont="1" applyAlignment="1">
      <alignment horizontal="center" vertical="center"/>
    </xf>
    <xf numFmtId="0" fontId="85" fillId="0" borderId="0" xfId="0" applyFont="1">
      <alignment vertical="center"/>
    </xf>
    <xf numFmtId="0" fontId="62" fillId="0" borderId="18" xfId="0" applyFont="1" applyFill="1" applyBorder="1" applyAlignment="1">
      <alignment vertical="center"/>
    </xf>
    <xf numFmtId="0" fontId="62" fillId="0" borderId="19" xfId="0" applyFont="1" applyFill="1" applyBorder="1" applyAlignment="1">
      <alignment vertical="center"/>
    </xf>
    <xf numFmtId="0" fontId="62" fillId="5" borderId="4" xfId="0" applyFont="1" applyFill="1" applyBorder="1" applyAlignment="1" applyProtection="1">
      <alignment vertical="center"/>
      <protection locked="0"/>
    </xf>
    <xf numFmtId="0" fontId="62" fillId="0" borderId="0" xfId="0" applyFont="1">
      <alignment vertical="center"/>
    </xf>
    <xf numFmtId="0" fontId="62" fillId="5" borderId="0" xfId="0" applyFont="1" applyFill="1">
      <alignment vertical="center"/>
    </xf>
    <xf numFmtId="0" fontId="34" fillId="2" borderId="0" xfId="0" applyFont="1" applyFill="1" applyBorder="1">
      <alignment vertical="center"/>
    </xf>
    <xf numFmtId="0" fontId="62" fillId="0" borderId="6" xfId="0" applyFont="1" applyBorder="1" applyAlignment="1" applyProtection="1">
      <alignment vertical="center"/>
    </xf>
    <xf numFmtId="0" fontId="62" fillId="0" borderId="20" xfId="0" applyFont="1" applyFill="1" applyBorder="1" applyAlignment="1" applyProtection="1">
      <alignment horizontal="center" vertical="center"/>
    </xf>
    <xf numFmtId="0" fontId="62" fillId="0" borderId="6" xfId="0" applyFont="1" applyFill="1" applyBorder="1" applyAlignment="1" applyProtection="1">
      <alignment horizontal="center" vertical="center"/>
    </xf>
    <xf numFmtId="14" fontId="62" fillId="5" borderId="6" xfId="0" applyNumberFormat="1" applyFont="1" applyFill="1" applyBorder="1" applyAlignment="1" applyProtection="1">
      <alignment horizontal="center" vertical="center" shrinkToFit="1"/>
      <protection locked="0"/>
    </xf>
    <xf numFmtId="0" fontId="86" fillId="0" borderId="10" xfId="0" applyFont="1" applyFill="1" applyBorder="1" applyAlignment="1">
      <alignment horizontal="center" vertical="center" shrinkToFit="1"/>
    </xf>
    <xf numFmtId="14" fontId="62" fillId="5" borderId="7" xfId="0" applyNumberFormat="1" applyFont="1" applyFill="1" applyBorder="1" applyAlignment="1" applyProtection="1">
      <alignment horizontal="center" vertical="center" shrinkToFit="1"/>
      <protection locked="0"/>
    </xf>
    <xf numFmtId="14" fontId="86" fillId="5" borderId="6" xfId="0" applyNumberFormat="1" applyFont="1" applyFill="1" applyBorder="1" applyAlignment="1" applyProtection="1">
      <alignment horizontal="center" vertical="center" shrinkToFit="1"/>
      <protection locked="0"/>
    </xf>
    <xf numFmtId="14" fontId="86" fillId="5" borderId="7" xfId="0" applyNumberFormat="1" applyFont="1" applyFill="1" applyBorder="1" applyAlignment="1" applyProtection="1">
      <alignment horizontal="center" vertical="center" shrinkToFit="1"/>
      <protection locked="0"/>
    </xf>
    <xf numFmtId="0" fontId="62" fillId="0" borderId="6" xfId="0" applyFont="1" applyFill="1" applyBorder="1" applyAlignment="1">
      <alignment horizontal="center" vertical="center"/>
    </xf>
    <xf numFmtId="0" fontId="62" fillId="0" borderId="7" xfId="0" applyFont="1" applyFill="1" applyBorder="1" applyAlignment="1">
      <alignment horizontal="center" vertical="center"/>
    </xf>
    <xf numFmtId="0" fontId="76" fillId="0" borderId="0" xfId="0" applyFont="1" applyFill="1" applyBorder="1" applyAlignment="1" applyProtection="1">
      <alignment vertical="center"/>
    </xf>
    <xf numFmtId="0" fontId="62" fillId="0" borderId="0" xfId="0" applyFont="1" applyProtection="1">
      <alignment vertical="center"/>
    </xf>
    <xf numFmtId="181" fontId="62" fillId="5" borderId="6" xfId="0" applyNumberFormat="1" applyFont="1" applyFill="1" applyBorder="1" applyAlignment="1" applyProtection="1">
      <alignment horizontal="center" vertical="center"/>
      <protection locked="0"/>
    </xf>
    <xf numFmtId="181" fontId="62" fillId="6" borderId="6" xfId="0" applyNumberFormat="1" applyFont="1" applyFill="1" applyBorder="1" applyAlignment="1" applyProtection="1">
      <alignment horizontal="center" vertical="center"/>
      <protection locked="0"/>
    </xf>
    <xf numFmtId="0" fontId="62" fillId="0" borderId="1" xfId="0" applyFont="1" applyFill="1" applyBorder="1">
      <alignment vertical="center"/>
    </xf>
    <xf numFmtId="0" fontId="62" fillId="0" borderId="0" xfId="0" applyFont="1" applyFill="1" applyProtection="1">
      <alignment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90" fillId="0" borderId="1" xfId="0" applyNumberFormat="1" applyFont="1" applyBorder="1" applyAlignment="1" applyProtection="1">
      <alignment horizontal="center" vertical="center"/>
    </xf>
    <xf numFmtId="178" fontId="73" fillId="0" borderId="8" xfId="0" applyNumberFormat="1" applyFont="1" applyBorder="1" applyAlignment="1" applyProtection="1">
      <alignment horizontal="center" vertical="center"/>
    </xf>
    <xf numFmtId="178" fontId="91" fillId="0" borderId="8" xfId="0" applyNumberFormat="1" applyFont="1" applyFill="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93" fillId="0" borderId="8" xfId="0" applyNumberFormat="1" applyFont="1" applyBorder="1" applyAlignment="1" applyProtection="1">
      <alignment horizontal="center" vertical="center"/>
    </xf>
    <xf numFmtId="180" fontId="94"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0" fontId="90" fillId="0" borderId="0" xfId="0" applyFont="1" applyAlignment="1" applyProtection="1">
      <alignment horizontal="center" vertical="center"/>
    </xf>
    <xf numFmtId="0" fontId="95" fillId="0" borderId="0" xfId="0" applyFont="1">
      <alignment vertical="center"/>
    </xf>
    <xf numFmtId="0" fontId="62" fillId="0" borderId="1" xfId="0" applyFont="1" applyBorder="1" applyAlignment="1">
      <alignment horizontal="center" vertical="center" wrapText="1"/>
    </xf>
    <xf numFmtId="0" fontId="32" fillId="0" borderId="2" xfId="0" applyFont="1" applyBorder="1">
      <alignment vertical="center"/>
    </xf>
    <xf numFmtId="0" fontId="32" fillId="0" borderId="3" xfId="0" applyFont="1" applyFill="1" applyBorder="1">
      <alignment vertical="center"/>
    </xf>
    <xf numFmtId="0" fontId="69" fillId="6" borderId="1" xfId="0"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shrinkToFit="1"/>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wrapText="1"/>
    </xf>
    <xf numFmtId="0" fontId="69" fillId="0" borderId="1" xfId="0" applyFont="1" applyFill="1" applyBorder="1" applyAlignment="1" applyProtection="1">
      <alignment horizontal="center" vertical="center"/>
    </xf>
    <xf numFmtId="0" fontId="69" fillId="0" borderId="6" xfId="0" applyFont="1" applyFill="1" applyBorder="1" applyAlignment="1" applyProtection="1">
      <alignment horizontal="center" vertical="center" wrapText="1"/>
    </xf>
    <xf numFmtId="0" fontId="101" fillId="5" borderId="1" xfId="0" applyFont="1" applyFill="1" applyBorder="1" applyAlignment="1" applyProtection="1">
      <alignment horizontal="center" vertical="center"/>
      <protection locked="0"/>
    </xf>
    <xf numFmtId="0" fontId="97" fillId="6" borderId="1" xfId="0" applyFont="1" applyFill="1" applyBorder="1" applyAlignment="1" applyProtection="1">
      <alignment horizontal="center" vertical="center"/>
    </xf>
    <xf numFmtId="0" fontId="102" fillId="6" borderId="1" xfId="0" applyFont="1" applyFill="1" applyBorder="1" applyAlignment="1">
      <alignment horizontal="center" vertical="center"/>
    </xf>
    <xf numFmtId="181" fontId="69" fillId="5" borderId="6"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protection locked="0"/>
    </xf>
    <xf numFmtId="181" fontId="69" fillId="5" borderId="1" xfId="0" applyNumberFormat="1" applyFont="1" applyFill="1" applyBorder="1" applyAlignment="1" applyProtection="1">
      <alignment horizontal="center" vertical="center"/>
      <protection locked="0"/>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protection locked="0"/>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99" fillId="0" borderId="0" xfId="0" applyFont="1">
      <alignment vertical="center"/>
    </xf>
    <xf numFmtId="0" fontId="22" fillId="0" borderId="0" xfId="0" applyFont="1" applyFill="1" applyProtection="1">
      <alignment vertical="center"/>
      <protection locked="0"/>
    </xf>
    <xf numFmtId="0" fontId="36" fillId="0" borderId="0" xfId="0" applyFont="1" applyFill="1" applyProtection="1">
      <alignment vertical="center"/>
    </xf>
    <xf numFmtId="0" fontId="22" fillId="4" borderId="10" xfId="0" applyFont="1" applyFill="1" applyBorder="1" applyProtection="1">
      <alignment vertical="center"/>
    </xf>
    <xf numFmtId="14" fontId="22" fillId="4" borderId="10" xfId="0" applyNumberFormat="1" applyFont="1" applyFill="1" applyBorder="1" applyProtection="1">
      <alignment vertical="center"/>
    </xf>
    <xf numFmtId="0" fontId="98" fillId="0" borderId="1" xfId="0" applyFont="1" applyBorder="1" applyAlignment="1">
      <alignment horizontal="center" vertical="center"/>
    </xf>
    <xf numFmtId="14" fontId="62" fillId="0" borderId="0" xfId="0" applyNumberFormat="1" applyFont="1" applyProtection="1">
      <alignment vertical="center"/>
    </xf>
    <xf numFmtId="14" fontId="62" fillId="0" borderId="0" xfId="0" applyNumberFormat="1" applyFont="1" applyFill="1" applyProtection="1">
      <alignment vertical="center"/>
    </xf>
    <xf numFmtId="0" fontId="62" fillId="0" borderId="0" xfId="0" applyFont="1" applyAlignment="1" applyProtection="1">
      <alignment horizontal="center" vertical="center"/>
    </xf>
    <xf numFmtId="0" fontId="62" fillId="6" borderId="0" xfId="0" applyFont="1" applyFill="1" applyProtection="1">
      <alignment vertical="center"/>
    </xf>
    <xf numFmtId="14" fontId="62" fillId="6" borderId="0" xfId="0" applyNumberFormat="1" applyFont="1" applyFill="1" applyAlignment="1" applyProtection="1">
      <alignment horizontal="center" vertical="center"/>
    </xf>
    <xf numFmtId="0" fontId="62" fillId="0" borderId="0" xfId="0" applyFont="1" applyFill="1" applyAlignment="1" applyProtection="1">
      <alignment horizontal="center" vertical="center"/>
    </xf>
    <xf numFmtId="14" fontId="62" fillId="6" borderId="1" xfId="0" applyNumberFormat="1" applyFont="1" applyFill="1" applyBorder="1" applyProtection="1">
      <alignment vertical="center"/>
    </xf>
    <xf numFmtId="0" fontId="62" fillId="6" borderId="1" xfId="0" applyFont="1" applyFill="1" applyBorder="1" applyAlignment="1" applyProtection="1">
      <alignment horizontal="center" vertical="center"/>
    </xf>
    <xf numFmtId="14" fontId="62" fillId="6" borderId="0" xfId="0" applyNumberFormat="1" applyFont="1" applyFill="1" applyProtection="1">
      <alignment vertical="center"/>
    </xf>
    <xf numFmtId="0" fontId="62" fillId="6" borderId="0" xfId="0" applyFont="1" applyFill="1" applyAlignment="1" applyProtection="1">
      <alignment horizontal="center" vertical="center"/>
    </xf>
    <xf numFmtId="0" fontId="62" fillId="6" borderId="1" xfId="0" applyFont="1" applyFill="1" applyBorder="1" applyAlignment="1" applyProtection="1">
      <alignment vertical="center" wrapText="1"/>
    </xf>
    <xf numFmtId="0" fontId="62" fillId="0" borderId="6" xfId="0" applyFont="1" applyBorder="1" applyProtection="1">
      <alignment vertical="center"/>
    </xf>
    <xf numFmtId="0" fontId="62" fillId="0" borderId="10" xfId="0" applyFont="1" applyBorder="1" applyProtection="1">
      <alignment vertical="center"/>
    </xf>
    <xf numFmtId="0" fontId="62" fillId="0" borderId="10" xfId="0" applyFont="1" applyBorder="1" applyAlignment="1" applyProtection="1">
      <alignment horizontal="center" vertical="center"/>
    </xf>
    <xf numFmtId="0" fontId="62" fillId="0" borderId="7" xfId="0" applyFont="1" applyBorder="1" applyAlignment="1" applyProtection="1">
      <alignment horizontal="center" vertical="center"/>
    </xf>
    <xf numFmtId="0" fontId="62" fillId="5" borderId="1" xfId="0" applyFont="1" applyFill="1" applyBorder="1" applyProtection="1">
      <alignment vertical="center"/>
      <protection locked="0"/>
    </xf>
    <xf numFmtId="56" fontId="62" fillId="5" borderId="1" xfId="0" applyNumberFormat="1" applyFont="1" applyFill="1" applyBorder="1" applyProtection="1">
      <alignment vertical="center"/>
      <protection locked="0"/>
    </xf>
    <xf numFmtId="14" fontId="62" fillId="0" borderId="0" xfId="0" applyNumberFormat="1" applyFont="1" applyAlignment="1" applyProtection="1">
      <alignment horizontal="center" vertical="center"/>
    </xf>
    <xf numFmtId="14" fontId="62" fillId="0" borderId="0" xfId="0" applyNumberFormat="1" applyFont="1" applyFill="1" applyAlignment="1" applyProtection="1">
      <alignment horizontal="center" vertical="center"/>
    </xf>
    <xf numFmtId="14" fontId="62" fillId="5" borderId="1" xfId="0" applyNumberFormat="1" applyFont="1" applyFill="1" applyBorder="1" applyAlignment="1" applyProtection="1">
      <alignment horizontal="center" vertical="center"/>
      <protection locked="0"/>
    </xf>
    <xf numFmtId="14" fontId="62" fillId="0" borderId="0" xfId="0" applyNumberFormat="1" applyFont="1" applyFill="1" applyAlignment="1" applyProtection="1">
      <alignment horizontal="center" vertical="center"/>
      <protection locked="0"/>
    </xf>
    <xf numFmtId="14" fontId="62" fillId="0" borderId="0" xfId="0" applyNumberFormat="1" applyFont="1" applyAlignment="1" applyProtection="1">
      <alignment horizontal="center" vertical="center"/>
      <protection locked="0"/>
    </xf>
    <xf numFmtId="181" fontId="86" fillId="6" borderId="1" xfId="0" applyNumberFormat="1" applyFont="1" applyFill="1" applyBorder="1" applyAlignment="1">
      <alignment horizontal="center" vertical="center" wrapText="1"/>
    </xf>
    <xf numFmtId="0" fontId="14" fillId="0" borderId="0" xfId="0" applyFont="1" applyFill="1" applyAlignment="1">
      <alignment horizontal="center" vertical="center"/>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shrinkToFit="1"/>
    </xf>
    <xf numFmtId="0" fontId="0" fillId="0" borderId="0" xfId="0" applyBorder="1" applyAlignment="1">
      <alignment horizontal="center" vertical="center"/>
    </xf>
    <xf numFmtId="56" fontId="62" fillId="51" borderId="6" xfId="0" applyNumberFormat="1" applyFont="1" applyFill="1" applyBorder="1" applyAlignment="1">
      <alignment horizontal="center" vertical="center" wrapText="1" shrinkToFit="1"/>
    </xf>
    <xf numFmtId="14" fontId="86" fillId="52" borderId="6" xfId="0" applyNumberFormat="1" applyFont="1" applyFill="1" applyBorder="1" applyAlignment="1" applyProtection="1">
      <alignment horizontal="center" vertical="center" shrinkToFit="1"/>
      <protection locked="0"/>
    </xf>
    <xf numFmtId="0" fontId="12" fillId="52" borderId="10" xfId="0" applyFont="1" applyFill="1" applyBorder="1" applyAlignment="1">
      <alignment vertical="center"/>
    </xf>
    <xf numFmtId="14" fontId="86" fillId="52" borderId="7" xfId="0" applyNumberFormat="1" applyFont="1" applyFill="1" applyBorder="1" applyAlignment="1" applyProtection="1">
      <alignment horizontal="center" vertical="center" shrinkToFit="1"/>
      <protection locked="0"/>
    </xf>
    <xf numFmtId="0" fontId="69" fillId="0" borderId="6" xfId="0" applyFont="1" applyFill="1" applyBorder="1" applyAlignment="1" applyProtection="1">
      <alignment horizontal="center" vertical="center"/>
    </xf>
    <xf numFmtId="0" fontId="69" fillId="0" borderId="1" xfId="0" applyFont="1" applyFill="1" applyBorder="1" applyAlignment="1">
      <alignment horizontal="center" vertical="center" wrapText="1"/>
    </xf>
    <xf numFmtId="0" fontId="123" fillId="0" borderId="0" xfId="0" applyFont="1">
      <alignment vertical="center"/>
    </xf>
    <xf numFmtId="0" fontId="124" fillId="0" borderId="0" xfId="0" applyFont="1">
      <alignment vertical="center"/>
    </xf>
    <xf numFmtId="0" fontId="125" fillId="53" borderId="0" xfId="0" applyFont="1" applyFill="1" applyAlignment="1">
      <alignment horizontal="center" vertical="center"/>
    </xf>
    <xf numFmtId="14" fontId="126" fillId="53" borderId="0" xfId="0" applyNumberFormat="1" applyFont="1" applyFill="1" applyAlignment="1" applyProtection="1">
      <alignment horizontal="center" vertical="center"/>
    </xf>
    <xf numFmtId="0" fontId="127" fillId="53" borderId="0" xfId="0" applyFont="1" applyFill="1" applyAlignment="1" applyProtection="1">
      <alignment horizontal="center" vertical="center"/>
    </xf>
    <xf numFmtId="0" fontId="129" fillId="0" borderId="0" xfId="0" applyFont="1" applyFill="1" applyAlignment="1">
      <alignment horizontal="center" vertical="center"/>
    </xf>
    <xf numFmtId="0" fontId="129" fillId="3" borderId="0" xfId="0" applyFont="1" applyFill="1" applyBorder="1" applyAlignment="1">
      <alignment horizontal="left" vertical="center"/>
    </xf>
    <xf numFmtId="0" fontId="130" fillId="3" borderId="1" xfId="0" applyFont="1" applyFill="1" applyBorder="1" applyAlignment="1">
      <alignment horizontal="center" vertical="center"/>
    </xf>
    <xf numFmtId="181" fontId="100" fillId="5" borderId="6" xfId="0" applyNumberFormat="1" applyFont="1" applyFill="1" applyBorder="1" applyAlignment="1" applyProtection="1">
      <alignment horizontal="center" vertical="center"/>
      <protection locked="0"/>
    </xf>
    <xf numFmtId="181" fontId="100" fillId="6" borderId="6" xfId="0" applyNumberFormat="1" applyFont="1" applyFill="1" applyBorder="1" applyAlignment="1" applyProtection="1">
      <alignment horizontal="center" vertical="center"/>
      <protection locked="0"/>
    </xf>
    <xf numFmtId="181" fontId="100" fillId="5" borderId="1" xfId="0" applyNumberFormat="1" applyFont="1" applyFill="1" applyBorder="1" applyAlignment="1" applyProtection="1">
      <alignment horizontal="center" vertical="center"/>
      <protection locked="0"/>
    </xf>
    <xf numFmtId="0" fontId="100" fillId="5" borderId="1" xfId="0" applyFont="1" applyFill="1" applyBorder="1" applyAlignment="1" applyProtection="1">
      <alignment vertical="center" wrapText="1"/>
      <protection locked="0"/>
    </xf>
    <xf numFmtId="0" fontId="55" fillId="0" borderId="1" xfId="0" applyFont="1" applyFill="1" applyBorder="1" applyAlignment="1" applyProtection="1">
      <alignment horizontal="center" vertical="center"/>
    </xf>
    <xf numFmtId="0" fontId="55" fillId="0" borderId="6" xfId="0" applyFont="1" applyFill="1" applyBorder="1" applyAlignment="1" applyProtection="1">
      <alignment horizontal="center" vertical="center"/>
    </xf>
    <xf numFmtId="0" fontId="55" fillId="0" borderId="6" xfId="0" applyFont="1" applyFill="1" applyBorder="1" applyAlignment="1" applyProtection="1">
      <alignment horizontal="center" vertical="center" wrapText="1"/>
    </xf>
    <xf numFmtId="0" fontId="55" fillId="0" borderId="1" xfId="0" applyFont="1" applyFill="1" applyBorder="1" applyAlignment="1">
      <alignment horizontal="center" vertical="center" wrapText="1"/>
    </xf>
    <xf numFmtId="0" fontId="98" fillId="0" borderId="1" xfId="0" applyFont="1" applyFill="1" applyBorder="1" applyAlignment="1">
      <alignment horizontal="center" vertical="center"/>
    </xf>
    <xf numFmtId="0" fontId="100" fillId="0" borderId="1" xfId="0" applyFont="1" applyFill="1" applyBorder="1" applyAlignment="1">
      <alignment horizontal="center" vertical="center"/>
    </xf>
    <xf numFmtId="56" fontId="69" fillId="5" borderId="7" xfId="0" applyNumberFormat="1" applyFont="1" applyFill="1" applyBorder="1" applyAlignment="1">
      <alignment horizontal="center" vertical="center"/>
    </xf>
    <xf numFmtId="56" fontId="98" fillId="6" borderId="6" xfId="0" applyNumberFormat="1" applyFont="1" applyFill="1" applyBorder="1" applyAlignment="1">
      <alignment horizontal="center" vertical="center" shrinkToFit="1"/>
    </xf>
    <xf numFmtId="0" fontId="98" fillId="6" borderId="7" xfId="0" applyFont="1" applyFill="1" applyBorder="1" applyAlignment="1">
      <alignment horizontal="center" vertical="center" shrinkToFit="1"/>
    </xf>
    <xf numFmtId="181" fontId="98" fillId="6" borderId="6" xfId="0" applyNumberFormat="1" applyFont="1" applyFill="1" applyBorder="1" applyAlignment="1" applyProtection="1">
      <alignment horizontal="center" vertical="center"/>
    </xf>
    <xf numFmtId="181" fontId="98" fillId="6" borderId="1" xfId="0" applyNumberFormat="1" applyFont="1" applyFill="1" applyBorder="1" applyAlignment="1" applyProtection="1">
      <alignment horizontal="center" vertical="center"/>
    </xf>
    <xf numFmtId="0" fontId="88" fillId="0" borderId="0" xfId="0" applyFont="1" applyAlignment="1" applyProtection="1">
      <alignment vertical="center"/>
    </xf>
    <xf numFmtId="0" fontId="18" fillId="0" borderId="0" xfId="0" applyFont="1" applyAlignment="1" applyProtection="1">
      <alignment horizontal="center" vertical="center"/>
    </xf>
    <xf numFmtId="0" fontId="18" fillId="0" borderId="0" xfId="0" applyFont="1" applyAlignment="1" applyProtection="1">
      <alignment vertical="center"/>
    </xf>
    <xf numFmtId="14" fontId="18" fillId="0" borderId="0" xfId="0" applyNumberFormat="1" applyFont="1" applyAlignment="1" applyProtection="1">
      <alignment vertical="center"/>
    </xf>
    <xf numFmtId="0" fontId="88" fillId="0" borderId="0" xfId="0" applyFont="1" applyAlignment="1" applyProtection="1">
      <alignment horizontal="center" vertical="center"/>
    </xf>
    <xf numFmtId="0" fontId="131" fillId="0" borderId="0" xfId="0" applyFont="1" applyProtection="1">
      <alignment vertical="center"/>
    </xf>
    <xf numFmtId="0" fontId="132" fillId="0" borderId="0" xfId="0" applyFont="1" applyProtection="1">
      <alignment vertical="center"/>
    </xf>
    <xf numFmtId="0" fontId="22" fillId="51" borderId="0" xfId="0" applyFont="1" applyFill="1" applyProtection="1">
      <alignment vertical="center"/>
    </xf>
    <xf numFmtId="0" fontId="35" fillId="51" borderId="0" xfId="0" applyFont="1" applyFill="1" applyProtection="1">
      <alignment vertical="center"/>
    </xf>
    <xf numFmtId="14" fontId="22" fillId="51" borderId="0" xfId="0" applyNumberFormat="1" applyFont="1" applyFill="1" applyProtection="1">
      <alignment vertical="center"/>
    </xf>
    <xf numFmtId="0" fontId="22" fillId="51" borderId="0" xfId="0" applyFont="1" applyFill="1" applyAlignment="1" applyProtection="1">
      <alignment vertical="center"/>
    </xf>
    <xf numFmtId="0" fontId="22" fillId="51" borderId="10" xfId="0" applyFont="1" applyFill="1" applyBorder="1" applyProtection="1">
      <alignment vertical="center"/>
    </xf>
    <xf numFmtId="14" fontId="22" fillId="51" borderId="10" xfId="0" applyNumberFormat="1" applyFont="1" applyFill="1" applyBorder="1" applyProtection="1">
      <alignment vertical="center"/>
    </xf>
    <xf numFmtId="0" fontId="22" fillId="51" borderId="1" xfId="0" applyFont="1" applyFill="1" applyBorder="1" applyProtection="1">
      <alignment vertical="center"/>
    </xf>
    <xf numFmtId="14" fontId="22" fillId="51" borderId="1" xfId="0" applyNumberFormat="1" applyFont="1" applyFill="1" applyBorder="1" applyProtection="1">
      <alignment vertical="center"/>
    </xf>
    <xf numFmtId="0" fontId="22" fillId="51" borderId="1" xfId="0" applyFont="1" applyFill="1" applyBorder="1" applyProtection="1">
      <alignment vertical="center"/>
      <protection locked="0"/>
    </xf>
    <xf numFmtId="0" fontId="36" fillId="51" borderId="1" xfId="0" applyFont="1" applyFill="1" applyBorder="1" applyProtection="1">
      <alignment vertical="center"/>
    </xf>
    <xf numFmtId="14" fontId="133" fillId="0" borderId="0" xfId="0" applyNumberFormat="1" applyFont="1" applyFill="1" applyProtection="1">
      <alignment vertical="center"/>
    </xf>
    <xf numFmtId="0" fontId="133" fillId="0" borderId="0" xfId="0" applyFont="1" applyFill="1" applyAlignment="1" applyProtection="1">
      <alignment horizontal="center" vertical="center"/>
    </xf>
    <xf numFmtId="14" fontId="133" fillId="0" borderId="0" xfId="0" applyNumberFormat="1" applyFont="1" applyFill="1" applyAlignment="1" applyProtection="1">
      <alignment horizontal="center" vertical="center"/>
      <protection locked="0"/>
    </xf>
    <xf numFmtId="0" fontId="134" fillId="0" borderId="0" xfId="0" applyFont="1" applyFill="1" applyProtection="1">
      <alignment vertical="center"/>
      <protection locked="0"/>
    </xf>
    <xf numFmtId="0" fontId="133" fillId="0" borderId="0" xfId="0" applyFont="1" applyFill="1" applyProtection="1">
      <alignment vertical="center"/>
    </xf>
    <xf numFmtId="0" fontId="134" fillId="0" borderId="0" xfId="0" applyFont="1" applyFill="1" applyProtection="1">
      <alignment vertical="center"/>
    </xf>
    <xf numFmtId="178" fontId="135" fillId="0" borderId="8" xfId="0" applyNumberFormat="1" applyFont="1" applyBorder="1" applyAlignment="1" applyProtection="1">
      <alignment horizontal="center" vertical="center"/>
    </xf>
    <xf numFmtId="0" fontId="127" fillId="0" borderId="0" xfId="0" applyFont="1" applyAlignment="1" applyProtection="1">
      <alignment horizontal="center" vertical="center"/>
    </xf>
    <xf numFmtId="180" fontId="136" fillId="0" borderId="8" xfId="0" applyNumberFormat="1" applyFont="1" applyBorder="1" applyAlignment="1" applyProtection="1">
      <alignment horizontal="center" vertical="center"/>
    </xf>
    <xf numFmtId="0" fontId="106" fillId="0" borderId="0" xfId="0" applyFont="1" applyAlignment="1" applyProtection="1">
      <alignment horizontal="center" vertical="center"/>
    </xf>
    <xf numFmtId="180" fontId="136" fillId="0" borderId="9" xfId="0" applyNumberFormat="1" applyFont="1" applyBorder="1" applyAlignment="1" applyProtection="1">
      <alignment horizontal="center" vertical="center"/>
    </xf>
    <xf numFmtId="0" fontId="136" fillId="0" borderId="0" xfId="0" applyFont="1" applyAlignment="1" applyProtection="1">
      <alignment horizontal="center" vertical="center"/>
    </xf>
    <xf numFmtId="0" fontId="98" fillId="5" borderId="6" xfId="0" applyFont="1" applyFill="1" applyBorder="1" applyAlignment="1" applyProtection="1">
      <alignment horizontal="left" vertical="center" wrapText="1"/>
      <protection locked="0"/>
    </xf>
    <xf numFmtId="0" fontId="98" fillId="5" borderId="10"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56" fontId="95" fillId="5" borderId="7" xfId="0" applyNumberFormat="1" applyFont="1" applyFill="1" applyBorder="1" applyAlignment="1">
      <alignment horizontal="center" vertical="center"/>
    </xf>
    <xf numFmtId="0" fontId="4" fillId="0" borderId="0" xfId="43">
      <alignment vertical="center"/>
    </xf>
    <xf numFmtId="0" fontId="3" fillId="0" borderId="0" xfId="43" applyFont="1">
      <alignment vertical="center"/>
    </xf>
    <xf numFmtId="0" fontId="0" fillId="0" borderId="0" xfId="0" applyAlignment="1">
      <alignment vertical="center" wrapText="1"/>
    </xf>
    <xf numFmtId="0" fontId="144" fillId="0" borderId="0" xfId="0" applyFont="1" applyAlignment="1">
      <alignment vertical="center" wrapText="1"/>
    </xf>
    <xf numFmtId="0" fontId="0" fillId="0" borderId="0" xfId="0" applyAlignment="1" applyProtection="1">
      <alignment vertical="center" wrapText="1"/>
      <protection locked="0"/>
    </xf>
    <xf numFmtId="14" fontId="62" fillId="54" borderId="1" xfId="0" applyNumberFormat="1" applyFont="1" applyFill="1" applyBorder="1" applyAlignment="1" applyProtection="1">
      <alignment horizontal="center" vertical="center"/>
      <protection locked="0"/>
    </xf>
    <xf numFmtId="0" fontId="2" fillId="0" borderId="0" xfId="43" applyFont="1">
      <alignment vertical="center"/>
    </xf>
    <xf numFmtId="0" fontId="1" fillId="0" borderId="0" xfId="43" applyFont="1">
      <alignment vertical="center"/>
    </xf>
    <xf numFmtId="0" fontId="141" fillId="0" borderId="1" xfId="0" applyFont="1" applyBorder="1" applyAlignment="1">
      <alignment horizontal="center" vertical="center"/>
    </xf>
    <xf numFmtId="0" fontId="142" fillId="54" borderId="1" xfId="42" applyFont="1" applyFill="1" applyBorder="1" applyAlignment="1">
      <alignment horizontal="left" vertical="center"/>
    </xf>
    <xf numFmtId="0" fontId="62" fillId="5" borderId="6" xfId="0" applyFont="1" applyFill="1" applyBorder="1" applyAlignment="1" applyProtection="1">
      <alignment horizontal="left" vertical="center" wrapText="1"/>
      <protection locked="0"/>
    </xf>
    <xf numFmtId="0" fontId="62" fillId="5" borderId="10" xfId="0" applyFont="1" applyFill="1" applyBorder="1" applyAlignment="1" applyProtection="1">
      <alignment horizontal="left" vertical="center" wrapText="1"/>
      <protection locked="0"/>
    </xf>
    <xf numFmtId="0" fontId="62" fillId="5" borderId="7"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protection locked="0"/>
    </xf>
    <xf numFmtId="0" fontId="97" fillId="5" borderId="1" xfId="0" applyFont="1" applyFill="1" applyBorder="1" applyAlignment="1" applyProtection="1">
      <alignment horizontal="center" vertical="center"/>
      <protection locked="0"/>
    </xf>
    <xf numFmtId="0" fontId="62" fillId="5" borderId="1" xfId="0" applyFont="1" applyFill="1" applyBorder="1" applyAlignment="1" applyProtection="1">
      <alignment horizontal="center" vertical="center"/>
      <protection locked="0"/>
    </xf>
    <xf numFmtId="0" fontId="62" fillId="5" borderId="1" xfId="0" applyFont="1" applyFill="1" applyBorder="1" applyAlignment="1" applyProtection="1">
      <alignment horizontal="center" vertical="center" wrapText="1"/>
      <protection locked="0"/>
    </xf>
    <xf numFmtId="0" fontId="86" fillId="5" borderId="1" xfId="0" applyFont="1" applyFill="1" applyBorder="1" applyAlignment="1" applyProtection="1">
      <alignment horizontal="center" vertical="center"/>
      <protection locked="0"/>
    </xf>
    <xf numFmtId="0" fontId="98" fillId="0" borderId="6" xfId="0" applyFont="1" applyFill="1" applyBorder="1" applyAlignment="1" applyProtection="1">
      <alignment horizontal="center" vertical="center"/>
    </xf>
    <xf numFmtId="0" fontId="98" fillId="0" borderId="10" xfId="0" applyFont="1" applyFill="1" applyBorder="1" applyAlignment="1" applyProtection="1">
      <alignment horizontal="center" vertical="center"/>
    </xf>
    <xf numFmtId="0" fontId="98" fillId="0" borderId="7" xfId="0" applyFont="1" applyFill="1" applyBorder="1" applyAlignment="1" applyProtection="1">
      <alignment horizontal="center" vertical="center"/>
    </xf>
    <xf numFmtId="0" fontId="62" fillId="5" borderId="4" xfId="0" applyFont="1" applyFill="1" applyBorder="1" applyAlignment="1" applyProtection="1">
      <alignment horizontal="left" vertical="center"/>
      <protection locked="0"/>
    </xf>
    <xf numFmtId="179" fontId="62" fillId="0" borderId="1" xfId="0" applyNumberFormat="1" applyFont="1" applyFill="1" applyBorder="1" applyAlignment="1">
      <alignment horizontal="left" vertical="center"/>
    </xf>
    <xf numFmtId="181" fontId="86" fillId="6" borderId="1" xfId="0" applyNumberFormat="1" applyFont="1" applyFill="1" applyBorder="1" applyAlignment="1">
      <alignment horizontal="center" vertical="center" wrapText="1"/>
    </xf>
    <xf numFmtId="181" fontId="77" fillId="5" borderId="1" xfId="0" applyNumberFormat="1" applyFont="1" applyFill="1" applyBorder="1" applyAlignment="1" applyProtection="1">
      <alignment horizontal="center" vertical="center" wrapText="1"/>
      <protection locked="0"/>
    </xf>
    <xf numFmtId="0" fontId="62" fillId="0" borderId="20" xfId="0" applyFont="1" applyFill="1" applyBorder="1" applyAlignment="1">
      <alignment horizontal="center" vertical="center" wrapText="1"/>
    </xf>
    <xf numFmtId="0" fontId="62" fillId="0" borderId="23" xfId="0" applyFont="1" applyFill="1" applyBorder="1" applyAlignment="1">
      <alignment horizontal="center" vertical="center" wrapText="1"/>
    </xf>
    <xf numFmtId="179" fontId="75" fillId="5" borderId="20" xfId="0" applyNumberFormat="1" applyFont="1" applyFill="1" applyBorder="1" applyAlignment="1" applyProtection="1">
      <alignment horizontal="center" vertical="center"/>
      <protection locked="0"/>
    </xf>
    <xf numFmtId="179" fontId="75" fillId="5" borderId="5" xfId="0" applyNumberFormat="1" applyFont="1" applyFill="1" applyBorder="1" applyAlignment="1" applyProtection="1">
      <alignment horizontal="center" vertical="center"/>
      <protection locked="0"/>
    </xf>
    <xf numFmtId="179" fontId="75" fillId="6" borderId="23" xfId="0" applyNumberFormat="1" applyFont="1" applyFill="1" applyBorder="1" applyAlignment="1">
      <alignment horizontal="center" vertical="center"/>
    </xf>
    <xf numFmtId="179" fontId="75" fillId="6" borderId="4" xfId="0" applyNumberFormat="1" applyFont="1" applyFill="1" applyBorder="1" applyAlignment="1">
      <alignment horizontal="center" vertical="center"/>
    </xf>
    <xf numFmtId="0" fontId="62" fillId="0" borderId="20" xfId="0" applyFont="1" applyFill="1" applyBorder="1" applyAlignment="1">
      <alignment horizontal="center" vertical="center" shrinkToFit="1"/>
    </xf>
    <xf numFmtId="0" fontId="62" fillId="0" borderId="13" xfId="0" applyFont="1" applyFill="1" applyBorder="1" applyAlignment="1">
      <alignment horizontal="center" vertical="center" shrinkToFit="1"/>
    </xf>
    <xf numFmtId="0" fontId="62" fillId="0" borderId="23" xfId="0" applyFont="1" applyFill="1" applyBorder="1" applyAlignment="1">
      <alignment horizontal="center" vertical="center" shrinkToFit="1"/>
    </xf>
    <xf numFmtId="0" fontId="62" fillId="0" borderId="15" xfId="0" applyFont="1" applyFill="1" applyBorder="1" applyAlignment="1">
      <alignment horizontal="center" vertical="center" shrinkToFit="1"/>
    </xf>
    <xf numFmtId="0" fontId="62" fillId="0" borderId="22" xfId="0" applyFont="1" applyFill="1" applyBorder="1" applyAlignment="1">
      <alignment horizontal="center" vertical="center" wrapText="1"/>
    </xf>
    <xf numFmtId="0" fontId="29" fillId="5" borderId="5" xfId="0" applyFont="1" applyFill="1" applyBorder="1" applyAlignment="1" applyProtection="1">
      <alignment horizontal="center" vertical="center"/>
      <protection locked="0"/>
    </xf>
    <xf numFmtId="0" fontId="77" fillId="0" borderId="1" xfId="0" applyFont="1" applyFill="1" applyBorder="1" applyAlignment="1">
      <alignment horizontal="center" vertical="center" wrapText="1"/>
    </xf>
    <xf numFmtId="0" fontId="77" fillId="0" borderId="6" xfId="0" applyFont="1" applyFill="1" applyBorder="1" applyAlignment="1">
      <alignment horizontal="center" vertical="center" wrapText="1"/>
    </xf>
    <xf numFmtId="0" fontId="22" fillId="0" borderId="1" xfId="0" applyFont="1" applyFill="1" applyBorder="1" applyAlignment="1">
      <alignment horizontal="center" vertical="center"/>
    </xf>
    <xf numFmtId="0" fontId="62" fillId="5" borderId="21" xfId="0" applyFont="1" applyFill="1" applyBorder="1" applyAlignment="1" applyProtection="1">
      <alignment horizontal="center" vertical="center" wrapText="1"/>
      <protection locked="0"/>
    </xf>
    <xf numFmtId="0" fontId="62" fillId="5" borderId="9" xfId="0" applyFont="1" applyFill="1" applyBorder="1" applyAlignment="1" applyProtection="1">
      <alignment horizontal="center" vertical="center" wrapText="1"/>
      <protection locked="0"/>
    </xf>
    <xf numFmtId="0" fontId="14" fillId="0" borderId="0" xfId="0" applyFont="1" applyFill="1" applyAlignment="1">
      <alignment horizontal="center" vertical="center"/>
    </xf>
    <xf numFmtId="0" fontId="104" fillId="5" borderId="10" xfId="0" applyFont="1" applyFill="1" applyBorder="1" applyAlignment="1" applyProtection="1">
      <alignment horizontal="center" vertical="center"/>
      <protection locked="0"/>
    </xf>
    <xf numFmtId="0" fontId="104" fillId="5" borderId="7" xfId="0" applyFont="1" applyFill="1" applyBorder="1" applyAlignment="1" applyProtection="1">
      <alignment horizontal="center" vertical="center"/>
      <protection locked="0"/>
    </xf>
    <xf numFmtId="0" fontId="62" fillId="0" borderId="1" xfId="0" applyFont="1" applyBorder="1" applyAlignment="1">
      <alignment horizontal="center" vertical="center" shrinkToFit="1"/>
    </xf>
    <xf numFmtId="0" fontId="104" fillId="5" borderId="6" xfId="0" applyFont="1" applyFill="1" applyBorder="1" applyAlignment="1" applyProtection="1">
      <alignment horizontal="center" vertical="center"/>
      <protection locked="0"/>
    </xf>
    <xf numFmtId="181" fontId="77" fillId="5" borderId="9" xfId="0" applyNumberFormat="1" applyFont="1" applyFill="1" applyBorder="1" applyAlignment="1" applyProtection="1">
      <alignment horizontal="center" vertical="center" wrapText="1"/>
      <protection locked="0"/>
    </xf>
    <xf numFmtId="0" fontId="32" fillId="0" borderId="24" xfId="0" applyFont="1" applyBorder="1" applyAlignment="1">
      <alignment horizontal="center" vertical="center" wrapText="1"/>
    </xf>
    <xf numFmtId="0" fontId="32" fillId="0" borderId="25" xfId="0" applyFont="1" applyBorder="1" applyAlignment="1">
      <alignment horizontal="center" vertical="center" wrapText="1"/>
    </xf>
    <xf numFmtId="0" fontId="32" fillId="0" borderId="26" xfId="0" applyFont="1" applyBorder="1" applyAlignment="1">
      <alignment horizontal="center" vertical="center" wrapText="1"/>
    </xf>
    <xf numFmtId="0" fontId="32" fillId="0" borderId="27" xfId="0" applyFont="1" applyBorder="1" applyAlignment="1">
      <alignment horizontal="center" vertical="center" wrapText="1"/>
    </xf>
    <xf numFmtId="0" fontId="34" fillId="51" borderId="7" xfId="0" applyFont="1" applyFill="1" applyBorder="1" applyAlignment="1">
      <alignment horizontal="center" vertical="center" wrapText="1"/>
    </xf>
    <xf numFmtId="0" fontId="34" fillId="51" borderId="7" xfId="0" applyFont="1" applyFill="1" applyBorder="1" applyAlignment="1">
      <alignment horizontal="center" vertical="center"/>
    </xf>
    <xf numFmtId="0" fontId="86" fillId="0" borderId="21" xfId="0" applyFont="1" applyBorder="1" applyAlignment="1">
      <alignment horizontal="center" vertical="center"/>
    </xf>
    <xf numFmtId="0" fontId="62" fillId="5" borderId="1" xfId="0" applyFont="1" applyFill="1" applyBorder="1" applyAlignment="1" applyProtection="1">
      <alignment horizontal="center" vertical="center"/>
    </xf>
    <xf numFmtId="0" fontId="62" fillId="5" borderId="6" xfId="0" applyFont="1" applyFill="1" applyBorder="1" applyAlignment="1" applyProtection="1">
      <alignment horizontal="left" vertical="center"/>
      <protection locked="0"/>
    </xf>
    <xf numFmtId="0" fontId="62" fillId="5" borderId="10" xfId="0" applyFont="1" applyFill="1" applyBorder="1" applyAlignment="1" applyProtection="1">
      <alignment horizontal="left" vertical="center"/>
      <protection locked="0"/>
    </xf>
    <xf numFmtId="0" fontId="62" fillId="5" borderId="7" xfId="0" applyFont="1" applyFill="1" applyBorder="1" applyAlignment="1" applyProtection="1">
      <alignment horizontal="left" vertical="center"/>
      <protection locked="0"/>
    </xf>
    <xf numFmtId="0" fontId="62" fillId="5" borderId="6" xfId="0" applyFont="1" applyFill="1" applyBorder="1" applyAlignment="1" applyProtection="1">
      <alignment horizontal="left" vertical="center" wrapText="1"/>
    </xf>
    <xf numFmtId="0" fontId="62" fillId="5" borderId="10" xfId="0" applyFont="1" applyFill="1" applyBorder="1" applyAlignment="1" applyProtection="1">
      <alignment horizontal="left" vertical="center" wrapText="1"/>
    </xf>
    <xf numFmtId="0" fontId="62" fillId="5" borderId="7" xfId="0" applyFont="1" applyFill="1" applyBorder="1" applyAlignment="1" applyProtection="1">
      <alignment horizontal="left" vertical="center" wrapText="1"/>
    </xf>
    <xf numFmtId="0" fontId="22" fillId="5" borderId="1" xfId="0" applyFont="1" applyFill="1" applyBorder="1" applyAlignment="1" applyProtection="1">
      <alignment horizontal="center" vertical="center" wrapText="1"/>
      <protection locked="0"/>
    </xf>
    <xf numFmtId="0" fontId="22" fillId="5" borderId="21" xfId="0" applyFont="1" applyFill="1" applyBorder="1" applyAlignment="1" applyProtection="1">
      <alignment horizontal="center" vertical="center" wrapText="1"/>
      <protection locked="0"/>
    </xf>
    <xf numFmtId="0" fontId="22" fillId="5" borderId="9" xfId="0" applyFont="1" applyFill="1" applyBorder="1" applyAlignment="1" applyProtection="1">
      <alignment horizontal="center" vertical="center" wrapText="1"/>
      <protection locked="0"/>
    </xf>
    <xf numFmtId="0" fontId="104" fillId="5" borderId="1" xfId="0" applyFont="1" applyFill="1" applyBorder="1" applyAlignment="1" applyProtection="1">
      <alignment horizontal="center" vertical="center"/>
      <protection locked="0"/>
    </xf>
    <xf numFmtId="0" fontId="100" fillId="0" borderId="21" xfId="0" applyFont="1" applyBorder="1" applyAlignment="1">
      <alignment horizontal="center" vertical="center"/>
    </xf>
    <xf numFmtId="0" fontId="100" fillId="0" borderId="9" xfId="0" applyFont="1" applyBorder="1" applyAlignment="1">
      <alignment horizontal="center" vertical="center"/>
    </xf>
    <xf numFmtId="0" fontId="139" fillId="51" borderId="21" xfId="0" applyFont="1" applyFill="1" applyBorder="1" applyAlignment="1">
      <alignment horizontal="center" vertical="center"/>
    </xf>
    <xf numFmtId="0" fontId="139" fillId="51" borderId="9" xfId="0" applyFont="1" applyFill="1" applyBorder="1" applyAlignment="1">
      <alignment horizontal="center" vertical="center"/>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69" fillId="6" borderId="6" xfId="0" applyFont="1" applyFill="1" applyBorder="1" applyAlignment="1" applyProtection="1">
      <alignment horizontal="left" vertical="center" wrapText="1"/>
    </xf>
    <xf numFmtId="0" fontId="69" fillId="6" borderId="7" xfId="0" applyFont="1" applyFill="1" applyBorder="1" applyAlignment="1" applyProtection="1">
      <alignment horizontal="left" vertical="center" wrapText="1"/>
    </xf>
    <xf numFmtId="0" fontId="98" fillId="6" borderId="6" xfId="0" applyFont="1" applyFill="1" applyBorder="1" applyAlignment="1">
      <alignment horizontal="center" vertical="center" wrapText="1"/>
    </xf>
    <xf numFmtId="0" fontId="98" fillId="6" borderId="7" xfId="0" applyFont="1" applyFill="1" applyBorder="1" applyAlignment="1">
      <alignment horizontal="center" vertical="center"/>
    </xf>
    <xf numFmtId="0" fontId="62" fillId="6" borderId="6" xfId="0" applyFont="1" applyFill="1" applyBorder="1" applyAlignment="1">
      <alignment horizontal="center" vertical="center" wrapText="1"/>
    </xf>
    <xf numFmtId="0" fontId="62" fillId="6" borderId="7" xfId="0" applyFont="1" applyFill="1" applyBorder="1" applyAlignment="1">
      <alignment horizontal="center" vertical="center"/>
    </xf>
    <xf numFmtId="0" fontId="99" fillId="0" borderId="1" xfId="0" applyFont="1" applyFill="1" applyBorder="1" applyAlignment="1">
      <alignment horizontal="center" vertical="center" wrapText="1" shrinkToFit="1"/>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103" fillId="6" borderId="20" xfId="0" applyFont="1" applyFill="1" applyBorder="1" applyAlignment="1" applyProtection="1">
      <alignment horizontal="center" vertical="center"/>
      <protection locked="0"/>
    </xf>
    <xf numFmtId="0" fontId="103" fillId="6" borderId="5" xfId="0" applyFont="1" applyFill="1" applyBorder="1" applyAlignment="1" applyProtection="1">
      <alignment horizontal="center" vertical="center"/>
      <protection locked="0"/>
    </xf>
    <xf numFmtId="0" fontId="103" fillId="6" borderId="13" xfId="0" applyFont="1" applyFill="1" applyBorder="1" applyAlignment="1" applyProtection="1">
      <alignment horizontal="center" vertical="center"/>
      <protection locked="0"/>
    </xf>
    <xf numFmtId="0" fontId="103" fillId="6" borderId="23" xfId="0" applyFont="1" applyFill="1" applyBorder="1" applyAlignment="1" applyProtection="1">
      <alignment horizontal="center" vertical="center"/>
      <protection locked="0"/>
    </xf>
    <xf numFmtId="0" fontId="103" fillId="6" borderId="4" xfId="0" applyFont="1" applyFill="1" applyBorder="1" applyAlignment="1" applyProtection="1">
      <alignment horizontal="center" vertical="center"/>
      <protection locked="0"/>
    </xf>
    <xf numFmtId="0" fontId="103" fillId="6" borderId="15" xfId="0" applyFont="1" applyFill="1" applyBorder="1" applyAlignment="1" applyProtection="1">
      <alignment horizontal="center" vertical="center"/>
      <protection locked="0"/>
    </xf>
    <xf numFmtId="0" fontId="100" fillId="3" borderId="1" xfId="0" applyFont="1" applyFill="1" applyBorder="1" applyAlignment="1">
      <alignment horizontal="center" vertical="center"/>
    </xf>
    <xf numFmtId="0" fontId="123" fillId="18" borderId="20" xfId="0" applyFont="1" applyFill="1" applyBorder="1" applyAlignment="1">
      <alignment horizontal="left" vertical="top" wrapText="1"/>
    </xf>
    <xf numFmtId="0" fontId="123" fillId="18" borderId="5" xfId="0" applyFont="1" applyFill="1" applyBorder="1" applyAlignment="1">
      <alignment horizontal="left" vertical="top" wrapText="1"/>
    </xf>
    <xf numFmtId="0" fontId="123" fillId="18" borderId="13" xfId="0" applyFont="1" applyFill="1" applyBorder="1" applyAlignment="1">
      <alignment horizontal="left" vertical="top" wrapText="1"/>
    </xf>
    <xf numFmtId="0" fontId="123" fillId="18" borderId="23" xfId="0" applyFont="1" applyFill="1" applyBorder="1" applyAlignment="1">
      <alignment horizontal="left" vertical="top" wrapText="1"/>
    </xf>
    <xf numFmtId="0" fontId="123" fillId="18" borderId="4" xfId="0" applyFont="1" applyFill="1" applyBorder="1" applyAlignment="1">
      <alignment horizontal="left" vertical="top" wrapText="1"/>
    </xf>
    <xf numFmtId="0" fontId="123" fillId="18" borderId="15" xfId="0" applyFont="1" applyFill="1" applyBorder="1" applyAlignment="1">
      <alignment horizontal="left" vertical="top" wrapTex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6" fillId="6" borderId="6" xfId="0" applyFont="1" applyFill="1" applyBorder="1" applyAlignment="1">
      <alignment horizontal="center" vertical="center"/>
    </xf>
    <xf numFmtId="0" fontId="96" fillId="6" borderId="7" xfId="0" applyFont="1" applyFill="1" applyBorder="1" applyAlignment="1">
      <alignment horizontal="center" vertical="center"/>
    </xf>
    <xf numFmtId="0" fontId="28" fillId="6" borderId="63" xfId="0" applyFont="1" applyFill="1" applyBorder="1" applyAlignment="1">
      <alignment horizontal="center" vertical="center"/>
    </xf>
    <xf numFmtId="0" fontId="28" fillId="6" borderId="64" xfId="0" applyFont="1" applyFill="1" applyBorder="1" applyAlignment="1">
      <alignment horizontal="center" vertical="center"/>
    </xf>
    <xf numFmtId="0" fontId="22" fillId="6" borderId="63" xfId="0" applyFont="1" applyFill="1" applyBorder="1" applyAlignment="1">
      <alignment horizontal="center" vertical="center"/>
    </xf>
    <xf numFmtId="0" fontId="22" fillId="6" borderId="64" xfId="0" applyFont="1" applyFill="1" applyBorder="1" applyAlignment="1">
      <alignment horizontal="center" vertical="center"/>
    </xf>
    <xf numFmtId="0" fontId="69" fillId="0" borderId="6" xfId="0" applyFont="1" applyFill="1" applyBorder="1" applyAlignment="1" applyProtection="1">
      <alignment horizontal="center" vertical="center"/>
    </xf>
    <xf numFmtId="0" fontId="69" fillId="0" borderId="7" xfId="0" applyFont="1" applyFill="1" applyBorder="1" applyAlignment="1" applyProtection="1">
      <alignment horizontal="center" vertical="center"/>
    </xf>
    <xf numFmtId="0" fontId="100" fillId="5" borderId="6" xfId="0" applyFont="1" applyFill="1" applyBorder="1" applyAlignment="1" applyProtection="1">
      <alignment horizontal="center" vertical="center" wrapText="1"/>
      <protection locked="0"/>
    </xf>
    <xf numFmtId="0" fontId="100" fillId="5" borderId="10" xfId="0" applyFont="1" applyFill="1" applyBorder="1" applyAlignment="1" applyProtection="1">
      <alignment horizontal="center" vertical="center"/>
      <protection locked="0"/>
    </xf>
    <xf numFmtId="0" fontId="100" fillId="5" borderId="7" xfId="0" applyFont="1" applyFill="1" applyBorder="1" applyAlignment="1" applyProtection="1">
      <alignment horizontal="center" vertical="center"/>
      <protection locked="0"/>
    </xf>
    <xf numFmtId="0" fontId="99" fillId="0" borderId="1" xfId="0" applyFont="1" applyFill="1" applyBorder="1" applyAlignment="1" applyProtection="1">
      <alignment horizontal="center" vertical="center"/>
    </xf>
    <xf numFmtId="0" fontId="97" fillId="5" borderId="1" xfId="0" applyFont="1" applyFill="1" applyBorder="1" applyAlignment="1">
      <alignment horizontal="center" vertical="center"/>
    </xf>
    <xf numFmtId="0" fontId="69" fillId="0" borderId="10" xfId="0" applyFont="1" applyFill="1" applyBorder="1" applyAlignment="1" applyProtection="1">
      <alignment horizontal="center" vertical="center"/>
    </xf>
    <xf numFmtId="0" fontId="100" fillId="5" borderId="6" xfId="0" applyFont="1" applyFill="1" applyBorder="1" applyAlignment="1" applyProtection="1">
      <alignment horizontal="left" vertical="center" wrapText="1"/>
      <protection locked="0"/>
    </xf>
    <xf numFmtId="0" fontId="100" fillId="5" borderId="7" xfId="0" applyFont="1" applyFill="1" applyBorder="1" applyAlignment="1" applyProtection="1">
      <alignment horizontal="left" vertical="center" wrapText="1"/>
      <protection locked="0"/>
    </xf>
    <xf numFmtId="0" fontId="98" fillId="5" borderId="6" xfId="0" applyFont="1" applyFill="1" applyBorder="1" applyAlignment="1" applyProtection="1">
      <alignment horizontal="left" vertical="center" wrapText="1"/>
      <protection locked="0"/>
    </xf>
    <xf numFmtId="0" fontId="98" fillId="5" borderId="10"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98" fillId="5" borderId="6" xfId="0" applyFont="1" applyFill="1" applyBorder="1" applyAlignment="1">
      <alignment horizontal="left" vertical="center"/>
    </xf>
    <xf numFmtId="0" fontId="98" fillId="5" borderId="10" xfId="0" applyFont="1" applyFill="1" applyBorder="1" applyAlignment="1">
      <alignment horizontal="left" vertical="center"/>
    </xf>
    <xf numFmtId="0" fontId="98" fillId="5" borderId="7" xfId="0" applyFont="1" applyFill="1" applyBorder="1" applyAlignment="1">
      <alignment horizontal="left" vertical="center"/>
    </xf>
    <xf numFmtId="56" fontId="96" fillId="6" borderId="6" xfId="0" applyNumberFormat="1" applyFont="1" applyFill="1" applyBorder="1" applyAlignment="1">
      <alignment horizontal="center" vertical="center"/>
    </xf>
    <xf numFmtId="56" fontId="96" fillId="6" borderId="7" xfId="0" applyNumberFormat="1" applyFont="1" applyFill="1" applyBorder="1" applyAlignment="1">
      <alignment horizontal="center" vertical="center"/>
    </xf>
    <xf numFmtId="0" fontId="97" fillId="5" borderId="1" xfId="0" applyFont="1" applyFill="1" applyBorder="1" applyAlignment="1">
      <alignment horizontal="left" vertical="center"/>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9" fillId="0" borderId="1" xfId="0" applyFont="1" applyFill="1" applyBorder="1" applyAlignment="1">
      <alignment horizontal="center" vertical="center" shrinkToFit="1"/>
    </xf>
    <xf numFmtId="0" fontId="100" fillId="0" borderId="21" xfId="0" applyFont="1" applyBorder="1" applyAlignment="1">
      <alignment horizontal="center" vertical="center" wrapText="1"/>
    </xf>
    <xf numFmtId="0" fontId="100" fillId="0" borderId="8" xfId="0" applyFont="1" applyBorder="1" applyAlignment="1">
      <alignment horizontal="center" vertical="center"/>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69" fillId="5" borderId="6" xfId="0" applyFont="1" applyFill="1" applyBorder="1" applyAlignment="1" applyProtection="1">
      <alignment horizontal="center" vertical="center"/>
      <protection locked="0"/>
    </xf>
    <xf numFmtId="0" fontId="69" fillId="5" borderId="10" xfId="0" applyFont="1" applyFill="1" applyBorder="1" applyAlignment="1" applyProtection="1">
      <alignment horizontal="center" vertical="center"/>
      <protection locked="0"/>
    </xf>
    <xf numFmtId="0" fontId="69" fillId="5" borderId="7" xfId="0" applyFont="1" applyFill="1" applyBorder="1" applyAlignment="1" applyProtection="1">
      <alignment horizontal="center" vertical="center"/>
      <protection locked="0"/>
    </xf>
    <xf numFmtId="0" fontId="100" fillId="5" borderId="6" xfId="0" applyFont="1" applyFill="1" applyBorder="1" applyAlignment="1" applyProtection="1">
      <alignment horizontal="center" vertical="center"/>
      <protection locked="0"/>
    </xf>
    <xf numFmtId="0" fontId="100" fillId="5" borderId="10" xfId="0" applyFont="1" applyFill="1" applyBorder="1" applyAlignment="1" applyProtection="1">
      <alignment horizontal="center" vertical="center" wrapText="1"/>
      <protection locked="0"/>
    </xf>
    <xf numFmtId="0" fontId="100" fillId="5" borderId="7" xfId="0" applyFont="1" applyFill="1" applyBorder="1" applyAlignment="1" applyProtection="1">
      <alignment horizontal="center" vertical="center" wrapText="1"/>
      <protection locked="0"/>
    </xf>
    <xf numFmtId="0" fontId="100" fillId="5" borderId="1" xfId="0" applyFont="1" applyFill="1" applyBorder="1" applyAlignment="1" applyProtection="1">
      <alignment horizontal="left" vertical="center" wrapText="1"/>
      <protection locked="0"/>
    </xf>
    <xf numFmtId="0" fontId="138" fillId="5" borderId="1" xfId="0" applyFont="1" applyFill="1" applyBorder="1" applyAlignment="1" applyProtection="1">
      <alignment horizontal="center" vertical="center"/>
      <protection locked="0"/>
    </xf>
    <xf numFmtId="0" fontId="98" fillId="0" borderId="1" xfId="0" applyFont="1" applyFill="1" applyBorder="1" applyAlignment="1">
      <alignment horizontal="center" vertical="center" wrapText="1"/>
    </xf>
    <xf numFmtId="0" fontId="100" fillId="5" borderId="10" xfId="0" applyFont="1" applyFill="1" applyBorder="1" applyAlignment="1" applyProtection="1">
      <alignment horizontal="left" vertical="center" wrapText="1"/>
      <protection locked="0"/>
    </xf>
    <xf numFmtId="0" fontId="98" fillId="6" borderId="6" xfId="0" applyFont="1" applyFill="1" applyBorder="1" applyAlignment="1">
      <alignment horizontal="center" vertical="center" shrinkToFit="1"/>
    </xf>
    <xf numFmtId="0" fontId="98" fillId="6" borderId="7" xfId="0" applyFont="1" applyFill="1" applyBorder="1" applyAlignment="1">
      <alignment horizontal="center" vertical="center" shrinkToFit="1"/>
    </xf>
    <xf numFmtId="0" fontId="101" fillId="18" borderId="1" xfId="0" applyFont="1" applyFill="1" applyBorder="1" applyAlignment="1">
      <alignment vertical="center"/>
    </xf>
    <xf numFmtId="0" fontId="137" fillId="5" borderId="6" xfId="0" applyFont="1" applyFill="1" applyBorder="1" applyAlignment="1" applyProtection="1">
      <alignment horizontal="center" vertical="center"/>
      <protection locked="0"/>
    </xf>
    <xf numFmtId="0" fontId="137" fillId="5" borderId="10" xfId="0" applyFont="1" applyFill="1" applyBorder="1" applyAlignment="1" applyProtection="1">
      <alignment horizontal="center" vertical="center"/>
      <protection locked="0"/>
    </xf>
    <xf numFmtId="0" fontId="137" fillId="5" borderId="7" xfId="0" applyFont="1" applyFill="1" applyBorder="1" applyAlignment="1" applyProtection="1">
      <alignment horizontal="center" vertical="center"/>
      <protection locked="0"/>
    </xf>
    <xf numFmtId="0" fontId="101" fillId="18" borderId="22" xfId="0" applyFont="1" applyFill="1" applyBorder="1" applyAlignment="1">
      <alignment horizontal="left" vertical="center" wrapText="1"/>
    </xf>
    <xf numFmtId="0" fontId="101" fillId="18" borderId="0" xfId="0" applyFont="1" applyFill="1" applyBorder="1" applyAlignment="1">
      <alignment horizontal="left" vertical="center" wrapText="1"/>
    </xf>
    <xf numFmtId="0" fontId="101" fillId="18" borderId="1" xfId="0" applyFont="1" applyFill="1" applyBorder="1" applyAlignment="1">
      <alignment horizontal="left" vertical="center" wrapText="1"/>
    </xf>
    <xf numFmtId="0" fontId="102" fillId="18" borderId="1" xfId="0" applyFont="1" applyFill="1" applyBorder="1" applyAlignment="1">
      <alignment vertical="center"/>
    </xf>
    <xf numFmtId="0" fontId="33" fillId="5" borderId="6" xfId="0" applyFont="1" applyFill="1" applyBorder="1" applyAlignment="1" applyProtection="1">
      <alignment horizontal="center" vertical="center"/>
      <protection locked="0"/>
    </xf>
    <xf numFmtId="0" fontId="33" fillId="5" borderId="10" xfId="0" applyFont="1" applyFill="1" applyBorder="1" applyAlignment="1" applyProtection="1">
      <alignment horizontal="center" vertical="center"/>
      <protection locked="0"/>
    </xf>
    <xf numFmtId="0" fontId="33" fillId="5" borderId="7" xfId="0" applyFont="1" applyFill="1" applyBorder="1" applyAlignment="1" applyProtection="1">
      <alignment horizontal="center" vertical="center"/>
      <protection locked="0"/>
    </xf>
    <xf numFmtId="0" fontId="102" fillId="18" borderId="22" xfId="0" applyFont="1" applyFill="1" applyBorder="1" applyAlignment="1">
      <alignment horizontal="left" vertical="center" wrapText="1"/>
    </xf>
    <xf numFmtId="0" fontId="102" fillId="18" borderId="0" xfId="0" applyFont="1" applyFill="1" applyBorder="1" applyAlignment="1">
      <alignment horizontal="left" vertical="center" wrapText="1"/>
    </xf>
    <xf numFmtId="0" fontId="22" fillId="5" borderId="1" xfId="0" applyFont="1" applyFill="1" applyBorder="1" applyAlignment="1" applyProtection="1">
      <alignment horizontal="left" vertical="center"/>
      <protection locked="0"/>
    </xf>
    <xf numFmtId="0" fontId="102" fillId="18" borderId="1" xfId="0" applyFont="1" applyFill="1" applyBorder="1" applyAlignment="1">
      <alignment horizontal="left" vertical="center" wrapText="1"/>
    </xf>
    <xf numFmtId="0" fontId="22" fillId="5" borderId="1" xfId="0" applyFont="1" applyFill="1" applyBorder="1" applyAlignment="1" applyProtection="1">
      <alignment horizontal="center" vertical="center"/>
      <protection locked="0"/>
    </xf>
    <xf numFmtId="0" fontId="62" fillId="5" borderId="6" xfId="0" applyFont="1" applyFill="1" applyBorder="1" applyAlignment="1" applyProtection="1">
      <alignment horizontal="center" vertical="center"/>
      <protection locked="0"/>
    </xf>
    <xf numFmtId="0" fontId="62" fillId="5" borderId="10" xfId="0" applyFont="1" applyFill="1" applyBorder="1" applyAlignment="1" applyProtection="1">
      <alignment horizontal="center" vertical="center"/>
      <protection locked="0"/>
    </xf>
    <xf numFmtId="0" fontId="62" fillId="5" borderId="7" xfId="0" applyFont="1" applyFill="1" applyBorder="1" applyAlignment="1" applyProtection="1">
      <alignment horizontal="center" vertical="center"/>
      <protection locked="0"/>
    </xf>
    <xf numFmtId="0" fontId="98" fillId="6" borderId="6" xfId="0" applyFont="1" applyFill="1" applyBorder="1" applyAlignment="1" applyProtection="1">
      <alignment horizontal="center" vertical="center"/>
    </xf>
    <xf numFmtId="0" fontId="98" fillId="6" borderId="10" xfId="0" applyFont="1" applyFill="1" applyBorder="1" applyAlignment="1" applyProtection="1">
      <alignment horizontal="center" vertical="center"/>
    </xf>
    <xf numFmtId="0" fontId="98" fillId="6" borderId="7" xfId="0" applyFont="1" applyFill="1" applyBorder="1" applyAlignment="1" applyProtection="1">
      <alignment horizontal="center" vertical="center"/>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86" fillId="5" borderId="1" xfId="0" applyFont="1" applyFill="1" applyBorder="1" applyAlignment="1">
      <alignment horizontal="center" vertical="center"/>
    </xf>
    <xf numFmtId="0" fontId="55" fillId="0" borderId="6" xfId="0" applyFont="1" applyFill="1" applyBorder="1" applyAlignment="1" applyProtection="1">
      <alignment horizontal="center" vertical="center"/>
    </xf>
    <xf numFmtId="0" fontId="55" fillId="0" borderId="7" xfId="0" applyFont="1" applyFill="1" applyBorder="1" applyAlignment="1" applyProtection="1">
      <alignment horizontal="center" vertical="center"/>
    </xf>
    <xf numFmtId="0" fontId="55" fillId="0" borderId="10" xfId="0" applyFont="1" applyFill="1" applyBorder="1" applyAlignment="1" applyProtection="1">
      <alignment horizontal="center" vertical="center"/>
    </xf>
    <xf numFmtId="0" fontId="98" fillId="5" borderId="1" xfId="0" applyFont="1" applyFill="1" applyBorder="1" applyAlignment="1">
      <alignment horizontal="left" vertical="center"/>
    </xf>
    <xf numFmtId="0" fontId="98" fillId="5" borderId="1" xfId="0" applyFont="1" applyFill="1" applyBorder="1" applyAlignment="1" applyProtection="1">
      <alignment horizontal="left" vertical="center" wrapText="1"/>
      <protection locked="0"/>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23" fillId="18" borderId="20" xfId="0" applyFont="1" applyFill="1" applyBorder="1" applyAlignment="1">
      <alignment horizontal="left" vertical="top" wrapText="1" indent="1"/>
    </xf>
    <xf numFmtId="0" fontId="123" fillId="18" borderId="5" xfId="0" applyFont="1" applyFill="1" applyBorder="1" applyAlignment="1">
      <alignment horizontal="left" vertical="top" wrapText="1" indent="1"/>
    </xf>
    <xf numFmtId="0" fontId="123" fillId="18" borderId="13" xfId="0" applyFont="1" applyFill="1" applyBorder="1" applyAlignment="1">
      <alignment horizontal="left" vertical="top" wrapText="1" indent="1"/>
    </xf>
    <xf numFmtId="0" fontId="123" fillId="18" borderId="23" xfId="0" applyFont="1" applyFill="1" applyBorder="1" applyAlignment="1">
      <alignment horizontal="left" vertical="top" wrapText="1" indent="1"/>
    </xf>
    <xf numFmtId="0" fontId="123" fillId="18" borderId="4" xfId="0" applyFont="1" applyFill="1" applyBorder="1" applyAlignment="1">
      <alignment horizontal="left" vertical="top" wrapText="1" indent="1"/>
    </xf>
    <xf numFmtId="0" fontId="123" fillId="18" borderId="15" xfId="0" applyFont="1" applyFill="1" applyBorder="1" applyAlignment="1">
      <alignment horizontal="left" vertical="top" wrapText="1" indent="1"/>
    </xf>
    <xf numFmtId="0" fontId="100" fillId="0" borderId="6" xfId="0" applyFont="1" applyFill="1" applyBorder="1" applyAlignment="1">
      <alignment horizontal="center" vertical="center"/>
    </xf>
    <xf numFmtId="0" fontId="100" fillId="0" borderId="7" xfId="0" applyFont="1" applyFill="1" applyBorder="1" applyAlignment="1">
      <alignment horizontal="center" vertical="center"/>
    </xf>
    <xf numFmtId="0" fontId="100" fillId="0" borderId="1" xfId="0" applyFont="1" applyFill="1" applyBorder="1" applyAlignment="1">
      <alignment horizontal="center" vertical="center" wrapText="1"/>
    </xf>
    <xf numFmtId="0" fontId="128" fillId="53" borderId="8" xfId="0" applyFont="1" applyFill="1" applyBorder="1" applyAlignment="1">
      <alignment horizontal="center" vertical="center"/>
    </xf>
    <xf numFmtId="0" fontId="62" fillId="51" borderId="1" xfId="0" applyFont="1" applyFill="1" applyBorder="1" applyAlignment="1" applyProtection="1">
      <alignment horizontal="center" vertical="center"/>
    </xf>
    <xf numFmtId="14" fontId="62" fillId="54" borderId="6" xfId="0" applyNumberFormat="1" applyFont="1" applyFill="1" applyBorder="1" applyAlignment="1" applyProtection="1">
      <alignment horizontal="left" vertical="center"/>
    </xf>
    <xf numFmtId="14" fontId="62" fillId="54" borderId="10" xfId="0" applyNumberFormat="1" applyFont="1" applyFill="1" applyBorder="1" applyAlignment="1" applyProtection="1">
      <alignment horizontal="left" vertical="center"/>
    </xf>
    <xf numFmtId="14" fontId="62" fillId="54" borderId="7" xfId="0" applyNumberFormat="1" applyFont="1" applyFill="1" applyBorder="1" applyAlignment="1" applyProtection="1">
      <alignment horizontal="left" vertical="center"/>
    </xf>
    <xf numFmtId="0" fontId="55" fillId="19" borderId="0" xfId="0" applyFont="1" applyFill="1" applyAlignment="1" applyProtection="1">
      <alignment horizontal="center" vertical="center"/>
    </xf>
    <xf numFmtId="14" fontId="62" fillId="6" borderId="1" xfId="0" applyNumberFormat="1" applyFont="1" applyFill="1" applyBorder="1" applyAlignment="1" applyProtection="1">
      <alignment horizontal="center" vertical="center" wrapText="1"/>
    </xf>
    <xf numFmtId="0" fontId="62" fillId="6" borderId="21" xfId="0" applyFont="1" applyFill="1" applyBorder="1" applyAlignment="1" applyProtection="1">
      <alignment horizontal="center" vertical="center" wrapText="1"/>
    </xf>
    <xf numFmtId="0" fontId="62" fillId="6" borderId="9" xfId="0" applyFont="1" applyFill="1" applyBorder="1" applyAlignment="1" applyProtection="1">
      <alignment horizontal="center" vertical="center" wrapText="1"/>
    </xf>
    <xf numFmtId="0" fontId="62" fillId="6" borderId="21" xfId="0" applyFont="1" applyFill="1" applyBorder="1" applyAlignment="1" applyProtection="1">
      <alignment horizontal="center" vertical="center"/>
    </xf>
    <xf numFmtId="0" fontId="62" fillId="6" borderId="9" xfId="0" applyFont="1" applyFill="1" applyBorder="1" applyAlignment="1" applyProtection="1">
      <alignment horizontal="center" vertical="center"/>
    </xf>
    <xf numFmtId="0" fontId="62" fillId="4" borderId="20" xfId="0" applyFont="1" applyFill="1" applyBorder="1" applyAlignment="1" applyProtection="1">
      <alignment horizontal="center" vertical="center"/>
    </xf>
    <xf numFmtId="0" fontId="62" fillId="4" borderId="13" xfId="0" applyFont="1" applyFill="1" applyBorder="1" applyAlignment="1" applyProtection="1">
      <alignment horizontal="center" vertical="center"/>
    </xf>
    <xf numFmtId="0" fontId="62" fillId="4" borderId="23" xfId="0" applyFont="1" applyFill="1" applyBorder="1" applyAlignment="1" applyProtection="1">
      <alignment horizontal="center" vertical="center"/>
    </xf>
    <xf numFmtId="0" fontId="62" fillId="4" borderId="15" xfId="0" applyFont="1" applyFill="1" applyBorder="1" applyAlignment="1" applyProtection="1">
      <alignment horizontal="center" vertical="center"/>
    </xf>
    <xf numFmtId="0" fontId="62" fillId="4" borderId="6" xfId="0" applyFont="1" applyFill="1" applyBorder="1" applyAlignment="1" applyProtection="1">
      <alignment horizontal="center" vertical="center"/>
    </xf>
    <xf numFmtId="0" fontId="62" fillId="4" borderId="7" xfId="0" applyFont="1" applyFill="1" applyBorder="1" applyAlignment="1" applyProtection="1">
      <alignment horizontal="center" vertical="center"/>
    </xf>
    <xf numFmtId="14" fontId="62" fillId="4" borderId="10" xfId="0" applyNumberFormat="1" applyFont="1" applyFill="1" applyBorder="1" applyAlignment="1" applyProtection="1">
      <alignment horizontal="center" vertical="center"/>
    </xf>
    <xf numFmtId="14" fontId="62" fillId="4" borderId="7" xfId="0" applyNumberFormat="1" applyFont="1" applyFill="1" applyBorder="1" applyAlignment="1" applyProtection="1">
      <alignment horizontal="center" vertical="center"/>
    </xf>
    <xf numFmtId="0" fontId="62" fillId="6" borderId="6" xfId="0" applyFont="1" applyFill="1" applyBorder="1" applyAlignment="1" applyProtection="1">
      <alignment horizontal="center" vertical="center"/>
    </xf>
    <xf numFmtId="0" fontId="62" fillId="6" borderId="10" xfId="0" applyFont="1" applyFill="1" applyBorder="1" applyAlignment="1" applyProtection="1">
      <alignment horizontal="center" vertical="center"/>
    </xf>
    <xf numFmtId="176" fontId="56" fillId="0" borderId="10" xfId="0" applyNumberFormat="1" applyFont="1" applyBorder="1" applyAlignment="1" applyProtection="1">
      <alignment horizontal="right" vertical="center"/>
    </xf>
    <xf numFmtId="176" fontId="56" fillId="0" borderId="10" xfId="0" applyNumberFormat="1" applyFont="1" applyBorder="1" applyAlignment="1" applyProtection="1">
      <alignment horizontal="left" vertical="center"/>
    </xf>
    <xf numFmtId="0" fontId="48" fillId="0" borderId="0" xfId="0" applyFont="1" applyAlignment="1" applyProtection="1">
      <alignment horizontal="center" vertical="center"/>
    </xf>
    <xf numFmtId="176" fontId="22" fillId="0" borderId="10" xfId="0" applyNumberFormat="1" applyFont="1" applyBorder="1" applyAlignment="1" applyProtection="1">
      <alignment horizontal="right" vertical="center"/>
    </xf>
    <xf numFmtId="0" fontId="79" fillId="0" borderId="24" xfId="0" applyFont="1" applyBorder="1" applyAlignment="1">
      <alignment horizontal="center" vertical="center"/>
    </xf>
    <xf numFmtId="0" fontId="79" fillId="0" borderId="2" xfId="0" applyFont="1" applyBorder="1" applyAlignment="1">
      <alignment horizontal="center" vertical="center"/>
    </xf>
    <xf numFmtId="0" fontId="79" fillId="0" borderId="25" xfId="0" applyFont="1" applyBorder="1" applyAlignment="1">
      <alignment horizontal="center" vertical="center"/>
    </xf>
    <xf numFmtId="0" fontId="79" fillId="0" borderId="28" xfId="0" applyFont="1" applyBorder="1" applyAlignment="1">
      <alignment horizontal="center" vertical="center"/>
    </xf>
    <xf numFmtId="0" fontId="79" fillId="0" borderId="0" xfId="0" applyFont="1" applyBorder="1" applyAlignment="1">
      <alignment horizontal="center" vertical="center"/>
    </xf>
    <xf numFmtId="0" fontId="79" fillId="0" borderId="29" xfId="0" applyFont="1" applyBorder="1" applyAlignment="1">
      <alignment horizontal="center" vertical="center"/>
    </xf>
    <xf numFmtId="0" fontId="79" fillId="0" borderId="26" xfId="0" applyFont="1" applyBorder="1" applyAlignment="1">
      <alignment horizontal="center" vertical="center"/>
    </xf>
    <xf numFmtId="0" fontId="79" fillId="0" borderId="3" xfId="0" applyFont="1" applyBorder="1" applyAlignment="1">
      <alignment horizontal="center" vertical="center"/>
    </xf>
    <xf numFmtId="0" fontId="79" fillId="0" borderId="27" xfId="0" applyFont="1" applyBorder="1" applyAlignment="1">
      <alignment horizontal="center" vertical="center"/>
    </xf>
    <xf numFmtId="0" fontId="78" fillId="0" borderId="16" xfId="0" applyFont="1" applyFill="1" applyBorder="1" applyAlignment="1">
      <alignment horizontal="left" vertical="top" wrapText="1"/>
    </xf>
    <xf numFmtId="0" fontId="79" fillId="0" borderId="2" xfId="0" applyFont="1" applyFill="1" applyBorder="1" applyAlignment="1">
      <alignment horizontal="left" vertical="top" wrapText="1"/>
    </xf>
    <xf numFmtId="0" fontId="79" fillId="0" borderId="11" xfId="0" applyFont="1" applyFill="1" applyBorder="1" applyAlignment="1">
      <alignment horizontal="left" vertical="top" wrapText="1"/>
    </xf>
    <xf numFmtId="0" fontId="79" fillId="0" borderId="22" xfId="0" applyFont="1" applyFill="1" applyBorder="1" applyAlignment="1">
      <alignment horizontal="left" vertical="top" wrapText="1"/>
    </xf>
    <xf numFmtId="0" fontId="79" fillId="0" borderId="0" xfId="0" applyFont="1" applyFill="1" applyBorder="1" applyAlignment="1">
      <alignment horizontal="left" vertical="top" wrapText="1"/>
    </xf>
    <xf numFmtId="0" fontId="79" fillId="0" borderId="30" xfId="0" applyFont="1" applyFill="1" applyBorder="1" applyAlignment="1">
      <alignment horizontal="left" vertical="top" wrapText="1"/>
    </xf>
    <xf numFmtId="0" fontId="79" fillId="0" borderId="17" xfId="0" applyFont="1" applyFill="1" applyBorder="1" applyAlignment="1">
      <alignment horizontal="left" vertical="top" wrapText="1"/>
    </xf>
    <xf numFmtId="0" fontId="79" fillId="0" borderId="3" xfId="0" applyFont="1" applyFill="1" applyBorder="1" applyAlignment="1">
      <alignment horizontal="left" vertical="top" wrapText="1"/>
    </xf>
    <xf numFmtId="0" fontId="79" fillId="0" borderId="12" xfId="0" applyFont="1" applyFill="1" applyBorder="1" applyAlignment="1">
      <alignment horizontal="left" vertical="top" wrapText="1"/>
    </xf>
    <xf numFmtId="38" fontId="83" fillId="0" borderId="6" xfId="33" applyFont="1" applyBorder="1" applyAlignment="1">
      <alignment horizontal="right" vertical="center"/>
    </xf>
    <xf numFmtId="38" fontId="83" fillId="0" borderId="10" xfId="33" applyFont="1" applyBorder="1" applyAlignment="1">
      <alignment horizontal="right" vertical="center"/>
    </xf>
    <xf numFmtId="38" fontId="79" fillId="5" borderId="1" xfId="33" applyFont="1" applyFill="1" applyBorder="1" applyAlignment="1">
      <alignment horizontal="center" vertical="center"/>
    </xf>
    <xf numFmtId="38" fontId="79" fillId="5" borderId="6" xfId="33" applyFont="1" applyFill="1" applyBorder="1" applyAlignment="1">
      <alignment horizontal="center" vertical="center"/>
    </xf>
    <xf numFmtId="0" fontId="79" fillId="0" borderId="1" xfId="0" applyFont="1" applyBorder="1" applyAlignment="1">
      <alignment horizontal="center" vertical="center"/>
    </xf>
    <xf numFmtId="0" fontId="79" fillId="0" borderId="6" xfId="0" applyFont="1" applyBorder="1" applyAlignment="1">
      <alignment horizontal="center" vertical="center"/>
    </xf>
    <xf numFmtId="0" fontId="79" fillId="0" borderId="31" xfId="0" applyFont="1" applyBorder="1" applyAlignment="1">
      <alignment horizontal="center" vertical="center"/>
    </xf>
    <xf numFmtId="0" fontId="79" fillId="0" borderId="32" xfId="0" applyFont="1" applyBorder="1" applyAlignment="1">
      <alignment horizontal="center" vertical="center"/>
    </xf>
    <xf numFmtId="0" fontId="79" fillId="0" borderId="20" xfId="0" applyFont="1" applyFill="1" applyBorder="1" applyAlignment="1">
      <alignment horizontal="center" vertical="center" shrinkToFit="1"/>
    </xf>
    <xf numFmtId="0" fontId="79" fillId="0" borderId="5" xfId="0" applyFont="1" applyFill="1" applyBorder="1" applyAlignment="1">
      <alignment horizontal="center" vertical="center" shrinkToFit="1"/>
    </xf>
    <xf numFmtId="0" fontId="79" fillId="0" borderId="13" xfId="0" applyFont="1" applyFill="1" applyBorder="1" applyAlignment="1">
      <alignment horizontal="center" vertical="center" shrinkToFit="1"/>
    </xf>
    <xf numFmtId="0" fontId="79" fillId="0" borderId="23" xfId="0" applyFont="1" applyFill="1" applyBorder="1" applyAlignment="1">
      <alignment horizontal="center" vertical="center" shrinkToFit="1"/>
    </xf>
    <xf numFmtId="0" fontId="79" fillId="0" borderId="4" xfId="0" applyFont="1" applyFill="1" applyBorder="1" applyAlignment="1">
      <alignment horizontal="center" vertical="center" shrinkToFit="1"/>
    </xf>
    <xf numFmtId="0" fontId="79" fillId="0" borderId="15" xfId="0" applyFont="1" applyFill="1" applyBorder="1" applyAlignment="1">
      <alignment horizontal="center" vertical="center" shrinkToFit="1"/>
    </xf>
    <xf numFmtId="38" fontId="79" fillId="5" borderId="20" xfId="33" applyFont="1" applyFill="1" applyBorder="1" applyAlignment="1">
      <alignment horizontal="center" vertical="center"/>
    </xf>
    <xf numFmtId="38" fontId="79" fillId="5" borderId="5" xfId="33" applyFont="1" applyFill="1" applyBorder="1" applyAlignment="1">
      <alignment horizontal="center" vertical="center"/>
    </xf>
    <xf numFmtId="38" fontId="79" fillId="5" borderId="23" xfId="33" applyFont="1" applyFill="1" applyBorder="1" applyAlignment="1">
      <alignment horizontal="center" vertical="center"/>
    </xf>
    <xf numFmtId="38" fontId="79" fillId="5" borderId="4" xfId="33" applyFont="1" applyFill="1" applyBorder="1" applyAlignment="1">
      <alignment horizontal="center" vertical="center"/>
    </xf>
    <xf numFmtId="0" fontId="79" fillId="5" borderId="16" xfId="0" applyFont="1" applyFill="1" applyBorder="1" applyAlignment="1">
      <alignment horizontal="center" vertical="center" wrapText="1"/>
    </xf>
    <xf numFmtId="0" fontId="79" fillId="5" borderId="2" xfId="0" applyFont="1" applyFill="1" applyBorder="1" applyAlignment="1">
      <alignment horizontal="center" vertical="center" wrapText="1"/>
    </xf>
    <xf numFmtId="0" fontId="79" fillId="5" borderId="25" xfId="0" applyFont="1" applyFill="1" applyBorder="1" applyAlignment="1">
      <alignment horizontal="center" vertical="center" wrapText="1"/>
    </xf>
    <xf numFmtId="0" fontId="79" fillId="5" borderId="22" xfId="0" applyFont="1" applyFill="1" applyBorder="1" applyAlignment="1">
      <alignment horizontal="center" vertical="center" wrapText="1"/>
    </xf>
    <xf numFmtId="0" fontId="79" fillId="5" borderId="0" xfId="0" applyFont="1" applyFill="1" applyBorder="1" applyAlignment="1">
      <alignment horizontal="center" vertical="center" wrapText="1"/>
    </xf>
    <xf numFmtId="0" fontId="79" fillId="5" borderId="29" xfId="0" applyFont="1" applyFill="1" applyBorder="1" applyAlignment="1">
      <alignment horizontal="center" vertical="center" wrapText="1"/>
    </xf>
    <xf numFmtId="0" fontId="79" fillId="5" borderId="23" xfId="0" applyFont="1" applyFill="1" applyBorder="1" applyAlignment="1">
      <alignment horizontal="center" vertical="center" wrapText="1"/>
    </xf>
    <xf numFmtId="0" fontId="79" fillId="5" borderId="4" xfId="0" applyFont="1" applyFill="1" applyBorder="1" applyAlignment="1">
      <alignment horizontal="center" vertical="center" wrapText="1"/>
    </xf>
    <xf numFmtId="0" fontId="79" fillId="5" borderId="15" xfId="0" applyFont="1" applyFill="1" applyBorder="1" applyAlignment="1">
      <alignment horizontal="center" vertical="center" wrapText="1"/>
    </xf>
    <xf numFmtId="0" fontId="79" fillId="0" borderId="24" xfId="0" applyFont="1" applyFill="1" applyBorder="1" applyAlignment="1">
      <alignment horizontal="center" vertical="center"/>
    </xf>
    <xf numFmtId="0" fontId="79" fillId="0" borderId="2" xfId="0" applyFont="1" applyFill="1" applyBorder="1" applyAlignment="1">
      <alignment horizontal="center" vertical="center"/>
    </xf>
    <xf numFmtId="0" fontId="79" fillId="0" borderId="25" xfId="0" applyFont="1" applyFill="1" applyBorder="1" applyAlignment="1">
      <alignment horizontal="center" vertical="center"/>
    </xf>
    <xf numFmtId="0" fontId="79" fillId="0" borderId="28" xfId="0" applyFont="1" applyFill="1" applyBorder="1" applyAlignment="1">
      <alignment horizontal="center" vertical="center"/>
    </xf>
    <xf numFmtId="0" fontId="79" fillId="0" borderId="0" xfId="0" applyFont="1" applyFill="1" applyBorder="1" applyAlignment="1">
      <alignment horizontal="center" vertical="center"/>
    </xf>
    <xf numFmtId="0" fontId="79" fillId="0" borderId="29" xfId="0" applyFont="1" applyFill="1" applyBorder="1" applyAlignment="1">
      <alignment horizontal="center" vertical="center"/>
    </xf>
    <xf numFmtId="0" fontId="79" fillId="0" borderId="33" xfId="0" applyFont="1" applyFill="1" applyBorder="1" applyAlignment="1">
      <alignment horizontal="center" vertical="center"/>
    </xf>
    <xf numFmtId="0" fontId="79" fillId="0" borderId="4" xfId="0" applyFont="1" applyFill="1" applyBorder="1" applyAlignment="1">
      <alignment horizontal="center" vertical="center"/>
    </xf>
    <xf numFmtId="0" fontId="79" fillId="0" borderId="15" xfId="0" applyFont="1" applyFill="1" applyBorder="1" applyAlignment="1">
      <alignment horizontal="center" vertical="center"/>
    </xf>
    <xf numFmtId="0" fontId="79" fillId="0" borderId="22" xfId="0" applyFont="1" applyFill="1" applyBorder="1" applyAlignment="1">
      <alignment horizontal="center" vertical="center" shrinkToFit="1"/>
    </xf>
    <xf numFmtId="0" fontId="79" fillId="0" borderId="0" xfId="0" applyFont="1" applyFill="1" applyBorder="1" applyAlignment="1">
      <alignment horizontal="center" vertical="center" shrinkToFit="1"/>
    </xf>
    <xf numFmtId="0" fontId="79" fillId="0" borderId="29" xfId="0" applyFont="1" applyFill="1" applyBorder="1" applyAlignment="1">
      <alignment horizontal="center" vertical="center" shrinkToFit="1"/>
    </xf>
    <xf numFmtId="38" fontId="79" fillId="5" borderId="22" xfId="33" applyFont="1" applyFill="1" applyBorder="1" applyAlignment="1">
      <alignment horizontal="center" vertical="center"/>
    </xf>
    <xf numFmtId="38" fontId="79" fillId="5" borderId="0" xfId="33" applyFont="1" applyFill="1" applyBorder="1" applyAlignment="1">
      <alignment horizontal="center" vertical="center"/>
    </xf>
    <xf numFmtId="0" fontId="79" fillId="5" borderId="20" xfId="0" applyFont="1" applyFill="1" applyBorder="1" applyAlignment="1">
      <alignment horizontal="left" vertical="center" wrapText="1"/>
    </xf>
    <xf numFmtId="0" fontId="79" fillId="5" borderId="5" xfId="0" applyFont="1" applyFill="1" applyBorder="1" applyAlignment="1">
      <alignment horizontal="left" vertical="center" wrapText="1"/>
    </xf>
    <xf numFmtId="0" fontId="79" fillId="5" borderId="13" xfId="0" applyFont="1" applyFill="1" applyBorder="1" applyAlignment="1">
      <alignment horizontal="left" vertical="center" wrapText="1"/>
    </xf>
    <xf numFmtId="0" fontId="79" fillId="5" borderId="22" xfId="0" applyFont="1" applyFill="1" applyBorder="1" applyAlignment="1">
      <alignment horizontal="left" vertical="center" wrapText="1"/>
    </xf>
    <xf numFmtId="0" fontId="79" fillId="5" borderId="0" xfId="0" applyFont="1" applyFill="1" applyBorder="1" applyAlignment="1">
      <alignment horizontal="left" vertical="center" wrapText="1"/>
    </xf>
    <xf numFmtId="0" fontId="79" fillId="5" borderId="29" xfId="0" applyFont="1" applyFill="1" applyBorder="1" applyAlignment="1">
      <alignment horizontal="left" vertical="center" wrapText="1"/>
    </xf>
    <xf numFmtId="0" fontId="79" fillId="5" borderId="17" xfId="0" applyFont="1" applyFill="1" applyBorder="1" applyAlignment="1">
      <alignment horizontal="left" vertical="center" wrapText="1"/>
    </xf>
    <xf numFmtId="0" fontId="79" fillId="5" borderId="3" xfId="0" applyFont="1" applyFill="1" applyBorder="1" applyAlignment="1">
      <alignment horizontal="left" vertical="center" wrapText="1"/>
    </xf>
    <xf numFmtId="0" fontId="79" fillId="5" borderId="27" xfId="0" applyFont="1" applyFill="1" applyBorder="1" applyAlignment="1">
      <alignment horizontal="left" vertical="center" wrapText="1"/>
    </xf>
    <xf numFmtId="0" fontId="79" fillId="0" borderId="1" xfId="0" applyFont="1" applyFill="1" applyBorder="1" applyAlignment="1">
      <alignment horizontal="center" vertical="center" shrinkToFit="1"/>
    </xf>
    <xf numFmtId="0" fontId="79" fillId="0" borderId="34" xfId="0" applyFont="1" applyBorder="1" applyAlignment="1">
      <alignment horizontal="center" vertical="center"/>
    </xf>
    <xf numFmtId="0" fontId="79" fillId="0" borderId="5" xfId="0" applyFont="1" applyBorder="1" applyAlignment="1">
      <alignment horizontal="center" vertical="center"/>
    </xf>
    <xf numFmtId="0" fontId="79" fillId="0" borderId="13" xfId="0" applyFont="1" applyBorder="1" applyAlignment="1">
      <alignment horizontal="center" vertical="center"/>
    </xf>
    <xf numFmtId="0" fontId="79" fillId="0" borderId="33" xfId="0" applyFont="1" applyBorder="1" applyAlignment="1">
      <alignment horizontal="center" vertical="center"/>
    </xf>
    <xf numFmtId="0" fontId="79" fillId="0" borderId="4" xfId="0" applyFont="1" applyBorder="1" applyAlignment="1">
      <alignment horizontal="center" vertical="center"/>
    </xf>
    <xf numFmtId="0" fontId="79" fillId="0" borderId="15" xfId="0" applyFont="1" applyBorder="1" applyAlignment="1">
      <alignment horizontal="center" vertical="center"/>
    </xf>
    <xf numFmtId="38" fontId="79" fillId="0" borderId="13" xfId="33" applyFont="1" applyBorder="1" applyAlignment="1">
      <alignment horizontal="center" vertical="center"/>
    </xf>
    <xf numFmtId="38" fontId="79" fillId="0" borderId="15" xfId="33" applyFont="1" applyBorder="1" applyAlignment="1">
      <alignment horizontal="center" vertical="center"/>
    </xf>
    <xf numFmtId="38" fontId="83" fillId="0" borderId="1" xfId="33" applyFont="1" applyBorder="1" applyAlignment="1">
      <alignment horizontal="right" vertical="center"/>
    </xf>
    <xf numFmtId="0" fontId="79" fillId="0" borderId="7" xfId="0" applyFont="1" applyBorder="1" applyAlignment="1">
      <alignment horizontal="center" vertical="center"/>
    </xf>
    <xf numFmtId="0" fontId="79" fillId="0" borderId="31" xfId="0" applyFont="1" applyFill="1" applyBorder="1" applyAlignment="1">
      <alignment horizontal="center" vertical="center" shrinkToFit="1"/>
    </xf>
    <xf numFmtId="38" fontId="79" fillId="5" borderId="1" xfId="33" applyFont="1" applyFill="1" applyBorder="1" applyAlignment="1">
      <alignment horizontal="right" vertical="center"/>
    </xf>
    <xf numFmtId="38" fontId="79" fillId="5" borderId="6" xfId="33" applyFont="1" applyFill="1" applyBorder="1" applyAlignment="1">
      <alignment horizontal="right" vertical="center"/>
    </xf>
    <xf numFmtId="38" fontId="79" fillId="5" borderId="31" xfId="33" applyFont="1" applyFill="1" applyBorder="1" applyAlignment="1">
      <alignment horizontal="right" vertical="center"/>
    </xf>
    <xf numFmtId="38" fontId="79" fillId="5" borderId="32" xfId="33" applyFont="1" applyFill="1" applyBorder="1" applyAlignment="1">
      <alignment horizontal="right" vertical="center"/>
    </xf>
    <xf numFmtId="38" fontId="83" fillId="0" borderId="20" xfId="33" applyFont="1" applyBorder="1" applyAlignment="1">
      <alignment horizontal="right" vertical="center"/>
    </xf>
    <xf numFmtId="38" fontId="83" fillId="0" borderId="5" xfId="33" applyFont="1" applyBorder="1" applyAlignment="1">
      <alignment horizontal="right" vertical="center"/>
    </xf>
    <xf numFmtId="38" fontId="83" fillId="0" borderId="23" xfId="33" applyFont="1" applyBorder="1" applyAlignment="1">
      <alignment horizontal="right" vertical="center"/>
    </xf>
    <xf numFmtId="38" fontId="83" fillId="0" borderId="4" xfId="33" applyFont="1" applyBorder="1" applyAlignment="1">
      <alignment horizontal="right" vertical="center"/>
    </xf>
    <xf numFmtId="38" fontId="79" fillId="0" borderId="7" xfId="33" applyFont="1" applyBorder="1" applyAlignment="1">
      <alignment horizontal="center" vertical="center"/>
    </xf>
    <xf numFmtId="38" fontId="79" fillId="0" borderId="14" xfId="33" applyFont="1" applyBorder="1" applyAlignment="1">
      <alignment horizontal="center" vertical="center"/>
    </xf>
    <xf numFmtId="0" fontId="79" fillId="0" borderId="11" xfId="0" applyFont="1" applyFill="1" applyBorder="1" applyAlignment="1">
      <alignment horizontal="center" vertical="center"/>
    </xf>
    <xf numFmtId="0" fontId="79" fillId="0" borderId="26" xfId="0" applyFont="1" applyFill="1" applyBorder="1" applyAlignment="1">
      <alignment horizontal="center" vertical="center"/>
    </xf>
    <xf numFmtId="0" fontId="79" fillId="0" borderId="3" xfId="0" applyFont="1" applyFill="1" applyBorder="1" applyAlignment="1">
      <alignment horizontal="center" vertical="center"/>
    </xf>
    <xf numFmtId="0" fontId="79" fillId="0" borderId="12" xfId="0" applyFont="1" applyFill="1" applyBorder="1" applyAlignment="1">
      <alignment horizontal="center" vertical="center"/>
    </xf>
    <xf numFmtId="0" fontId="79" fillId="0" borderId="35" xfId="0" applyFont="1" applyBorder="1" applyAlignment="1">
      <alignment horizontal="center" vertical="center"/>
    </xf>
    <xf numFmtId="0" fontId="79" fillId="0" borderId="21" xfId="0" applyFont="1" applyBorder="1" applyAlignment="1">
      <alignment horizontal="center" vertical="center"/>
    </xf>
    <xf numFmtId="0" fontId="79" fillId="0" borderId="42" xfId="0" applyFont="1" applyBorder="1" applyAlignment="1">
      <alignment horizontal="center" vertical="center"/>
    </xf>
    <xf numFmtId="0" fontId="79" fillId="0" borderId="2" xfId="0" applyFont="1" applyFill="1" applyBorder="1" applyAlignment="1">
      <alignment horizontal="left" vertical="top"/>
    </xf>
    <xf numFmtId="0" fontId="79" fillId="0" borderId="11" xfId="0" applyFont="1" applyFill="1" applyBorder="1" applyAlignment="1">
      <alignment horizontal="left" vertical="top"/>
    </xf>
    <xf numFmtId="0" fontId="79" fillId="0" borderId="22" xfId="0" applyFont="1" applyFill="1" applyBorder="1" applyAlignment="1">
      <alignment horizontal="left" vertical="top"/>
    </xf>
    <xf numFmtId="0" fontId="79" fillId="0" borderId="0" xfId="0" applyFont="1" applyFill="1" applyBorder="1" applyAlignment="1">
      <alignment horizontal="left" vertical="top"/>
    </xf>
    <xf numFmtId="0" fontId="79" fillId="0" borderId="30" xfId="0" applyFont="1" applyFill="1" applyBorder="1" applyAlignment="1">
      <alignment horizontal="left" vertical="top"/>
    </xf>
    <xf numFmtId="0" fontId="79" fillId="0" borderId="17" xfId="0" applyFont="1" applyFill="1" applyBorder="1" applyAlignment="1">
      <alignment horizontal="left" vertical="top"/>
    </xf>
    <xf numFmtId="0" fontId="79" fillId="0" borderId="3" xfId="0" applyFont="1" applyFill="1" applyBorder="1" applyAlignment="1">
      <alignment horizontal="left" vertical="top"/>
    </xf>
    <xf numFmtId="0" fontId="79" fillId="0" borderId="12" xfId="0" applyFont="1" applyFill="1" applyBorder="1" applyAlignment="1">
      <alignment horizontal="left" vertical="top"/>
    </xf>
    <xf numFmtId="0" fontId="79" fillId="0" borderId="34" xfId="0" applyFont="1" applyFill="1" applyBorder="1" applyAlignment="1">
      <alignment horizontal="center" vertical="center"/>
    </xf>
    <xf numFmtId="0" fontId="79" fillId="0" borderId="5" xfId="0" applyFont="1" applyFill="1" applyBorder="1" applyAlignment="1">
      <alignment horizontal="center" vertical="center"/>
    </xf>
    <xf numFmtId="0" fontId="79" fillId="0" borderId="13" xfId="0" applyFont="1" applyFill="1" applyBorder="1" applyAlignment="1">
      <alignment horizontal="center" vertical="center"/>
    </xf>
    <xf numFmtId="0" fontId="79" fillId="0" borderId="27" xfId="0" applyFont="1" applyFill="1" applyBorder="1" applyAlignment="1">
      <alignment horizontal="center" vertical="center"/>
    </xf>
    <xf numFmtId="38" fontId="83" fillId="0" borderId="31" xfId="33" applyFont="1" applyBorder="1" applyAlignment="1">
      <alignment horizontal="right" vertical="center"/>
    </xf>
    <xf numFmtId="38" fontId="83" fillId="0" borderId="32" xfId="33" applyFont="1" applyBorder="1" applyAlignment="1">
      <alignment horizontal="right" vertical="center"/>
    </xf>
    <xf numFmtId="0" fontId="79" fillId="0" borderId="14" xfId="0" applyFont="1" applyBorder="1" applyAlignment="1">
      <alignment horizontal="center" vertical="center"/>
    </xf>
    <xf numFmtId="0" fontId="79" fillId="0" borderId="36" xfId="0" applyFont="1" applyBorder="1" applyAlignment="1">
      <alignment horizontal="center" vertical="center"/>
    </xf>
    <xf numFmtId="0" fontId="79" fillId="0" borderId="39" xfId="0" applyFont="1" applyFill="1" applyBorder="1" applyAlignment="1">
      <alignment horizontal="center" vertical="center"/>
    </xf>
    <xf numFmtId="0" fontId="79" fillId="0" borderId="21" xfId="0" applyFont="1" applyFill="1" applyBorder="1" applyAlignment="1">
      <alignment horizontal="center" vertical="center"/>
    </xf>
    <xf numFmtId="0" fontId="79" fillId="0" borderId="40" xfId="0" applyFont="1" applyFill="1" applyBorder="1" applyAlignment="1">
      <alignment horizontal="center" vertical="center"/>
    </xf>
    <xf numFmtId="0" fontId="79" fillId="0" borderId="8" xfId="0" applyFont="1" applyFill="1" applyBorder="1" applyAlignment="1">
      <alignment horizontal="center" vertical="center"/>
    </xf>
    <xf numFmtId="0" fontId="79" fillId="0" borderId="41" xfId="0" applyFont="1" applyFill="1" applyBorder="1" applyAlignment="1">
      <alignment horizontal="center" vertical="center"/>
    </xf>
    <xf numFmtId="0" fontId="79" fillId="0" borderId="9" xfId="0" applyFont="1" applyFill="1" applyBorder="1" applyAlignment="1">
      <alignment horizontal="center" vertical="center"/>
    </xf>
    <xf numFmtId="0" fontId="79" fillId="5" borderId="21" xfId="0" applyFont="1" applyFill="1" applyBorder="1" applyAlignment="1">
      <alignment horizontal="center" vertical="center" wrapText="1"/>
    </xf>
    <xf numFmtId="0" fontId="79" fillId="5" borderId="8" xfId="0" applyFont="1" applyFill="1" applyBorder="1" applyAlignment="1">
      <alignment horizontal="center" vertical="center" wrapText="1"/>
    </xf>
    <xf numFmtId="0" fontId="79" fillId="5" borderId="9" xfId="0" applyFont="1" applyFill="1" applyBorder="1" applyAlignment="1">
      <alignment horizontal="center" vertical="center" wrapText="1"/>
    </xf>
    <xf numFmtId="0" fontId="79" fillId="5" borderId="20" xfId="0" applyFont="1" applyFill="1" applyBorder="1" applyAlignment="1">
      <alignment horizontal="center" vertical="center" wrapText="1"/>
    </xf>
    <xf numFmtId="0" fontId="79" fillId="5" borderId="5" xfId="0" applyFont="1" applyFill="1" applyBorder="1" applyAlignment="1">
      <alignment horizontal="center" vertical="center" wrapText="1"/>
    </xf>
    <xf numFmtId="0" fontId="79" fillId="5" borderId="13" xfId="0" applyFont="1" applyFill="1" applyBorder="1" applyAlignment="1">
      <alignment horizontal="center" vertical="center" wrapText="1"/>
    </xf>
    <xf numFmtId="0" fontId="78" fillId="0" borderId="20" xfId="0" applyFont="1" applyBorder="1" applyAlignment="1">
      <alignment horizontal="center" vertical="center"/>
    </xf>
    <xf numFmtId="0" fontId="79" fillId="0" borderId="37" xfId="0" applyFont="1" applyBorder="1" applyAlignment="1">
      <alignment horizontal="center" vertical="center"/>
    </xf>
    <xf numFmtId="0" fontId="79" fillId="0" borderId="22" xfId="0" applyFont="1" applyBorder="1" applyAlignment="1">
      <alignment horizontal="center" vertical="center"/>
    </xf>
    <xf numFmtId="0" fontId="79" fillId="0" borderId="30" xfId="0" applyFont="1" applyBorder="1" applyAlignment="1">
      <alignment horizontal="center" vertical="center"/>
    </xf>
    <xf numFmtId="0" fontId="79" fillId="0" borderId="23" xfId="0" applyFont="1" applyBorder="1" applyAlignment="1">
      <alignment horizontal="center" vertical="center"/>
    </xf>
    <xf numFmtId="0" fontId="79" fillId="0" borderId="38" xfId="0" applyFont="1" applyBorder="1" applyAlignment="1">
      <alignment horizontal="center" vertical="center"/>
    </xf>
    <xf numFmtId="0" fontId="79" fillId="0" borderId="20" xfId="0" applyFont="1" applyBorder="1" applyAlignment="1">
      <alignment horizontal="center" vertical="center"/>
    </xf>
    <xf numFmtId="38" fontId="79" fillId="5" borderId="10" xfId="33" applyFont="1" applyFill="1" applyBorder="1" applyAlignment="1">
      <alignment horizontal="center" vertical="center"/>
    </xf>
    <xf numFmtId="38" fontId="79" fillId="0" borderId="29" xfId="33" applyFont="1" applyBorder="1" applyAlignment="1">
      <alignment horizontal="center" vertical="center"/>
    </xf>
    <xf numFmtId="38" fontId="83" fillId="0" borderId="21" xfId="33" applyFont="1" applyBorder="1" applyAlignment="1">
      <alignment horizontal="right" vertical="center"/>
    </xf>
    <xf numFmtId="0" fontId="78" fillId="5" borderId="43" xfId="0" applyFont="1" applyFill="1" applyBorder="1" applyAlignment="1">
      <alignment horizontal="center" vertical="center"/>
    </xf>
    <xf numFmtId="0" fontId="79" fillId="5" borderId="44" xfId="0" applyFont="1" applyFill="1" applyBorder="1" applyAlignment="1">
      <alignment horizontal="center" vertical="center"/>
    </xf>
    <xf numFmtId="0" fontId="79" fillId="5" borderId="45" xfId="0" applyFont="1" applyFill="1" applyBorder="1" applyAlignment="1">
      <alignment horizontal="center" vertical="center"/>
    </xf>
    <xf numFmtId="0" fontId="79" fillId="5" borderId="31" xfId="0" applyFont="1" applyFill="1" applyBorder="1" applyAlignment="1">
      <alignment horizontal="center" vertical="center"/>
    </xf>
    <xf numFmtId="0" fontId="81" fillId="2" borderId="0" xfId="0" applyFont="1" applyFill="1" applyBorder="1" applyAlignment="1">
      <alignment horizontal="left" vertical="center"/>
    </xf>
    <xf numFmtId="0" fontId="79" fillId="0" borderId="5" xfId="0" applyFont="1" applyBorder="1" applyAlignment="1">
      <alignment vertical="center"/>
    </xf>
    <xf numFmtId="0" fontId="79" fillId="0" borderId="13" xfId="0" applyFont="1" applyBorder="1" applyAlignment="1">
      <alignment vertical="center"/>
    </xf>
    <xf numFmtId="0" fontId="79" fillId="0" borderId="28" xfId="0" applyFont="1" applyBorder="1" applyAlignment="1">
      <alignment vertical="center"/>
    </xf>
    <xf numFmtId="0" fontId="79" fillId="0" borderId="0" xfId="0" applyFont="1" applyBorder="1" applyAlignment="1">
      <alignment vertical="center"/>
    </xf>
    <xf numFmtId="0" fontId="79" fillId="0" borderId="29" xfId="0" applyFont="1" applyBorder="1" applyAlignment="1">
      <alignment vertical="center"/>
    </xf>
    <xf numFmtId="0" fontId="79" fillId="0" borderId="44" xfId="0" applyFont="1" applyFill="1" applyBorder="1" applyAlignment="1">
      <alignment horizontal="center" vertical="center"/>
    </xf>
    <xf numFmtId="0" fontId="79" fillId="0" borderId="47" xfId="0" applyFont="1" applyFill="1" applyBorder="1" applyAlignment="1">
      <alignment horizontal="center" vertical="center"/>
    </xf>
    <xf numFmtId="0" fontId="79" fillId="0" borderId="31" xfId="0" applyFont="1" applyFill="1" applyBorder="1" applyAlignment="1">
      <alignment horizontal="center" vertical="center"/>
    </xf>
    <xf numFmtId="0" fontId="79" fillId="0" borderId="36" xfId="0" applyFont="1" applyFill="1" applyBorder="1" applyAlignment="1">
      <alignment horizontal="center" vertical="center"/>
    </xf>
    <xf numFmtId="38" fontId="83" fillId="0" borderId="22" xfId="33" applyFont="1" applyBorder="1" applyAlignment="1">
      <alignment horizontal="right" vertical="center"/>
    </xf>
    <xf numFmtId="38" fontId="83" fillId="0" borderId="0" xfId="33" applyFont="1" applyBorder="1" applyAlignment="1">
      <alignment horizontal="right" vertical="center"/>
    </xf>
    <xf numFmtId="0" fontId="78" fillId="0" borderId="0" xfId="0" applyFont="1" applyFill="1" applyBorder="1" applyAlignment="1">
      <alignment horizontal="center" vertical="center"/>
    </xf>
    <xf numFmtId="0" fontId="79" fillId="0" borderId="1" xfId="0" applyFont="1" applyFill="1" applyBorder="1" applyAlignment="1">
      <alignment horizontal="center" vertical="center"/>
    </xf>
    <xf numFmtId="0" fontId="79" fillId="0" borderId="43" xfId="0" applyFont="1" applyBorder="1" applyAlignment="1">
      <alignment horizontal="center" vertical="center"/>
    </xf>
    <xf numFmtId="0" fontId="79" fillId="0" borderId="44" xfId="0" applyFont="1" applyBorder="1" applyAlignment="1">
      <alignment horizontal="center" vertical="center"/>
    </xf>
    <xf numFmtId="0" fontId="79" fillId="0" borderId="46" xfId="0" applyFont="1" applyBorder="1" applyAlignment="1">
      <alignment horizontal="center" vertical="center"/>
    </xf>
    <xf numFmtId="0" fontId="79" fillId="6" borderId="20" xfId="0" applyFont="1" applyFill="1" applyBorder="1" applyAlignment="1">
      <alignment horizontal="center" vertical="center" wrapText="1"/>
    </xf>
    <xf numFmtId="0" fontId="79" fillId="6" borderId="5" xfId="0" applyFont="1" applyFill="1" applyBorder="1" applyAlignment="1">
      <alignment horizontal="center" vertical="center" wrapText="1"/>
    </xf>
    <xf numFmtId="0" fontId="79" fillId="6" borderId="13" xfId="0" applyFont="1" applyFill="1" applyBorder="1" applyAlignment="1">
      <alignment horizontal="center" vertical="center" wrapText="1"/>
    </xf>
    <xf numFmtId="0" fontId="79" fillId="6" borderId="23" xfId="0" applyFont="1" applyFill="1" applyBorder="1" applyAlignment="1">
      <alignment horizontal="center" vertical="center" wrapText="1"/>
    </xf>
    <xf numFmtId="0" fontId="79" fillId="6" borderId="4" xfId="0" applyFont="1" applyFill="1" applyBorder="1" applyAlignment="1">
      <alignment horizontal="center" vertical="center" wrapText="1"/>
    </xf>
    <xf numFmtId="0" fontId="79" fillId="6" borderId="15" xfId="0" applyFont="1" applyFill="1" applyBorder="1" applyAlignment="1">
      <alignment horizontal="center" vertical="center" wrapText="1"/>
    </xf>
    <xf numFmtId="0" fontId="78" fillId="0" borderId="43" xfId="0" applyFont="1" applyBorder="1" applyAlignment="1">
      <alignment horizontal="center" vertical="center"/>
    </xf>
    <xf numFmtId="0" fontId="78" fillId="0" borderId="44" xfId="0" applyFont="1" applyBorder="1" applyAlignment="1">
      <alignment horizontal="center" vertical="center"/>
    </xf>
    <xf numFmtId="0" fontId="78" fillId="0" borderId="47" xfId="0" applyFont="1" applyBorder="1" applyAlignment="1">
      <alignment horizontal="center" vertical="center"/>
    </xf>
    <xf numFmtId="0" fontId="78" fillId="0" borderId="1" xfId="0" applyFont="1" applyBorder="1" applyAlignment="1">
      <alignment horizontal="center" vertical="center"/>
    </xf>
    <xf numFmtId="0" fontId="80" fillId="5" borderId="1" xfId="0" applyFont="1" applyFill="1" applyBorder="1" applyAlignment="1">
      <alignment horizontal="center" vertical="center"/>
    </xf>
    <xf numFmtId="0" fontId="79" fillId="0" borderId="9" xfId="0" applyFont="1" applyBorder="1" applyAlignment="1">
      <alignment horizontal="center" vertical="center"/>
    </xf>
    <xf numFmtId="0" fontId="81" fillId="0" borderId="21" xfId="0" applyFont="1" applyBorder="1" applyAlignment="1">
      <alignment horizontal="center" vertical="center"/>
    </xf>
    <xf numFmtId="0" fontId="81" fillId="0" borderId="9" xfId="0" applyFont="1" applyBorder="1" applyAlignment="1">
      <alignment horizontal="center" vertical="center"/>
    </xf>
    <xf numFmtId="0" fontId="78" fillId="5" borderId="46" xfId="0" applyFont="1" applyFill="1" applyBorder="1" applyAlignment="1">
      <alignment horizontal="center" vertical="center"/>
    </xf>
    <xf numFmtId="0" fontId="78" fillId="5" borderId="1" xfId="0" applyFont="1" applyFill="1" applyBorder="1" applyAlignment="1">
      <alignment horizontal="center" vertical="center"/>
    </xf>
    <xf numFmtId="0" fontId="78" fillId="5" borderId="45" xfId="0" applyFont="1" applyFill="1" applyBorder="1" applyAlignment="1">
      <alignment horizontal="center" vertical="center"/>
    </xf>
    <xf numFmtId="0" fontId="78" fillId="5" borderId="31" xfId="0" applyFont="1" applyFill="1" applyBorder="1" applyAlignment="1">
      <alignment horizontal="center" vertical="center"/>
    </xf>
    <xf numFmtId="0" fontId="78" fillId="5" borderId="35" xfId="0" applyFont="1" applyFill="1" applyBorder="1" applyAlignment="1">
      <alignment horizontal="center" vertical="center"/>
    </xf>
    <xf numFmtId="0" fontId="78" fillId="5" borderId="36" xfId="0" applyFont="1" applyFill="1" applyBorder="1" applyAlignment="1">
      <alignment horizontal="center" vertical="center"/>
    </xf>
    <xf numFmtId="0" fontId="79" fillId="0" borderId="48" xfId="0" applyFont="1" applyBorder="1" applyAlignment="1">
      <alignment horizontal="center" vertical="center"/>
    </xf>
    <xf numFmtId="0" fontId="79" fillId="0" borderId="44" xfId="0" applyFont="1" applyBorder="1" applyAlignment="1">
      <alignment horizontal="center" vertical="center" wrapText="1"/>
    </xf>
    <xf numFmtId="0" fontId="79" fillId="0" borderId="47" xfId="0" applyFont="1" applyBorder="1" applyAlignment="1">
      <alignment horizontal="center" vertical="center"/>
    </xf>
    <xf numFmtId="0" fontId="67" fillId="0" borderId="1" xfId="0" applyFont="1" applyBorder="1" applyAlignment="1">
      <alignment horizontal="center" vertical="center"/>
    </xf>
    <xf numFmtId="38" fontId="67" fillId="5" borderId="1" xfId="33" applyFont="1" applyFill="1" applyBorder="1" applyAlignment="1">
      <alignment horizontal="center" vertical="center"/>
    </xf>
    <xf numFmtId="38" fontId="67" fillId="5" borderId="6" xfId="33" applyFont="1" applyFill="1" applyBorder="1" applyAlignment="1">
      <alignment horizontal="center" vertical="center"/>
    </xf>
    <xf numFmtId="0" fontId="67" fillId="5" borderId="1" xfId="0" applyFont="1" applyFill="1" applyBorder="1" applyAlignment="1">
      <alignment horizontal="center" vertical="center"/>
    </xf>
    <xf numFmtId="0" fontId="67" fillId="5" borderId="35" xfId="0" applyFont="1" applyFill="1" applyBorder="1" applyAlignment="1">
      <alignment horizontal="center" vertical="center"/>
    </xf>
    <xf numFmtId="38" fontId="68" fillId="0" borderId="1" xfId="33" applyFont="1" applyBorder="1" applyAlignment="1">
      <alignment horizontal="right" vertical="center"/>
    </xf>
    <xf numFmtId="38" fontId="68" fillId="0" borderId="6" xfId="33" applyFont="1" applyBorder="1" applyAlignment="1">
      <alignment horizontal="right" vertical="center"/>
    </xf>
    <xf numFmtId="0" fontId="67" fillId="5" borderId="6" xfId="0" applyFont="1" applyFill="1" applyBorder="1" applyAlignment="1">
      <alignment horizontal="center" vertical="center"/>
    </xf>
    <xf numFmtId="0" fontId="67" fillId="0" borderId="34" xfId="0" applyFont="1" applyBorder="1" applyAlignment="1">
      <alignment horizontal="center" vertical="center" wrapText="1"/>
    </xf>
    <xf numFmtId="0" fontId="67" fillId="0" borderId="5" xfId="0" applyFont="1" applyBorder="1" applyAlignment="1">
      <alignment horizontal="center" vertical="center" wrapText="1"/>
    </xf>
    <xf numFmtId="0" fontId="67" fillId="0" borderId="13" xfId="0" applyFont="1" applyBorder="1" applyAlignment="1">
      <alignment horizontal="center" vertical="center" wrapText="1"/>
    </xf>
    <xf numFmtId="0" fontId="67" fillId="0" borderId="28" xfId="0" applyFont="1" applyBorder="1" applyAlignment="1">
      <alignment horizontal="center" vertical="center" wrapText="1"/>
    </xf>
    <xf numFmtId="0" fontId="67" fillId="0" borderId="0" xfId="0" applyFont="1" applyBorder="1" applyAlignment="1">
      <alignment horizontal="center" vertical="center" wrapText="1"/>
    </xf>
    <xf numFmtId="0" fontId="67" fillId="0" borderId="29" xfId="0" applyFont="1" applyBorder="1" applyAlignment="1">
      <alignment horizontal="center" vertical="center" wrapText="1"/>
    </xf>
    <xf numFmtId="0" fontId="67" fillId="0" borderId="33" xfId="0" applyFont="1" applyBorder="1" applyAlignment="1">
      <alignment horizontal="center" vertical="center" wrapText="1"/>
    </xf>
    <xf numFmtId="0" fontId="67" fillId="0" borderId="4" xfId="0" applyFont="1" applyBorder="1" applyAlignment="1">
      <alignment horizontal="center" vertical="center" wrapText="1"/>
    </xf>
    <xf numFmtId="0" fontId="67" fillId="0" borderId="15" xfId="0" applyFont="1" applyBorder="1" applyAlignment="1">
      <alignment horizontal="center" vertical="center" wrapText="1"/>
    </xf>
    <xf numFmtId="0" fontId="67" fillId="0" borderId="34"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28" xfId="0" applyFont="1" applyBorder="1" applyAlignment="1">
      <alignment horizontal="center" vertical="center"/>
    </xf>
    <xf numFmtId="0" fontId="67" fillId="0" borderId="0" xfId="0" applyFont="1" applyBorder="1" applyAlignment="1">
      <alignment horizontal="center" vertical="center"/>
    </xf>
    <xf numFmtId="0" fontId="67" fillId="0" borderId="29" xfId="0" applyFont="1" applyBorder="1" applyAlignment="1">
      <alignment horizontal="center" vertical="center"/>
    </xf>
    <xf numFmtId="0" fontId="67" fillId="0" borderId="33"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140" fillId="5" borderId="1" xfId="0" applyFont="1" applyFill="1" applyBorder="1" applyAlignment="1">
      <alignment horizontal="center" vertical="center"/>
    </xf>
    <xf numFmtId="0" fontId="69" fillId="6" borderId="20" xfId="0" applyFont="1" applyFill="1" applyBorder="1" applyAlignment="1">
      <alignment horizontal="center" vertical="center" wrapText="1"/>
    </xf>
    <xf numFmtId="0" fontId="69" fillId="6" borderId="5" xfId="0" applyFont="1" applyFill="1" applyBorder="1" applyAlignment="1">
      <alignment horizontal="center" vertical="center" wrapText="1"/>
    </xf>
    <xf numFmtId="0" fontId="69" fillId="6" borderId="13" xfId="0" applyFont="1" applyFill="1" applyBorder="1" applyAlignment="1">
      <alignment horizontal="center" vertical="center" wrapText="1"/>
    </xf>
    <xf numFmtId="0" fontId="69" fillId="6" borderId="23" xfId="0" applyFont="1" applyFill="1" applyBorder="1" applyAlignment="1">
      <alignment horizontal="center" vertical="center" wrapText="1"/>
    </xf>
    <xf numFmtId="0" fontId="69" fillId="6" borderId="4" xfId="0" applyFont="1" applyFill="1" applyBorder="1" applyAlignment="1">
      <alignment horizontal="center" vertical="center" wrapText="1"/>
    </xf>
    <xf numFmtId="0" fontId="69" fillId="6" borderId="15" xfId="0" applyFont="1" applyFill="1" applyBorder="1" applyAlignment="1">
      <alignment horizontal="center" vertical="center" wrapText="1"/>
    </xf>
    <xf numFmtId="0" fontId="67" fillId="0" borderId="50" xfId="0" applyFont="1" applyBorder="1" applyAlignment="1">
      <alignment horizontal="center" vertical="center"/>
    </xf>
    <xf numFmtId="0" fontId="67" fillId="0" borderId="51" xfId="0" applyFont="1" applyBorder="1" applyAlignment="1">
      <alignment horizontal="center" vertical="center"/>
    </xf>
    <xf numFmtId="0" fontId="67" fillId="0" borderId="52" xfId="0" applyFont="1" applyBorder="1" applyAlignment="1">
      <alignment horizontal="center" vertical="center"/>
    </xf>
    <xf numFmtId="0" fontId="69" fillId="0" borderId="1" xfId="0" applyFont="1" applyBorder="1" applyAlignment="1">
      <alignment horizontal="center" vertical="center"/>
    </xf>
    <xf numFmtId="0" fontId="69" fillId="0" borderId="1" xfId="0" applyFont="1" applyFill="1" applyBorder="1" applyAlignment="1">
      <alignment horizontal="center" vertical="center" shrinkToFit="1"/>
    </xf>
    <xf numFmtId="0" fontId="69" fillId="0" borderId="20" xfId="0" applyFont="1" applyBorder="1" applyAlignment="1">
      <alignment horizontal="center" vertical="center"/>
    </xf>
    <xf numFmtId="0" fontId="69" fillId="0" borderId="5" xfId="0" applyFont="1" applyBorder="1" applyAlignment="1">
      <alignment horizontal="center" vertical="center"/>
    </xf>
    <xf numFmtId="0" fontId="69" fillId="0" borderId="13" xfId="0" applyFont="1" applyBorder="1" applyAlignment="1">
      <alignment horizontal="center" vertical="center"/>
    </xf>
    <xf numFmtId="0" fontId="69" fillId="0" borderId="23" xfId="0" applyFont="1" applyBorder="1" applyAlignment="1">
      <alignment horizontal="center" vertical="center"/>
    </xf>
    <xf numFmtId="0" fontId="69" fillId="0" borderId="4" xfId="0" applyFont="1" applyBorder="1" applyAlignment="1">
      <alignment horizontal="center" vertical="center"/>
    </xf>
    <xf numFmtId="0" fontId="69" fillId="0" borderId="15"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7" fillId="0" borderId="44" xfId="0" applyFont="1" applyBorder="1" applyAlignment="1">
      <alignment horizontal="center" vertical="center"/>
    </xf>
    <xf numFmtId="0" fontId="67" fillId="0" borderId="48" xfId="0" applyFont="1" applyBorder="1" applyAlignment="1">
      <alignment horizontal="center" vertical="center"/>
    </xf>
    <xf numFmtId="0" fontId="67" fillId="0" borderId="6" xfId="0" applyFont="1" applyBorder="1" applyAlignment="1">
      <alignment horizontal="center" vertical="center"/>
    </xf>
    <xf numFmtId="0" fontId="67" fillId="0" borderId="44" xfId="0" applyFont="1" applyBorder="1" applyAlignment="1">
      <alignment horizontal="center" vertical="center" wrapText="1"/>
    </xf>
    <xf numFmtId="0" fontId="67" fillId="0" borderId="47" xfId="0" applyFont="1" applyBorder="1" applyAlignment="1">
      <alignment horizontal="center" vertical="center"/>
    </xf>
    <xf numFmtId="0" fontId="67" fillId="0" borderId="35" xfId="0" applyFont="1" applyBorder="1" applyAlignment="1">
      <alignment horizontal="center" vertical="center"/>
    </xf>
    <xf numFmtId="0" fontId="67" fillId="0" borderId="43" xfId="0" applyFont="1" applyBorder="1" applyAlignment="1">
      <alignment horizontal="center" vertical="center"/>
    </xf>
    <xf numFmtId="0" fontId="67" fillId="0" borderId="46" xfId="0" applyFont="1" applyBorder="1" applyAlignment="1">
      <alignment horizontal="center" vertical="center"/>
    </xf>
    <xf numFmtId="0" fontId="0" fillId="5" borderId="41" xfId="0" applyFill="1" applyBorder="1" applyAlignment="1">
      <alignment horizontal="center" vertical="center"/>
    </xf>
    <xf numFmtId="0" fontId="0" fillId="5" borderId="45" xfId="0" applyFill="1" applyBorder="1" applyAlignment="1">
      <alignment horizontal="center" vertical="center"/>
    </xf>
    <xf numFmtId="0" fontId="0" fillId="5" borderId="31" xfId="0" applyFill="1" applyBorder="1" applyAlignment="1">
      <alignment horizontal="center" vertical="center"/>
    </xf>
    <xf numFmtId="0" fontId="0" fillId="5" borderId="49" xfId="0" applyFill="1" applyBorder="1" applyAlignment="1">
      <alignment horizontal="center" vertical="center"/>
    </xf>
    <xf numFmtId="0" fontId="0" fillId="5" borderId="36" xfId="0" applyFill="1" applyBorder="1" applyAlignment="1">
      <alignment horizontal="center" vertical="center"/>
    </xf>
    <xf numFmtId="0" fontId="67" fillId="0" borderId="26" xfId="0" applyFont="1" applyBorder="1" applyAlignment="1">
      <alignment horizontal="center" vertical="center" wrapText="1"/>
    </xf>
    <xf numFmtId="0" fontId="67" fillId="0" borderId="3" xfId="0" applyFont="1" applyBorder="1" applyAlignment="1">
      <alignment horizontal="center" vertical="center" wrapText="1"/>
    </xf>
    <xf numFmtId="0" fontId="67" fillId="0" borderId="27" xfId="0" applyFont="1" applyBorder="1" applyAlignment="1">
      <alignment horizontal="center" vertical="center" wrapText="1"/>
    </xf>
    <xf numFmtId="0" fontId="67" fillId="0" borderId="21" xfId="0" applyFont="1" applyBorder="1" applyAlignment="1">
      <alignment horizontal="center" vertical="center"/>
    </xf>
    <xf numFmtId="0" fontId="67" fillId="0" borderId="9" xfId="0" applyFont="1" applyBorder="1" applyAlignment="1">
      <alignment horizontal="center" vertical="center"/>
    </xf>
    <xf numFmtId="38" fontId="67" fillId="5" borderId="9" xfId="33" applyFont="1" applyFill="1" applyBorder="1" applyAlignment="1">
      <alignment horizontal="center" vertical="center"/>
    </xf>
    <xf numFmtId="38" fontId="67" fillId="5" borderId="23" xfId="33" applyFont="1" applyFill="1" applyBorder="1" applyAlignment="1">
      <alignment horizontal="center" vertical="center"/>
    </xf>
    <xf numFmtId="0" fontId="67" fillId="0" borderId="31" xfId="0" applyFont="1" applyBorder="1" applyAlignment="1">
      <alignment horizontal="center" vertical="center"/>
    </xf>
    <xf numFmtId="38" fontId="68" fillId="0" borderId="31" xfId="33" applyFont="1" applyBorder="1" applyAlignment="1">
      <alignment horizontal="right" vertical="center"/>
    </xf>
    <xf numFmtId="38" fontId="68" fillId="0" borderId="32" xfId="33" applyFont="1" applyBorder="1" applyAlignment="1">
      <alignment horizontal="right" vertical="center"/>
    </xf>
    <xf numFmtId="0" fontId="67" fillId="5" borderId="31" xfId="0" applyFont="1" applyFill="1" applyBorder="1" applyAlignment="1">
      <alignment horizontal="center" vertical="center"/>
    </xf>
    <xf numFmtId="0" fontId="67" fillId="5" borderId="36" xfId="0" applyFont="1" applyFill="1" applyBorder="1" applyAlignment="1">
      <alignment horizontal="center" vertical="center"/>
    </xf>
    <xf numFmtId="0" fontId="67" fillId="5" borderId="32" xfId="0" applyFont="1" applyFill="1" applyBorder="1" applyAlignment="1">
      <alignment horizontal="center" vertical="center"/>
    </xf>
    <xf numFmtId="0" fontId="67" fillId="5" borderId="9" xfId="0" applyFont="1" applyFill="1" applyBorder="1" applyAlignment="1">
      <alignment horizontal="center" vertical="center"/>
    </xf>
    <xf numFmtId="0" fontId="67" fillId="5" borderId="23" xfId="0" applyFont="1" applyFill="1" applyBorder="1" applyAlignment="1">
      <alignment horizontal="center" vertical="center"/>
    </xf>
    <xf numFmtId="0" fontId="67" fillId="5" borderId="21" xfId="0" applyFont="1" applyFill="1" applyBorder="1" applyAlignment="1">
      <alignment horizontal="center" vertical="center"/>
    </xf>
    <xf numFmtId="0" fontId="67" fillId="5" borderId="20" xfId="0" applyFont="1" applyFill="1" applyBorder="1" applyAlignment="1">
      <alignment horizontal="center" vertical="center"/>
    </xf>
    <xf numFmtId="0" fontId="67" fillId="5" borderId="49" xfId="0" applyFont="1" applyFill="1" applyBorder="1" applyAlignment="1">
      <alignment horizontal="center" vertical="center"/>
    </xf>
    <xf numFmtId="0" fontId="67" fillId="5" borderId="42" xfId="0" applyFont="1" applyFill="1" applyBorder="1" applyAlignment="1">
      <alignment horizontal="center" vertical="center"/>
    </xf>
    <xf numFmtId="38" fontId="68" fillId="0" borderId="21" xfId="33" applyFont="1" applyBorder="1" applyAlignment="1">
      <alignment horizontal="right" vertical="center"/>
    </xf>
    <xf numFmtId="38" fontId="68" fillId="0" borderId="20" xfId="33" applyFont="1" applyBorder="1" applyAlignment="1">
      <alignment horizontal="right" vertical="center"/>
    </xf>
    <xf numFmtId="0" fontId="0" fillId="0" borderId="7" xfId="0" applyBorder="1" applyAlignment="1">
      <alignment horizontal="center" vertical="center"/>
    </xf>
    <xf numFmtId="0" fontId="0" fillId="0" borderId="34"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8" xfId="0" applyFill="1" applyBorder="1" applyAlignment="1">
      <alignment horizontal="center" vertical="center"/>
    </xf>
    <xf numFmtId="0" fontId="0" fillId="0" borderId="0" xfId="0" applyFill="1" applyBorder="1" applyAlignment="1">
      <alignment horizontal="center" vertical="center"/>
    </xf>
    <xf numFmtId="0" fontId="0" fillId="0" borderId="29"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5" xfId="0" applyFill="1" applyBorder="1" applyAlignment="1">
      <alignment horizontal="left" vertical="top" wrapText="1"/>
    </xf>
    <xf numFmtId="0" fontId="0" fillId="0" borderId="31" xfId="0" applyFill="1" applyBorder="1" applyAlignment="1">
      <alignment horizontal="left" vertical="top" wrapText="1"/>
    </xf>
    <xf numFmtId="0" fontId="0" fillId="0" borderId="36" xfId="0" applyFill="1" applyBorder="1" applyAlignment="1">
      <alignment horizontal="left" vertical="top" wrapText="1"/>
    </xf>
    <xf numFmtId="0" fontId="0" fillId="0" borderId="37" xfId="0" applyFill="1" applyBorder="1" applyAlignment="1">
      <alignment horizontal="center" vertical="center"/>
    </xf>
    <xf numFmtId="0" fontId="0" fillId="0" borderId="30" xfId="0" applyFill="1" applyBorder="1" applyAlignment="1">
      <alignment horizontal="center" vertical="center"/>
    </xf>
    <xf numFmtId="0" fontId="0" fillId="0" borderId="12" xfId="0" applyFill="1" applyBorder="1" applyAlignment="1">
      <alignment horizontal="center" vertical="center"/>
    </xf>
    <xf numFmtId="0" fontId="0" fillId="5" borderId="46" xfId="0" applyFill="1" applyBorder="1" applyAlignment="1">
      <alignment horizontal="left" vertical="center" wrapText="1"/>
    </xf>
    <xf numFmtId="0" fontId="0" fillId="5" borderId="1" xfId="0" applyFill="1" applyBorder="1" applyAlignment="1">
      <alignment horizontal="left" vertical="center" wrapText="1"/>
    </xf>
    <xf numFmtId="0" fontId="0" fillId="5" borderId="45" xfId="0" applyFill="1" applyBorder="1" applyAlignment="1">
      <alignment horizontal="left" vertical="center" wrapText="1"/>
    </xf>
    <xf numFmtId="0" fontId="0" fillId="5" borderId="31"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1"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44" xfId="0" applyFill="1" applyBorder="1" applyAlignment="1">
      <alignment horizontal="left" vertical="top" wrapText="1"/>
    </xf>
    <xf numFmtId="0" fontId="0" fillId="0" borderId="47" xfId="0" applyFill="1" applyBorder="1" applyAlignment="1">
      <alignment horizontal="left" vertical="top" wrapText="1"/>
    </xf>
    <xf numFmtId="38" fontId="5" fillId="5" borderId="1" xfId="33" applyFont="1" applyFill="1" applyBorder="1" applyAlignment="1">
      <alignment horizontal="center" vertical="center"/>
    </xf>
    <xf numFmtId="38" fontId="5" fillId="5" borderId="6" xfId="33" applyFont="1" applyFill="1" applyBorder="1" applyAlignment="1">
      <alignment horizontal="center" vertical="center"/>
    </xf>
    <xf numFmtId="38" fontId="5" fillId="0" borderId="7" xfId="33" applyFont="1" applyBorder="1" applyAlignment="1">
      <alignment horizontal="center" vertical="center"/>
    </xf>
    <xf numFmtId="38" fontId="71" fillId="0" borderId="1" xfId="33" applyFont="1" applyBorder="1" applyAlignment="1">
      <alignment horizontal="right" vertical="center"/>
    </xf>
    <xf numFmtId="38" fontId="71" fillId="0" borderId="6" xfId="33" applyFont="1" applyBorder="1" applyAlignment="1">
      <alignment horizontal="right" vertical="center"/>
    </xf>
    <xf numFmtId="0" fontId="0" fillId="0" borderId="1" xfId="0" applyBorder="1" applyAlignment="1">
      <alignment horizontal="center" vertical="center"/>
    </xf>
    <xf numFmtId="0" fontId="0" fillId="0" borderId="35" xfId="0"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5" fillId="5" borderId="20" xfId="33" applyFont="1" applyFill="1" applyBorder="1" applyAlignment="1">
      <alignment horizontal="center" vertical="center"/>
    </xf>
    <xf numFmtId="38" fontId="5" fillId="5" borderId="5" xfId="33" applyFont="1" applyFill="1" applyBorder="1" applyAlignment="1">
      <alignment horizontal="center" vertical="center"/>
    </xf>
    <xf numFmtId="38" fontId="5" fillId="5" borderId="23" xfId="33" applyFont="1" applyFill="1" applyBorder="1" applyAlignment="1">
      <alignment horizontal="center" vertical="center"/>
    </xf>
    <xf numFmtId="38" fontId="5" fillId="5" borderId="4" xfId="33" applyFont="1" applyFill="1" applyBorder="1" applyAlignment="1">
      <alignment horizontal="center" vertical="center"/>
    </xf>
    <xf numFmtId="38" fontId="5" fillId="0" borderId="13" xfId="33" applyFont="1" applyBorder="1" applyAlignment="1">
      <alignment horizontal="center" vertical="center"/>
    </xf>
    <xf numFmtId="38" fontId="5" fillId="0" borderId="15" xfId="33" applyFont="1" applyBorder="1" applyAlignment="1">
      <alignment horizontal="center" vertical="center"/>
    </xf>
    <xf numFmtId="38" fontId="71" fillId="0" borderId="20" xfId="33" applyFont="1" applyBorder="1" applyAlignment="1">
      <alignment horizontal="right" vertical="center"/>
    </xf>
    <xf numFmtId="38" fontId="71" fillId="0" borderId="5" xfId="33" applyFont="1" applyBorder="1" applyAlignment="1">
      <alignment horizontal="right" vertical="center"/>
    </xf>
    <xf numFmtId="38" fontId="71" fillId="0" borderId="23" xfId="33" applyFont="1" applyBorder="1" applyAlignment="1">
      <alignment horizontal="right" vertical="center"/>
    </xf>
    <xf numFmtId="38" fontId="71" fillId="0" borderId="4" xfId="33" applyFont="1" applyBorder="1" applyAlignment="1">
      <alignment horizontal="right"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8" xfId="0" applyFill="1" applyBorder="1" applyAlignment="1">
      <alignment horizontal="center" vertical="center"/>
    </xf>
    <xf numFmtId="0" fontId="0" fillId="5" borderId="1" xfId="0" applyFill="1" applyBorder="1" applyAlignment="1">
      <alignment horizontal="left" vertical="center"/>
    </xf>
    <xf numFmtId="0" fontId="0" fillId="5" borderId="46" xfId="0" applyFill="1" applyBorder="1" applyAlignment="1">
      <alignment horizontal="left" vertical="center"/>
    </xf>
    <xf numFmtId="0" fontId="0" fillId="0" borderId="20" xfId="0" applyBorder="1" applyAlignment="1">
      <alignment horizontal="center" vertical="center"/>
    </xf>
    <xf numFmtId="0" fontId="0" fillId="0" borderId="37"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38" fontId="5" fillId="5" borderId="31" xfId="33" applyFont="1" applyFill="1" applyBorder="1" applyAlignment="1">
      <alignment horizontal="center" vertical="center"/>
    </xf>
    <xf numFmtId="38" fontId="5" fillId="5" borderId="32" xfId="33" applyFont="1" applyFill="1" applyBorder="1" applyAlignment="1">
      <alignment horizontal="center" vertical="center"/>
    </xf>
    <xf numFmtId="38" fontId="5" fillId="0" borderId="14" xfId="33" applyFont="1" applyBorder="1" applyAlignment="1">
      <alignment horizontal="center" vertical="center"/>
    </xf>
    <xf numFmtId="38" fontId="71" fillId="0" borderId="31" xfId="33" applyFont="1" applyBorder="1" applyAlignment="1">
      <alignment horizontal="right" vertical="center"/>
    </xf>
    <xf numFmtId="38" fontId="71" fillId="0" borderId="32" xfId="33" applyFont="1" applyBorder="1" applyAlignment="1">
      <alignment horizontal="right" vertical="center"/>
    </xf>
    <xf numFmtId="0" fontId="0" fillId="0" borderId="14" xfId="0" applyBorder="1" applyAlignment="1">
      <alignment horizontal="center" vertical="center"/>
    </xf>
    <xf numFmtId="0" fontId="14" fillId="2" borderId="0" xfId="0" applyFont="1" applyFill="1" applyBorder="1" applyAlignment="1">
      <alignment horizontal="left" vertical="center"/>
    </xf>
    <xf numFmtId="0" fontId="0" fillId="5" borderId="43" xfId="0" applyFill="1" applyBorder="1" applyAlignment="1">
      <alignment horizontal="center" vertical="center"/>
    </xf>
    <xf numFmtId="0" fontId="0" fillId="5" borderId="44" xfId="0" applyFill="1" applyBorder="1" applyAlignment="1">
      <alignment horizontal="center" vertical="center"/>
    </xf>
    <xf numFmtId="0" fontId="0" fillId="5" borderId="46" xfId="0" applyFill="1" applyBorder="1" applyAlignment="1">
      <alignment horizontal="center" vertical="center"/>
    </xf>
    <xf numFmtId="0" fontId="0" fillId="5" borderId="1" xfId="0" applyFill="1" applyBorder="1" applyAlignment="1">
      <alignment horizontal="center" vertical="center"/>
    </xf>
    <xf numFmtId="0" fontId="0" fillId="0" borderId="44" xfId="0" applyFill="1" applyBorder="1" applyAlignment="1">
      <alignment horizontal="center" vertical="center"/>
    </xf>
    <xf numFmtId="0" fontId="0" fillId="0" borderId="47" xfId="0" applyFill="1" applyBorder="1" applyAlignment="1">
      <alignment horizontal="center" vertical="center"/>
    </xf>
    <xf numFmtId="0" fontId="0" fillId="0" borderId="35" xfId="0" applyFill="1" applyBorder="1" applyAlignment="1">
      <alignment horizontal="center" vertical="center"/>
    </xf>
    <xf numFmtId="0" fontId="0" fillId="0" borderId="11" xfId="0" applyFill="1" applyBorder="1" applyAlignment="1">
      <alignment horizontal="center" vertical="center"/>
    </xf>
    <xf numFmtId="38" fontId="71" fillId="0" borderId="10" xfId="33" applyFont="1" applyBorder="1" applyAlignment="1">
      <alignment horizontal="right" vertical="center"/>
    </xf>
    <xf numFmtId="38" fontId="5" fillId="5" borderId="10" xfId="33" applyFont="1" applyFill="1"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34" xfId="0" applyBorder="1" applyAlignment="1">
      <alignment horizontal="center" vertical="center"/>
    </xf>
    <xf numFmtId="0" fontId="0" fillId="0" borderId="13"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71" fillId="0" borderId="53" xfId="33" applyFont="1" applyBorder="1" applyAlignment="1">
      <alignment horizontal="right" vertical="center"/>
    </xf>
    <xf numFmtId="0" fontId="0" fillId="0" borderId="30"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15" fillId="5" borderId="1" xfId="0" applyFont="1" applyFill="1" applyBorder="1" applyAlignment="1">
      <alignment horizontal="center" vertical="center"/>
    </xf>
    <xf numFmtId="0" fontId="0" fillId="0" borderId="1" xfId="0" applyFill="1" applyBorder="1" applyAlignment="1">
      <alignment horizontal="center" vertical="center" shrinkToFit="1"/>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29"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2"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13" xfId="0" applyFont="1" applyBorder="1" applyAlignment="1">
      <alignment horizontal="center" vertical="center"/>
    </xf>
    <xf numFmtId="0" fontId="12" fillId="0" borderId="23" xfId="0" applyFont="1" applyBorder="1" applyAlignment="1">
      <alignment horizontal="center" vertical="center"/>
    </xf>
    <xf numFmtId="0" fontId="12" fillId="0" borderId="4" xfId="0" applyFont="1" applyBorder="1" applyAlignment="1">
      <alignment horizontal="center" vertical="center"/>
    </xf>
    <xf numFmtId="0" fontId="12" fillId="0" borderId="15" xfId="0" applyFont="1"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5" borderId="34"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37"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38" xfId="0" applyBorder="1" applyAlignment="1">
      <alignment horizontal="left" vertical="top"/>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37"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29"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5" fillId="5" borderId="1" xfId="33" applyFont="1" applyFill="1" applyBorder="1" applyAlignment="1">
      <alignment horizontal="right" vertical="center"/>
    </xf>
    <xf numFmtId="38" fontId="5" fillId="5" borderId="6" xfId="33" applyFont="1" applyFill="1" applyBorder="1" applyAlignment="1">
      <alignment horizontal="right" vertical="center"/>
    </xf>
    <xf numFmtId="38" fontId="5" fillId="5" borderId="31" xfId="33" applyFont="1" applyFill="1" applyBorder="1" applyAlignment="1">
      <alignment horizontal="right" vertical="center"/>
    </xf>
    <xf numFmtId="38" fontId="5" fillId="5" borderId="32" xfId="33" applyFont="1" applyFill="1" applyBorder="1" applyAlignment="1">
      <alignment horizontal="right" vertical="center"/>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3" xfId="0" applyFill="1" applyBorder="1" applyAlignment="1">
      <alignment horizontal="center" vertical="center"/>
    </xf>
    <xf numFmtId="0" fontId="0" fillId="0" borderId="31" xfId="0" applyFill="1"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29"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4" borderId="20" xfId="0" applyFill="1" applyBorder="1" applyAlignment="1">
      <alignment horizontal="center" vertical="center"/>
    </xf>
    <xf numFmtId="0" fontId="0" fillId="4" borderId="37" xfId="0" applyFill="1" applyBorder="1" applyAlignment="1">
      <alignment horizontal="center" vertical="center"/>
    </xf>
    <xf numFmtId="0" fontId="0" fillId="4" borderId="23" xfId="0" applyFill="1" applyBorder="1" applyAlignment="1">
      <alignment horizontal="center" vertical="center"/>
    </xf>
    <xf numFmtId="0" fontId="0" fillId="4" borderId="38"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5" fillId="4" borderId="20" xfId="33" applyFont="1" applyFill="1" applyBorder="1" applyAlignment="1">
      <alignment horizontal="center" vertical="center"/>
    </xf>
    <xf numFmtId="38" fontId="5" fillId="4" borderId="5" xfId="33" applyFont="1" applyFill="1" applyBorder="1" applyAlignment="1">
      <alignment horizontal="center" vertical="center"/>
    </xf>
    <xf numFmtId="38" fontId="5" fillId="4" borderId="23" xfId="33" applyFont="1" applyFill="1" applyBorder="1" applyAlignment="1">
      <alignment horizontal="center" vertical="center"/>
    </xf>
    <xf numFmtId="38" fontId="5" fillId="4" borderId="4" xfId="33" applyFont="1" applyFill="1" applyBorder="1" applyAlignment="1">
      <alignment horizontal="center" vertical="center"/>
    </xf>
    <xf numFmtId="38" fontId="5" fillId="4" borderId="13" xfId="33" applyFont="1" applyFill="1" applyBorder="1" applyAlignment="1">
      <alignment horizontal="center" vertical="center"/>
    </xf>
    <xf numFmtId="38" fontId="5" fillId="4" borderId="15" xfId="33" applyFont="1" applyFill="1" applyBorder="1" applyAlignment="1">
      <alignment horizontal="center" vertical="center"/>
    </xf>
    <xf numFmtId="38" fontId="18" fillId="4" borderId="20" xfId="33" applyFont="1" applyFill="1" applyBorder="1" applyAlignment="1">
      <alignment horizontal="right" vertical="center"/>
    </xf>
    <xf numFmtId="38" fontId="18" fillId="4" borderId="5" xfId="33" applyFont="1" applyFill="1" applyBorder="1" applyAlignment="1">
      <alignment horizontal="right" vertical="center"/>
    </xf>
    <xf numFmtId="38" fontId="18" fillId="4" borderId="23" xfId="33" applyFont="1" applyFill="1" applyBorder="1" applyAlignment="1">
      <alignment horizontal="right" vertical="center"/>
    </xf>
    <xf numFmtId="38" fontId="18" fillId="4" borderId="4" xfId="33" applyFont="1" applyFill="1" applyBorder="1" applyAlignment="1">
      <alignment horizontal="right" vertical="center"/>
    </xf>
    <xf numFmtId="0" fontId="0" fillId="0" borderId="6"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xf>
    <xf numFmtId="0" fontId="0" fillId="0" borderId="20" xfId="0" applyBorder="1" applyAlignment="1">
      <alignment horizontal="center" vertical="center" wrapText="1"/>
    </xf>
    <xf numFmtId="0" fontId="0" fillId="0" borderId="21" xfId="0" applyBorder="1" applyAlignment="1">
      <alignment horizontal="center" vertical="center"/>
    </xf>
    <xf numFmtId="0" fontId="12" fillId="0" borderId="21" xfId="0" applyFont="1" applyBorder="1" applyAlignment="1">
      <alignment horizontal="center" vertical="center"/>
    </xf>
    <xf numFmtId="0" fontId="12"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48" xfId="0" applyBorder="1" applyAlignment="1">
      <alignment horizontal="center" vertical="center"/>
    </xf>
    <xf numFmtId="0" fontId="0" fillId="0" borderId="44" xfId="0" applyBorder="1" applyAlignment="1">
      <alignment horizontal="center" vertical="center" wrapText="1"/>
    </xf>
    <xf numFmtId="0" fontId="0" fillId="0" borderId="48" xfId="0" applyBorder="1" applyAlignment="1">
      <alignment horizontal="center" vertical="center" wrapText="1"/>
    </xf>
    <xf numFmtId="0" fontId="0" fillId="0" borderId="46"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a16="http://schemas.microsoft.com/office/drawing/2014/main" xmlns="" id="{00000000-0008-0000-0200-0000010C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xmlns=""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xmlns=""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a16="http://schemas.microsoft.com/office/drawing/2014/main" xmlns="" id="{00000000-0008-0000-0200-000006000000}"/>
            </a:ext>
          </a:extLst>
        </xdr:cNvPr>
        <xdr:cNvSpPr txBox="1"/>
      </xdr:nvSpPr>
      <xdr:spPr>
        <a:xfrm>
          <a:off x="40505063" y="211550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a16="http://schemas.microsoft.com/office/drawing/2014/main" xmlns="" id="{00000000-0008-0000-0200-00000C000000}"/>
            </a:ext>
          </a:extLst>
        </xdr:cNvPr>
        <xdr:cNvSpPr txBox="1"/>
      </xdr:nvSpPr>
      <xdr:spPr>
        <a:xfrm>
          <a:off x="40505063" y="2455068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8364680</xdr:colOff>
      <xdr:row>29</xdr:row>
      <xdr:rowOff>34636</xdr:rowOff>
    </xdr:from>
    <xdr:to>
      <xdr:col>22</xdr:col>
      <xdr:colOff>329046</xdr:colOff>
      <xdr:row>41</xdr:row>
      <xdr:rowOff>112147</xdr:rowOff>
    </xdr:to>
    <xdr:pic>
      <xdr:nvPicPr>
        <xdr:cNvPr id="2" name="図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40974816" y="37216772"/>
          <a:ext cx="13733321" cy="8909784"/>
        </a:xfrm>
        <a:prstGeom prst="rect">
          <a:avLst/>
        </a:prstGeom>
      </xdr:spPr>
    </xdr:pic>
    <xdr:clientData/>
  </xdr:twoCellAnchor>
  <xdr:twoCellAnchor>
    <xdr:from>
      <xdr:col>3</xdr:col>
      <xdr:colOff>2629012</xdr:colOff>
      <xdr:row>34</xdr:row>
      <xdr:rowOff>98043</xdr:rowOff>
    </xdr:from>
    <xdr:to>
      <xdr:col>10</xdr:col>
      <xdr:colOff>3346320</xdr:colOff>
      <xdr:row>36</xdr:row>
      <xdr:rowOff>20949</xdr:rowOff>
    </xdr:to>
    <xdr:cxnSp macro="">
      <xdr:nvCxnSpPr>
        <xdr:cNvPr id="4" name="直線コネクタ 3">
          <a:extLst>
            <a:ext uri="{FF2B5EF4-FFF2-40B4-BE49-F238E27FC236}">
              <a16:creationId xmlns:a16="http://schemas.microsoft.com/office/drawing/2014/main" xmlns="" id="{00000000-0008-0000-0200-000004000000}"/>
            </a:ext>
          </a:extLst>
        </xdr:cNvPr>
        <xdr:cNvCxnSpPr/>
      </xdr:nvCxnSpPr>
      <xdr:spPr>
        <a:xfrm flipV="1">
          <a:off x="8251835" y="39934051"/>
          <a:ext cx="24330090" cy="170500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xmlns=""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2" name="AutoShape 3">
          <a:extLst>
            <a:ext uri="{FF2B5EF4-FFF2-40B4-BE49-F238E27FC236}">
              <a16:creationId xmlns:a16="http://schemas.microsoft.com/office/drawing/2014/main" xmlns="" id="{00000000-0008-0000-0300-00000200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xmlns=""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xmlns=""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xmlns="" id="{00000000-0008-0000-0300-000005000000}"/>
            </a:ext>
          </a:extLst>
        </xdr:cNvPr>
        <xdr:cNvSpPr txBox="1"/>
      </xdr:nvSpPr>
      <xdr:spPr>
        <a:xfrm>
          <a:off x="40500300" y="211788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40500300" y="24574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41866</xdr:colOff>
      <xdr:row>29</xdr:row>
      <xdr:rowOff>33421</xdr:rowOff>
    </xdr:from>
    <xdr:to>
      <xdr:col>11</xdr:col>
      <xdr:colOff>13719342</xdr:colOff>
      <xdr:row>40</xdr:row>
      <xdr:rowOff>852237</xdr:rowOff>
    </xdr:to>
    <xdr:pic>
      <xdr:nvPicPr>
        <xdr:cNvPr id="10" name="図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1" cstate="print"/>
        <a:stretch>
          <a:fillRect/>
        </a:stretch>
      </xdr:blipFill>
      <xdr:spPr>
        <a:xfrm>
          <a:off x="30037261" y="38300526"/>
          <a:ext cx="13677476" cy="8789737"/>
        </a:xfrm>
        <a:prstGeom prst="rect">
          <a:avLst/>
        </a:prstGeom>
      </xdr:spPr>
    </xdr:pic>
    <xdr:clientData/>
  </xdr:twoCellAnchor>
  <xdr:twoCellAnchor>
    <xdr:from>
      <xdr:col>4</xdr:col>
      <xdr:colOff>50131</xdr:colOff>
      <xdr:row>34</xdr:row>
      <xdr:rowOff>50132</xdr:rowOff>
    </xdr:from>
    <xdr:to>
      <xdr:col>11</xdr:col>
      <xdr:colOff>16710</xdr:colOff>
      <xdr:row>35</xdr:row>
      <xdr:rowOff>852237</xdr:rowOff>
    </xdr:to>
    <xdr:cxnSp macro="">
      <xdr:nvCxnSpPr>
        <xdr:cNvPr id="12" name="直線コネクタ 11">
          <a:extLst>
            <a:ext uri="{FF2B5EF4-FFF2-40B4-BE49-F238E27FC236}">
              <a16:creationId xmlns:a16="http://schemas.microsoft.com/office/drawing/2014/main" xmlns=""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xmlns=""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1170781</xdr:colOff>
      <xdr:row>72</xdr:row>
      <xdr:rowOff>158750</xdr:rowOff>
    </xdr:from>
    <xdr:to>
      <xdr:col>7</xdr:col>
      <xdr:colOff>178593</xdr:colOff>
      <xdr:row>76</xdr:row>
      <xdr:rowOff>39688</xdr:rowOff>
    </xdr:to>
    <xdr:sp macro="" textlink="">
      <xdr:nvSpPr>
        <xdr:cNvPr id="2" name="円/楕円 1">
          <a:extLst>
            <a:ext uri="{FF2B5EF4-FFF2-40B4-BE49-F238E27FC236}">
              <a16:creationId xmlns:a16="http://schemas.microsoft.com/office/drawing/2014/main" xmlns="" id="{00000000-0008-0000-0800-000002000000}"/>
            </a:ext>
          </a:extLst>
        </xdr:cNvPr>
        <xdr:cNvSpPr/>
      </xdr:nvSpPr>
      <xdr:spPr>
        <a:xfrm>
          <a:off x="3452812" y="34925000"/>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1150938</xdr:colOff>
      <xdr:row>82</xdr:row>
      <xdr:rowOff>99219</xdr:rowOff>
    </xdr:from>
    <xdr:to>
      <xdr:col>7</xdr:col>
      <xdr:colOff>158750</xdr:colOff>
      <xdr:row>85</xdr:row>
      <xdr:rowOff>218282</xdr:rowOff>
    </xdr:to>
    <xdr:sp macro="" textlink="">
      <xdr:nvSpPr>
        <xdr:cNvPr id="4" name="円/楕円 3">
          <a:extLst>
            <a:ext uri="{FF2B5EF4-FFF2-40B4-BE49-F238E27FC236}">
              <a16:creationId xmlns:a16="http://schemas.microsoft.com/office/drawing/2014/main" xmlns="" id="{00000000-0008-0000-0800-000004000000}"/>
            </a:ext>
          </a:extLst>
        </xdr:cNvPr>
        <xdr:cNvSpPr/>
      </xdr:nvSpPr>
      <xdr:spPr>
        <a:xfrm>
          <a:off x="3432969" y="37246719"/>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992188</xdr:colOff>
      <xdr:row>92</xdr:row>
      <xdr:rowOff>119062</xdr:rowOff>
    </xdr:from>
    <xdr:to>
      <xdr:col>7</xdr:col>
      <xdr:colOff>0</xdr:colOff>
      <xdr:row>96</xdr:row>
      <xdr:rowOff>0</xdr:rowOff>
    </xdr:to>
    <xdr:sp macro="" textlink="">
      <xdr:nvSpPr>
        <xdr:cNvPr id="6" name="円/楕円 5">
          <a:extLst>
            <a:ext uri="{FF2B5EF4-FFF2-40B4-BE49-F238E27FC236}">
              <a16:creationId xmlns:a16="http://schemas.microsoft.com/office/drawing/2014/main" xmlns="" id="{00000000-0008-0000-0800-000006000000}"/>
            </a:ext>
          </a:extLst>
        </xdr:cNvPr>
        <xdr:cNvSpPr/>
      </xdr:nvSpPr>
      <xdr:spPr>
        <a:xfrm>
          <a:off x="3274219" y="3964781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198438</xdr:colOff>
      <xdr:row>99</xdr:row>
      <xdr:rowOff>198437</xdr:rowOff>
    </xdr:from>
    <xdr:to>
      <xdr:col>5</xdr:col>
      <xdr:colOff>873126</xdr:colOff>
      <xdr:row>102</xdr:row>
      <xdr:rowOff>238125</xdr:rowOff>
    </xdr:to>
    <xdr:sp macro="" textlink="">
      <xdr:nvSpPr>
        <xdr:cNvPr id="7" name="円/楕円 6">
          <a:extLst>
            <a:ext uri="{FF2B5EF4-FFF2-40B4-BE49-F238E27FC236}">
              <a16:creationId xmlns:a16="http://schemas.microsoft.com/office/drawing/2014/main" xmlns="" id="{00000000-0008-0000-0800-000007000000}"/>
            </a:ext>
          </a:extLst>
        </xdr:cNvPr>
        <xdr:cNvSpPr/>
      </xdr:nvSpPr>
      <xdr:spPr>
        <a:xfrm>
          <a:off x="2024063" y="4139406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topLeftCell="A27" zoomScale="85" zoomScaleNormal="85" workbookViewId="0">
      <selection activeCell="C33" sqref="C33:U33"/>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75" style="6" customWidth="1"/>
    <col min="28" max="16384" width="9" style="6"/>
  </cols>
  <sheetData>
    <row r="1" spans="1:27" customFormat="1" ht="55.5" customHeight="1">
      <c r="A1" s="313" t="s">
        <v>100</v>
      </c>
      <c r="B1" s="8"/>
      <c r="L1" s="456"/>
      <c r="M1" s="456"/>
      <c r="N1" s="456"/>
      <c r="O1" s="456"/>
      <c r="P1" s="456"/>
      <c r="Q1" s="456"/>
      <c r="R1" s="456"/>
      <c r="S1" s="456"/>
      <c r="T1" s="456"/>
      <c r="U1" s="456"/>
      <c r="V1" s="456"/>
      <c r="W1" s="456"/>
      <c r="X1" s="456"/>
      <c r="Y1" s="456"/>
      <c r="Z1" s="456"/>
      <c r="AA1" s="456"/>
    </row>
    <row r="2" spans="1:27" customFormat="1" ht="57.75" customHeight="1">
      <c r="B2" s="318" t="s">
        <v>358</v>
      </c>
      <c r="C2" s="457" t="s">
        <v>421</v>
      </c>
      <c r="D2" s="457"/>
      <c r="E2" s="457"/>
      <c r="F2" s="458"/>
      <c r="G2" s="9"/>
      <c r="H2" s="10"/>
      <c r="I2" s="10"/>
      <c r="J2" s="459" t="s">
        <v>36</v>
      </c>
      <c r="K2" s="459"/>
      <c r="L2" s="460" t="s">
        <v>422</v>
      </c>
      <c r="M2" s="457"/>
      <c r="N2" s="458"/>
      <c r="Q2" s="288" t="s">
        <v>115</v>
      </c>
      <c r="R2" s="352">
        <v>43374</v>
      </c>
      <c r="S2" s="353" t="s">
        <v>94</v>
      </c>
      <c r="T2" s="354">
        <v>43616</v>
      </c>
      <c r="U2" s="11"/>
      <c r="V2" s="11"/>
      <c r="W2" s="1"/>
      <c r="X2" s="12"/>
      <c r="Y2" s="12"/>
      <c r="Z2" s="12"/>
      <c r="AA2" s="12"/>
    </row>
    <row r="3" spans="1:27" customFormat="1" ht="27" customHeight="1" thickBot="1">
      <c r="W3" s="1"/>
      <c r="X3" s="12"/>
      <c r="Y3" s="12"/>
      <c r="Z3" s="12"/>
      <c r="AA3" s="12"/>
    </row>
    <row r="4" spans="1:27" customFormat="1" ht="40.5" customHeight="1">
      <c r="F4" s="462" t="s">
        <v>116</v>
      </c>
      <c r="G4" s="463"/>
      <c r="H4" s="247">
        <v>15000</v>
      </c>
      <c r="I4" s="289" t="s">
        <v>37</v>
      </c>
      <c r="J4" s="13"/>
      <c r="K4" s="462" t="s">
        <v>38</v>
      </c>
      <c r="L4" s="247">
        <v>15000</v>
      </c>
      <c r="M4" s="289" t="s">
        <v>39</v>
      </c>
      <c r="N4" s="289"/>
      <c r="O4" s="143"/>
      <c r="U4" s="14"/>
      <c r="V4" s="14"/>
      <c r="W4" s="1"/>
      <c r="X4" s="12"/>
      <c r="Y4" s="12"/>
      <c r="Z4" s="12"/>
      <c r="AA4" s="12"/>
    </row>
    <row r="5" spans="1:27" customFormat="1" ht="43.5" customHeight="1" thickBot="1">
      <c r="B5" s="6"/>
      <c r="C5" s="15"/>
      <c r="F5" s="464"/>
      <c r="G5" s="465"/>
      <c r="H5" s="248">
        <f>IF(H4=0,"",ROUNDDOWN(H4*入力用データ!D1*0.01+H4,1))</f>
        <v>16200</v>
      </c>
      <c r="I5" s="290" t="s">
        <v>40</v>
      </c>
      <c r="J5" s="16"/>
      <c r="K5" s="464"/>
      <c r="L5" s="248">
        <f>IF(L4=0,"",ROUNDDOWN(L4*入力用データ!D1*0.01+L4,1))</f>
        <v>16200</v>
      </c>
      <c r="M5" s="290" t="s">
        <v>41</v>
      </c>
      <c r="N5" s="290"/>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68" t="s">
        <v>18</v>
      </c>
      <c r="D9" s="468"/>
      <c r="E9" s="468"/>
      <c r="F9" s="468" t="s">
        <v>19</v>
      </c>
      <c r="G9" s="468"/>
      <c r="H9" s="468"/>
      <c r="I9" s="468" t="s">
        <v>20</v>
      </c>
      <c r="J9" s="468"/>
      <c r="K9" s="468"/>
      <c r="L9" s="468" t="s">
        <v>21</v>
      </c>
      <c r="M9" s="468"/>
      <c r="N9" s="468"/>
      <c r="O9" s="468" t="s">
        <v>22</v>
      </c>
      <c r="P9" s="468"/>
      <c r="Q9" s="468"/>
      <c r="R9" s="468" t="s">
        <v>23</v>
      </c>
      <c r="S9" s="468"/>
      <c r="T9" s="468"/>
      <c r="U9" s="62"/>
    </row>
    <row r="10" spans="1:27" ht="54" customHeight="1">
      <c r="A10" s="451" t="s">
        <v>349</v>
      </c>
      <c r="B10" s="452"/>
      <c r="C10" s="264">
        <v>43374</v>
      </c>
      <c r="D10" s="265" t="s">
        <v>361</v>
      </c>
      <c r="E10" s="266">
        <v>43483</v>
      </c>
      <c r="F10" s="264">
        <v>43484</v>
      </c>
      <c r="G10" s="265" t="s">
        <v>361</v>
      </c>
      <c r="H10" s="266">
        <v>43490</v>
      </c>
      <c r="I10" s="264">
        <v>43491</v>
      </c>
      <c r="J10" s="265" t="s">
        <v>361</v>
      </c>
      <c r="K10" s="268">
        <v>43496</v>
      </c>
      <c r="L10" s="267">
        <v>43497</v>
      </c>
      <c r="M10" s="265" t="s">
        <v>361</v>
      </c>
      <c r="N10" s="268">
        <v>43510</v>
      </c>
      <c r="O10" s="267">
        <v>43511</v>
      </c>
      <c r="P10" s="265" t="s">
        <v>361</v>
      </c>
      <c r="Q10" s="268">
        <v>43534</v>
      </c>
      <c r="R10" s="267"/>
      <c r="S10" s="265" t="s">
        <v>16</v>
      </c>
      <c r="T10" s="268"/>
      <c r="U10" s="466" t="s">
        <v>348</v>
      </c>
    </row>
    <row r="11" spans="1:27" ht="54" customHeight="1">
      <c r="A11" s="451"/>
      <c r="B11" s="452"/>
      <c r="C11" s="267">
        <v>43548</v>
      </c>
      <c r="D11" s="265" t="s">
        <v>361</v>
      </c>
      <c r="E11" s="266">
        <v>43616</v>
      </c>
      <c r="F11" s="267"/>
      <c r="G11" s="265" t="s">
        <v>361</v>
      </c>
      <c r="H11" s="268"/>
      <c r="I11" s="267">
        <v>43540</v>
      </c>
      <c r="J11" s="265" t="s">
        <v>361</v>
      </c>
      <c r="K11" s="268">
        <v>43547</v>
      </c>
      <c r="L11" s="267">
        <v>43535</v>
      </c>
      <c r="M11" s="265" t="s">
        <v>361</v>
      </c>
      <c r="N11" s="268">
        <v>43539</v>
      </c>
      <c r="O11" s="267"/>
      <c r="P11" s="265" t="s">
        <v>361</v>
      </c>
      <c r="Q11" s="268"/>
      <c r="R11" s="267"/>
      <c r="S11" s="265" t="s">
        <v>16</v>
      </c>
      <c r="T11" s="268"/>
      <c r="U11" s="467"/>
    </row>
    <row r="12" spans="1:27" ht="54" customHeight="1">
      <c r="A12" s="451"/>
      <c r="B12" s="452"/>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67"/>
    </row>
    <row r="13" spans="1:27" ht="54" customHeight="1">
      <c r="A13" s="453">
        <v>1</v>
      </c>
      <c r="B13" s="430" t="s">
        <v>440</v>
      </c>
      <c r="C13" s="461">
        <v>200000</v>
      </c>
      <c r="D13" s="461"/>
      <c r="E13" s="461"/>
      <c r="F13" s="461">
        <v>224000</v>
      </c>
      <c r="G13" s="461"/>
      <c r="H13" s="461"/>
      <c r="I13" s="461">
        <v>253000</v>
      </c>
      <c r="J13" s="461"/>
      <c r="K13" s="461"/>
      <c r="L13" s="461">
        <v>288000</v>
      </c>
      <c r="M13" s="461"/>
      <c r="N13" s="461"/>
      <c r="O13" s="461">
        <v>300000</v>
      </c>
      <c r="P13" s="461"/>
      <c r="Q13" s="461"/>
      <c r="R13" s="461"/>
      <c r="S13" s="461"/>
      <c r="T13" s="461"/>
      <c r="U13" s="216">
        <v>4500</v>
      </c>
    </row>
    <row r="14" spans="1:27" ht="54" customHeight="1">
      <c r="A14" s="453"/>
      <c r="B14" s="430"/>
      <c r="C14" s="249" t="s">
        <v>17</v>
      </c>
      <c r="D14" s="437">
        <f>IF(ISBLANK(C13),"",ROUNDDOWN(C13+C13*入力用データ!$D$1*0.01,0))</f>
        <v>216000</v>
      </c>
      <c r="E14" s="437"/>
      <c r="F14" s="249" t="s">
        <v>17</v>
      </c>
      <c r="G14" s="437">
        <f>IF(ISBLANK(F13),"",ROUNDDOWN(F13+F13*入力用データ!$D$1*0.01,0))</f>
        <v>241920</v>
      </c>
      <c r="H14" s="437"/>
      <c r="I14" s="249" t="s">
        <v>17</v>
      </c>
      <c r="J14" s="437">
        <f>IF(ISBLANK(I13),"",ROUNDDOWN(I13+I13*入力用データ!$D$1*0.01,0))</f>
        <v>273240</v>
      </c>
      <c r="K14" s="437"/>
      <c r="L14" s="249" t="s">
        <v>17</v>
      </c>
      <c r="M14" s="437">
        <f>IF(ISBLANK(L13),"",ROUNDDOWN(L13+L13*入力用データ!$D$1*0.01,0))</f>
        <v>311040</v>
      </c>
      <c r="N14" s="437"/>
      <c r="O14" s="249" t="s">
        <v>17</v>
      </c>
      <c r="P14" s="437">
        <f>IF(ISBLANK(O13),"",ROUNDDOWN(O13+O13*入力用データ!$D$1*0.01,0))</f>
        <v>324000</v>
      </c>
      <c r="Q14" s="437"/>
      <c r="R14" s="249" t="s">
        <v>17</v>
      </c>
      <c r="S14" s="437" t="str">
        <f>IF(ISBLANK(R13),"",ROUNDDOWN(R13+R13*入力用データ!$D$1*0.01,0))</f>
        <v/>
      </c>
      <c r="T14" s="437"/>
      <c r="U14" s="250" t="str">
        <f>IF(ISBLANK(U13),"税込","税込 "&amp;ROUNDDOWN(U13+U13*入力用データ!$D$1*0.01,0))</f>
        <v>税込 4860</v>
      </c>
    </row>
    <row r="15" spans="1:27" ht="54" customHeight="1">
      <c r="A15" s="453">
        <v>2</v>
      </c>
      <c r="B15" s="454" t="s">
        <v>423</v>
      </c>
      <c r="C15" s="438">
        <v>203000</v>
      </c>
      <c r="D15" s="438"/>
      <c r="E15" s="438"/>
      <c r="F15" s="438">
        <v>227000</v>
      </c>
      <c r="G15" s="438"/>
      <c r="H15" s="438"/>
      <c r="I15" s="438">
        <v>256000</v>
      </c>
      <c r="J15" s="438"/>
      <c r="K15" s="438"/>
      <c r="L15" s="438">
        <v>291000</v>
      </c>
      <c r="M15" s="438"/>
      <c r="N15" s="438"/>
      <c r="O15" s="438">
        <v>303000</v>
      </c>
      <c r="P15" s="438"/>
      <c r="Q15" s="438"/>
      <c r="R15" s="438"/>
      <c r="S15" s="438"/>
      <c r="T15" s="438"/>
      <c r="U15" s="216"/>
    </row>
    <row r="16" spans="1:27" ht="54" customHeight="1">
      <c r="A16" s="453"/>
      <c r="B16" s="455"/>
      <c r="C16" s="249" t="s">
        <v>17</v>
      </c>
      <c r="D16" s="437">
        <f>IF(ISBLANK(C15),"",ROUNDDOWN(C15+C15*入力用データ!$D$1*0.01,0))</f>
        <v>219240</v>
      </c>
      <c r="E16" s="437"/>
      <c r="F16" s="249" t="s">
        <v>17</v>
      </c>
      <c r="G16" s="437">
        <f>IF(ISBLANK(F15),"",ROUNDDOWN(F15+F15*入力用データ!$D$1*0.01,0))</f>
        <v>245160</v>
      </c>
      <c r="H16" s="437"/>
      <c r="I16" s="249" t="s">
        <v>17</v>
      </c>
      <c r="J16" s="437">
        <f>IF(ISBLANK(I15),"",ROUNDDOWN(I15+I15*入力用データ!$D$1*0.01,0))</f>
        <v>276480</v>
      </c>
      <c r="K16" s="437"/>
      <c r="L16" s="249" t="s">
        <v>17</v>
      </c>
      <c r="M16" s="437">
        <f>IF(ISBLANK(L15),"",ROUNDDOWN(L15+L15*入力用データ!$D$1*0.01,0))</f>
        <v>314280</v>
      </c>
      <c r="N16" s="437"/>
      <c r="O16" s="249" t="s">
        <v>17</v>
      </c>
      <c r="P16" s="437">
        <f>IF(ISBLANK(O15),"",ROUNDDOWN(O15+O15*入力用データ!$D$1*0.01,0))</f>
        <v>327240</v>
      </c>
      <c r="Q16" s="437"/>
      <c r="R16" s="249" t="s">
        <v>17</v>
      </c>
      <c r="S16" s="437" t="str">
        <f>IF(ISBLANK(R15),"",ROUNDDOWN(R15+R15*入力用データ!$D$1*0.01,0))</f>
        <v/>
      </c>
      <c r="T16" s="437"/>
      <c r="U16" s="250" t="str">
        <f>IF(ISBLANK(U15),"税込","税込 "&amp;ROUNDDOWN(U15+U15*入力用データ!$D$1*0.01,0))</f>
        <v>税込</v>
      </c>
    </row>
    <row r="17" spans="1:24" ht="54" customHeight="1">
      <c r="A17" s="453">
        <v>3</v>
      </c>
      <c r="B17" s="454" t="s">
        <v>469</v>
      </c>
      <c r="C17" s="438">
        <v>205000</v>
      </c>
      <c r="D17" s="438"/>
      <c r="E17" s="438"/>
      <c r="F17" s="438">
        <v>229000</v>
      </c>
      <c r="G17" s="438"/>
      <c r="H17" s="438"/>
      <c r="I17" s="438">
        <v>258000</v>
      </c>
      <c r="J17" s="438"/>
      <c r="K17" s="438"/>
      <c r="L17" s="438">
        <v>293000</v>
      </c>
      <c r="M17" s="438"/>
      <c r="N17" s="438"/>
      <c r="O17" s="438">
        <v>305000</v>
      </c>
      <c r="P17" s="438"/>
      <c r="Q17" s="438"/>
      <c r="R17" s="438"/>
      <c r="S17" s="438"/>
      <c r="T17" s="438"/>
      <c r="U17" s="216"/>
    </row>
    <row r="18" spans="1:24" ht="54" customHeight="1">
      <c r="A18" s="453"/>
      <c r="B18" s="455"/>
      <c r="C18" s="249" t="s">
        <v>17</v>
      </c>
      <c r="D18" s="437">
        <f>IF(ISBLANK(C17),"",ROUNDDOWN(C17+C17*入力用データ!$D$1*0.01,0))</f>
        <v>221400</v>
      </c>
      <c r="E18" s="437"/>
      <c r="F18" s="249" t="s">
        <v>17</v>
      </c>
      <c r="G18" s="437">
        <f>IF(ISBLANK(F17),"",ROUNDDOWN(F17+F17*入力用データ!$D$1*0.01,0))</f>
        <v>247320</v>
      </c>
      <c r="H18" s="437"/>
      <c r="I18" s="249" t="s">
        <v>17</v>
      </c>
      <c r="J18" s="437">
        <f>IF(ISBLANK(I17),"",ROUNDDOWN(I17+I17*入力用データ!$D$1*0.01,0))</f>
        <v>278640</v>
      </c>
      <c r="K18" s="437"/>
      <c r="L18" s="249" t="s">
        <v>17</v>
      </c>
      <c r="M18" s="437">
        <f>IF(ISBLANK(L17),"",ROUNDDOWN(L17+L17*入力用データ!$D$1*0.01,0))</f>
        <v>316440</v>
      </c>
      <c r="N18" s="437"/>
      <c r="O18" s="249" t="s">
        <v>17</v>
      </c>
      <c r="P18" s="437">
        <f>IF(ISBLANK(O17),"",ROUNDDOWN(O17+O17*入力用データ!$D$1*0.01,0))</f>
        <v>329400</v>
      </c>
      <c r="Q18" s="437"/>
      <c r="R18" s="249" t="s">
        <v>17</v>
      </c>
      <c r="S18" s="437" t="str">
        <f>IF(ISBLANK(R17),"",ROUNDDOWN(R17+R17*入力用データ!$D$1*0.01,0))</f>
        <v/>
      </c>
      <c r="T18" s="437"/>
      <c r="U18" s="250" t="str">
        <f>IF(ISBLANK(U17),"税込","税込 "&amp;ROUNDDOWN(U17+U17*入力用データ!$D$1*0.01,0))</f>
        <v>税込</v>
      </c>
    </row>
    <row r="19" spans="1:24" ht="54" customHeight="1">
      <c r="A19" s="453">
        <v>4</v>
      </c>
      <c r="B19" s="430" t="s">
        <v>468</v>
      </c>
      <c r="C19" s="438">
        <v>205000</v>
      </c>
      <c r="D19" s="438"/>
      <c r="E19" s="438"/>
      <c r="F19" s="438">
        <v>229000</v>
      </c>
      <c r="G19" s="438"/>
      <c r="H19" s="438"/>
      <c r="I19" s="438">
        <v>263000</v>
      </c>
      <c r="J19" s="438"/>
      <c r="K19" s="438"/>
      <c r="L19" s="438">
        <v>303000</v>
      </c>
      <c r="M19" s="438"/>
      <c r="N19" s="438"/>
      <c r="O19" s="438">
        <v>315000</v>
      </c>
      <c r="P19" s="438"/>
      <c r="Q19" s="438"/>
      <c r="R19" s="438"/>
      <c r="S19" s="438"/>
      <c r="T19" s="438"/>
      <c r="U19" s="216"/>
    </row>
    <row r="20" spans="1:24" ht="54" customHeight="1">
      <c r="A20" s="453"/>
      <c r="B20" s="455"/>
      <c r="C20" s="249" t="s">
        <v>17</v>
      </c>
      <c r="D20" s="437">
        <f>IF(ISBLANK(C19),"",ROUNDDOWN(C19+C19*入力用データ!$D$1*0.01,0))</f>
        <v>221400</v>
      </c>
      <c r="E20" s="437"/>
      <c r="F20" s="249" t="s">
        <v>17</v>
      </c>
      <c r="G20" s="437">
        <f>IF(ISBLANK(F19),"",ROUNDDOWN(F19+F19*入力用データ!$D$1*0.01,0))</f>
        <v>247320</v>
      </c>
      <c r="H20" s="437"/>
      <c r="I20" s="249" t="s">
        <v>17</v>
      </c>
      <c r="J20" s="437">
        <f>IF(ISBLANK(I19),"",ROUNDDOWN(I19+I19*入力用データ!$D$1*0.01,0))</f>
        <v>284040</v>
      </c>
      <c r="K20" s="437"/>
      <c r="L20" s="249" t="s">
        <v>17</v>
      </c>
      <c r="M20" s="437">
        <f>IF(ISBLANK(L19),"",ROUNDDOWN(L19+L19*入力用データ!$D$1*0.01,0))</f>
        <v>327240</v>
      </c>
      <c r="N20" s="437"/>
      <c r="O20" s="249" t="s">
        <v>17</v>
      </c>
      <c r="P20" s="437">
        <f>IF(ISBLANK(O19),"",ROUNDDOWN(O19+O19*入力用データ!$D$1*0.01,0))</f>
        <v>340200</v>
      </c>
      <c r="Q20" s="437"/>
      <c r="R20" s="249" t="s">
        <v>17</v>
      </c>
      <c r="S20" s="437" t="str">
        <f>IF(ISBLANK(R19),"",ROUNDDOWN(R19+R19*入力用データ!$D$1*0.01,0))</f>
        <v/>
      </c>
      <c r="T20" s="437"/>
      <c r="U20" s="250" t="str">
        <f>IF(ISBLANK(U19),"税込","税込 "&amp;ROUNDDOWN(U19+U19*入力用データ!$D$1*0.01,0))</f>
        <v>税込</v>
      </c>
    </row>
    <row r="21" spans="1:24" ht="54" customHeight="1">
      <c r="A21" s="453">
        <v>5</v>
      </c>
      <c r="B21" s="454" t="s">
        <v>424</v>
      </c>
      <c r="C21" s="438">
        <v>220000</v>
      </c>
      <c r="D21" s="438"/>
      <c r="E21" s="438"/>
      <c r="F21" s="438">
        <v>243000</v>
      </c>
      <c r="G21" s="438"/>
      <c r="H21" s="438"/>
      <c r="I21" s="438">
        <v>277000</v>
      </c>
      <c r="J21" s="438"/>
      <c r="K21" s="438"/>
      <c r="L21" s="438">
        <v>322000</v>
      </c>
      <c r="M21" s="438"/>
      <c r="N21" s="438"/>
      <c r="O21" s="438">
        <v>334000</v>
      </c>
      <c r="P21" s="438"/>
      <c r="Q21" s="438"/>
      <c r="R21" s="438"/>
      <c r="S21" s="438"/>
      <c r="T21" s="438"/>
      <c r="U21" s="251"/>
    </row>
    <row r="22" spans="1:24" ht="54" customHeight="1">
      <c r="A22" s="453"/>
      <c r="B22" s="455"/>
      <c r="C22" s="249" t="s">
        <v>17</v>
      </c>
      <c r="D22" s="437">
        <f>IF(ISBLANK(C21),"",ROUNDDOWN(C21+C21*入力用データ!$D$1*0.01,0))</f>
        <v>237600</v>
      </c>
      <c r="E22" s="437"/>
      <c r="F22" s="249" t="s">
        <v>17</v>
      </c>
      <c r="G22" s="437">
        <f>IF(ISBLANK(F21),"",ROUNDDOWN(F21+F21*入力用データ!$D$1*0.01,0))</f>
        <v>262440</v>
      </c>
      <c r="H22" s="437"/>
      <c r="I22" s="249" t="s">
        <v>17</v>
      </c>
      <c r="J22" s="437">
        <f>IF(ISBLANK(I21),"",ROUNDDOWN(I21+I21*入力用データ!$D$1*0.01,0))</f>
        <v>299160</v>
      </c>
      <c r="K22" s="437"/>
      <c r="L22" s="249" t="s">
        <v>17</v>
      </c>
      <c r="M22" s="437">
        <f>IF(ISBLANK(L21),"",ROUNDDOWN(L21+L21*入力用データ!$D$1*0.01,0))</f>
        <v>347760</v>
      </c>
      <c r="N22" s="437"/>
      <c r="O22" s="249" t="s">
        <v>17</v>
      </c>
      <c r="P22" s="437">
        <f>IF(ISBLANK(O21),"",ROUNDDOWN(O21+O21*入力用データ!$D$1*0.01,0))</f>
        <v>360720</v>
      </c>
      <c r="Q22" s="437"/>
      <c r="R22" s="249" t="s">
        <v>17</v>
      </c>
      <c r="S22" s="437" t="str">
        <f>IF(ISBLANK(R21),"",ROUNDDOWN(R21+R21*入力用データ!$D$1*0.01,0))</f>
        <v/>
      </c>
      <c r="T22" s="437"/>
      <c r="U22" s="250" t="str">
        <f>IF(ISBLANK(U21),"税込","税込 "&amp;ROUNDDOWN(U21+U21*入力用データ!$D$1*0.01,0))</f>
        <v>税込</v>
      </c>
    </row>
    <row r="23" spans="1:24" ht="54" customHeight="1">
      <c r="A23" s="453">
        <v>6</v>
      </c>
      <c r="B23" s="430" t="s">
        <v>425</v>
      </c>
      <c r="C23" s="438">
        <v>234000</v>
      </c>
      <c r="D23" s="438"/>
      <c r="E23" s="438"/>
      <c r="F23" s="438">
        <v>258000</v>
      </c>
      <c r="G23" s="438"/>
      <c r="H23" s="438"/>
      <c r="I23" s="438">
        <v>281000</v>
      </c>
      <c r="J23" s="438"/>
      <c r="K23" s="438"/>
      <c r="L23" s="438">
        <v>327000</v>
      </c>
      <c r="M23" s="438"/>
      <c r="N23" s="438"/>
      <c r="O23" s="438">
        <v>339000</v>
      </c>
      <c r="P23" s="438"/>
      <c r="Q23" s="438"/>
      <c r="R23" s="438"/>
      <c r="S23" s="438"/>
      <c r="T23" s="438"/>
      <c r="U23" s="251"/>
      <c r="X23" s="32"/>
    </row>
    <row r="24" spans="1:24" ht="54" customHeight="1">
      <c r="A24" s="453"/>
      <c r="B24" s="430"/>
      <c r="C24" s="249" t="s">
        <v>17</v>
      </c>
      <c r="D24" s="437">
        <f>IF(ISBLANK(C23),"",ROUNDDOWN(C23+C23*入力用データ!$D$1*0.01,0))</f>
        <v>252720</v>
      </c>
      <c r="E24" s="437"/>
      <c r="F24" s="249" t="s">
        <v>17</v>
      </c>
      <c r="G24" s="437">
        <f>IF(ISBLANK(F23),"",ROUNDDOWN(F23+F23*入力用データ!$D$1*0.01,0))</f>
        <v>278640</v>
      </c>
      <c r="H24" s="437"/>
      <c r="I24" s="249" t="s">
        <v>17</v>
      </c>
      <c r="J24" s="437">
        <f>IF(ISBLANK(I23),"",ROUNDDOWN(I23+I23*入力用データ!$D$1*0.01,0))</f>
        <v>303480</v>
      </c>
      <c r="K24" s="437"/>
      <c r="L24" s="249" t="s">
        <v>17</v>
      </c>
      <c r="M24" s="437">
        <f>IF(ISBLANK(L23),"",ROUNDDOWN(L23+L23*入力用データ!$D$1*0.01,0))</f>
        <v>353160</v>
      </c>
      <c r="N24" s="437"/>
      <c r="O24" s="249" t="s">
        <v>17</v>
      </c>
      <c r="P24" s="437">
        <f>IF(ISBLANK(O23),"",ROUNDDOWN(O23+O23*入力用データ!$D$1*0.01,0))</f>
        <v>366120</v>
      </c>
      <c r="Q24" s="437"/>
      <c r="R24" s="249" t="s">
        <v>17</v>
      </c>
      <c r="S24" s="437" t="str">
        <f>IF(ISBLANK(R23),"",ROUNDDOWN(R23+R23*入力用データ!$D$1*0.01,0))</f>
        <v/>
      </c>
      <c r="T24" s="437"/>
      <c r="U24" s="250" t="str">
        <f>IF(ISBLANK(U23),"税込","税込 "&amp;ROUNDDOWN(U23+U23*入力用データ!$D$1*0.01,0))</f>
        <v>税込</v>
      </c>
      <c r="X24" s="32"/>
    </row>
    <row r="25" spans="1:24" ht="54" customHeight="1">
      <c r="A25" s="453">
        <v>7</v>
      </c>
      <c r="B25" s="430"/>
      <c r="C25" s="438"/>
      <c r="D25" s="438"/>
      <c r="E25" s="438"/>
      <c r="F25" s="438"/>
      <c r="G25" s="438"/>
      <c r="H25" s="438"/>
      <c r="I25" s="438"/>
      <c r="J25" s="438"/>
      <c r="K25" s="438"/>
      <c r="L25" s="438"/>
      <c r="M25" s="438"/>
      <c r="N25" s="438"/>
      <c r="O25" s="438"/>
      <c r="P25" s="438"/>
      <c r="Q25" s="438"/>
      <c r="R25" s="438"/>
      <c r="S25" s="438"/>
      <c r="T25" s="438"/>
      <c r="U25" s="251"/>
      <c r="X25" s="32"/>
    </row>
    <row r="26" spans="1:24" ht="54" customHeight="1">
      <c r="A26" s="453"/>
      <c r="B26" s="430"/>
      <c r="C26" s="249" t="s">
        <v>17</v>
      </c>
      <c r="D26" s="437" t="str">
        <f>IF(ISBLANK(C25),"",ROUNDDOWN(C25+C25*入力用データ!$D$1*0.01,0))</f>
        <v/>
      </c>
      <c r="E26" s="437"/>
      <c r="F26" s="249" t="s">
        <v>17</v>
      </c>
      <c r="G26" s="437" t="str">
        <f>IF(ISBLANK(F25),"",ROUNDDOWN(F25+F25*入力用データ!$D$1*0.01,0))</f>
        <v/>
      </c>
      <c r="H26" s="437"/>
      <c r="I26" s="249" t="s">
        <v>17</v>
      </c>
      <c r="J26" s="437" t="str">
        <f>IF(ISBLANK(I25),"",ROUNDDOWN(I25+I25*入力用データ!$D$1*0.01,0))</f>
        <v/>
      </c>
      <c r="K26" s="437"/>
      <c r="L26" s="249" t="s">
        <v>17</v>
      </c>
      <c r="M26" s="437" t="str">
        <f>IF(ISBLANK(L25),"",ROUNDDOWN(L25+L25*入力用データ!$D$1*0.01,0))</f>
        <v/>
      </c>
      <c r="N26" s="437"/>
      <c r="O26" s="249" t="s">
        <v>17</v>
      </c>
      <c r="P26" s="437" t="str">
        <f>IF(ISBLANK(O25),"",ROUNDDOWN(O25+O25*入力用データ!$D$1*0.01,0))</f>
        <v/>
      </c>
      <c r="Q26" s="437"/>
      <c r="R26" s="249" t="s">
        <v>17</v>
      </c>
      <c r="S26" s="437" t="str">
        <f>IF(ISBLANK(R25),"",ROUNDDOWN(R25+R25*入力用データ!$D$1*0.01,0))</f>
        <v/>
      </c>
      <c r="T26" s="437"/>
      <c r="U26" s="250" t="str">
        <f>IF(ISBLANK(U25),"税込","税込 "&amp;ROUNDDOWN(U25+U25*入力用データ!$D$1*0.01,0))</f>
        <v>税込</v>
      </c>
      <c r="X26" s="32"/>
    </row>
    <row r="27" spans="1:24" ht="54" customHeight="1">
      <c r="A27" s="453">
        <v>8</v>
      </c>
      <c r="B27" s="430"/>
      <c r="C27" s="438"/>
      <c r="D27" s="438"/>
      <c r="E27" s="438"/>
      <c r="F27" s="438"/>
      <c r="G27" s="438"/>
      <c r="H27" s="438"/>
      <c r="I27" s="438"/>
      <c r="J27" s="438"/>
      <c r="K27" s="438"/>
      <c r="L27" s="438"/>
      <c r="M27" s="438"/>
      <c r="N27" s="438"/>
      <c r="O27" s="438"/>
      <c r="P27" s="438"/>
      <c r="Q27" s="438"/>
      <c r="R27" s="438"/>
      <c r="S27" s="438"/>
      <c r="T27" s="438"/>
      <c r="U27" s="251"/>
      <c r="X27" s="32"/>
    </row>
    <row r="28" spans="1:24" ht="54" customHeight="1">
      <c r="A28" s="453"/>
      <c r="B28" s="430"/>
      <c r="C28" s="249" t="s">
        <v>17</v>
      </c>
      <c r="D28" s="437" t="str">
        <f>IF(ISBLANK(C27),"",ROUNDDOWN(C27+C27*入力用データ!$D$1*0.01,0))</f>
        <v/>
      </c>
      <c r="E28" s="437"/>
      <c r="F28" s="249" t="s">
        <v>17</v>
      </c>
      <c r="G28" s="437" t="str">
        <f>IF(ISBLANK(F27),"",ROUNDDOWN(F27+F27*入力用データ!$D$1*0.01,0))</f>
        <v/>
      </c>
      <c r="H28" s="437"/>
      <c r="I28" s="249" t="s">
        <v>17</v>
      </c>
      <c r="J28" s="437" t="str">
        <f>IF(ISBLANK(I27),"",ROUNDDOWN(I27+I27*入力用データ!$D$1*0.01,0))</f>
        <v/>
      </c>
      <c r="K28" s="437"/>
      <c r="L28" s="249" t="s">
        <v>17</v>
      </c>
      <c r="M28" s="437" t="str">
        <f>IF(ISBLANK(L27),"",ROUNDDOWN(L27+L27*入力用データ!$D$1*0.01,0))</f>
        <v/>
      </c>
      <c r="N28" s="437"/>
      <c r="O28" s="249" t="s">
        <v>17</v>
      </c>
      <c r="P28" s="437" t="str">
        <f>IF(ISBLANK(O27),"",ROUNDDOWN(O27+O27*入力用データ!$D$1*0.01,0))</f>
        <v/>
      </c>
      <c r="Q28" s="437"/>
      <c r="R28" s="249" t="s">
        <v>17</v>
      </c>
      <c r="S28" s="437" t="str">
        <f>IF(ISBLANK(R27),"",ROUNDDOWN(R27+R27*入力用データ!$D$1*0.01,0))</f>
        <v/>
      </c>
      <c r="T28" s="437"/>
      <c r="U28" s="250" t="str">
        <f>IF(ISBLANK(U27),"税込","税込 "&amp;ROUNDDOWN(U27+U27*入力用データ!$D$1*0.01,0))</f>
        <v>税込</v>
      </c>
    </row>
    <row r="29" spans="1:24" ht="54" customHeight="1">
      <c r="A29" s="453">
        <v>9</v>
      </c>
      <c r="B29" s="430"/>
      <c r="C29" s="438"/>
      <c r="D29" s="438"/>
      <c r="E29" s="438"/>
      <c r="F29" s="438"/>
      <c r="G29" s="438"/>
      <c r="H29" s="438"/>
      <c r="I29" s="438"/>
      <c r="J29" s="438"/>
      <c r="K29" s="438"/>
      <c r="L29" s="438"/>
      <c r="M29" s="438"/>
      <c r="N29" s="438"/>
      <c r="O29" s="438"/>
      <c r="P29" s="438"/>
      <c r="Q29" s="438"/>
      <c r="R29" s="438"/>
      <c r="S29" s="438"/>
      <c r="T29" s="438"/>
      <c r="U29" s="251"/>
    </row>
    <row r="30" spans="1:24" ht="54" customHeight="1">
      <c r="A30" s="453"/>
      <c r="B30" s="430"/>
      <c r="C30" s="249" t="s">
        <v>17</v>
      </c>
      <c r="D30" s="437" t="str">
        <f>IF(ISBLANK(C29),"",ROUNDDOWN(C29+C29*入力用データ!$D$1*0.01,0))</f>
        <v/>
      </c>
      <c r="E30" s="437"/>
      <c r="F30" s="249" t="s">
        <v>17</v>
      </c>
      <c r="G30" s="437" t="str">
        <f>IF(ISBLANK(F29),"",ROUNDDOWN(F29+F29*入力用データ!$D$1*0.01,0))</f>
        <v/>
      </c>
      <c r="H30" s="437"/>
      <c r="I30" s="249" t="s">
        <v>17</v>
      </c>
      <c r="J30" s="437" t="str">
        <f>IF(ISBLANK(I29),"",ROUNDDOWN(I29+I29*入力用データ!$D$1*0.01,0))</f>
        <v/>
      </c>
      <c r="K30" s="437"/>
      <c r="L30" s="249" t="s">
        <v>17</v>
      </c>
      <c r="M30" s="437" t="str">
        <f>IF(ISBLANK(L29),"",ROUNDDOWN(L29+L29*入力用データ!$D$1*0.01,0))</f>
        <v/>
      </c>
      <c r="N30" s="437"/>
      <c r="O30" s="249" t="s">
        <v>17</v>
      </c>
      <c r="P30" s="437" t="str">
        <f>IF(ISBLANK(O29),"",ROUNDDOWN(O29+O29*入力用データ!$D$1*0.01,0))</f>
        <v/>
      </c>
      <c r="Q30" s="437"/>
      <c r="R30" s="249" t="s">
        <v>17</v>
      </c>
      <c r="S30" s="437" t="str">
        <f>IF(ISBLANK(R29),"",ROUNDDOWN(R29+R29*入力用データ!$D$1*0.01,0))</f>
        <v/>
      </c>
      <c r="T30" s="437"/>
      <c r="U30" s="250" t="str">
        <f>IF(ISBLANK(U29),"税込","税込 "&amp;ROUNDDOWN(U29+U29*入力用データ!$D$1*0.01,0))</f>
        <v>税込</v>
      </c>
    </row>
    <row r="31" spans="1:24" ht="54" customHeight="1">
      <c r="A31" s="453">
        <v>10</v>
      </c>
      <c r="B31" s="430"/>
      <c r="C31" s="438"/>
      <c r="D31" s="438"/>
      <c r="E31" s="438"/>
      <c r="F31" s="438"/>
      <c r="G31" s="438"/>
      <c r="H31" s="438"/>
      <c r="I31" s="438"/>
      <c r="J31" s="438"/>
      <c r="K31" s="438"/>
      <c r="L31" s="438"/>
      <c r="M31" s="438"/>
      <c r="N31" s="438"/>
      <c r="O31" s="438"/>
      <c r="P31" s="438"/>
      <c r="Q31" s="438"/>
      <c r="R31" s="438"/>
      <c r="S31" s="438"/>
      <c r="T31" s="438"/>
      <c r="U31" s="251"/>
    </row>
    <row r="32" spans="1:24" ht="54" customHeight="1">
      <c r="A32" s="453"/>
      <c r="B32" s="430"/>
      <c r="C32" s="249" t="s">
        <v>17</v>
      </c>
      <c r="D32" s="437" t="str">
        <f>IF(ISBLANK(C31),"",ROUNDDOWN(C31+C31*入力用データ!$D$1*0.01,0))</f>
        <v/>
      </c>
      <c r="E32" s="437"/>
      <c r="F32" s="249" t="s">
        <v>17</v>
      </c>
      <c r="G32" s="437" t="str">
        <f>IF(ISBLANK(F31),"",ROUNDDOWN(F31+F31*入力用データ!$D$1*0.01,0))</f>
        <v/>
      </c>
      <c r="H32" s="437"/>
      <c r="I32" s="249" t="s">
        <v>17</v>
      </c>
      <c r="J32" s="437" t="str">
        <f>IF(ISBLANK(I31),"",ROUNDDOWN(I31+I31*入力用データ!$D$1*0.01,0))</f>
        <v/>
      </c>
      <c r="K32" s="437"/>
      <c r="L32" s="249" t="s">
        <v>17</v>
      </c>
      <c r="M32" s="437" t="str">
        <f>IF(ISBLANK(L31),"",ROUNDDOWN(L31+L31*入力用データ!$D$1*0.01,0))</f>
        <v/>
      </c>
      <c r="N32" s="437"/>
      <c r="O32" s="249" t="s">
        <v>17</v>
      </c>
      <c r="P32" s="437" t="str">
        <f>IF(ISBLANK(O31),"",ROUNDDOWN(O31+O31*入力用データ!$D$1*0.01,0))</f>
        <v/>
      </c>
      <c r="Q32" s="437"/>
      <c r="R32" s="249" t="s">
        <v>17</v>
      </c>
      <c r="S32" s="437" t="str">
        <f>IF(ISBLANK(R31),"",ROUNDDOWN(R31+R31*入力用データ!$D$1*0.01,0))</f>
        <v/>
      </c>
      <c r="T32" s="437"/>
      <c r="U32" s="250" t="str">
        <f>IF(ISBLANK(U31),"税込","税込 "&amp;ROUNDDOWN(U31+U31*入力用データ!$D$1*0.01,0))</f>
        <v>税込</v>
      </c>
    </row>
    <row r="33" spans="1:23" ht="113.25" customHeight="1">
      <c r="A33" s="421" t="s">
        <v>177</v>
      </c>
      <c r="B33" s="421"/>
      <c r="C33" s="422"/>
      <c r="D33" s="422"/>
      <c r="E33" s="422"/>
      <c r="F33" s="422"/>
      <c r="G33" s="422"/>
      <c r="H33" s="422"/>
      <c r="I33" s="422"/>
      <c r="J33" s="422"/>
      <c r="K33" s="422"/>
      <c r="L33" s="422"/>
      <c r="M33" s="422"/>
      <c r="N33" s="422"/>
      <c r="O33" s="422"/>
      <c r="P33" s="422"/>
      <c r="Q33" s="422"/>
      <c r="R33" s="422"/>
      <c r="S33" s="422"/>
      <c r="T33" s="422"/>
      <c r="U33" s="422"/>
    </row>
    <row r="34" spans="1:23" hidden="1"/>
    <row r="35" spans="1:23" s="52" customFormat="1" ht="58.9" hidden="1" customHeight="1">
      <c r="B35" s="439" t="s">
        <v>62</v>
      </c>
      <c r="C35" s="445" t="s">
        <v>63</v>
      </c>
      <c r="D35" s="446"/>
      <c r="E35" s="441">
        <v>67000</v>
      </c>
      <c r="F35" s="442"/>
      <c r="G35" s="59" t="s">
        <v>64</v>
      </c>
      <c r="H35" s="255" t="s">
        <v>65</v>
      </c>
      <c r="I35" s="450"/>
      <c r="J35" s="450"/>
      <c r="K35" s="450"/>
      <c r="L35" s="450"/>
      <c r="M35" s="436" t="s">
        <v>97</v>
      </c>
      <c r="N35" s="436"/>
      <c r="O35" s="436"/>
      <c r="P35" s="436"/>
      <c r="Q35" s="436"/>
      <c r="R35" s="436"/>
      <c r="S35" s="436"/>
      <c r="T35" s="436"/>
      <c r="U35" s="436"/>
    </row>
    <row r="36" spans="1:23" s="52" customFormat="1" ht="58.9" hidden="1" customHeight="1">
      <c r="B36" s="449"/>
      <c r="C36" s="447" t="s">
        <v>66</v>
      </c>
      <c r="D36" s="448"/>
      <c r="E36" s="443">
        <f>IF(ISBLANK(E35),"",ROUNDDOWN(E35+E35*入力用データ!$D$1*0.01,0))</f>
        <v>72360</v>
      </c>
      <c r="F36" s="444"/>
      <c r="G36" s="60" t="s">
        <v>64</v>
      </c>
      <c r="H36" s="256" t="s">
        <v>67</v>
      </c>
      <c r="I36" s="257" t="s">
        <v>319</v>
      </c>
      <c r="J36" s="61"/>
      <c r="K36" s="61"/>
      <c r="L36" s="61"/>
      <c r="M36" s="436" t="s">
        <v>335</v>
      </c>
      <c r="N36" s="436"/>
      <c r="O36" s="436"/>
      <c r="P36" s="436"/>
      <c r="Q36" s="436"/>
      <c r="R36" s="436"/>
      <c r="S36" s="436"/>
      <c r="T36" s="436"/>
      <c r="U36" s="436"/>
      <c r="V36" s="55"/>
      <c r="W36" s="56"/>
    </row>
    <row r="37" spans="1:23" s="52" customFormat="1" ht="58.9" hidden="1" customHeight="1">
      <c r="B37" s="439" t="s">
        <v>68</v>
      </c>
      <c r="C37" s="445" t="s">
        <v>63</v>
      </c>
      <c r="D37" s="446"/>
      <c r="E37" s="441">
        <v>48000</v>
      </c>
      <c r="F37" s="442"/>
      <c r="G37" s="59" t="s">
        <v>64</v>
      </c>
      <c r="H37" s="255" t="s">
        <v>65</v>
      </c>
      <c r="I37" s="450"/>
      <c r="J37" s="450"/>
      <c r="K37" s="450"/>
      <c r="L37" s="450"/>
      <c r="M37" s="436" t="s">
        <v>97</v>
      </c>
      <c r="N37" s="436"/>
      <c r="O37" s="436"/>
      <c r="P37" s="436"/>
      <c r="Q37" s="436"/>
      <c r="R37" s="436"/>
      <c r="S37" s="436"/>
      <c r="T37" s="436"/>
      <c r="U37" s="436"/>
      <c r="V37" s="55"/>
    </row>
    <row r="38" spans="1:23" s="52" customFormat="1" ht="58.9" hidden="1" customHeight="1">
      <c r="B38" s="440"/>
      <c r="C38" s="447" t="s">
        <v>66</v>
      </c>
      <c r="D38" s="448"/>
      <c r="E38" s="443">
        <f>IF(ISBLANK(E37),"",ROUNDDOWN(E37+E37*入力用データ!$D$1*0.01,0))</f>
        <v>51840</v>
      </c>
      <c r="F38" s="444"/>
      <c r="G38" s="60" t="s">
        <v>64</v>
      </c>
      <c r="H38" s="256" t="s">
        <v>67</v>
      </c>
      <c r="I38" s="435" t="s">
        <v>318</v>
      </c>
      <c r="J38" s="435"/>
      <c r="K38" s="435"/>
      <c r="L38" s="435"/>
      <c r="M38" s="436" t="s">
        <v>335</v>
      </c>
      <c r="N38" s="436"/>
      <c r="O38" s="436"/>
      <c r="P38" s="436"/>
      <c r="Q38" s="436"/>
      <c r="R38" s="436"/>
      <c r="S38" s="436"/>
      <c r="T38" s="436"/>
      <c r="U38" s="436"/>
      <c r="V38" s="55"/>
    </row>
    <row r="39" spans="1:23" s="52" customFormat="1" ht="40.15" hidden="1" customHeight="1">
      <c r="C39" s="258" t="s">
        <v>336</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337</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28" t="s">
        <v>430</v>
      </c>
      <c r="D48" s="428"/>
      <c r="E48" s="428"/>
      <c r="F48" s="428"/>
      <c r="G48" s="428"/>
      <c r="H48" s="428"/>
      <c r="I48" s="428" t="s">
        <v>431</v>
      </c>
      <c r="J48" s="428"/>
      <c r="K48" s="428"/>
      <c r="L48" s="428"/>
      <c r="M48" s="428"/>
      <c r="N48" s="428"/>
      <c r="O48" s="432" t="s">
        <v>46</v>
      </c>
      <c r="P48" s="433"/>
      <c r="Q48" s="433"/>
      <c r="R48" s="433"/>
      <c r="S48" s="433"/>
      <c r="T48" s="434"/>
    </row>
    <row r="49" spans="2:20" ht="87" customHeight="1">
      <c r="B49" s="262" t="s">
        <v>47</v>
      </c>
      <c r="C49" s="429" t="s">
        <v>432</v>
      </c>
      <c r="D49" s="429"/>
      <c r="E49" s="429"/>
      <c r="F49" s="429"/>
      <c r="G49" s="429"/>
      <c r="H49" s="429"/>
      <c r="I49" s="431" t="s">
        <v>433</v>
      </c>
      <c r="J49" s="431"/>
      <c r="K49" s="431"/>
      <c r="L49" s="431"/>
      <c r="M49" s="431"/>
      <c r="N49" s="431"/>
      <c r="O49" s="429" t="s">
        <v>436</v>
      </c>
      <c r="P49" s="429"/>
      <c r="Q49" s="429"/>
      <c r="R49" s="429"/>
      <c r="S49" s="429"/>
      <c r="T49" s="429"/>
    </row>
    <row r="50" spans="2:20" ht="87" customHeight="1">
      <c r="B50" s="262" t="s">
        <v>50</v>
      </c>
      <c r="C50" s="429" t="s">
        <v>432</v>
      </c>
      <c r="D50" s="429"/>
      <c r="E50" s="429"/>
      <c r="F50" s="429"/>
      <c r="G50" s="429"/>
      <c r="H50" s="429"/>
      <c r="I50" s="431" t="s">
        <v>434</v>
      </c>
      <c r="J50" s="431"/>
      <c r="K50" s="431"/>
      <c r="L50" s="431"/>
      <c r="M50" s="431"/>
      <c r="N50" s="431"/>
      <c r="O50" s="429" t="s">
        <v>437</v>
      </c>
      <c r="P50" s="429"/>
      <c r="Q50" s="429"/>
      <c r="R50" s="429"/>
      <c r="S50" s="429"/>
      <c r="T50" s="429"/>
    </row>
    <row r="51" spans="2:20" ht="87" customHeight="1">
      <c r="B51" s="262" t="s">
        <v>53</v>
      </c>
      <c r="C51" s="429" t="s">
        <v>432</v>
      </c>
      <c r="D51" s="429"/>
      <c r="E51" s="429"/>
      <c r="F51" s="429"/>
      <c r="G51" s="429"/>
      <c r="H51" s="429"/>
      <c r="I51" s="431" t="s">
        <v>434</v>
      </c>
      <c r="J51" s="431"/>
      <c r="K51" s="431"/>
      <c r="L51" s="431"/>
      <c r="M51" s="431"/>
      <c r="N51" s="431"/>
      <c r="O51" s="429" t="s">
        <v>437</v>
      </c>
      <c r="P51" s="429"/>
      <c r="Q51" s="429"/>
      <c r="R51" s="429"/>
      <c r="S51" s="429"/>
      <c r="T51" s="429"/>
    </row>
    <row r="52" spans="2:20" ht="132" customHeight="1">
      <c r="B52" s="262" t="s">
        <v>54</v>
      </c>
      <c r="C52" s="429" t="s">
        <v>432</v>
      </c>
      <c r="D52" s="429"/>
      <c r="E52" s="429"/>
      <c r="F52" s="429"/>
      <c r="G52" s="429"/>
      <c r="H52" s="429"/>
      <c r="I52" s="429" t="s">
        <v>435</v>
      </c>
      <c r="J52" s="429"/>
      <c r="K52" s="429"/>
      <c r="L52" s="429"/>
      <c r="M52" s="429"/>
      <c r="N52" s="429"/>
      <c r="O52" s="430" t="s">
        <v>441</v>
      </c>
      <c r="P52" s="430"/>
      <c r="Q52" s="430"/>
      <c r="R52" s="430"/>
      <c r="S52" s="430"/>
      <c r="T52" s="430"/>
    </row>
    <row r="53" spans="2:20" ht="117" customHeight="1">
      <c r="B53" s="262" t="s">
        <v>57</v>
      </c>
      <c r="C53" s="426" t="s">
        <v>474</v>
      </c>
      <c r="D53" s="427"/>
      <c r="E53" s="427"/>
      <c r="F53" s="427"/>
      <c r="G53" s="427"/>
      <c r="H53" s="427"/>
      <c r="I53" s="427"/>
      <c r="J53" s="427"/>
      <c r="K53" s="427"/>
      <c r="L53" s="427"/>
      <c r="M53" s="427"/>
      <c r="N53" s="427"/>
      <c r="O53" s="427"/>
      <c r="P53" s="427"/>
      <c r="Q53" s="427"/>
      <c r="R53" s="427"/>
      <c r="S53" s="427"/>
      <c r="T53" s="427"/>
    </row>
    <row r="54" spans="2:20" ht="109.5" customHeight="1">
      <c r="B54" s="262" t="s">
        <v>59</v>
      </c>
      <c r="C54" s="426" t="s">
        <v>438</v>
      </c>
      <c r="D54" s="426"/>
      <c r="E54" s="426"/>
      <c r="F54" s="426"/>
      <c r="G54" s="426"/>
      <c r="H54" s="426"/>
      <c r="I54" s="426"/>
      <c r="J54" s="426"/>
      <c r="K54" s="426"/>
      <c r="L54" s="426"/>
      <c r="M54" s="426"/>
      <c r="N54" s="426"/>
      <c r="O54" s="426"/>
      <c r="P54" s="426"/>
      <c r="Q54" s="426"/>
      <c r="R54" s="426"/>
      <c r="S54" s="426"/>
      <c r="T54" s="426"/>
    </row>
    <row r="55" spans="2:20" ht="123" customHeight="1">
      <c r="B55" s="263" t="s">
        <v>61</v>
      </c>
      <c r="C55" s="423" t="s">
        <v>439</v>
      </c>
      <c r="D55" s="424"/>
      <c r="E55" s="424"/>
      <c r="F55" s="424"/>
      <c r="G55" s="424"/>
      <c r="H55" s="424"/>
      <c r="I55" s="424"/>
      <c r="J55" s="424"/>
      <c r="K55" s="424"/>
      <c r="L55" s="424"/>
      <c r="M55" s="424"/>
      <c r="N55" s="424"/>
      <c r="O55" s="424"/>
      <c r="P55" s="424"/>
      <c r="Q55" s="424"/>
      <c r="R55" s="424"/>
      <c r="S55" s="424"/>
      <c r="T55" s="425"/>
    </row>
  </sheetData>
  <sheetProtection selectLockedCells="1"/>
  <mergeCells count="191">
    <mergeCell ref="F25:H25"/>
    <mergeCell ref="I25:K25"/>
    <mergeCell ref="A25:A26"/>
    <mergeCell ref="S14:T14"/>
    <mergeCell ref="R23:T23"/>
    <mergeCell ref="S24:T24"/>
    <mergeCell ref="R25:T25"/>
    <mergeCell ref="L23:N23"/>
    <mergeCell ref="L21:N21"/>
    <mergeCell ref="M24:N24"/>
    <mergeCell ref="L25:N25"/>
    <mergeCell ref="M16:N16"/>
    <mergeCell ref="O19:Q19"/>
    <mergeCell ref="P20:Q20"/>
    <mergeCell ref="O15:Q15"/>
    <mergeCell ref="S16:T16"/>
    <mergeCell ref="R17:T17"/>
    <mergeCell ref="S18:T18"/>
    <mergeCell ref="O17:Q17"/>
    <mergeCell ref="P18:Q18"/>
    <mergeCell ref="P16:Q16"/>
    <mergeCell ref="S20:T20"/>
    <mergeCell ref="L17:N17"/>
    <mergeCell ref="R21:T21"/>
    <mergeCell ref="A27:A28"/>
    <mergeCell ref="D28:E28"/>
    <mergeCell ref="G18:H18"/>
    <mergeCell ref="D14:E14"/>
    <mergeCell ref="A31:A32"/>
    <mergeCell ref="I31:K31"/>
    <mergeCell ref="L31:N31"/>
    <mergeCell ref="J32:K32"/>
    <mergeCell ref="G32:H32"/>
    <mergeCell ref="J18:K18"/>
    <mergeCell ref="I19:K19"/>
    <mergeCell ref="G22:H22"/>
    <mergeCell ref="F23:H23"/>
    <mergeCell ref="I21:K21"/>
    <mergeCell ref="J26:K26"/>
    <mergeCell ref="M28:N28"/>
    <mergeCell ref="G28:H28"/>
    <mergeCell ref="F27:H27"/>
    <mergeCell ref="L27:N27"/>
    <mergeCell ref="A29:A30"/>
    <mergeCell ref="M18:N18"/>
    <mergeCell ref="F21:H21"/>
    <mergeCell ref="G24:H24"/>
    <mergeCell ref="G26:H26"/>
    <mergeCell ref="B31:B32"/>
    <mergeCell ref="C31:E31"/>
    <mergeCell ref="D32:E32"/>
    <mergeCell ref="B19:B20"/>
    <mergeCell ref="C19:E19"/>
    <mergeCell ref="D20:E20"/>
    <mergeCell ref="C27:E27"/>
    <mergeCell ref="B23:B24"/>
    <mergeCell ref="C23:E23"/>
    <mergeCell ref="B27:B28"/>
    <mergeCell ref="D24:E24"/>
    <mergeCell ref="B29:B30"/>
    <mergeCell ref="C29:E29"/>
    <mergeCell ref="D30:E30"/>
    <mergeCell ref="C21:E21"/>
    <mergeCell ref="B25:B26"/>
    <mergeCell ref="C25:E25"/>
    <mergeCell ref="D26:E26"/>
    <mergeCell ref="L1:AA1"/>
    <mergeCell ref="C2:F2"/>
    <mergeCell ref="J2:K2"/>
    <mergeCell ref="L2:N2"/>
    <mergeCell ref="C13:E13"/>
    <mergeCell ref="F4:G5"/>
    <mergeCell ref="K4:K5"/>
    <mergeCell ref="O13:Q13"/>
    <mergeCell ref="L13:N13"/>
    <mergeCell ref="I13:K13"/>
    <mergeCell ref="U10:U12"/>
    <mergeCell ref="R13:T13"/>
    <mergeCell ref="I9:K9"/>
    <mergeCell ref="L9:N9"/>
    <mergeCell ref="C9:E9"/>
    <mergeCell ref="F9:H9"/>
    <mergeCell ref="R9:T9"/>
    <mergeCell ref="O9:Q9"/>
    <mergeCell ref="F13:H13"/>
    <mergeCell ref="R15:T15"/>
    <mergeCell ref="M14:N14"/>
    <mergeCell ref="F19:H19"/>
    <mergeCell ref="G20:H20"/>
    <mergeCell ref="J20:K20"/>
    <mergeCell ref="L19:N19"/>
    <mergeCell ref="M20:N20"/>
    <mergeCell ref="C15:E15"/>
    <mergeCell ref="D16:E16"/>
    <mergeCell ref="L15:N15"/>
    <mergeCell ref="G14:H14"/>
    <mergeCell ref="F15:H15"/>
    <mergeCell ref="G16:H16"/>
    <mergeCell ref="R19:T19"/>
    <mergeCell ref="A10:B12"/>
    <mergeCell ref="P14:Q14"/>
    <mergeCell ref="J14:K14"/>
    <mergeCell ref="D22:E22"/>
    <mergeCell ref="A19:A20"/>
    <mergeCell ref="A15:A16"/>
    <mergeCell ref="A17:A18"/>
    <mergeCell ref="J24:K24"/>
    <mergeCell ref="I23:K23"/>
    <mergeCell ref="B13:B14"/>
    <mergeCell ref="B21:B22"/>
    <mergeCell ref="B15:B16"/>
    <mergeCell ref="B17:B18"/>
    <mergeCell ref="C17:E17"/>
    <mergeCell ref="F17:H17"/>
    <mergeCell ref="I15:K15"/>
    <mergeCell ref="J16:K16"/>
    <mergeCell ref="I17:K17"/>
    <mergeCell ref="D18:E18"/>
    <mergeCell ref="A13:A14"/>
    <mergeCell ref="A21:A22"/>
    <mergeCell ref="A23:A24"/>
    <mergeCell ref="P22:Q22"/>
    <mergeCell ref="O21:Q21"/>
    <mergeCell ref="S32:T32"/>
    <mergeCell ref="J22:K22"/>
    <mergeCell ref="O23:Q23"/>
    <mergeCell ref="O25:Q25"/>
    <mergeCell ref="M22:N22"/>
    <mergeCell ref="L29:N29"/>
    <mergeCell ref="M26:N26"/>
    <mergeCell ref="I27:K27"/>
    <mergeCell ref="J28:K28"/>
    <mergeCell ref="I29:K29"/>
    <mergeCell ref="P24:Q24"/>
    <mergeCell ref="S30:T30"/>
    <mergeCell ref="R31:T31"/>
    <mergeCell ref="O29:Q29"/>
    <mergeCell ref="O31:Q31"/>
    <mergeCell ref="S26:T26"/>
    <mergeCell ref="R27:T27"/>
    <mergeCell ref="S28:T28"/>
    <mergeCell ref="R29:T29"/>
    <mergeCell ref="P26:Q26"/>
    <mergeCell ref="S22:T22"/>
    <mergeCell ref="M38:U38"/>
    <mergeCell ref="B37:B38"/>
    <mergeCell ref="E37:F37"/>
    <mergeCell ref="E38:F38"/>
    <mergeCell ref="C37:D37"/>
    <mergeCell ref="C38:D38"/>
    <mergeCell ref="B35:B36"/>
    <mergeCell ref="E35:F35"/>
    <mergeCell ref="I35:L35"/>
    <mergeCell ref="I37:L37"/>
    <mergeCell ref="C35:D35"/>
    <mergeCell ref="C36:D36"/>
    <mergeCell ref="E36:F36"/>
    <mergeCell ref="G30:H30"/>
    <mergeCell ref="M32:N32"/>
    <mergeCell ref="O27:Q27"/>
    <mergeCell ref="F31:H31"/>
    <mergeCell ref="P30:Q30"/>
    <mergeCell ref="J30:K30"/>
    <mergeCell ref="M30:N30"/>
    <mergeCell ref="P32:Q32"/>
    <mergeCell ref="P28:Q28"/>
    <mergeCell ref="F29:H29"/>
    <mergeCell ref="A33:B33"/>
    <mergeCell ref="C33:U33"/>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I38:L38"/>
    <mergeCell ref="M35:U35"/>
    <mergeCell ref="M36:U36"/>
    <mergeCell ref="M37:U37"/>
  </mergeCells>
  <phoneticPr fontId="13"/>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workbookViewId="0"/>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13" t="s">
        <v>341</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38" t="s">
        <v>412</v>
      </c>
      <c r="C3" s="838"/>
      <c r="D3" s="838"/>
      <c r="E3" s="838"/>
      <c r="F3" s="828" t="s">
        <v>448</v>
      </c>
      <c r="G3" s="828"/>
      <c r="H3" s="828"/>
      <c r="I3" s="828"/>
      <c r="J3" s="828"/>
      <c r="K3" s="828"/>
      <c r="L3" s="828"/>
      <c r="M3" s="828"/>
      <c r="O3" s="156"/>
      <c r="P3" s="839" t="s">
        <v>136</v>
      </c>
      <c r="Q3" s="839"/>
      <c r="R3" s="839"/>
      <c r="S3" s="839"/>
      <c r="T3" s="828" t="s">
        <v>449</v>
      </c>
      <c r="U3" s="828"/>
      <c r="V3" s="828"/>
      <c r="W3" s="828"/>
      <c r="X3" s="828"/>
      <c r="Y3" s="828"/>
      <c r="Z3" s="828"/>
      <c r="AA3" s="828"/>
    </row>
    <row r="4" spans="1:38" ht="17.25">
      <c r="A4" s="154"/>
      <c r="K4" s="12"/>
      <c r="L4" s="12"/>
      <c r="M4" s="12"/>
      <c r="N4" s="12"/>
      <c r="O4" s="12"/>
      <c r="P4" s="12"/>
      <c r="Q4" s="12"/>
      <c r="R4" s="12"/>
      <c r="S4" s="12"/>
      <c r="T4" s="12"/>
      <c r="U4" s="12"/>
      <c r="V4" s="12"/>
      <c r="W4" s="12"/>
    </row>
    <row r="5" spans="1:38" ht="23.25" customHeight="1">
      <c r="B5" s="829" t="s">
        <v>138</v>
      </c>
      <c r="C5" s="830"/>
      <c r="D5" s="830"/>
      <c r="E5" s="830"/>
      <c r="F5" s="830"/>
      <c r="G5" s="830"/>
      <c r="H5" s="830"/>
      <c r="I5" s="830"/>
      <c r="J5" s="830"/>
      <c r="K5" s="830"/>
      <c r="L5" s="830"/>
      <c r="M5" s="830"/>
      <c r="N5" s="831"/>
      <c r="P5" s="840" t="s">
        <v>137</v>
      </c>
      <c r="Q5" s="841"/>
      <c r="R5" s="841"/>
      <c r="S5" s="842"/>
      <c r="T5" s="846" t="s">
        <v>229</v>
      </c>
      <c r="U5" s="846"/>
      <c r="V5" s="846"/>
      <c r="W5" s="846"/>
      <c r="X5" s="846"/>
      <c r="Y5" s="846"/>
      <c r="Z5" s="846"/>
      <c r="AA5" s="846"/>
      <c r="AB5" s="846"/>
      <c r="AC5" s="846"/>
      <c r="AD5" s="846"/>
      <c r="AE5" s="846"/>
      <c r="AF5" s="846"/>
      <c r="AG5" s="846"/>
      <c r="AH5" s="846"/>
      <c r="AI5" s="847"/>
    </row>
    <row r="6" spans="1:38" ht="30.75" customHeight="1">
      <c r="B6" s="832"/>
      <c r="C6" s="833"/>
      <c r="D6" s="833"/>
      <c r="E6" s="833"/>
      <c r="F6" s="833"/>
      <c r="G6" s="833"/>
      <c r="H6" s="833"/>
      <c r="I6" s="833"/>
      <c r="J6" s="833"/>
      <c r="K6" s="833"/>
      <c r="L6" s="833"/>
      <c r="M6" s="833"/>
      <c r="N6" s="834"/>
      <c r="P6" s="843"/>
      <c r="Q6" s="844"/>
      <c r="R6" s="844"/>
      <c r="S6" s="845"/>
      <c r="T6" s="848"/>
      <c r="U6" s="848"/>
      <c r="V6" s="848"/>
      <c r="W6" s="848"/>
      <c r="X6" s="848"/>
      <c r="Y6" s="848"/>
      <c r="Z6" s="848"/>
      <c r="AA6" s="848"/>
      <c r="AB6" s="848"/>
      <c r="AC6" s="848"/>
      <c r="AD6" s="848"/>
      <c r="AE6" s="848"/>
      <c r="AF6" s="848"/>
      <c r="AG6" s="848"/>
      <c r="AH6" s="848"/>
      <c r="AI6" s="849"/>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35" t="s">
        <v>139</v>
      </c>
      <c r="T8" s="836"/>
      <c r="U8" s="836"/>
      <c r="V8" s="836"/>
      <c r="W8" s="836"/>
      <c r="X8" s="836"/>
      <c r="Y8" s="836"/>
      <c r="Z8" s="836"/>
      <c r="AA8" s="836"/>
      <c r="AB8" s="836"/>
      <c r="AC8" s="836"/>
      <c r="AD8" s="837"/>
      <c r="AJ8" s="157"/>
    </row>
    <row r="9" spans="1:38" ht="30" customHeight="1">
      <c r="S9" s="858" t="s">
        <v>183</v>
      </c>
      <c r="T9" s="588"/>
      <c r="U9" s="588"/>
      <c r="V9" s="588"/>
      <c r="W9" s="588"/>
      <c r="X9" s="588"/>
      <c r="Y9" s="588" t="s">
        <v>183</v>
      </c>
      <c r="Z9" s="588"/>
      <c r="AA9" s="588"/>
      <c r="AB9" s="588"/>
      <c r="AC9" s="588"/>
      <c r="AD9" s="861"/>
      <c r="AI9" s="158"/>
      <c r="AJ9" s="157"/>
    </row>
    <row r="10" spans="1:38" ht="30" customHeight="1" thickBot="1">
      <c r="S10" s="859"/>
      <c r="T10" s="860"/>
      <c r="U10" s="860"/>
      <c r="V10" s="860"/>
      <c r="W10" s="860"/>
      <c r="X10" s="860"/>
      <c r="Y10" s="860"/>
      <c r="Z10" s="860"/>
      <c r="AA10" s="860"/>
      <c r="AB10" s="860"/>
      <c r="AC10" s="860"/>
      <c r="AD10" s="862"/>
      <c r="AI10" s="158"/>
      <c r="AJ10" s="157"/>
    </row>
    <row r="11" spans="1:38" ht="27" customHeight="1">
      <c r="A11" s="856" t="s">
        <v>142</v>
      </c>
      <c r="B11" s="850"/>
      <c r="C11" s="850"/>
      <c r="D11" s="850"/>
      <c r="E11" s="850"/>
      <c r="F11" s="850"/>
      <c r="G11" s="850" t="s">
        <v>143</v>
      </c>
      <c r="H11" s="850"/>
      <c r="I11" s="850"/>
      <c r="J11" s="850"/>
      <c r="K11" s="850"/>
      <c r="L11" s="850"/>
      <c r="M11" s="850" t="s">
        <v>144</v>
      </c>
      <c r="N11" s="850"/>
      <c r="O11" s="850"/>
      <c r="P11" s="850"/>
      <c r="Q11" s="850"/>
      <c r="R11" s="850"/>
      <c r="S11" s="850" t="s">
        <v>145</v>
      </c>
      <c r="T11" s="850"/>
      <c r="U11" s="850"/>
      <c r="V11" s="850"/>
      <c r="W11" s="850"/>
      <c r="X11" s="850"/>
      <c r="Y11" s="850"/>
      <c r="Z11" s="850"/>
      <c r="AA11" s="850"/>
      <c r="AB11" s="850"/>
      <c r="AC11" s="850"/>
      <c r="AD11" s="850"/>
      <c r="AE11" s="850" t="s">
        <v>146</v>
      </c>
      <c r="AF11" s="851"/>
      <c r="AG11" s="853" t="s">
        <v>147</v>
      </c>
      <c r="AH11" s="854"/>
      <c r="AI11" s="158"/>
      <c r="AJ11" s="158"/>
      <c r="AK11" s="158"/>
      <c r="AL11" s="157"/>
    </row>
    <row r="12" spans="1:38" ht="27" customHeight="1">
      <c r="A12" s="857"/>
      <c r="B12" s="802"/>
      <c r="C12" s="802"/>
      <c r="D12" s="802"/>
      <c r="E12" s="802"/>
      <c r="F12" s="802"/>
      <c r="G12" s="802"/>
      <c r="H12" s="802"/>
      <c r="I12" s="802"/>
      <c r="J12" s="802"/>
      <c r="K12" s="802"/>
      <c r="L12" s="802"/>
      <c r="M12" s="802"/>
      <c r="N12" s="802"/>
      <c r="O12" s="802"/>
      <c r="P12" s="802"/>
      <c r="Q12" s="802"/>
      <c r="R12" s="802"/>
      <c r="S12" s="802"/>
      <c r="T12" s="802"/>
      <c r="U12" s="802"/>
      <c r="V12" s="802"/>
      <c r="W12" s="802"/>
      <c r="X12" s="802"/>
      <c r="Y12" s="802"/>
      <c r="Z12" s="802"/>
      <c r="AA12" s="802"/>
      <c r="AB12" s="802"/>
      <c r="AC12" s="802"/>
      <c r="AD12" s="802"/>
      <c r="AE12" s="802"/>
      <c r="AF12" s="852"/>
      <c r="AG12" s="802"/>
      <c r="AH12" s="855"/>
      <c r="AI12" s="158"/>
      <c r="AJ12" s="158"/>
      <c r="AK12" s="158"/>
      <c r="AL12" s="157"/>
    </row>
    <row r="13" spans="1:38" ht="27" customHeight="1">
      <c r="A13" s="819" t="s">
        <v>184</v>
      </c>
      <c r="B13" s="820"/>
      <c r="C13" s="820"/>
      <c r="D13" s="820"/>
      <c r="E13" s="820"/>
      <c r="F13" s="821"/>
      <c r="G13" s="802" t="s">
        <v>169</v>
      </c>
      <c r="H13" s="802"/>
      <c r="I13" s="802"/>
      <c r="J13" s="802"/>
      <c r="K13" s="802"/>
      <c r="L13" s="802"/>
      <c r="M13" s="802" t="s">
        <v>170</v>
      </c>
      <c r="N13" s="802"/>
      <c r="O13" s="802"/>
      <c r="P13" s="802"/>
      <c r="Q13" s="802"/>
      <c r="R13" s="802"/>
      <c r="S13" s="803"/>
      <c r="T13" s="803"/>
      <c r="U13" s="803"/>
      <c r="V13" s="803"/>
      <c r="W13" s="804"/>
      <c r="X13" s="160" t="s">
        <v>154</v>
      </c>
      <c r="Y13" s="803"/>
      <c r="Z13" s="803"/>
      <c r="AA13" s="803"/>
      <c r="AB13" s="803"/>
      <c r="AC13" s="804"/>
      <c r="AD13" s="161" t="s">
        <v>154</v>
      </c>
      <c r="AE13" s="805"/>
      <c r="AF13" s="809"/>
      <c r="AG13" s="805"/>
      <c r="AH13" s="806"/>
      <c r="AI13" s="158"/>
      <c r="AJ13" s="158"/>
      <c r="AK13" s="158"/>
      <c r="AL13" s="157"/>
    </row>
    <row r="14" spans="1:38" ht="27" customHeight="1">
      <c r="A14" s="822"/>
      <c r="B14" s="823"/>
      <c r="C14" s="823"/>
      <c r="D14" s="823"/>
      <c r="E14" s="823"/>
      <c r="F14" s="824"/>
      <c r="G14" s="802"/>
      <c r="H14" s="802"/>
      <c r="I14" s="802"/>
      <c r="J14" s="802"/>
      <c r="K14" s="802"/>
      <c r="L14" s="802"/>
      <c r="M14" s="802"/>
      <c r="N14" s="802"/>
      <c r="O14" s="802"/>
      <c r="P14" s="802"/>
      <c r="Q14" s="802"/>
      <c r="R14" s="802"/>
      <c r="S14" s="807">
        <f>S13*1.08</f>
        <v>0</v>
      </c>
      <c r="T14" s="807"/>
      <c r="U14" s="807"/>
      <c r="V14" s="807"/>
      <c r="W14" s="808"/>
      <c r="X14" s="162" t="s">
        <v>154</v>
      </c>
      <c r="Y14" s="807">
        <f>Y13*1.08</f>
        <v>0</v>
      </c>
      <c r="Z14" s="807"/>
      <c r="AA14" s="807"/>
      <c r="AB14" s="807"/>
      <c r="AC14" s="808"/>
      <c r="AD14" s="163" t="s">
        <v>154</v>
      </c>
      <c r="AE14" s="805"/>
      <c r="AF14" s="809"/>
      <c r="AG14" s="805"/>
      <c r="AH14" s="806"/>
      <c r="AI14" s="158"/>
      <c r="AJ14" s="158"/>
      <c r="AK14" s="158"/>
      <c r="AL14" s="157"/>
    </row>
    <row r="15" spans="1:38" ht="27" customHeight="1">
      <c r="A15" s="822"/>
      <c r="B15" s="823"/>
      <c r="C15" s="823"/>
      <c r="D15" s="823"/>
      <c r="E15" s="823"/>
      <c r="F15" s="824"/>
      <c r="G15" s="802"/>
      <c r="H15" s="802"/>
      <c r="I15" s="802"/>
      <c r="J15" s="802"/>
      <c r="K15" s="802"/>
      <c r="L15" s="802"/>
      <c r="M15" s="802" t="s">
        <v>158</v>
      </c>
      <c r="N15" s="802"/>
      <c r="O15" s="802"/>
      <c r="P15" s="802"/>
      <c r="Q15" s="802"/>
      <c r="R15" s="802"/>
      <c r="S15" s="803"/>
      <c r="T15" s="803"/>
      <c r="U15" s="803"/>
      <c r="V15" s="803"/>
      <c r="W15" s="804"/>
      <c r="X15" s="160" t="s">
        <v>154</v>
      </c>
      <c r="Y15" s="803"/>
      <c r="Z15" s="803"/>
      <c r="AA15" s="803"/>
      <c r="AB15" s="803"/>
      <c r="AC15" s="804"/>
      <c r="AD15" s="161" t="s">
        <v>154</v>
      </c>
      <c r="AE15" s="805"/>
      <c r="AF15" s="809"/>
      <c r="AG15" s="805"/>
      <c r="AH15" s="806"/>
      <c r="AI15" s="158"/>
      <c r="AJ15" s="158"/>
      <c r="AK15" s="158"/>
      <c r="AL15" s="157"/>
    </row>
    <row r="16" spans="1:38" ht="27" customHeight="1">
      <c r="A16" s="822"/>
      <c r="B16" s="823"/>
      <c r="C16" s="823"/>
      <c r="D16" s="823"/>
      <c r="E16" s="823"/>
      <c r="F16" s="824"/>
      <c r="G16" s="802"/>
      <c r="H16" s="802"/>
      <c r="I16" s="802"/>
      <c r="J16" s="802"/>
      <c r="K16" s="802"/>
      <c r="L16" s="802"/>
      <c r="M16" s="802"/>
      <c r="N16" s="802"/>
      <c r="O16" s="802"/>
      <c r="P16" s="802"/>
      <c r="Q16" s="802"/>
      <c r="R16" s="802"/>
      <c r="S16" s="807">
        <f>S15*1.08</f>
        <v>0</v>
      </c>
      <c r="T16" s="807"/>
      <c r="U16" s="807"/>
      <c r="V16" s="807"/>
      <c r="W16" s="808"/>
      <c r="X16" s="162" t="s">
        <v>154</v>
      </c>
      <c r="Y16" s="807">
        <f>Y15*1.08</f>
        <v>0</v>
      </c>
      <c r="Z16" s="807"/>
      <c r="AA16" s="807"/>
      <c r="AB16" s="807"/>
      <c r="AC16" s="808"/>
      <c r="AD16" s="163" t="s">
        <v>154</v>
      </c>
      <c r="AE16" s="805"/>
      <c r="AF16" s="809"/>
      <c r="AG16" s="805"/>
      <c r="AH16" s="806"/>
      <c r="AI16" s="158"/>
      <c r="AJ16" s="158"/>
      <c r="AK16" s="158"/>
      <c r="AL16" s="157"/>
    </row>
    <row r="17" spans="1:38" ht="27" customHeight="1">
      <c r="A17" s="822"/>
      <c r="B17" s="823"/>
      <c r="C17" s="823"/>
      <c r="D17" s="823"/>
      <c r="E17" s="823"/>
      <c r="F17" s="824"/>
      <c r="G17" s="802" t="s">
        <v>152</v>
      </c>
      <c r="H17" s="802"/>
      <c r="I17" s="802"/>
      <c r="J17" s="802"/>
      <c r="K17" s="802"/>
      <c r="L17" s="802"/>
      <c r="M17" s="802" t="s">
        <v>153</v>
      </c>
      <c r="N17" s="802"/>
      <c r="O17" s="802"/>
      <c r="P17" s="802"/>
      <c r="Q17" s="802"/>
      <c r="R17" s="802"/>
      <c r="S17" s="803"/>
      <c r="T17" s="803"/>
      <c r="U17" s="803"/>
      <c r="V17" s="803"/>
      <c r="W17" s="804"/>
      <c r="X17" s="160" t="s">
        <v>154</v>
      </c>
      <c r="Y17" s="803"/>
      <c r="Z17" s="803"/>
      <c r="AA17" s="803"/>
      <c r="AB17" s="803"/>
      <c r="AC17" s="804"/>
      <c r="AD17" s="161" t="s">
        <v>154</v>
      </c>
      <c r="AE17" s="805"/>
      <c r="AF17" s="809"/>
      <c r="AG17" s="805"/>
      <c r="AH17" s="806"/>
      <c r="AI17" s="158"/>
      <c r="AJ17" s="158"/>
      <c r="AK17" s="158"/>
      <c r="AL17" s="157"/>
    </row>
    <row r="18" spans="1:38" ht="27" customHeight="1">
      <c r="A18" s="822"/>
      <c r="B18" s="823"/>
      <c r="C18" s="823"/>
      <c r="D18" s="823"/>
      <c r="E18" s="823"/>
      <c r="F18" s="824"/>
      <c r="G18" s="802"/>
      <c r="H18" s="802"/>
      <c r="I18" s="802"/>
      <c r="J18" s="802"/>
      <c r="K18" s="802"/>
      <c r="L18" s="802"/>
      <c r="M18" s="802"/>
      <c r="N18" s="802"/>
      <c r="O18" s="802"/>
      <c r="P18" s="802"/>
      <c r="Q18" s="802"/>
      <c r="R18" s="802"/>
      <c r="S18" s="807">
        <f>S17*1.08</f>
        <v>0</v>
      </c>
      <c r="T18" s="807"/>
      <c r="U18" s="807"/>
      <c r="V18" s="807"/>
      <c r="W18" s="808"/>
      <c r="X18" s="162" t="s">
        <v>154</v>
      </c>
      <c r="Y18" s="807">
        <f>Y17*1.08</f>
        <v>0</v>
      </c>
      <c r="Z18" s="807"/>
      <c r="AA18" s="807"/>
      <c r="AB18" s="807"/>
      <c r="AC18" s="808"/>
      <c r="AD18" s="163" t="s">
        <v>154</v>
      </c>
      <c r="AE18" s="805"/>
      <c r="AF18" s="809"/>
      <c r="AG18" s="805"/>
      <c r="AH18" s="806"/>
      <c r="AI18" s="158"/>
      <c r="AJ18" s="158"/>
      <c r="AK18" s="158"/>
      <c r="AL18" s="157"/>
    </row>
    <row r="19" spans="1:38" ht="27" customHeight="1">
      <c r="A19" s="822"/>
      <c r="B19" s="823"/>
      <c r="C19" s="823"/>
      <c r="D19" s="823"/>
      <c r="E19" s="823"/>
      <c r="F19" s="824"/>
      <c r="G19" s="802"/>
      <c r="H19" s="802"/>
      <c r="I19" s="802"/>
      <c r="J19" s="802"/>
      <c r="K19" s="802"/>
      <c r="L19" s="802"/>
      <c r="M19" s="802" t="s">
        <v>158</v>
      </c>
      <c r="N19" s="802"/>
      <c r="O19" s="802"/>
      <c r="P19" s="802"/>
      <c r="Q19" s="802"/>
      <c r="R19" s="802"/>
      <c r="S19" s="803"/>
      <c r="T19" s="803"/>
      <c r="U19" s="803"/>
      <c r="V19" s="803"/>
      <c r="W19" s="804"/>
      <c r="X19" s="160" t="s">
        <v>154</v>
      </c>
      <c r="Y19" s="803"/>
      <c r="Z19" s="803"/>
      <c r="AA19" s="803"/>
      <c r="AB19" s="803"/>
      <c r="AC19" s="804"/>
      <c r="AD19" s="161" t="s">
        <v>154</v>
      </c>
      <c r="AE19" s="805"/>
      <c r="AF19" s="809"/>
      <c r="AG19" s="805"/>
      <c r="AH19" s="806"/>
      <c r="AI19" s="158"/>
      <c r="AJ19" s="158"/>
      <c r="AK19" s="158"/>
      <c r="AL19" s="157"/>
    </row>
    <row r="20" spans="1:38" ht="27" customHeight="1">
      <c r="A20" s="822"/>
      <c r="B20" s="823"/>
      <c r="C20" s="823"/>
      <c r="D20" s="823"/>
      <c r="E20" s="823"/>
      <c r="F20" s="824"/>
      <c r="G20" s="802"/>
      <c r="H20" s="802"/>
      <c r="I20" s="802"/>
      <c r="J20" s="802"/>
      <c r="K20" s="802"/>
      <c r="L20" s="802"/>
      <c r="M20" s="802"/>
      <c r="N20" s="802"/>
      <c r="O20" s="802"/>
      <c r="P20" s="802"/>
      <c r="Q20" s="802"/>
      <c r="R20" s="802"/>
      <c r="S20" s="807">
        <f>S19*1.08</f>
        <v>0</v>
      </c>
      <c r="T20" s="807"/>
      <c r="U20" s="807"/>
      <c r="V20" s="807"/>
      <c r="W20" s="808"/>
      <c r="X20" s="162" t="s">
        <v>154</v>
      </c>
      <c r="Y20" s="807">
        <f>Y19*1.08</f>
        <v>0</v>
      </c>
      <c r="Z20" s="807"/>
      <c r="AA20" s="807"/>
      <c r="AB20" s="807"/>
      <c r="AC20" s="808"/>
      <c r="AD20" s="163" t="s">
        <v>154</v>
      </c>
      <c r="AE20" s="805"/>
      <c r="AF20" s="809"/>
      <c r="AG20" s="805"/>
      <c r="AH20" s="806"/>
      <c r="AI20" s="158"/>
      <c r="AJ20" s="158"/>
      <c r="AK20" s="158"/>
      <c r="AL20" s="157"/>
    </row>
    <row r="21" spans="1:38" ht="27" customHeight="1">
      <c r="A21" s="822"/>
      <c r="B21" s="823"/>
      <c r="C21" s="823"/>
      <c r="D21" s="823"/>
      <c r="E21" s="823"/>
      <c r="F21" s="824"/>
      <c r="G21" s="802" t="s">
        <v>160</v>
      </c>
      <c r="H21" s="802"/>
      <c r="I21" s="802"/>
      <c r="J21" s="802"/>
      <c r="K21" s="802"/>
      <c r="L21" s="802"/>
      <c r="M21" s="802" t="s">
        <v>161</v>
      </c>
      <c r="N21" s="802"/>
      <c r="O21" s="802"/>
      <c r="P21" s="802"/>
      <c r="Q21" s="802"/>
      <c r="R21" s="802"/>
      <c r="S21" s="803"/>
      <c r="T21" s="803"/>
      <c r="U21" s="803"/>
      <c r="V21" s="803"/>
      <c r="W21" s="804"/>
      <c r="X21" s="160" t="s">
        <v>154</v>
      </c>
      <c r="Y21" s="803"/>
      <c r="Z21" s="803"/>
      <c r="AA21" s="803"/>
      <c r="AB21" s="803"/>
      <c r="AC21" s="804"/>
      <c r="AD21" s="161" t="s">
        <v>154</v>
      </c>
      <c r="AE21" s="805"/>
      <c r="AF21" s="809"/>
      <c r="AG21" s="805"/>
      <c r="AH21" s="806"/>
      <c r="AI21" s="158"/>
      <c r="AJ21" s="158"/>
      <c r="AK21" s="158"/>
      <c r="AL21" s="157"/>
    </row>
    <row r="22" spans="1:38" ht="27" customHeight="1">
      <c r="A22" s="822"/>
      <c r="B22" s="823"/>
      <c r="C22" s="823"/>
      <c r="D22" s="823"/>
      <c r="E22" s="823"/>
      <c r="F22" s="824"/>
      <c r="G22" s="802"/>
      <c r="H22" s="802"/>
      <c r="I22" s="802"/>
      <c r="J22" s="802"/>
      <c r="K22" s="802"/>
      <c r="L22" s="802"/>
      <c r="M22" s="802"/>
      <c r="N22" s="802"/>
      <c r="O22" s="802"/>
      <c r="P22" s="802"/>
      <c r="Q22" s="802"/>
      <c r="R22" s="802"/>
      <c r="S22" s="807">
        <f>S21*1.08</f>
        <v>0</v>
      </c>
      <c r="T22" s="807"/>
      <c r="U22" s="807"/>
      <c r="V22" s="807"/>
      <c r="W22" s="808"/>
      <c r="X22" s="162" t="s">
        <v>154</v>
      </c>
      <c r="Y22" s="807">
        <f>Y21*1.08</f>
        <v>0</v>
      </c>
      <c r="Z22" s="807"/>
      <c r="AA22" s="807"/>
      <c r="AB22" s="807"/>
      <c r="AC22" s="808"/>
      <c r="AD22" s="163" t="s">
        <v>154</v>
      </c>
      <c r="AE22" s="805"/>
      <c r="AF22" s="809"/>
      <c r="AG22" s="805"/>
      <c r="AH22" s="806"/>
      <c r="AI22" s="158"/>
      <c r="AJ22" s="158"/>
      <c r="AK22" s="158"/>
      <c r="AL22" s="157"/>
    </row>
    <row r="23" spans="1:38" ht="27" customHeight="1">
      <c r="A23" s="822"/>
      <c r="B23" s="823"/>
      <c r="C23" s="823"/>
      <c r="D23" s="823"/>
      <c r="E23" s="823"/>
      <c r="F23" s="824"/>
      <c r="G23" s="802"/>
      <c r="H23" s="802"/>
      <c r="I23" s="802"/>
      <c r="J23" s="802"/>
      <c r="K23" s="802"/>
      <c r="L23" s="802"/>
      <c r="M23" s="802" t="s">
        <v>158</v>
      </c>
      <c r="N23" s="802"/>
      <c r="O23" s="802"/>
      <c r="P23" s="802"/>
      <c r="Q23" s="802"/>
      <c r="R23" s="802"/>
      <c r="S23" s="803"/>
      <c r="T23" s="803"/>
      <c r="U23" s="803"/>
      <c r="V23" s="803"/>
      <c r="W23" s="804"/>
      <c r="X23" s="160" t="s">
        <v>154</v>
      </c>
      <c r="Y23" s="803"/>
      <c r="Z23" s="803"/>
      <c r="AA23" s="803"/>
      <c r="AB23" s="803"/>
      <c r="AC23" s="804"/>
      <c r="AD23" s="161" t="s">
        <v>154</v>
      </c>
      <c r="AE23" s="805"/>
      <c r="AF23" s="809"/>
      <c r="AG23" s="805"/>
      <c r="AH23" s="806"/>
      <c r="AI23" s="158"/>
      <c r="AJ23" s="158"/>
      <c r="AK23" s="158"/>
      <c r="AL23" s="157"/>
    </row>
    <row r="24" spans="1:38" ht="27" customHeight="1">
      <c r="A24" s="822"/>
      <c r="B24" s="823"/>
      <c r="C24" s="823"/>
      <c r="D24" s="823"/>
      <c r="E24" s="823"/>
      <c r="F24" s="824"/>
      <c r="G24" s="802"/>
      <c r="H24" s="802"/>
      <c r="I24" s="802"/>
      <c r="J24" s="802"/>
      <c r="K24" s="802"/>
      <c r="L24" s="802"/>
      <c r="M24" s="802"/>
      <c r="N24" s="802"/>
      <c r="O24" s="802"/>
      <c r="P24" s="802"/>
      <c r="Q24" s="802"/>
      <c r="R24" s="802"/>
      <c r="S24" s="807">
        <f>S23*1.08</f>
        <v>0</v>
      </c>
      <c r="T24" s="807"/>
      <c r="U24" s="807"/>
      <c r="V24" s="807"/>
      <c r="W24" s="808"/>
      <c r="X24" s="162" t="s">
        <v>154</v>
      </c>
      <c r="Y24" s="807">
        <f>Y23*1.08</f>
        <v>0</v>
      </c>
      <c r="Z24" s="807"/>
      <c r="AA24" s="807"/>
      <c r="AB24" s="807"/>
      <c r="AC24" s="808"/>
      <c r="AD24" s="163" t="s">
        <v>154</v>
      </c>
      <c r="AE24" s="805"/>
      <c r="AF24" s="809"/>
      <c r="AG24" s="805"/>
      <c r="AH24" s="806"/>
      <c r="AI24" s="158"/>
      <c r="AJ24" s="158"/>
      <c r="AK24" s="158"/>
      <c r="AL24" s="157"/>
    </row>
    <row r="25" spans="1:38" ht="27" customHeight="1">
      <c r="A25" s="819" t="s">
        <v>186</v>
      </c>
      <c r="B25" s="820"/>
      <c r="C25" s="820"/>
      <c r="D25" s="820"/>
      <c r="E25" s="820"/>
      <c r="F25" s="821"/>
      <c r="G25" s="802" t="s">
        <v>169</v>
      </c>
      <c r="H25" s="802"/>
      <c r="I25" s="802"/>
      <c r="J25" s="802"/>
      <c r="K25" s="802"/>
      <c r="L25" s="802"/>
      <c r="M25" s="802" t="s">
        <v>170</v>
      </c>
      <c r="N25" s="802"/>
      <c r="O25" s="802"/>
      <c r="P25" s="802"/>
      <c r="Q25" s="802"/>
      <c r="R25" s="802"/>
      <c r="S25" s="803"/>
      <c r="T25" s="803"/>
      <c r="U25" s="803"/>
      <c r="V25" s="803"/>
      <c r="W25" s="804"/>
      <c r="X25" s="160" t="s">
        <v>154</v>
      </c>
      <c r="Y25" s="803"/>
      <c r="Z25" s="803"/>
      <c r="AA25" s="803"/>
      <c r="AB25" s="803"/>
      <c r="AC25" s="804"/>
      <c r="AD25" s="161" t="s">
        <v>154</v>
      </c>
      <c r="AE25" s="805"/>
      <c r="AF25" s="809"/>
      <c r="AG25" s="805"/>
      <c r="AH25" s="806"/>
      <c r="AI25" s="158"/>
    </row>
    <row r="26" spans="1:38" ht="27" customHeight="1">
      <c r="A26" s="822"/>
      <c r="B26" s="823"/>
      <c r="C26" s="823"/>
      <c r="D26" s="823"/>
      <c r="E26" s="823"/>
      <c r="F26" s="824"/>
      <c r="G26" s="802"/>
      <c r="H26" s="802"/>
      <c r="I26" s="802"/>
      <c r="J26" s="802"/>
      <c r="K26" s="802"/>
      <c r="L26" s="802"/>
      <c r="M26" s="802"/>
      <c r="N26" s="802"/>
      <c r="O26" s="802"/>
      <c r="P26" s="802"/>
      <c r="Q26" s="802"/>
      <c r="R26" s="802"/>
      <c r="S26" s="807">
        <f>S25*1.08</f>
        <v>0</v>
      </c>
      <c r="T26" s="807"/>
      <c r="U26" s="807"/>
      <c r="V26" s="807"/>
      <c r="W26" s="808"/>
      <c r="X26" s="162" t="s">
        <v>154</v>
      </c>
      <c r="Y26" s="807">
        <f>Y25*1.08</f>
        <v>0</v>
      </c>
      <c r="Z26" s="807"/>
      <c r="AA26" s="807"/>
      <c r="AB26" s="807"/>
      <c r="AC26" s="808"/>
      <c r="AD26" s="163" t="s">
        <v>154</v>
      </c>
      <c r="AE26" s="805"/>
      <c r="AF26" s="809"/>
      <c r="AG26" s="805"/>
      <c r="AH26" s="806"/>
      <c r="AI26" s="158"/>
    </row>
    <row r="27" spans="1:38" ht="27" customHeight="1">
      <c r="A27" s="822"/>
      <c r="B27" s="823"/>
      <c r="C27" s="823"/>
      <c r="D27" s="823"/>
      <c r="E27" s="823"/>
      <c r="F27" s="824"/>
      <c r="G27" s="802"/>
      <c r="H27" s="802"/>
      <c r="I27" s="802"/>
      <c r="J27" s="802"/>
      <c r="K27" s="802"/>
      <c r="L27" s="802"/>
      <c r="M27" s="802" t="s">
        <v>158</v>
      </c>
      <c r="N27" s="802"/>
      <c r="O27" s="802"/>
      <c r="P27" s="802"/>
      <c r="Q27" s="802"/>
      <c r="R27" s="802"/>
      <c r="S27" s="803"/>
      <c r="T27" s="803"/>
      <c r="U27" s="803"/>
      <c r="V27" s="803"/>
      <c r="W27" s="804"/>
      <c r="X27" s="160" t="s">
        <v>154</v>
      </c>
      <c r="Y27" s="803"/>
      <c r="Z27" s="803"/>
      <c r="AA27" s="803"/>
      <c r="AB27" s="803"/>
      <c r="AC27" s="804"/>
      <c r="AD27" s="161" t="s">
        <v>154</v>
      </c>
      <c r="AE27" s="805"/>
      <c r="AF27" s="809"/>
      <c r="AG27" s="805"/>
      <c r="AH27" s="806"/>
      <c r="AI27" s="158"/>
    </row>
    <row r="28" spans="1:38" ht="27" customHeight="1">
      <c r="A28" s="822"/>
      <c r="B28" s="823"/>
      <c r="C28" s="823"/>
      <c r="D28" s="823"/>
      <c r="E28" s="823"/>
      <c r="F28" s="824"/>
      <c r="G28" s="802"/>
      <c r="H28" s="802"/>
      <c r="I28" s="802"/>
      <c r="J28" s="802"/>
      <c r="K28" s="802"/>
      <c r="L28" s="802"/>
      <c r="M28" s="802"/>
      <c r="N28" s="802"/>
      <c r="O28" s="802"/>
      <c r="P28" s="802"/>
      <c r="Q28" s="802"/>
      <c r="R28" s="802"/>
      <c r="S28" s="807">
        <f>S27*1.08</f>
        <v>0</v>
      </c>
      <c r="T28" s="807"/>
      <c r="U28" s="807"/>
      <c r="V28" s="807"/>
      <c r="W28" s="808"/>
      <c r="X28" s="162" t="s">
        <v>154</v>
      </c>
      <c r="Y28" s="807">
        <f>Y27*1.08</f>
        <v>0</v>
      </c>
      <c r="Z28" s="807"/>
      <c r="AA28" s="807"/>
      <c r="AB28" s="807"/>
      <c r="AC28" s="808"/>
      <c r="AD28" s="163" t="s">
        <v>154</v>
      </c>
      <c r="AE28" s="805"/>
      <c r="AF28" s="809"/>
      <c r="AG28" s="805"/>
      <c r="AH28" s="806"/>
      <c r="AI28" s="158"/>
    </row>
    <row r="29" spans="1:38" ht="27" customHeight="1">
      <c r="A29" s="822"/>
      <c r="B29" s="823"/>
      <c r="C29" s="823"/>
      <c r="D29" s="823"/>
      <c r="E29" s="823"/>
      <c r="F29" s="824"/>
      <c r="G29" s="802" t="s">
        <v>152</v>
      </c>
      <c r="H29" s="802"/>
      <c r="I29" s="802"/>
      <c r="J29" s="802"/>
      <c r="K29" s="802"/>
      <c r="L29" s="802"/>
      <c r="M29" s="802" t="s">
        <v>153</v>
      </c>
      <c r="N29" s="802"/>
      <c r="O29" s="802"/>
      <c r="P29" s="802"/>
      <c r="Q29" s="802"/>
      <c r="R29" s="802"/>
      <c r="S29" s="803"/>
      <c r="T29" s="803"/>
      <c r="U29" s="803"/>
      <c r="V29" s="803"/>
      <c r="W29" s="804"/>
      <c r="X29" s="160" t="s">
        <v>154</v>
      </c>
      <c r="Y29" s="803"/>
      <c r="Z29" s="803"/>
      <c r="AA29" s="803"/>
      <c r="AB29" s="803"/>
      <c r="AC29" s="804"/>
      <c r="AD29" s="161" t="s">
        <v>154</v>
      </c>
      <c r="AE29" s="805"/>
      <c r="AF29" s="809"/>
      <c r="AG29" s="805"/>
      <c r="AH29" s="806"/>
      <c r="AI29" s="158"/>
    </row>
    <row r="30" spans="1:38" ht="27" customHeight="1">
      <c r="A30" s="822"/>
      <c r="B30" s="823"/>
      <c r="C30" s="823"/>
      <c r="D30" s="823"/>
      <c r="E30" s="823"/>
      <c r="F30" s="824"/>
      <c r="G30" s="802"/>
      <c r="H30" s="802"/>
      <c r="I30" s="802"/>
      <c r="J30" s="802"/>
      <c r="K30" s="802"/>
      <c r="L30" s="802"/>
      <c r="M30" s="802"/>
      <c r="N30" s="802"/>
      <c r="O30" s="802"/>
      <c r="P30" s="802"/>
      <c r="Q30" s="802"/>
      <c r="R30" s="802"/>
      <c r="S30" s="807">
        <f>S29*1.08</f>
        <v>0</v>
      </c>
      <c r="T30" s="807"/>
      <c r="U30" s="807"/>
      <c r="V30" s="807"/>
      <c r="W30" s="808"/>
      <c r="X30" s="162" t="s">
        <v>154</v>
      </c>
      <c r="Y30" s="807">
        <f>Y29*1.08</f>
        <v>0</v>
      </c>
      <c r="Z30" s="807"/>
      <c r="AA30" s="807"/>
      <c r="AB30" s="807"/>
      <c r="AC30" s="808"/>
      <c r="AD30" s="163" t="s">
        <v>154</v>
      </c>
      <c r="AE30" s="805"/>
      <c r="AF30" s="809"/>
      <c r="AG30" s="805"/>
      <c r="AH30" s="806"/>
      <c r="AI30" s="158"/>
    </row>
    <row r="31" spans="1:38" ht="27" customHeight="1">
      <c r="A31" s="822"/>
      <c r="B31" s="823"/>
      <c r="C31" s="823"/>
      <c r="D31" s="823"/>
      <c r="E31" s="823"/>
      <c r="F31" s="824"/>
      <c r="G31" s="802"/>
      <c r="H31" s="802"/>
      <c r="I31" s="802"/>
      <c r="J31" s="802"/>
      <c r="K31" s="802"/>
      <c r="L31" s="802"/>
      <c r="M31" s="802" t="s">
        <v>158</v>
      </c>
      <c r="N31" s="802"/>
      <c r="O31" s="802"/>
      <c r="P31" s="802"/>
      <c r="Q31" s="802"/>
      <c r="R31" s="802"/>
      <c r="S31" s="803"/>
      <c r="T31" s="803"/>
      <c r="U31" s="803"/>
      <c r="V31" s="803"/>
      <c r="W31" s="804"/>
      <c r="X31" s="160" t="s">
        <v>154</v>
      </c>
      <c r="Y31" s="803"/>
      <c r="Z31" s="803"/>
      <c r="AA31" s="803"/>
      <c r="AB31" s="803"/>
      <c r="AC31" s="804"/>
      <c r="AD31" s="161" t="s">
        <v>154</v>
      </c>
      <c r="AE31" s="805"/>
      <c r="AF31" s="809"/>
      <c r="AG31" s="805"/>
      <c r="AH31" s="806"/>
      <c r="AI31" s="158"/>
    </row>
    <row r="32" spans="1:38" ht="27" customHeight="1">
      <c r="A32" s="822"/>
      <c r="B32" s="823"/>
      <c r="C32" s="823"/>
      <c r="D32" s="823"/>
      <c r="E32" s="823"/>
      <c r="F32" s="824"/>
      <c r="G32" s="802"/>
      <c r="H32" s="802"/>
      <c r="I32" s="802"/>
      <c r="J32" s="802"/>
      <c r="K32" s="802"/>
      <c r="L32" s="802"/>
      <c r="M32" s="802"/>
      <c r="N32" s="802"/>
      <c r="O32" s="802"/>
      <c r="P32" s="802"/>
      <c r="Q32" s="802"/>
      <c r="R32" s="802"/>
      <c r="S32" s="807">
        <f>S31*1.08</f>
        <v>0</v>
      </c>
      <c r="T32" s="807"/>
      <c r="U32" s="807"/>
      <c r="V32" s="807"/>
      <c r="W32" s="808"/>
      <c r="X32" s="162" t="s">
        <v>154</v>
      </c>
      <c r="Y32" s="807">
        <f>Y31*1.08</f>
        <v>0</v>
      </c>
      <c r="Z32" s="807"/>
      <c r="AA32" s="807"/>
      <c r="AB32" s="807"/>
      <c r="AC32" s="808"/>
      <c r="AD32" s="163" t="s">
        <v>154</v>
      </c>
      <c r="AE32" s="805"/>
      <c r="AF32" s="809"/>
      <c r="AG32" s="805"/>
      <c r="AH32" s="806"/>
      <c r="AI32" s="158"/>
    </row>
    <row r="33" spans="1:35" ht="27" customHeight="1">
      <c r="A33" s="822"/>
      <c r="B33" s="823"/>
      <c r="C33" s="823"/>
      <c r="D33" s="823"/>
      <c r="E33" s="823"/>
      <c r="F33" s="824"/>
      <c r="G33" s="802" t="s">
        <v>160</v>
      </c>
      <c r="H33" s="802"/>
      <c r="I33" s="802"/>
      <c r="J33" s="802"/>
      <c r="K33" s="802"/>
      <c r="L33" s="802"/>
      <c r="M33" s="802" t="s">
        <v>161</v>
      </c>
      <c r="N33" s="802"/>
      <c r="O33" s="802"/>
      <c r="P33" s="802"/>
      <c r="Q33" s="802"/>
      <c r="R33" s="802"/>
      <c r="S33" s="803"/>
      <c r="T33" s="803"/>
      <c r="U33" s="803"/>
      <c r="V33" s="803"/>
      <c r="W33" s="804"/>
      <c r="X33" s="160" t="s">
        <v>154</v>
      </c>
      <c r="Y33" s="803"/>
      <c r="Z33" s="803"/>
      <c r="AA33" s="803"/>
      <c r="AB33" s="803"/>
      <c r="AC33" s="804"/>
      <c r="AD33" s="161" t="s">
        <v>154</v>
      </c>
      <c r="AE33" s="805"/>
      <c r="AF33" s="809"/>
      <c r="AG33" s="805"/>
      <c r="AH33" s="806"/>
      <c r="AI33" s="158"/>
    </row>
    <row r="34" spans="1:35" ht="27" customHeight="1">
      <c r="A34" s="822"/>
      <c r="B34" s="823"/>
      <c r="C34" s="823"/>
      <c r="D34" s="823"/>
      <c r="E34" s="823"/>
      <c r="F34" s="824"/>
      <c r="G34" s="802"/>
      <c r="H34" s="802"/>
      <c r="I34" s="802"/>
      <c r="J34" s="802"/>
      <c r="K34" s="802"/>
      <c r="L34" s="802"/>
      <c r="M34" s="802"/>
      <c r="N34" s="802"/>
      <c r="O34" s="802"/>
      <c r="P34" s="802"/>
      <c r="Q34" s="802"/>
      <c r="R34" s="802"/>
      <c r="S34" s="807">
        <f>S33*1.08</f>
        <v>0</v>
      </c>
      <c r="T34" s="807"/>
      <c r="U34" s="807"/>
      <c r="V34" s="807"/>
      <c r="W34" s="808"/>
      <c r="X34" s="162" t="s">
        <v>154</v>
      </c>
      <c r="Y34" s="807">
        <f>Y33*1.08</f>
        <v>0</v>
      </c>
      <c r="Z34" s="807"/>
      <c r="AA34" s="807"/>
      <c r="AB34" s="807"/>
      <c r="AC34" s="808"/>
      <c r="AD34" s="163" t="s">
        <v>154</v>
      </c>
      <c r="AE34" s="805"/>
      <c r="AF34" s="809"/>
      <c r="AG34" s="805"/>
      <c r="AH34" s="806"/>
      <c r="AI34" s="158"/>
    </row>
    <row r="35" spans="1:35" ht="27" customHeight="1">
      <c r="A35" s="822"/>
      <c r="B35" s="823"/>
      <c r="C35" s="823"/>
      <c r="D35" s="823"/>
      <c r="E35" s="823"/>
      <c r="F35" s="824"/>
      <c r="G35" s="802"/>
      <c r="H35" s="802"/>
      <c r="I35" s="802"/>
      <c r="J35" s="802"/>
      <c r="K35" s="802"/>
      <c r="L35" s="802"/>
      <c r="M35" s="802" t="s">
        <v>158</v>
      </c>
      <c r="N35" s="802"/>
      <c r="O35" s="802"/>
      <c r="P35" s="802"/>
      <c r="Q35" s="802"/>
      <c r="R35" s="802"/>
      <c r="S35" s="803"/>
      <c r="T35" s="803"/>
      <c r="U35" s="803"/>
      <c r="V35" s="803"/>
      <c r="W35" s="804"/>
      <c r="X35" s="160" t="s">
        <v>154</v>
      </c>
      <c r="Y35" s="803"/>
      <c r="Z35" s="803"/>
      <c r="AA35" s="803"/>
      <c r="AB35" s="803"/>
      <c r="AC35" s="804"/>
      <c r="AD35" s="161" t="s">
        <v>154</v>
      </c>
      <c r="AE35" s="805"/>
      <c r="AF35" s="809"/>
      <c r="AG35" s="805"/>
      <c r="AH35" s="806"/>
      <c r="AI35" s="158"/>
    </row>
    <row r="36" spans="1:35" ht="27" customHeight="1">
      <c r="A36" s="825"/>
      <c r="B36" s="826"/>
      <c r="C36" s="826"/>
      <c r="D36" s="826"/>
      <c r="E36" s="826"/>
      <c r="F36" s="827"/>
      <c r="G36" s="802"/>
      <c r="H36" s="802"/>
      <c r="I36" s="802"/>
      <c r="J36" s="802"/>
      <c r="K36" s="802"/>
      <c r="L36" s="802"/>
      <c r="M36" s="802"/>
      <c r="N36" s="802"/>
      <c r="O36" s="802"/>
      <c r="P36" s="802"/>
      <c r="Q36" s="802"/>
      <c r="R36" s="802"/>
      <c r="S36" s="807">
        <f>S35*1.08</f>
        <v>0</v>
      </c>
      <c r="T36" s="807"/>
      <c r="U36" s="807"/>
      <c r="V36" s="807"/>
      <c r="W36" s="808"/>
      <c r="X36" s="162" t="s">
        <v>154</v>
      </c>
      <c r="Y36" s="807">
        <f>Y35*1.08</f>
        <v>0</v>
      </c>
      <c r="Z36" s="807"/>
      <c r="AA36" s="807"/>
      <c r="AB36" s="807"/>
      <c r="AC36" s="808"/>
      <c r="AD36" s="163" t="s">
        <v>154</v>
      </c>
      <c r="AE36" s="805"/>
      <c r="AF36" s="809"/>
      <c r="AG36" s="805"/>
      <c r="AH36" s="806"/>
      <c r="AI36" s="158"/>
    </row>
    <row r="37" spans="1:35" ht="27" customHeight="1">
      <c r="A37" s="819" t="s">
        <v>188</v>
      </c>
      <c r="B37" s="820"/>
      <c r="C37" s="820"/>
      <c r="D37" s="820"/>
      <c r="E37" s="820"/>
      <c r="F37" s="821"/>
      <c r="G37" s="802" t="s">
        <v>169</v>
      </c>
      <c r="H37" s="802"/>
      <c r="I37" s="802"/>
      <c r="J37" s="802"/>
      <c r="K37" s="802"/>
      <c r="L37" s="802"/>
      <c r="M37" s="802" t="s">
        <v>170</v>
      </c>
      <c r="N37" s="802"/>
      <c r="O37" s="802"/>
      <c r="P37" s="802"/>
      <c r="Q37" s="802"/>
      <c r="R37" s="802"/>
      <c r="S37" s="803"/>
      <c r="T37" s="803"/>
      <c r="U37" s="803"/>
      <c r="V37" s="803"/>
      <c r="W37" s="804"/>
      <c r="X37" s="160" t="s">
        <v>154</v>
      </c>
      <c r="Y37" s="803"/>
      <c r="Z37" s="803"/>
      <c r="AA37" s="803"/>
      <c r="AB37" s="803"/>
      <c r="AC37" s="804"/>
      <c r="AD37" s="161" t="s">
        <v>154</v>
      </c>
      <c r="AE37" s="805"/>
      <c r="AF37" s="809"/>
      <c r="AG37" s="805"/>
      <c r="AH37" s="806"/>
      <c r="AI37" s="158"/>
    </row>
    <row r="38" spans="1:35" ht="27" customHeight="1">
      <c r="A38" s="822"/>
      <c r="B38" s="823"/>
      <c r="C38" s="823"/>
      <c r="D38" s="823"/>
      <c r="E38" s="823"/>
      <c r="F38" s="824"/>
      <c r="G38" s="802"/>
      <c r="H38" s="802"/>
      <c r="I38" s="802"/>
      <c r="J38" s="802"/>
      <c r="K38" s="802"/>
      <c r="L38" s="802"/>
      <c r="M38" s="802"/>
      <c r="N38" s="802"/>
      <c r="O38" s="802"/>
      <c r="P38" s="802"/>
      <c r="Q38" s="802"/>
      <c r="R38" s="802"/>
      <c r="S38" s="807">
        <f>S37*1.08</f>
        <v>0</v>
      </c>
      <c r="T38" s="807"/>
      <c r="U38" s="807"/>
      <c r="V38" s="807"/>
      <c r="W38" s="808"/>
      <c r="X38" s="162" t="s">
        <v>154</v>
      </c>
      <c r="Y38" s="807">
        <f>Y37*1.08</f>
        <v>0</v>
      </c>
      <c r="Z38" s="807"/>
      <c r="AA38" s="807"/>
      <c r="AB38" s="807"/>
      <c r="AC38" s="808"/>
      <c r="AD38" s="163" t="s">
        <v>154</v>
      </c>
      <c r="AE38" s="805"/>
      <c r="AF38" s="809"/>
      <c r="AG38" s="805"/>
      <c r="AH38" s="806"/>
      <c r="AI38" s="158"/>
    </row>
    <row r="39" spans="1:35" ht="27" customHeight="1">
      <c r="A39" s="822"/>
      <c r="B39" s="823"/>
      <c r="C39" s="823"/>
      <c r="D39" s="823"/>
      <c r="E39" s="823"/>
      <c r="F39" s="824"/>
      <c r="G39" s="802"/>
      <c r="H39" s="802"/>
      <c r="I39" s="802"/>
      <c r="J39" s="802"/>
      <c r="K39" s="802"/>
      <c r="L39" s="802"/>
      <c r="M39" s="802" t="s">
        <v>158</v>
      </c>
      <c r="N39" s="802"/>
      <c r="O39" s="802"/>
      <c r="P39" s="802"/>
      <c r="Q39" s="802"/>
      <c r="R39" s="802"/>
      <c r="S39" s="803"/>
      <c r="T39" s="803"/>
      <c r="U39" s="803"/>
      <c r="V39" s="803"/>
      <c r="W39" s="804"/>
      <c r="X39" s="160" t="s">
        <v>154</v>
      </c>
      <c r="Y39" s="803"/>
      <c r="Z39" s="803"/>
      <c r="AA39" s="803"/>
      <c r="AB39" s="803"/>
      <c r="AC39" s="804"/>
      <c r="AD39" s="161" t="s">
        <v>154</v>
      </c>
      <c r="AE39" s="805"/>
      <c r="AF39" s="809"/>
      <c r="AG39" s="805"/>
      <c r="AH39" s="806"/>
      <c r="AI39" s="158"/>
    </row>
    <row r="40" spans="1:35" ht="27" customHeight="1">
      <c r="A40" s="822"/>
      <c r="B40" s="823"/>
      <c r="C40" s="823"/>
      <c r="D40" s="823"/>
      <c r="E40" s="823"/>
      <c r="F40" s="824"/>
      <c r="G40" s="802"/>
      <c r="H40" s="802"/>
      <c r="I40" s="802"/>
      <c r="J40" s="802"/>
      <c r="K40" s="802"/>
      <c r="L40" s="802"/>
      <c r="M40" s="802"/>
      <c r="N40" s="802"/>
      <c r="O40" s="802"/>
      <c r="P40" s="802"/>
      <c r="Q40" s="802"/>
      <c r="R40" s="802"/>
      <c r="S40" s="807">
        <f>S39*1.08</f>
        <v>0</v>
      </c>
      <c r="T40" s="807"/>
      <c r="U40" s="807"/>
      <c r="V40" s="807"/>
      <c r="W40" s="808"/>
      <c r="X40" s="162" t="s">
        <v>154</v>
      </c>
      <c r="Y40" s="807">
        <f>Y39*1.08</f>
        <v>0</v>
      </c>
      <c r="Z40" s="807"/>
      <c r="AA40" s="807"/>
      <c r="AB40" s="807"/>
      <c r="AC40" s="808"/>
      <c r="AD40" s="163" t="s">
        <v>154</v>
      </c>
      <c r="AE40" s="805"/>
      <c r="AF40" s="809"/>
      <c r="AG40" s="805"/>
      <c r="AH40" s="806"/>
      <c r="AI40" s="158"/>
    </row>
    <row r="41" spans="1:35" ht="27" customHeight="1">
      <c r="A41" s="822"/>
      <c r="B41" s="823"/>
      <c r="C41" s="823"/>
      <c r="D41" s="823"/>
      <c r="E41" s="823"/>
      <c r="F41" s="824"/>
      <c r="G41" s="802" t="s">
        <v>152</v>
      </c>
      <c r="H41" s="802"/>
      <c r="I41" s="802"/>
      <c r="J41" s="802"/>
      <c r="K41" s="802"/>
      <c r="L41" s="802"/>
      <c r="M41" s="802" t="s">
        <v>153</v>
      </c>
      <c r="N41" s="802"/>
      <c r="O41" s="802"/>
      <c r="P41" s="802"/>
      <c r="Q41" s="802"/>
      <c r="R41" s="802"/>
      <c r="S41" s="803"/>
      <c r="T41" s="803"/>
      <c r="U41" s="803"/>
      <c r="V41" s="803"/>
      <c r="W41" s="804"/>
      <c r="X41" s="160" t="s">
        <v>154</v>
      </c>
      <c r="Y41" s="803"/>
      <c r="Z41" s="803"/>
      <c r="AA41" s="803"/>
      <c r="AB41" s="803"/>
      <c r="AC41" s="804"/>
      <c r="AD41" s="161" t="s">
        <v>154</v>
      </c>
      <c r="AE41" s="805"/>
      <c r="AF41" s="809"/>
      <c r="AG41" s="805"/>
      <c r="AH41" s="806"/>
      <c r="AI41" s="158"/>
    </row>
    <row r="42" spans="1:35" ht="27" customHeight="1">
      <c r="A42" s="822"/>
      <c r="B42" s="823"/>
      <c r="C42" s="823"/>
      <c r="D42" s="823"/>
      <c r="E42" s="823"/>
      <c r="F42" s="824"/>
      <c r="G42" s="802"/>
      <c r="H42" s="802"/>
      <c r="I42" s="802"/>
      <c r="J42" s="802"/>
      <c r="K42" s="802"/>
      <c r="L42" s="802"/>
      <c r="M42" s="802"/>
      <c r="N42" s="802"/>
      <c r="O42" s="802"/>
      <c r="P42" s="802"/>
      <c r="Q42" s="802"/>
      <c r="R42" s="802"/>
      <c r="S42" s="807">
        <f>S41*1.08</f>
        <v>0</v>
      </c>
      <c r="T42" s="807"/>
      <c r="U42" s="807"/>
      <c r="V42" s="807"/>
      <c r="W42" s="808"/>
      <c r="X42" s="162" t="s">
        <v>154</v>
      </c>
      <c r="Y42" s="807">
        <f>Y41*1.08</f>
        <v>0</v>
      </c>
      <c r="Z42" s="807"/>
      <c r="AA42" s="807"/>
      <c r="AB42" s="807"/>
      <c r="AC42" s="808"/>
      <c r="AD42" s="163" t="s">
        <v>154</v>
      </c>
      <c r="AE42" s="805"/>
      <c r="AF42" s="809"/>
      <c r="AG42" s="805"/>
      <c r="AH42" s="806"/>
      <c r="AI42" s="158"/>
    </row>
    <row r="43" spans="1:35" ht="27" customHeight="1">
      <c r="A43" s="822"/>
      <c r="B43" s="823"/>
      <c r="C43" s="823"/>
      <c r="D43" s="823"/>
      <c r="E43" s="823"/>
      <c r="F43" s="824"/>
      <c r="G43" s="802"/>
      <c r="H43" s="802"/>
      <c r="I43" s="802"/>
      <c r="J43" s="802"/>
      <c r="K43" s="802"/>
      <c r="L43" s="802"/>
      <c r="M43" s="802" t="s">
        <v>158</v>
      </c>
      <c r="N43" s="802"/>
      <c r="O43" s="802"/>
      <c r="P43" s="802"/>
      <c r="Q43" s="802"/>
      <c r="R43" s="802"/>
      <c r="S43" s="803"/>
      <c r="T43" s="803"/>
      <c r="U43" s="803"/>
      <c r="V43" s="803"/>
      <c r="W43" s="804"/>
      <c r="X43" s="160" t="s">
        <v>154</v>
      </c>
      <c r="Y43" s="803"/>
      <c r="Z43" s="803"/>
      <c r="AA43" s="803"/>
      <c r="AB43" s="803"/>
      <c r="AC43" s="804"/>
      <c r="AD43" s="161" t="s">
        <v>154</v>
      </c>
      <c r="AE43" s="805"/>
      <c r="AF43" s="809"/>
      <c r="AG43" s="805"/>
      <c r="AH43" s="806"/>
      <c r="AI43" s="158"/>
    </row>
    <row r="44" spans="1:35" ht="27" customHeight="1">
      <c r="A44" s="822"/>
      <c r="B44" s="823"/>
      <c r="C44" s="823"/>
      <c r="D44" s="823"/>
      <c r="E44" s="823"/>
      <c r="F44" s="824"/>
      <c r="G44" s="802"/>
      <c r="H44" s="802"/>
      <c r="I44" s="802"/>
      <c r="J44" s="802"/>
      <c r="K44" s="802"/>
      <c r="L44" s="802"/>
      <c r="M44" s="802"/>
      <c r="N44" s="802"/>
      <c r="O44" s="802"/>
      <c r="P44" s="802"/>
      <c r="Q44" s="802"/>
      <c r="R44" s="802"/>
      <c r="S44" s="807">
        <f>S43*1.08</f>
        <v>0</v>
      </c>
      <c r="T44" s="807"/>
      <c r="U44" s="807"/>
      <c r="V44" s="807"/>
      <c r="W44" s="808"/>
      <c r="X44" s="162" t="s">
        <v>154</v>
      </c>
      <c r="Y44" s="807">
        <f>Y43*1.08</f>
        <v>0</v>
      </c>
      <c r="Z44" s="807"/>
      <c r="AA44" s="807"/>
      <c r="AB44" s="807"/>
      <c r="AC44" s="808"/>
      <c r="AD44" s="163" t="s">
        <v>154</v>
      </c>
      <c r="AE44" s="805"/>
      <c r="AF44" s="809"/>
      <c r="AG44" s="805"/>
      <c r="AH44" s="806"/>
      <c r="AI44" s="158"/>
    </row>
    <row r="45" spans="1:35" ht="27" customHeight="1">
      <c r="A45" s="822"/>
      <c r="B45" s="823"/>
      <c r="C45" s="823"/>
      <c r="D45" s="823"/>
      <c r="E45" s="823"/>
      <c r="F45" s="824"/>
      <c r="G45" s="802" t="s">
        <v>160</v>
      </c>
      <c r="H45" s="802"/>
      <c r="I45" s="802"/>
      <c r="J45" s="802"/>
      <c r="K45" s="802"/>
      <c r="L45" s="802"/>
      <c r="M45" s="802" t="s">
        <v>161</v>
      </c>
      <c r="N45" s="802"/>
      <c r="O45" s="802"/>
      <c r="P45" s="802"/>
      <c r="Q45" s="802"/>
      <c r="R45" s="802"/>
      <c r="S45" s="803"/>
      <c r="T45" s="803"/>
      <c r="U45" s="803"/>
      <c r="V45" s="803"/>
      <c r="W45" s="804"/>
      <c r="X45" s="160" t="s">
        <v>154</v>
      </c>
      <c r="Y45" s="803"/>
      <c r="Z45" s="803"/>
      <c r="AA45" s="803"/>
      <c r="AB45" s="803"/>
      <c r="AC45" s="804"/>
      <c r="AD45" s="161" t="s">
        <v>154</v>
      </c>
      <c r="AE45" s="805"/>
      <c r="AF45" s="809"/>
      <c r="AG45" s="805"/>
      <c r="AH45" s="806"/>
      <c r="AI45" s="158"/>
    </row>
    <row r="46" spans="1:35" ht="27" customHeight="1">
      <c r="A46" s="822"/>
      <c r="B46" s="823"/>
      <c r="C46" s="823"/>
      <c r="D46" s="823"/>
      <c r="E46" s="823"/>
      <c r="F46" s="824"/>
      <c r="G46" s="802"/>
      <c r="H46" s="802"/>
      <c r="I46" s="802"/>
      <c r="J46" s="802"/>
      <c r="K46" s="802"/>
      <c r="L46" s="802"/>
      <c r="M46" s="802"/>
      <c r="N46" s="802"/>
      <c r="O46" s="802"/>
      <c r="P46" s="802"/>
      <c r="Q46" s="802"/>
      <c r="R46" s="802"/>
      <c r="S46" s="807">
        <f>S45*1.08</f>
        <v>0</v>
      </c>
      <c r="T46" s="807"/>
      <c r="U46" s="807"/>
      <c r="V46" s="807"/>
      <c r="W46" s="808"/>
      <c r="X46" s="162" t="s">
        <v>154</v>
      </c>
      <c r="Y46" s="807">
        <f>Y45*1.08</f>
        <v>0</v>
      </c>
      <c r="Z46" s="807"/>
      <c r="AA46" s="807"/>
      <c r="AB46" s="807"/>
      <c r="AC46" s="808"/>
      <c r="AD46" s="163" t="s">
        <v>154</v>
      </c>
      <c r="AE46" s="805"/>
      <c r="AF46" s="809"/>
      <c r="AG46" s="805"/>
      <c r="AH46" s="806"/>
      <c r="AI46" s="158"/>
    </row>
    <row r="47" spans="1:35" ht="27" customHeight="1">
      <c r="A47" s="822"/>
      <c r="B47" s="823"/>
      <c r="C47" s="823"/>
      <c r="D47" s="823"/>
      <c r="E47" s="823"/>
      <c r="F47" s="824"/>
      <c r="G47" s="802"/>
      <c r="H47" s="802"/>
      <c r="I47" s="802"/>
      <c r="J47" s="802"/>
      <c r="K47" s="802"/>
      <c r="L47" s="802"/>
      <c r="M47" s="802" t="s">
        <v>158</v>
      </c>
      <c r="N47" s="802"/>
      <c r="O47" s="802"/>
      <c r="P47" s="802"/>
      <c r="Q47" s="802"/>
      <c r="R47" s="802"/>
      <c r="S47" s="803"/>
      <c r="T47" s="803"/>
      <c r="U47" s="803"/>
      <c r="V47" s="803"/>
      <c r="W47" s="804"/>
      <c r="X47" s="160" t="s">
        <v>154</v>
      </c>
      <c r="Y47" s="803"/>
      <c r="Z47" s="803"/>
      <c r="AA47" s="803"/>
      <c r="AB47" s="803"/>
      <c r="AC47" s="804"/>
      <c r="AD47" s="161" t="s">
        <v>154</v>
      </c>
      <c r="AE47" s="805"/>
      <c r="AF47" s="809"/>
      <c r="AG47" s="805"/>
      <c r="AH47" s="806"/>
      <c r="AI47" s="158"/>
    </row>
    <row r="48" spans="1:35" ht="27" customHeight="1">
      <c r="A48" s="825"/>
      <c r="B48" s="826"/>
      <c r="C48" s="826"/>
      <c r="D48" s="826"/>
      <c r="E48" s="826"/>
      <c r="F48" s="827"/>
      <c r="G48" s="802"/>
      <c r="H48" s="802"/>
      <c r="I48" s="802"/>
      <c r="J48" s="802"/>
      <c r="K48" s="802"/>
      <c r="L48" s="802"/>
      <c r="M48" s="802"/>
      <c r="N48" s="802"/>
      <c r="O48" s="802"/>
      <c r="P48" s="802"/>
      <c r="Q48" s="802"/>
      <c r="R48" s="802"/>
      <c r="S48" s="807">
        <f>S47*1.08</f>
        <v>0</v>
      </c>
      <c r="T48" s="807"/>
      <c r="U48" s="807"/>
      <c r="V48" s="807"/>
      <c r="W48" s="808"/>
      <c r="X48" s="162" t="s">
        <v>154</v>
      </c>
      <c r="Y48" s="807">
        <f>Y47*1.08</f>
        <v>0</v>
      </c>
      <c r="Z48" s="807"/>
      <c r="AA48" s="807"/>
      <c r="AB48" s="807"/>
      <c r="AC48" s="808"/>
      <c r="AD48" s="163" t="s">
        <v>154</v>
      </c>
      <c r="AE48" s="805"/>
      <c r="AF48" s="809"/>
      <c r="AG48" s="805"/>
      <c r="AH48" s="806"/>
      <c r="AI48" s="158"/>
    </row>
    <row r="49" spans="1:35" ht="27" customHeight="1">
      <c r="A49" s="810" t="s">
        <v>190</v>
      </c>
      <c r="B49" s="811"/>
      <c r="C49" s="811"/>
      <c r="D49" s="811"/>
      <c r="E49" s="811"/>
      <c r="F49" s="812"/>
      <c r="G49" s="802" t="s">
        <v>169</v>
      </c>
      <c r="H49" s="802"/>
      <c r="I49" s="802"/>
      <c r="J49" s="802"/>
      <c r="K49" s="802"/>
      <c r="L49" s="802"/>
      <c r="M49" s="802" t="s">
        <v>170</v>
      </c>
      <c r="N49" s="802"/>
      <c r="O49" s="802"/>
      <c r="P49" s="802"/>
      <c r="Q49" s="802"/>
      <c r="R49" s="802"/>
      <c r="S49" s="803"/>
      <c r="T49" s="803"/>
      <c r="U49" s="803"/>
      <c r="V49" s="803"/>
      <c r="W49" s="804"/>
      <c r="X49" s="160" t="s">
        <v>154</v>
      </c>
      <c r="Y49" s="803"/>
      <c r="Z49" s="803"/>
      <c r="AA49" s="803"/>
      <c r="AB49" s="803"/>
      <c r="AC49" s="804"/>
      <c r="AD49" s="161" t="s">
        <v>154</v>
      </c>
      <c r="AE49" s="805"/>
      <c r="AF49" s="809"/>
      <c r="AG49" s="805"/>
      <c r="AH49" s="806"/>
      <c r="AI49" s="158"/>
    </row>
    <row r="50" spans="1:35" ht="27" customHeight="1">
      <c r="A50" s="813"/>
      <c r="B50" s="814"/>
      <c r="C50" s="814"/>
      <c r="D50" s="814"/>
      <c r="E50" s="814"/>
      <c r="F50" s="815"/>
      <c r="G50" s="802"/>
      <c r="H50" s="802"/>
      <c r="I50" s="802"/>
      <c r="J50" s="802"/>
      <c r="K50" s="802"/>
      <c r="L50" s="802"/>
      <c r="M50" s="802"/>
      <c r="N50" s="802"/>
      <c r="O50" s="802"/>
      <c r="P50" s="802"/>
      <c r="Q50" s="802"/>
      <c r="R50" s="802"/>
      <c r="S50" s="807">
        <f>S49*1.08</f>
        <v>0</v>
      </c>
      <c r="T50" s="807"/>
      <c r="U50" s="807"/>
      <c r="V50" s="807"/>
      <c r="W50" s="808"/>
      <c r="X50" s="162" t="s">
        <v>154</v>
      </c>
      <c r="Y50" s="807">
        <f>Y49*1.08</f>
        <v>0</v>
      </c>
      <c r="Z50" s="807"/>
      <c r="AA50" s="807"/>
      <c r="AB50" s="807"/>
      <c r="AC50" s="808"/>
      <c r="AD50" s="163" t="s">
        <v>154</v>
      </c>
      <c r="AE50" s="805"/>
      <c r="AF50" s="809"/>
      <c r="AG50" s="805"/>
      <c r="AH50" s="806"/>
      <c r="AI50" s="158"/>
    </row>
    <row r="51" spans="1:35" ht="27" customHeight="1">
      <c r="A51" s="813"/>
      <c r="B51" s="814"/>
      <c r="C51" s="814"/>
      <c r="D51" s="814"/>
      <c r="E51" s="814"/>
      <c r="F51" s="815"/>
      <c r="G51" s="802"/>
      <c r="H51" s="802"/>
      <c r="I51" s="802"/>
      <c r="J51" s="802"/>
      <c r="K51" s="802"/>
      <c r="L51" s="802"/>
      <c r="M51" s="802" t="s">
        <v>158</v>
      </c>
      <c r="N51" s="802"/>
      <c r="O51" s="802"/>
      <c r="P51" s="802"/>
      <c r="Q51" s="802"/>
      <c r="R51" s="802"/>
      <c r="S51" s="803"/>
      <c r="T51" s="803"/>
      <c r="U51" s="803"/>
      <c r="V51" s="803"/>
      <c r="W51" s="804"/>
      <c r="X51" s="160" t="s">
        <v>154</v>
      </c>
      <c r="Y51" s="803"/>
      <c r="Z51" s="803"/>
      <c r="AA51" s="803"/>
      <c r="AB51" s="803"/>
      <c r="AC51" s="804"/>
      <c r="AD51" s="161" t="s">
        <v>154</v>
      </c>
      <c r="AE51" s="805"/>
      <c r="AF51" s="809"/>
      <c r="AG51" s="805"/>
      <c r="AH51" s="806"/>
      <c r="AI51" s="158"/>
    </row>
    <row r="52" spans="1:35" ht="27" customHeight="1">
      <c r="A52" s="813"/>
      <c r="B52" s="814"/>
      <c r="C52" s="814"/>
      <c r="D52" s="814"/>
      <c r="E52" s="814"/>
      <c r="F52" s="815"/>
      <c r="G52" s="802"/>
      <c r="H52" s="802"/>
      <c r="I52" s="802"/>
      <c r="J52" s="802"/>
      <c r="K52" s="802"/>
      <c r="L52" s="802"/>
      <c r="M52" s="802"/>
      <c r="N52" s="802"/>
      <c r="O52" s="802"/>
      <c r="P52" s="802"/>
      <c r="Q52" s="802"/>
      <c r="R52" s="802"/>
      <c r="S52" s="807">
        <f>S51*1.08</f>
        <v>0</v>
      </c>
      <c r="T52" s="807"/>
      <c r="U52" s="807"/>
      <c r="V52" s="807"/>
      <c r="W52" s="808"/>
      <c r="X52" s="162" t="s">
        <v>154</v>
      </c>
      <c r="Y52" s="807">
        <f>Y51*1.08</f>
        <v>0</v>
      </c>
      <c r="Z52" s="807"/>
      <c r="AA52" s="807"/>
      <c r="AB52" s="807"/>
      <c r="AC52" s="808"/>
      <c r="AD52" s="163" t="s">
        <v>154</v>
      </c>
      <c r="AE52" s="805"/>
      <c r="AF52" s="809"/>
      <c r="AG52" s="805"/>
      <c r="AH52" s="806"/>
      <c r="AI52" s="158"/>
    </row>
    <row r="53" spans="1:35" ht="27" customHeight="1">
      <c r="A53" s="813"/>
      <c r="B53" s="814"/>
      <c r="C53" s="814"/>
      <c r="D53" s="814"/>
      <c r="E53" s="814"/>
      <c r="F53" s="815"/>
      <c r="G53" s="802" t="s">
        <v>152</v>
      </c>
      <c r="H53" s="802"/>
      <c r="I53" s="802"/>
      <c r="J53" s="802"/>
      <c r="K53" s="802"/>
      <c r="L53" s="802"/>
      <c r="M53" s="802" t="s">
        <v>153</v>
      </c>
      <c r="N53" s="802"/>
      <c r="O53" s="802"/>
      <c r="P53" s="802"/>
      <c r="Q53" s="802"/>
      <c r="R53" s="802"/>
      <c r="S53" s="803"/>
      <c r="T53" s="803"/>
      <c r="U53" s="803"/>
      <c r="V53" s="803"/>
      <c r="W53" s="804"/>
      <c r="X53" s="160" t="s">
        <v>154</v>
      </c>
      <c r="Y53" s="803"/>
      <c r="Z53" s="803"/>
      <c r="AA53" s="803"/>
      <c r="AB53" s="803"/>
      <c r="AC53" s="804"/>
      <c r="AD53" s="161" t="s">
        <v>154</v>
      </c>
      <c r="AE53" s="805"/>
      <c r="AF53" s="809"/>
      <c r="AG53" s="805"/>
      <c r="AH53" s="806"/>
      <c r="AI53" s="158"/>
    </row>
    <row r="54" spans="1:35" ht="27" customHeight="1">
      <c r="A54" s="813"/>
      <c r="B54" s="814"/>
      <c r="C54" s="814"/>
      <c r="D54" s="814"/>
      <c r="E54" s="814"/>
      <c r="F54" s="815"/>
      <c r="G54" s="802"/>
      <c r="H54" s="802"/>
      <c r="I54" s="802"/>
      <c r="J54" s="802"/>
      <c r="K54" s="802"/>
      <c r="L54" s="802"/>
      <c r="M54" s="802"/>
      <c r="N54" s="802"/>
      <c r="O54" s="802"/>
      <c r="P54" s="802"/>
      <c r="Q54" s="802"/>
      <c r="R54" s="802"/>
      <c r="S54" s="807">
        <f>S53*1.08</f>
        <v>0</v>
      </c>
      <c r="T54" s="807"/>
      <c r="U54" s="807"/>
      <c r="V54" s="807"/>
      <c r="W54" s="808"/>
      <c r="X54" s="162" t="s">
        <v>154</v>
      </c>
      <c r="Y54" s="807">
        <f>Y53*1.08</f>
        <v>0</v>
      </c>
      <c r="Z54" s="807"/>
      <c r="AA54" s="807"/>
      <c r="AB54" s="807"/>
      <c r="AC54" s="808"/>
      <c r="AD54" s="163" t="s">
        <v>154</v>
      </c>
      <c r="AE54" s="805"/>
      <c r="AF54" s="809"/>
      <c r="AG54" s="805"/>
      <c r="AH54" s="806"/>
      <c r="AI54" s="158"/>
    </row>
    <row r="55" spans="1:35" ht="27" customHeight="1">
      <c r="A55" s="813"/>
      <c r="B55" s="814"/>
      <c r="C55" s="814"/>
      <c r="D55" s="814"/>
      <c r="E55" s="814"/>
      <c r="F55" s="815"/>
      <c r="G55" s="802"/>
      <c r="H55" s="802"/>
      <c r="I55" s="802"/>
      <c r="J55" s="802"/>
      <c r="K55" s="802"/>
      <c r="L55" s="802"/>
      <c r="M55" s="802" t="s">
        <v>158</v>
      </c>
      <c r="N55" s="802"/>
      <c r="O55" s="802"/>
      <c r="P55" s="802"/>
      <c r="Q55" s="802"/>
      <c r="R55" s="802"/>
      <c r="S55" s="803"/>
      <c r="T55" s="803"/>
      <c r="U55" s="803"/>
      <c r="V55" s="803"/>
      <c r="W55" s="804"/>
      <c r="X55" s="160" t="s">
        <v>154</v>
      </c>
      <c r="Y55" s="803"/>
      <c r="Z55" s="803"/>
      <c r="AA55" s="803"/>
      <c r="AB55" s="803"/>
      <c r="AC55" s="804"/>
      <c r="AD55" s="161" t="s">
        <v>154</v>
      </c>
      <c r="AE55" s="805"/>
      <c r="AF55" s="809"/>
      <c r="AG55" s="805"/>
      <c r="AH55" s="806"/>
      <c r="AI55" s="158"/>
    </row>
    <row r="56" spans="1:35" ht="27" customHeight="1">
      <c r="A56" s="813"/>
      <c r="B56" s="814"/>
      <c r="C56" s="814"/>
      <c r="D56" s="814"/>
      <c r="E56" s="814"/>
      <c r="F56" s="815"/>
      <c r="G56" s="802"/>
      <c r="H56" s="802"/>
      <c r="I56" s="802"/>
      <c r="J56" s="802"/>
      <c r="K56" s="802"/>
      <c r="L56" s="802"/>
      <c r="M56" s="802"/>
      <c r="N56" s="802"/>
      <c r="O56" s="802"/>
      <c r="P56" s="802"/>
      <c r="Q56" s="802"/>
      <c r="R56" s="802"/>
      <c r="S56" s="807">
        <f>S55*1.08</f>
        <v>0</v>
      </c>
      <c r="T56" s="807"/>
      <c r="U56" s="807"/>
      <c r="V56" s="807"/>
      <c r="W56" s="808"/>
      <c r="X56" s="162" t="s">
        <v>154</v>
      </c>
      <c r="Y56" s="807">
        <f>Y55*1.08</f>
        <v>0</v>
      </c>
      <c r="Z56" s="807"/>
      <c r="AA56" s="807"/>
      <c r="AB56" s="807"/>
      <c r="AC56" s="808"/>
      <c r="AD56" s="163" t="s">
        <v>154</v>
      </c>
      <c r="AE56" s="805"/>
      <c r="AF56" s="809"/>
      <c r="AG56" s="805"/>
      <c r="AH56" s="806"/>
      <c r="AI56" s="158"/>
    </row>
    <row r="57" spans="1:35" ht="27" customHeight="1">
      <c r="A57" s="813"/>
      <c r="B57" s="814"/>
      <c r="C57" s="814"/>
      <c r="D57" s="814"/>
      <c r="E57" s="814"/>
      <c r="F57" s="815"/>
      <c r="G57" s="802" t="s">
        <v>160</v>
      </c>
      <c r="H57" s="802"/>
      <c r="I57" s="802"/>
      <c r="J57" s="802"/>
      <c r="K57" s="802"/>
      <c r="L57" s="802"/>
      <c r="M57" s="802" t="s">
        <v>161</v>
      </c>
      <c r="N57" s="802"/>
      <c r="O57" s="802"/>
      <c r="P57" s="802"/>
      <c r="Q57" s="802"/>
      <c r="R57" s="802"/>
      <c r="S57" s="803"/>
      <c r="T57" s="803"/>
      <c r="U57" s="803"/>
      <c r="V57" s="803"/>
      <c r="W57" s="804"/>
      <c r="X57" s="160" t="s">
        <v>154</v>
      </c>
      <c r="Y57" s="803"/>
      <c r="Z57" s="803"/>
      <c r="AA57" s="803"/>
      <c r="AB57" s="803"/>
      <c r="AC57" s="804"/>
      <c r="AD57" s="161" t="s">
        <v>154</v>
      </c>
      <c r="AE57" s="805"/>
      <c r="AF57" s="809"/>
      <c r="AG57" s="805"/>
      <c r="AH57" s="806"/>
      <c r="AI57" s="158"/>
    </row>
    <row r="58" spans="1:35" ht="27" customHeight="1">
      <c r="A58" s="813"/>
      <c r="B58" s="814"/>
      <c r="C58" s="814"/>
      <c r="D58" s="814"/>
      <c r="E58" s="814"/>
      <c r="F58" s="815"/>
      <c r="G58" s="802"/>
      <c r="H58" s="802"/>
      <c r="I58" s="802"/>
      <c r="J58" s="802"/>
      <c r="K58" s="802"/>
      <c r="L58" s="802"/>
      <c r="M58" s="802"/>
      <c r="N58" s="802"/>
      <c r="O58" s="802"/>
      <c r="P58" s="802"/>
      <c r="Q58" s="802"/>
      <c r="R58" s="802"/>
      <c r="S58" s="807">
        <f>S57*1.08</f>
        <v>0</v>
      </c>
      <c r="T58" s="807"/>
      <c r="U58" s="807"/>
      <c r="V58" s="807"/>
      <c r="W58" s="808"/>
      <c r="X58" s="162" t="s">
        <v>154</v>
      </c>
      <c r="Y58" s="807">
        <f>Y57*1.08</f>
        <v>0</v>
      </c>
      <c r="Z58" s="807"/>
      <c r="AA58" s="807"/>
      <c r="AB58" s="807"/>
      <c r="AC58" s="808"/>
      <c r="AD58" s="163" t="s">
        <v>154</v>
      </c>
      <c r="AE58" s="805"/>
      <c r="AF58" s="809"/>
      <c r="AG58" s="805"/>
      <c r="AH58" s="806"/>
      <c r="AI58" s="158"/>
    </row>
    <row r="59" spans="1:35" ht="27" customHeight="1">
      <c r="A59" s="813"/>
      <c r="B59" s="814"/>
      <c r="C59" s="814"/>
      <c r="D59" s="814"/>
      <c r="E59" s="814"/>
      <c r="F59" s="815"/>
      <c r="G59" s="802"/>
      <c r="H59" s="802"/>
      <c r="I59" s="802"/>
      <c r="J59" s="802"/>
      <c r="K59" s="802"/>
      <c r="L59" s="802"/>
      <c r="M59" s="802" t="s">
        <v>158</v>
      </c>
      <c r="N59" s="802"/>
      <c r="O59" s="802"/>
      <c r="P59" s="802"/>
      <c r="Q59" s="802"/>
      <c r="R59" s="802"/>
      <c r="S59" s="803"/>
      <c r="T59" s="803"/>
      <c r="U59" s="803"/>
      <c r="V59" s="803"/>
      <c r="W59" s="804"/>
      <c r="X59" s="160" t="s">
        <v>154</v>
      </c>
      <c r="Y59" s="803"/>
      <c r="Z59" s="803"/>
      <c r="AA59" s="803"/>
      <c r="AB59" s="803"/>
      <c r="AC59" s="804"/>
      <c r="AD59" s="161" t="s">
        <v>154</v>
      </c>
      <c r="AE59" s="805"/>
      <c r="AF59" s="809"/>
      <c r="AG59" s="805"/>
      <c r="AH59" s="806"/>
      <c r="AI59" s="158"/>
    </row>
    <row r="60" spans="1:35" ht="27" customHeight="1">
      <c r="A60" s="816"/>
      <c r="B60" s="817"/>
      <c r="C60" s="817"/>
      <c r="D60" s="817"/>
      <c r="E60" s="817"/>
      <c r="F60" s="818"/>
      <c r="G60" s="802"/>
      <c r="H60" s="802"/>
      <c r="I60" s="802"/>
      <c r="J60" s="802"/>
      <c r="K60" s="802"/>
      <c r="L60" s="802"/>
      <c r="M60" s="802"/>
      <c r="N60" s="802"/>
      <c r="O60" s="802"/>
      <c r="P60" s="802"/>
      <c r="Q60" s="802"/>
      <c r="R60" s="802"/>
      <c r="S60" s="807">
        <f>S59*1.08</f>
        <v>0</v>
      </c>
      <c r="T60" s="807"/>
      <c r="U60" s="807"/>
      <c r="V60" s="807"/>
      <c r="W60" s="808"/>
      <c r="X60" s="162" t="s">
        <v>154</v>
      </c>
      <c r="Y60" s="807">
        <f>Y59*1.08</f>
        <v>0</v>
      </c>
      <c r="Z60" s="807"/>
      <c r="AA60" s="807"/>
      <c r="AB60" s="807"/>
      <c r="AC60" s="808"/>
      <c r="AD60" s="163" t="s">
        <v>154</v>
      </c>
      <c r="AE60" s="805"/>
      <c r="AF60" s="809"/>
      <c r="AG60" s="805"/>
      <c r="AH60" s="806"/>
      <c r="AI60" s="158"/>
    </row>
    <row r="61" spans="1:35" ht="27" customHeight="1">
      <c r="A61" s="819" t="s">
        <v>185</v>
      </c>
      <c r="B61" s="820"/>
      <c r="C61" s="820"/>
      <c r="D61" s="820"/>
      <c r="E61" s="820"/>
      <c r="F61" s="821"/>
      <c r="G61" s="802" t="s">
        <v>169</v>
      </c>
      <c r="H61" s="802"/>
      <c r="I61" s="802"/>
      <c r="J61" s="802"/>
      <c r="K61" s="802"/>
      <c r="L61" s="802"/>
      <c r="M61" s="802" t="s">
        <v>24</v>
      </c>
      <c r="N61" s="802"/>
      <c r="O61" s="802"/>
      <c r="P61" s="802"/>
      <c r="Q61" s="802"/>
      <c r="R61" s="802"/>
      <c r="S61" s="803"/>
      <c r="T61" s="803"/>
      <c r="U61" s="803"/>
      <c r="V61" s="803"/>
      <c r="W61" s="804"/>
      <c r="X61" s="160" t="s">
        <v>154</v>
      </c>
      <c r="Y61" s="803"/>
      <c r="Z61" s="803"/>
      <c r="AA61" s="803"/>
      <c r="AB61" s="803"/>
      <c r="AC61" s="804"/>
      <c r="AD61" s="161" t="s">
        <v>154</v>
      </c>
      <c r="AE61" s="805"/>
      <c r="AF61" s="809"/>
      <c r="AG61" s="805"/>
      <c r="AH61" s="806"/>
      <c r="AI61" s="21"/>
    </row>
    <row r="62" spans="1:35" ht="27" customHeight="1">
      <c r="A62" s="822"/>
      <c r="B62" s="823"/>
      <c r="C62" s="823"/>
      <c r="D62" s="823"/>
      <c r="E62" s="823"/>
      <c r="F62" s="824"/>
      <c r="G62" s="802"/>
      <c r="H62" s="802"/>
      <c r="I62" s="802"/>
      <c r="J62" s="802"/>
      <c r="K62" s="802"/>
      <c r="L62" s="802"/>
      <c r="M62" s="802"/>
      <c r="N62" s="802"/>
      <c r="O62" s="802"/>
      <c r="P62" s="802"/>
      <c r="Q62" s="802"/>
      <c r="R62" s="802"/>
      <c r="S62" s="807">
        <f>S61*1.08</f>
        <v>0</v>
      </c>
      <c r="T62" s="807"/>
      <c r="U62" s="807"/>
      <c r="V62" s="807"/>
      <c r="W62" s="808"/>
      <c r="X62" s="162" t="s">
        <v>154</v>
      </c>
      <c r="Y62" s="807">
        <f>Y61*1.08</f>
        <v>0</v>
      </c>
      <c r="Z62" s="807"/>
      <c r="AA62" s="807"/>
      <c r="AB62" s="807"/>
      <c r="AC62" s="808"/>
      <c r="AD62" s="163" t="s">
        <v>154</v>
      </c>
      <c r="AE62" s="805"/>
      <c r="AF62" s="809"/>
      <c r="AG62" s="805"/>
      <c r="AH62" s="806"/>
    </row>
    <row r="63" spans="1:35" ht="27" customHeight="1">
      <c r="A63" s="822"/>
      <c r="B63" s="823"/>
      <c r="C63" s="823"/>
      <c r="D63" s="823"/>
      <c r="E63" s="823"/>
      <c r="F63" s="824"/>
      <c r="G63" s="802"/>
      <c r="H63" s="802"/>
      <c r="I63" s="802"/>
      <c r="J63" s="802"/>
      <c r="K63" s="802"/>
      <c r="L63" s="802"/>
      <c r="M63" s="802" t="s">
        <v>158</v>
      </c>
      <c r="N63" s="802"/>
      <c r="O63" s="802"/>
      <c r="P63" s="802"/>
      <c r="Q63" s="802"/>
      <c r="R63" s="802"/>
      <c r="S63" s="803"/>
      <c r="T63" s="803"/>
      <c r="U63" s="803"/>
      <c r="V63" s="803"/>
      <c r="W63" s="804"/>
      <c r="X63" s="160" t="s">
        <v>154</v>
      </c>
      <c r="Y63" s="803"/>
      <c r="Z63" s="803"/>
      <c r="AA63" s="803"/>
      <c r="AB63" s="803"/>
      <c r="AC63" s="804"/>
      <c r="AD63" s="161" t="s">
        <v>154</v>
      </c>
      <c r="AE63" s="805"/>
      <c r="AF63" s="809"/>
      <c r="AG63" s="805"/>
      <c r="AH63" s="806"/>
    </row>
    <row r="64" spans="1:35" ht="27" customHeight="1">
      <c r="A64" s="822"/>
      <c r="B64" s="823"/>
      <c r="C64" s="823"/>
      <c r="D64" s="823"/>
      <c r="E64" s="823"/>
      <c r="F64" s="824"/>
      <c r="G64" s="802"/>
      <c r="H64" s="802"/>
      <c r="I64" s="802"/>
      <c r="J64" s="802"/>
      <c r="K64" s="802"/>
      <c r="L64" s="802"/>
      <c r="M64" s="802"/>
      <c r="N64" s="802"/>
      <c r="O64" s="802"/>
      <c r="P64" s="802"/>
      <c r="Q64" s="802"/>
      <c r="R64" s="802"/>
      <c r="S64" s="807">
        <f>S63*1.08</f>
        <v>0</v>
      </c>
      <c r="T64" s="807"/>
      <c r="U64" s="807"/>
      <c r="V64" s="807"/>
      <c r="W64" s="808"/>
      <c r="X64" s="162" t="s">
        <v>154</v>
      </c>
      <c r="Y64" s="807">
        <f>Y63*1.08</f>
        <v>0</v>
      </c>
      <c r="Z64" s="807"/>
      <c r="AA64" s="807"/>
      <c r="AB64" s="807"/>
      <c r="AC64" s="808"/>
      <c r="AD64" s="163" t="s">
        <v>154</v>
      </c>
      <c r="AE64" s="805"/>
      <c r="AF64" s="809"/>
      <c r="AG64" s="805"/>
      <c r="AH64" s="806"/>
    </row>
    <row r="65" spans="1:34" ht="27" customHeight="1">
      <c r="A65" s="822"/>
      <c r="B65" s="823"/>
      <c r="C65" s="823"/>
      <c r="D65" s="823"/>
      <c r="E65" s="823"/>
      <c r="F65" s="824"/>
      <c r="G65" s="802" t="s">
        <v>152</v>
      </c>
      <c r="H65" s="802"/>
      <c r="I65" s="802"/>
      <c r="J65" s="802"/>
      <c r="K65" s="802"/>
      <c r="L65" s="802"/>
      <c r="M65" s="802" t="s">
        <v>24</v>
      </c>
      <c r="N65" s="802"/>
      <c r="O65" s="802"/>
      <c r="P65" s="802"/>
      <c r="Q65" s="802"/>
      <c r="R65" s="802"/>
      <c r="S65" s="803"/>
      <c r="T65" s="803"/>
      <c r="U65" s="803"/>
      <c r="V65" s="803"/>
      <c r="W65" s="804"/>
      <c r="X65" s="160" t="s">
        <v>154</v>
      </c>
      <c r="Y65" s="803"/>
      <c r="Z65" s="803"/>
      <c r="AA65" s="803"/>
      <c r="AB65" s="803"/>
      <c r="AC65" s="804"/>
      <c r="AD65" s="161" t="s">
        <v>154</v>
      </c>
      <c r="AE65" s="805"/>
      <c r="AF65" s="809"/>
      <c r="AG65" s="805"/>
      <c r="AH65" s="806"/>
    </row>
    <row r="66" spans="1:34" ht="27" customHeight="1">
      <c r="A66" s="822"/>
      <c r="B66" s="823"/>
      <c r="C66" s="823"/>
      <c r="D66" s="823"/>
      <c r="E66" s="823"/>
      <c r="F66" s="824"/>
      <c r="G66" s="802"/>
      <c r="H66" s="802"/>
      <c r="I66" s="802"/>
      <c r="J66" s="802"/>
      <c r="K66" s="802"/>
      <c r="L66" s="802"/>
      <c r="M66" s="802"/>
      <c r="N66" s="802"/>
      <c r="O66" s="802"/>
      <c r="P66" s="802"/>
      <c r="Q66" s="802"/>
      <c r="R66" s="802"/>
      <c r="S66" s="807">
        <f>S65*1.08</f>
        <v>0</v>
      </c>
      <c r="T66" s="807"/>
      <c r="U66" s="807"/>
      <c r="V66" s="807"/>
      <c r="W66" s="808"/>
      <c r="X66" s="162" t="s">
        <v>154</v>
      </c>
      <c r="Y66" s="807">
        <f>Y65*1.08</f>
        <v>0</v>
      </c>
      <c r="Z66" s="807"/>
      <c r="AA66" s="807"/>
      <c r="AB66" s="807"/>
      <c r="AC66" s="808"/>
      <c r="AD66" s="163" t="s">
        <v>154</v>
      </c>
      <c r="AE66" s="805"/>
      <c r="AF66" s="809"/>
      <c r="AG66" s="805"/>
      <c r="AH66" s="806"/>
    </row>
    <row r="67" spans="1:34" ht="27" customHeight="1">
      <c r="A67" s="822"/>
      <c r="B67" s="823"/>
      <c r="C67" s="823"/>
      <c r="D67" s="823"/>
      <c r="E67" s="823"/>
      <c r="F67" s="824"/>
      <c r="G67" s="802"/>
      <c r="H67" s="802"/>
      <c r="I67" s="802"/>
      <c r="J67" s="802"/>
      <c r="K67" s="802"/>
      <c r="L67" s="802"/>
      <c r="M67" s="802" t="s">
        <v>158</v>
      </c>
      <c r="N67" s="802"/>
      <c r="O67" s="802"/>
      <c r="P67" s="802"/>
      <c r="Q67" s="802"/>
      <c r="R67" s="802"/>
      <c r="S67" s="803"/>
      <c r="T67" s="803"/>
      <c r="U67" s="803"/>
      <c r="V67" s="803"/>
      <c r="W67" s="804"/>
      <c r="X67" s="160" t="s">
        <v>154</v>
      </c>
      <c r="Y67" s="803"/>
      <c r="Z67" s="803"/>
      <c r="AA67" s="803"/>
      <c r="AB67" s="803"/>
      <c r="AC67" s="804"/>
      <c r="AD67" s="161" t="s">
        <v>154</v>
      </c>
      <c r="AE67" s="805"/>
      <c r="AF67" s="809"/>
      <c r="AG67" s="805"/>
      <c r="AH67" s="806"/>
    </row>
    <row r="68" spans="1:34" ht="27" customHeight="1">
      <c r="A68" s="822"/>
      <c r="B68" s="823"/>
      <c r="C68" s="823"/>
      <c r="D68" s="823"/>
      <c r="E68" s="823"/>
      <c r="F68" s="824"/>
      <c r="G68" s="802"/>
      <c r="H68" s="802"/>
      <c r="I68" s="802"/>
      <c r="J68" s="802"/>
      <c r="K68" s="802"/>
      <c r="L68" s="802"/>
      <c r="M68" s="802"/>
      <c r="N68" s="802"/>
      <c r="O68" s="802"/>
      <c r="P68" s="802"/>
      <c r="Q68" s="802"/>
      <c r="R68" s="802"/>
      <c r="S68" s="807">
        <f>S67*1.08</f>
        <v>0</v>
      </c>
      <c r="T68" s="807"/>
      <c r="U68" s="807"/>
      <c r="V68" s="807"/>
      <c r="W68" s="808"/>
      <c r="X68" s="162" t="s">
        <v>154</v>
      </c>
      <c r="Y68" s="807">
        <f>Y67*1.08</f>
        <v>0</v>
      </c>
      <c r="Z68" s="807"/>
      <c r="AA68" s="807"/>
      <c r="AB68" s="807"/>
      <c r="AC68" s="808"/>
      <c r="AD68" s="163" t="s">
        <v>154</v>
      </c>
      <c r="AE68" s="805"/>
      <c r="AF68" s="809"/>
      <c r="AG68" s="805"/>
      <c r="AH68" s="806"/>
    </row>
    <row r="69" spans="1:34" ht="27" customHeight="1">
      <c r="A69" s="822"/>
      <c r="B69" s="823"/>
      <c r="C69" s="823"/>
      <c r="D69" s="823"/>
      <c r="E69" s="823"/>
      <c r="F69" s="824"/>
      <c r="G69" s="802" t="s">
        <v>160</v>
      </c>
      <c r="H69" s="802"/>
      <c r="I69" s="802"/>
      <c r="J69" s="802"/>
      <c r="K69" s="802"/>
      <c r="L69" s="802"/>
      <c r="M69" s="802" t="s">
        <v>24</v>
      </c>
      <c r="N69" s="802"/>
      <c r="O69" s="802"/>
      <c r="P69" s="802"/>
      <c r="Q69" s="802"/>
      <c r="R69" s="802"/>
      <c r="S69" s="803"/>
      <c r="T69" s="803"/>
      <c r="U69" s="803"/>
      <c r="V69" s="803"/>
      <c r="W69" s="804"/>
      <c r="X69" s="160" t="s">
        <v>154</v>
      </c>
      <c r="Y69" s="803"/>
      <c r="Z69" s="803"/>
      <c r="AA69" s="803"/>
      <c r="AB69" s="803"/>
      <c r="AC69" s="804"/>
      <c r="AD69" s="161" t="s">
        <v>154</v>
      </c>
      <c r="AE69" s="805"/>
      <c r="AF69" s="809"/>
      <c r="AG69" s="805"/>
      <c r="AH69" s="806"/>
    </row>
    <row r="70" spans="1:34" ht="27" customHeight="1">
      <c r="A70" s="822"/>
      <c r="B70" s="823"/>
      <c r="C70" s="823"/>
      <c r="D70" s="823"/>
      <c r="E70" s="823"/>
      <c r="F70" s="824"/>
      <c r="G70" s="802"/>
      <c r="H70" s="802"/>
      <c r="I70" s="802"/>
      <c r="J70" s="802"/>
      <c r="K70" s="802"/>
      <c r="L70" s="802"/>
      <c r="M70" s="802"/>
      <c r="N70" s="802"/>
      <c r="O70" s="802"/>
      <c r="P70" s="802"/>
      <c r="Q70" s="802"/>
      <c r="R70" s="802"/>
      <c r="S70" s="807">
        <f>S69*1.08</f>
        <v>0</v>
      </c>
      <c r="T70" s="807"/>
      <c r="U70" s="807"/>
      <c r="V70" s="807"/>
      <c r="W70" s="808"/>
      <c r="X70" s="162" t="s">
        <v>154</v>
      </c>
      <c r="Y70" s="807">
        <f>Y69*1.08</f>
        <v>0</v>
      </c>
      <c r="Z70" s="807"/>
      <c r="AA70" s="807"/>
      <c r="AB70" s="807"/>
      <c r="AC70" s="808"/>
      <c r="AD70" s="163" t="s">
        <v>154</v>
      </c>
      <c r="AE70" s="805"/>
      <c r="AF70" s="809"/>
      <c r="AG70" s="805"/>
      <c r="AH70" s="806"/>
    </row>
    <row r="71" spans="1:34" ht="27" customHeight="1">
      <c r="A71" s="822"/>
      <c r="B71" s="823"/>
      <c r="C71" s="823"/>
      <c r="D71" s="823"/>
      <c r="E71" s="823"/>
      <c r="F71" s="824"/>
      <c r="G71" s="802"/>
      <c r="H71" s="802"/>
      <c r="I71" s="802"/>
      <c r="J71" s="802"/>
      <c r="K71" s="802"/>
      <c r="L71" s="802"/>
      <c r="M71" s="802" t="s">
        <v>158</v>
      </c>
      <c r="N71" s="802"/>
      <c r="O71" s="802"/>
      <c r="P71" s="802"/>
      <c r="Q71" s="802"/>
      <c r="R71" s="802"/>
      <c r="S71" s="803"/>
      <c r="T71" s="803"/>
      <c r="U71" s="803"/>
      <c r="V71" s="803"/>
      <c r="W71" s="804"/>
      <c r="X71" s="160" t="s">
        <v>154</v>
      </c>
      <c r="Y71" s="803"/>
      <c r="Z71" s="803"/>
      <c r="AA71" s="803"/>
      <c r="AB71" s="803"/>
      <c r="AC71" s="804"/>
      <c r="AD71" s="161" t="s">
        <v>154</v>
      </c>
      <c r="AE71" s="805"/>
      <c r="AF71" s="809"/>
      <c r="AG71" s="805"/>
      <c r="AH71" s="806"/>
    </row>
    <row r="72" spans="1:34" ht="27" customHeight="1">
      <c r="A72" s="822"/>
      <c r="B72" s="823"/>
      <c r="C72" s="823"/>
      <c r="D72" s="823"/>
      <c r="E72" s="823"/>
      <c r="F72" s="824"/>
      <c r="G72" s="802"/>
      <c r="H72" s="802"/>
      <c r="I72" s="802"/>
      <c r="J72" s="802"/>
      <c r="K72" s="802"/>
      <c r="L72" s="802"/>
      <c r="M72" s="802"/>
      <c r="N72" s="802"/>
      <c r="O72" s="802"/>
      <c r="P72" s="802"/>
      <c r="Q72" s="802"/>
      <c r="R72" s="802"/>
      <c r="S72" s="807">
        <f>S71*1.08</f>
        <v>0</v>
      </c>
      <c r="T72" s="807"/>
      <c r="U72" s="807"/>
      <c r="V72" s="807"/>
      <c r="W72" s="808"/>
      <c r="X72" s="162" t="s">
        <v>154</v>
      </c>
      <c r="Y72" s="807">
        <f>Y71*1.08</f>
        <v>0</v>
      </c>
      <c r="Z72" s="807"/>
      <c r="AA72" s="807"/>
      <c r="AB72" s="807"/>
      <c r="AC72" s="808"/>
      <c r="AD72" s="163" t="s">
        <v>154</v>
      </c>
      <c r="AE72" s="805"/>
      <c r="AF72" s="809"/>
      <c r="AG72" s="805"/>
      <c r="AH72" s="806"/>
    </row>
    <row r="73" spans="1:34" ht="27" customHeight="1">
      <c r="A73" s="819" t="s">
        <v>187</v>
      </c>
      <c r="B73" s="820"/>
      <c r="C73" s="820"/>
      <c r="D73" s="820"/>
      <c r="E73" s="820"/>
      <c r="F73" s="821"/>
      <c r="G73" s="802" t="s">
        <v>169</v>
      </c>
      <c r="H73" s="802"/>
      <c r="I73" s="802"/>
      <c r="J73" s="802"/>
      <c r="K73" s="802"/>
      <c r="L73" s="802"/>
      <c r="M73" s="802" t="s">
        <v>24</v>
      </c>
      <c r="N73" s="802"/>
      <c r="O73" s="802"/>
      <c r="P73" s="802"/>
      <c r="Q73" s="802"/>
      <c r="R73" s="802"/>
      <c r="S73" s="803"/>
      <c r="T73" s="803"/>
      <c r="U73" s="803"/>
      <c r="V73" s="803"/>
      <c r="W73" s="804"/>
      <c r="X73" s="160" t="s">
        <v>154</v>
      </c>
      <c r="Y73" s="803"/>
      <c r="Z73" s="803"/>
      <c r="AA73" s="803"/>
      <c r="AB73" s="803"/>
      <c r="AC73" s="804"/>
      <c r="AD73" s="161" t="s">
        <v>154</v>
      </c>
      <c r="AE73" s="805"/>
      <c r="AF73" s="809"/>
      <c r="AG73" s="805"/>
      <c r="AH73" s="806"/>
    </row>
    <row r="74" spans="1:34" ht="27" customHeight="1">
      <c r="A74" s="822"/>
      <c r="B74" s="823"/>
      <c r="C74" s="823"/>
      <c r="D74" s="823"/>
      <c r="E74" s="823"/>
      <c r="F74" s="824"/>
      <c r="G74" s="802"/>
      <c r="H74" s="802"/>
      <c r="I74" s="802"/>
      <c r="J74" s="802"/>
      <c r="K74" s="802"/>
      <c r="L74" s="802"/>
      <c r="M74" s="802"/>
      <c r="N74" s="802"/>
      <c r="O74" s="802"/>
      <c r="P74" s="802"/>
      <c r="Q74" s="802"/>
      <c r="R74" s="802"/>
      <c r="S74" s="807">
        <f>S73*1.08</f>
        <v>0</v>
      </c>
      <c r="T74" s="807"/>
      <c r="U74" s="807"/>
      <c r="V74" s="807"/>
      <c r="W74" s="808"/>
      <c r="X74" s="162" t="s">
        <v>154</v>
      </c>
      <c r="Y74" s="807">
        <f>Y73*1.08</f>
        <v>0</v>
      </c>
      <c r="Z74" s="807"/>
      <c r="AA74" s="807"/>
      <c r="AB74" s="807"/>
      <c r="AC74" s="808"/>
      <c r="AD74" s="163" t="s">
        <v>154</v>
      </c>
      <c r="AE74" s="805"/>
      <c r="AF74" s="809"/>
      <c r="AG74" s="805"/>
      <c r="AH74" s="806"/>
    </row>
    <row r="75" spans="1:34" ht="27" customHeight="1">
      <c r="A75" s="822"/>
      <c r="B75" s="823"/>
      <c r="C75" s="823"/>
      <c r="D75" s="823"/>
      <c r="E75" s="823"/>
      <c r="F75" s="824"/>
      <c r="G75" s="802"/>
      <c r="H75" s="802"/>
      <c r="I75" s="802"/>
      <c r="J75" s="802"/>
      <c r="K75" s="802"/>
      <c r="L75" s="802"/>
      <c r="M75" s="802" t="s">
        <v>158</v>
      </c>
      <c r="N75" s="802"/>
      <c r="O75" s="802"/>
      <c r="P75" s="802"/>
      <c r="Q75" s="802"/>
      <c r="R75" s="802"/>
      <c r="S75" s="803"/>
      <c r="T75" s="803"/>
      <c r="U75" s="803"/>
      <c r="V75" s="803"/>
      <c r="W75" s="804"/>
      <c r="X75" s="160" t="s">
        <v>154</v>
      </c>
      <c r="Y75" s="803"/>
      <c r="Z75" s="803"/>
      <c r="AA75" s="803"/>
      <c r="AB75" s="803"/>
      <c r="AC75" s="804"/>
      <c r="AD75" s="161" t="s">
        <v>154</v>
      </c>
      <c r="AE75" s="805"/>
      <c r="AF75" s="809"/>
      <c r="AG75" s="805"/>
      <c r="AH75" s="806"/>
    </row>
    <row r="76" spans="1:34" ht="27" customHeight="1">
      <c r="A76" s="822"/>
      <c r="B76" s="823"/>
      <c r="C76" s="823"/>
      <c r="D76" s="823"/>
      <c r="E76" s="823"/>
      <c r="F76" s="824"/>
      <c r="G76" s="802"/>
      <c r="H76" s="802"/>
      <c r="I76" s="802"/>
      <c r="J76" s="802"/>
      <c r="K76" s="802"/>
      <c r="L76" s="802"/>
      <c r="M76" s="802"/>
      <c r="N76" s="802"/>
      <c r="O76" s="802"/>
      <c r="P76" s="802"/>
      <c r="Q76" s="802"/>
      <c r="R76" s="802"/>
      <c r="S76" s="807">
        <f>S75*1.08</f>
        <v>0</v>
      </c>
      <c r="T76" s="807"/>
      <c r="U76" s="807"/>
      <c r="V76" s="807"/>
      <c r="W76" s="808"/>
      <c r="X76" s="162" t="s">
        <v>154</v>
      </c>
      <c r="Y76" s="807">
        <f>Y75*1.08</f>
        <v>0</v>
      </c>
      <c r="Z76" s="807"/>
      <c r="AA76" s="807"/>
      <c r="AB76" s="807"/>
      <c r="AC76" s="808"/>
      <c r="AD76" s="163" t="s">
        <v>154</v>
      </c>
      <c r="AE76" s="805"/>
      <c r="AF76" s="809"/>
      <c r="AG76" s="805"/>
      <c r="AH76" s="806"/>
    </row>
    <row r="77" spans="1:34" ht="27" customHeight="1">
      <c r="A77" s="822"/>
      <c r="B77" s="823"/>
      <c r="C77" s="823"/>
      <c r="D77" s="823"/>
      <c r="E77" s="823"/>
      <c r="F77" s="824"/>
      <c r="G77" s="802" t="s">
        <v>152</v>
      </c>
      <c r="H77" s="802"/>
      <c r="I77" s="802"/>
      <c r="J77" s="802"/>
      <c r="K77" s="802"/>
      <c r="L77" s="802"/>
      <c r="M77" s="802" t="s">
        <v>24</v>
      </c>
      <c r="N77" s="802"/>
      <c r="O77" s="802"/>
      <c r="P77" s="802"/>
      <c r="Q77" s="802"/>
      <c r="R77" s="802"/>
      <c r="S77" s="803"/>
      <c r="T77" s="803"/>
      <c r="U77" s="803"/>
      <c r="V77" s="803"/>
      <c r="W77" s="804"/>
      <c r="X77" s="160" t="s">
        <v>154</v>
      </c>
      <c r="Y77" s="803"/>
      <c r="Z77" s="803"/>
      <c r="AA77" s="803"/>
      <c r="AB77" s="803"/>
      <c r="AC77" s="804"/>
      <c r="AD77" s="161" t="s">
        <v>154</v>
      </c>
      <c r="AE77" s="805"/>
      <c r="AF77" s="809"/>
      <c r="AG77" s="805"/>
      <c r="AH77" s="806"/>
    </row>
    <row r="78" spans="1:34" ht="27" customHeight="1">
      <c r="A78" s="822"/>
      <c r="B78" s="823"/>
      <c r="C78" s="823"/>
      <c r="D78" s="823"/>
      <c r="E78" s="823"/>
      <c r="F78" s="824"/>
      <c r="G78" s="802"/>
      <c r="H78" s="802"/>
      <c r="I78" s="802"/>
      <c r="J78" s="802"/>
      <c r="K78" s="802"/>
      <c r="L78" s="802"/>
      <c r="M78" s="802"/>
      <c r="N78" s="802"/>
      <c r="O78" s="802"/>
      <c r="P78" s="802"/>
      <c r="Q78" s="802"/>
      <c r="R78" s="802"/>
      <c r="S78" s="807">
        <f>S77*1.08</f>
        <v>0</v>
      </c>
      <c r="T78" s="807"/>
      <c r="U78" s="807"/>
      <c r="V78" s="807"/>
      <c r="W78" s="808"/>
      <c r="X78" s="162" t="s">
        <v>154</v>
      </c>
      <c r="Y78" s="807">
        <f>Y77*1.08</f>
        <v>0</v>
      </c>
      <c r="Z78" s="807"/>
      <c r="AA78" s="807"/>
      <c r="AB78" s="807"/>
      <c r="AC78" s="808"/>
      <c r="AD78" s="163" t="s">
        <v>154</v>
      </c>
      <c r="AE78" s="805"/>
      <c r="AF78" s="809"/>
      <c r="AG78" s="805"/>
      <c r="AH78" s="806"/>
    </row>
    <row r="79" spans="1:34" ht="27" customHeight="1">
      <c r="A79" s="822"/>
      <c r="B79" s="823"/>
      <c r="C79" s="823"/>
      <c r="D79" s="823"/>
      <c r="E79" s="823"/>
      <c r="F79" s="824"/>
      <c r="G79" s="802"/>
      <c r="H79" s="802"/>
      <c r="I79" s="802"/>
      <c r="J79" s="802"/>
      <c r="K79" s="802"/>
      <c r="L79" s="802"/>
      <c r="M79" s="802" t="s">
        <v>158</v>
      </c>
      <c r="N79" s="802"/>
      <c r="O79" s="802"/>
      <c r="P79" s="802"/>
      <c r="Q79" s="802"/>
      <c r="R79" s="802"/>
      <c r="S79" s="803"/>
      <c r="T79" s="803"/>
      <c r="U79" s="803"/>
      <c r="V79" s="803"/>
      <c r="W79" s="804"/>
      <c r="X79" s="160" t="s">
        <v>154</v>
      </c>
      <c r="Y79" s="803"/>
      <c r="Z79" s="803"/>
      <c r="AA79" s="803"/>
      <c r="AB79" s="803"/>
      <c r="AC79" s="804"/>
      <c r="AD79" s="161" t="s">
        <v>154</v>
      </c>
      <c r="AE79" s="805"/>
      <c r="AF79" s="809"/>
      <c r="AG79" s="805"/>
      <c r="AH79" s="806"/>
    </row>
    <row r="80" spans="1:34" ht="27" customHeight="1">
      <c r="A80" s="822"/>
      <c r="B80" s="823"/>
      <c r="C80" s="823"/>
      <c r="D80" s="823"/>
      <c r="E80" s="823"/>
      <c r="F80" s="824"/>
      <c r="G80" s="802"/>
      <c r="H80" s="802"/>
      <c r="I80" s="802"/>
      <c r="J80" s="802"/>
      <c r="K80" s="802"/>
      <c r="L80" s="802"/>
      <c r="M80" s="802"/>
      <c r="N80" s="802"/>
      <c r="O80" s="802"/>
      <c r="P80" s="802"/>
      <c r="Q80" s="802"/>
      <c r="R80" s="802"/>
      <c r="S80" s="807">
        <f>S79*1.08</f>
        <v>0</v>
      </c>
      <c r="T80" s="807"/>
      <c r="U80" s="807"/>
      <c r="V80" s="807"/>
      <c r="W80" s="808"/>
      <c r="X80" s="162" t="s">
        <v>154</v>
      </c>
      <c r="Y80" s="807">
        <f>Y79*1.08</f>
        <v>0</v>
      </c>
      <c r="Z80" s="807"/>
      <c r="AA80" s="807"/>
      <c r="AB80" s="807"/>
      <c r="AC80" s="808"/>
      <c r="AD80" s="163" t="s">
        <v>154</v>
      </c>
      <c r="AE80" s="805"/>
      <c r="AF80" s="809"/>
      <c r="AG80" s="805"/>
      <c r="AH80" s="806"/>
    </row>
    <row r="81" spans="1:34" ht="27" customHeight="1">
      <c r="A81" s="822"/>
      <c r="B81" s="823"/>
      <c r="C81" s="823"/>
      <c r="D81" s="823"/>
      <c r="E81" s="823"/>
      <c r="F81" s="824"/>
      <c r="G81" s="802" t="s">
        <v>160</v>
      </c>
      <c r="H81" s="802"/>
      <c r="I81" s="802"/>
      <c r="J81" s="802"/>
      <c r="K81" s="802"/>
      <c r="L81" s="802"/>
      <c r="M81" s="802" t="s">
        <v>24</v>
      </c>
      <c r="N81" s="802"/>
      <c r="O81" s="802"/>
      <c r="P81" s="802"/>
      <c r="Q81" s="802"/>
      <c r="R81" s="802"/>
      <c r="S81" s="803"/>
      <c r="T81" s="803"/>
      <c r="U81" s="803"/>
      <c r="V81" s="803"/>
      <c r="W81" s="804"/>
      <c r="X81" s="160" t="s">
        <v>154</v>
      </c>
      <c r="Y81" s="803"/>
      <c r="Z81" s="803"/>
      <c r="AA81" s="803"/>
      <c r="AB81" s="803"/>
      <c r="AC81" s="804"/>
      <c r="AD81" s="161" t="s">
        <v>154</v>
      </c>
      <c r="AE81" s="805"/>
      <c r="AF81" s="809"/>
      <c r="AG81" s="805"/>
      <c r="AH81" s="806"/>
    </row>
    <row r="82" spans="1:34" ht="27" customHeight="1">
      <c r="A82" s="822"/>
      <c r="B82" s="823"/>
      <c r="C82" s="823"/>
      <c r="D82" s="823"/>
      <c r="E82" s="823"/>
      <c r="F82" s="824"/>
      <c r="G82" s="802"/>
      <c r="H82" s="802"/>
      <c r="I82" s="802"/>
      <c r="J82" s="802"/>
      <c r="K82" s="802"/>
      <c r="L82" s="802"/>
      <c r="M82" s="802"/>
      <c r="N82" s="802"/>
      <c r="O82" s="802"/>
      <c r="P82" s="802"/>
      <c r="Q82" s="802"/>
      <c r="R82" s="802"/>
      <c r="S82" s="807">
        <f>S81*1.08</f>
        <v>0</v>
      </c>
      <c r="T82" s="807"/>
      <c r="U82" s="807"/>
      <c r="V82" s="807"/>
      <c r="W82" s="808"/>
      <c r="X82" s="162" t="s">
        <v>154</v>
      </c>
      <c r="Y82" s="807">
        <f>Y81*1.08</f>
        <v>0</v>
      </c>
      <c r="Z82" s="807"/>
      <c r="AA82" s="807"/>
      <c r="AB82" s="807"/>
      <c r="AC82" s="808"/>
      <c r="AD82" s="163" t="s">
        <v>154</v>
      </c>
      <c r="AE82" s="805"/>
      <c r="AF82" s="809"/>
      <c r="AG82" s="805"/>
      <c r="AH82" s="806"/>
    </row>
    <row r="83" spans="1:34" ht="27" customHeight="1">
      <c r="A83" s="822"/>
      <c r="B83" s="823"/>
      <c r="C83" s="823"/>
      <c r="D83" s="823"/>
      <c r="E83" s="823"/>
      <c r="F83" s="824"/>
      <c r="G83" s="802"/>
      <c r="H83" s="802"/>
      <c r="I83" s="802"/>
      <c r="J83" s="802"/>
      <c r="K83" s="802"/>
      <c r="L83" s="802"/>
      <c r="M83" s="802" t="s">
        <v>158</v>
      </c>
      <c r="N83" s="802"/>
      <c r="O83" s="802"/>
      <c r="P83" s="802"/>
      <c r="Q83" s="802"/>
      <c r="R83" s="802"/>
      <c r="S83" s="803"/>
      <c r="T83" s="803"/>
      <c r="U83" s="803"/>
      <c r="V83" s="803"/>
      <c r="W83" s="804"/>
      <c r="X83" s="160" t="s">
        <v>154</v>
      </c>
      <c r="Y83" s="803"/>
      <c r="Z83" s="803"/>
      <c r="AA83" s="803"/>
      <c r="AB83" s="803"/>
      <c r="AC83" s="804"/>
      <c r="AD83" s="161" t="s">
        <v>154</v>
      </c>
      <c r="AE83" s="805"/>
      <c r="AF83" s="809"/>
      <c r="AG83" s="805"/>
      <c r="AH83" s="806"/>
    </row>
    <row r="84" spans="1:34" ht="27" customHeight="1">
      <c r="A84" s="825"/>
      <c r="B84" s="826"/>
      <c r="C84" s="826"/>
      <c r="D84" s="826"/>
      <c r="E84" s="826"/>
      <c r="F84" s="827"/>
      <c r="G84" s="802"/>
      <c r="H84" s="802"/>
      <c r="I84" s="802"/>
      <c r="J84" s="802"/>
      <c r="K84" s="802"/>
      <c r="L84" s="802"/>
      <c r="M84" s="802"/>
      <c r="N84" s="802"/>
      <c r="O84" s="802"/>
      <c r="P84" s="802"/>
      <c r="Q84" s="802"/>
      <c r="R84" s="802"/>
      <c r="S84" s="807">
        <f>S83*1.08</f>
        <v>0</v>
      </c>
      <c r="T84" s="807"/>
      <c r="U84" s="807"/>
      <c r="V84" s="807"/>
      <c r="W84" s="808"/>
      <c r="X84" s="162" t="s">
        <v>154</v>
      </c>
      <c r="Y84" s="807">
        <f>Y83*1.08</f>
        <v>0</v>
      </c>
      <c r="Z84" s="807"/>
      <c r="AA84" s="807"/>
      <c r="AB84" s="807"/>
      <c r="AC84" s="808"/>
      <c r="AD84" s="163" t="s">
        <v>154</v>
      </c>
      <c r="AE84" s="805"/>
      <c r="AF84" s="809"/>
      <c r="AG84" s="805"/>
      <c r="AH84" s="806"/>
    </row>
    <row r="85" spans="1:34" ht="27" customHeight="1">
      <c r="A85" s="810" t="s">
        <v>189</v>
      </c>
      <c r="B85" s="811"/>
      <c r="C85" s="811"/>
      <c r="D85" s="811"/>
      <c r="E85" s="811"/>
      <c r="F85" s="812"/>
      <c r="G85" s="802" t="s">
        <v>169</v>
      </c>
      <c r="H85" s="802"/>
      <c r="I85" s="802"/>
      <c r="J85" s="802"/>
      <c r="K85" s="802"/>
      <c r="L85" s="802"/>
      <c r="M85" s="802" t="s">
        <v>24</v>
      </c>
      <c r="N85" s="802"/>
      <c r="O85" s="802"/>
      <c r="P85" s="802"/>
      <c r="Q85" s="802"/>
      <c r="R85" s="802"/>
      <c r="S85" s="803"/>
      <c r="T85" s="803"/>
      <c r="U85" s="803"/>
      <c r="V85" s="803"/>
      <c r="W85" s="804"/>
      <c r="X85" s="160" t="s">
        <v>154</v>
      </c>
      <c r="Y85" s="803"/>
      <c r="Z85" s="803"/>
      <c r="AA85" s="803"/>
      <c r="AB85" s="803"/>
      <c r="AC85" s="804"/>
      <c r="AD85" s="161" t="s">
        <v>154</v>
      </c>
      <c r="AE85" s="805"/>
      <c r="AF85" s="809"/>
      <c r="AG85" s="805"/>
      <c r="AH85" s="806"/>
    </row>
    <row r="86" spans="1:34" ht="27" customHeight="1">
      <c r="A86" s="813"/>
      <c r="B86" s="814"/>
      <c r="C86" s="814"/>
      <c r="D86" s="814"/>
      <c r="E86" s="814"/>
      <c r="F86" s="815"/>
      <c r="G86" s="802"/>
      <c r="H86" s="802"/>
      <c r="I86" s="802"/>
      <c r="J86" s="802"/>
      <c r="K86" s="802"/>
      <c r="L86" s="802"/>
      <c r="M86" s="802"/>
      <c r="N86" s="802"/>
      <c r="O86" s="802"/>
      <c r="P86" s="802"/>
      <c r="Q86" s="802"/>
      <c r="R86" s="802"/>
      <c r="S86" s="807">
        <f>S85*1.08</f>
        <v>0</v>
      </c>
      <c r="T86" s="807"/>
      <c r="U86" s="807"/>
      <c r="V86" s="807"/>
      <c r="W86" s="808"/>
      <c r="X86" s="162" t="s">
        <v>154</v>
      </c>
      <c r="Y86" s="807">
        <f>Y85*1.08</f>
        <v>0</v>
      </c>
      <c r="Z86" s="807"/>
      <c r="AA86" s="807"/>
      <c r="AB86" s="807"/>
      <c r="AC86" s="808"/>
      <c r="AD86" s="163" t="s">
        <v>154</v>
      </c>
      <c r="AE86" s="805"/>
      <c r="AF86" s="809"/>
      <c r="AG86" s="805"/>
      <c r="AH86" s="806"/>
    </row>
    <row r="87" spans="1:34" ht="27" customHeight="1">
      <c r="A87" s="813"/>
      <c r="B87" s="814"/>
      <c r="C87" s="814"/>
      <c r="D87" s="814"/>
      <c r="E87" s="814"/>
      <c r="F87" s="815"/>
      <c r="G87" s="802"/>
      <c r="H87" s="802"/>
      <c r="I87" s="802"/>
      <c r="J87" s="802"/>
      <c r="K87" s="802"/>
      <c r="L87" s="802"/>
      <c r="M87" s="802" t="s">
        <v>158</v>
      </c>
      <c r="N87" s="802"/>
      <c r="O87" s="802"/>
      <c r="P87" s="802"/>
      <c r="Q87" s="802"/>
      <c r="R87" s="802"/>
      <c r="S87" s="803"/>
      <c r="T87" s="803"/>
      <c r="U87" s="803"/>
      <c r="V87" s="803"/>
      <c r="W87" s="804"/>
      <c r="X87" s="160" t="s">
        <v>154</v>
      </c>
      <c r="Y87" s="803"/>
      <c r="Z87" s="803"/>
      <c r="AA87" s="803"/>
      <c r="AB87" s="803"/>
      <c r="AC87" s="804"/>
      <c r="AD87" s="161" t="s">
        <v>154</v>
      </c>
      <c r="AE87" s="805"/>
      <c r="AF87" s="809"/>
      <c r="AG87" s="805"/>
      <c r="AH87" s="806"/>
    </row>
    <row r="88" spans="1:34" ht="27" customHeight="1">
      <c r="A88" s="813"/>
      <c r="B88" s="814"/>
      <c r="C88" s="814"/>
      <c r="D88" s="814"/>
      <c r="E88" s="814"/>
      <c r="F88" s="815"/>
      <c r="G88" s="866"/>
      <c r="H88" s="866"/>
      <c r="I88" s="866"/>
      <c r="J88" s="866"/>
      <c r="K88" s="866"/>
      <c r="L88" s="866"/>
      <c r="M88" s="802"/>
      <c r="N88" s="802"/>
      <c r="O88" s="802"/>
      <c r="P88" s="802"/>
      <c r="Q88" s="802"/>
      <c r="R88" s="802"/>
      <c r="S88" s="807">
        <f>S87*1.08</f>
        <v>0</v>
      </c>
      <c r="T88" s="807"/>
      <c r="U88" s="807"/>
      <c r="V88" s="807"/>
      <c r="W88" s="808"/>
      <c r="X88" s="162" t="s">
        <v>154</v>
      </c>
      <c r="Y88" s="807">
        <f>Y87*1.08</f>
        <v>0</v>
      </c>
      <c r="Z88" s="807"/>
      <c r="AA88" s="807"/>
      <c r="AB88" s="807"/>
      <c r="AC88" s="808"/>
      <c r="AD88" s="163" t="s">
        <v>154</v>
      </c>
      <c r="AE88" s="805"/>
      <c r="AF88" s="809"/>
      <c r="AG88" s="805"/>
      <c r="AH88" s="806"/>
    </row>
    <row r="89" spans="1:34" ht="27" customHeight="1">
      <c r="A89" s="813"/>
      <c r="B89" s="814"/>
      <c r="C89" s="814"/>
      <c r="D89" s="814"/>
      <c r="E89" s="814"/>
      <c r="F89" s="815"/>
      <c r="G89" s="802" t="s">
        <v>152</v>
      </c>
      <c r="H89" s="802"/>
      <c r="I89" s="802"/>
      <c r="J89" s="802"/>
      <c r="K89" s="802"/>
      <c r="L89" s="802"/>
      <c r="M89" s="867" t="s">
        <v>24</v>
      </c>
      <c r="N89" s="867"/>
      <c r="O89" s="867"/>
      <c r="P89" s="867"/>
      <c r="Q89" s="867"/>
      <c r="R89" s="867"/>
      <c r="S89" s="868"/>
      <c r="T89" s="868"/>
      <c r="U89" s="868"/>
      <c r="V89" s="868"/>
      <c r="W89" s="869"/>
      <c r="X89" s="171" t="s">
        <v>154</v>
      </c>
      <c r="Y89" s="868"/>
      <c r="Z89" s="868"/>
      <c r="AA89" s="868"/>
      <c r="AB89" s="868"/>
      <c r="AC89" s="869"/>
      <c r="AD89" s="172" t="s">
        <v>154</v>
      </c>
      <c r="AE89" s="876"/>
      <c r="AF89" s="877"/>
      <c r="AG89" s="876"/>
      <c r="AH89" s="880"/>
    </row>
    <row r="90" spans="1:34" ht="27" customHeight="1">
      <c r="A90" s="813"/>
      <c r="B90" s="814"/>
      <c r="C90" s="814"/>
      <c r="D90" s="814"/>
      <c r="E90" s="814"/>
      <c r="F90" s="815"/>
      <c r="G90" s="802"/>
      <c r="H90" s="802"/>
      <c r="I90" s="802"/>
      <c r="J90" s="802"/>
      <c r="K90" s="802"/>
      <c r="L90" s="802"/>
      <c r="M90" s="802"/>
      <c r="N90" s="802"/>
      <c r="O90" s="802"/>
      <c r="P90" s="802"/>
      <c r="Q90" s="802"/>
      <c r="R90" s="802"/>
      <c r="S90" s="807">
        <f>S89*1.08</f>
        <v>0</v>
      </c>
      <c r="T90" s="807"/>
      <c r="U90" s="807"/>
      <c r="V90" s="807"/>
      <c r="W90" s="808"/>
      <c r="X90" s="162" t="s">
        <v>154</v>
      </c>
      <c r="Y90" s="807">
        <f>Y89*1.08</f>
        <v>0</v>
      </c>
      <c r="Z90" s="807"/>
      <c r="AA90" s="807"/>
      <c r="AB90" s="807"/>
      <c r="AC90" s="808"/>
      <c r="AD90" s="163" t="s">
        <v>154</v>
      </c>
      <c r="AE90" s="805"/>
      <c r="AF90" s="809"/>
      <c r="AG90" s="805"/>
      <c r="AH90" s="806"/>
    </row>
    <row r="91" spans="1:34" ht="27" customHeight="1">
      <c r="A91" s="813"/>
      <c r="B91" s="814"/>
      <c r="C91" s="814"/>
      <c r="D91" s="814"/>
      <c r="E91" s="814"/>
      <c r="F91" s="815"/>
      <c r="G91" s="802"/>
      <c r="H91" s="802"/>
      <c r="I91" s="802"/>
      <c r="J91" s="802"/>
      <c r="K91" s="802"/>
      <c r="L91" s="802"/>
      <c r="M91" s="802" t="s">
        <v>158</v>
      </c>
      <c r="N91" s="802"/>
      <c r="O91" s="802"/>
      <c r="P91" s="802"/>
      <c r="Q91" s="802"/>
      <c r="R91" s="802"/>
      <c r="S91" s="803"/>
      <c r="T91" s="803"/>
      <c r="U91" s="803"/>
      <c r="V91" s="803"/>
      <c r="W91" s="804"/>
      <c r="X91" s="160" t="s">
        <v>154</v>
      </c>
      <c r="Y91" s="803"/>
      <c r="Z91" s="803"/>
      <c r="AA91" s="803"/>
      <c r="AB91" s="803"/>
      <c r="AC91" s="804"/>
      <c r="AD91" s="161" t="s">
        <v>154</v>
      </c>
      <c r="AE91" s="805"/>
      <c r="AF91" s="809"/>
      <c r="AG91" s="805"/>
      <c r="AH91" s="806"/>
    </row>
    <row r="92" spans="1:34" ht="27" customHeight="1">
      <c r="A92" s="813"/>
      <c r="B92" s="814"/>
      <c r="C92" s="814"/>
      <c r="D92" s="814"/>
      <c r="E92" s="814"/>
      <c r="F92" s="815"/>
      <c r="G92" s="802"/>
      <c r="H92" s="802"/>
      <c r="I92" s="802"/>
      <c r="J92" s="802"/>
      <c r="K92" s="802"/>
      <c r="L92" s="802"/>
      <c r="M92" s="866"/>
      <c r="N92" s="866"/>
      <c r="O92" s="866"/>
      <c r="P92" s="866"/>
      <c r="Q92" s="866"/>
      <c r="R92" s="866"/>
      <c r="S92" s="882">
        <f>S91*1.08</f>
        <v>0</v>
      </c>
      <c r="T92" s="882"/>
      <c r="U92" s="882"/>
      <c r="V92" s="882"/>
      <c r="W92" s="883"/>
      <c r="X92" s="164" t="s">
        <v>154</v>
      </c>
      <c r="Y92" s="882">
        <f>Y91*1.08</f>
        <v>0</v>
      </c>
      <c r="Z92" s="882"/>
      <c r="AA92" s="882"/>
      <c r="AB92" s="882"/>
      <c r="AC92" s="883"/>
      <c r="AD92" s="165" t="s">
        <v>154</v>
      </c>
      <c r="AE92" s="878"/>
      <c r="AF92" s="879"/>
      <c r="AG92" s="878"/>
      <c r="AH92" s="881"/>
    </row>
    <row r="93" spans="1:34" ht="27" customHeight="1">
      <c r="A93" s="813"/>
      <c r="B93" s="814"/>
      <c r="C93" s="814"/>
      <c r="D93" s="814"/>
      <c r="E93" s="814"/>
      <c r="F93" s="815"/>
      <c r="G93" s="802" t="s">
        <v>160</v>
      </c>
      <c r="H93" s="802"/>
      <c r="I93" s="802"/>
      <c r="J93" s="802"/>
      <c r="K93" s="802"/>
      <c r="L93" s="802"/>
      <c r="M93" s="802" t="s">
        <v>24</v>
      </c>
      <c r="N93" s="802"/>
      <c r="O93" s="802"/>
      <c r="P93" s="802"/>
      <c r="Q93" s="802"/>
      <c r="R93" s="802"/>
      <c r="S93" s="803"/>
      <c r="T93" s="803"/>
      <c r="U93" s="803"/>
      <c r="V93" s="803"/>
      <c r="W93" s="804"/>
      <c r="X93" s="160" t="s">
        <v>154</v>
      </c>
      <c r="Y93" s="803"/>
      <c r="Z93" s="803"/>
      <c r="AA93" s="803"/>
      <c r="AB93" s="803"/>
      <c r="AC93" s="804"/>
      <c r="AD93" s="161" t="s">
        <v>154</v>
      </c>
      <c r="AE93" s="805"/>
      <c r="AF93" s="809"/>
      <c r="AG93" s="805"/>
      <c r="AH93" s="806"/>
    </row>
    <row r="94" spans="1:34" ht="27" customHeight="1">
      <c r="A94" s="813"/>
      <c r="B94" s="814"/>
      <c r="C94" s="814"/>
      <c r="D94" s="814"/>
      <c r="E94" s="814"/>
      <c r="F94" s="815"/>
      <c r="G94" s="802"/>
      <c r="H94" s="802"/>
      <c r="I94" s="802"/>
      <c r="J94" s="802"/>
      <c r="K94" s="802"/>
      <c r="L94" s="802"/>
      <c r="M94" s="802"/>
      <c r="N94" s="802"/>
      <c r="O94" s="802"/>
      <c r="P94" s="802"/>
      <c r="Q94" s="802"/>
      <c r="R94" s="802"/>
      <c r="S94" s="807">
        <f>S93*1.08</f>
        <v>0</v>
      </c>
      <c r="T94" s="807"/>
      <c r="U94" s="807"/>
      <c r="V94" s="807"/>
      <c r="W94" s="808"/>
      <c r="X94" s="162" t="s">
        <v>154</v>
      </c>
      <c r="Y94" s="807">
        <f>Y93*1.08</f>
        <v>0</v>
      </c>
      <c r="Z94" s="807"/>
      <c r="AA94" s="807"/>
      <c r="AB94" s="807"/>
      <c r="AC94" s="808"/>
      <c r="AD94" s="163" t="s">
        <v>154</v>
      </c>
      <c r="AE94" s="805"/>
      <c r="AF94" s="809"/>
      <c r="AG94" s="805"/>
      <c r="AH94" s="806"/>
    </row>
    <row r="95" spans="1:34" ht="27" customHeight="1">
      <c r="A95" s="813"/>
      <c r="B95" s="814"/>
      <c r="C95" s="814"/>
      <c r="D95" s="814"/>
      <c r="E95" s="814"/>
      <c r="F95" s="815"/>
      <c r="G95" s="802"/>
      <c r="H95" s="802"/>
      <c r="I95" s="802"/>
      <c r="J95" s="802"/>
      <c r="K95" s="802"/>
      <c r="L95" s="802"/>
      <c r="M95" s="802" t="s">
        <v>158</v>
      </c>
      <c r="N95" s="802"/>
      <c r="O95" s="802"/>
      <c r="P95" s="802"/>
      <c r="Q95" s="802"/>
      <c r="R95" s="802"/>
      <c r="S95" s="803"/>
      <c r="T95" s="803"/>
      <c r="U95" s="803"/>
      <c r="V95" s="803"/>
      <c r="W95" s="804"/>
      <c r="X95" s="160" t="s">
        <v>154</v>
      </c>
      <c r="Y95" s="803"/>
      <c r="Z95" s="803"/>
      <c r="AA95" s="803"/>
      <c r="AB95" s="803"/>
      <c r="AC95" s="804"/>
      <c r="AD95" s="161" t="s">
        <v>154</v>
      </c>
      <c r="AE95" s="805"/>
      <c r="AF95" s="809"/>
      <c r="AG95" s="805"/>
      <c r="AH95" s="806"/>
    </row>
    <row r="96" spans="1:34" ht="27" customHeight="1" thickBot="1">
      <c r="A96" s="863"/>
      <c r="B96" s="864"/>
      <c r="C96" s="864"/>
      <c r="D96" s="864"/>
      <c r="E96" s="864"/>
      <c r="F96" s="865"/>
      <c r="G96" s="870"/>
      <c r="H96" s="870"/>
      <c r="I96" s="870"/>
      <c r="J96" s="870"/>
      <c r="K96" s="870"/>
      <c r="L96" s="870"/>
      <c r="M96" s="870"/>
      <c r="N96" s="870"/>
      <c r="O96" s="870"/>
      <c r="P96" s="870"/>
      <c r="Q96" s="870"/>
      <c r="R96" s="870"/>
      <c r="S96" s="871">
        <f>S95*1.08</f>
        <v>0</v>
      </c>
      <c r="T96" s="871"/>
      <c r="U96" s="871"/>
      <c r="V96" s="871"/>
      <c r="W96" s="872"/>
      <c r="X96" s="168" t="s">
        <v>154</v>
      </c>
      <c r="Y96" s="871">
        <f>Y95*1.08</f>
        <v>0</v>
      </c>
      <c r="Z96" s="871"/>
      <c r="AA96" s="871"/>
      <c r="AB96" s="871"/>
      <c r="AC96" s="872"/>
      <c r="AD96" s="169" t="s">
        <v>154</v>
      </c>
      <c r="AE96" s="873"/>
      <c r="AF96" s="875"/>
      <c r="AG96" s="873"/>
      <c r="AH96" s="874"/>
    </row>
  </sheetData>
  <mergeCells count="296">
    <mergeCell ref="G81:L84"/>
    <mergeCell ref="M81:R82"/>
    <mergeCell ref="S81:W81"/>
    <mergeCell ref="Y91:AC91"/>
    <mergeCell ref="Y81:AC81"/>
    <mergeCell ref="AG93:AH96"/>
    <mergeCell ref="S94:W94"/>
    <mergeCell ref="Y94:AC94"/>
    <mergeCell ref="M95:R96"/>
    <mergeCell ref="S95:W95"/>
    <mergeCell ref="Y87:AC87"/>
    <mergeCell ref="S88:W88"/>
    <mergeCell ref="Y88:AC88"/>
    <mergeCell ref="AE93:AF96"/>
    <mergeCell ref="Y89:AC89"/>
    <mergeCell ref="AE89:AF92"/>
    <mergeCell ref="AG89:AH92"/>
    <mergeCell ref="S90:W90"/>
    <mergeCell ref="Y90:AC90"/>
    <mergeCell ref="S91:W91"/>
    <mergeCell ref="S92:W92"/>
    <mergeCell ref="Y92:AC92"/>
    <mergeCell ref="Y95:AC95"/>
    <mergeCell ref="S96:W96"/>
    <mergeCell ref="Y96:AC96"/>
    <mergeCell ref="AE81:AF84"/>
    <mergeCell ref="AG81:AH84"/>
    <mergeCell ref="S82:W82"/>
    <mergeCell ref="Y82:AC82"/>
    <mergeCell ref="S83:W83"/>
    <mergeCell ref="Y83:AC83"/>
    <mergeCell ref="S84:W84"/>
    <mergeCell ref="Y84:AC84"/>
    <mergeCell ref="Y85:AC85"/>
    <mergeCell ref="AE85:AF88"/>
    <mergeCell ref="AG85:AH88"/>
    <mergeCell ref="Y86:AC86"/>
    <mergeCell ref="S93:W93"/>
    <mergeCell ref="Y93:AC93"/>
    <mergeCell ref="A85:F96"/>
    <mergeCell ref="G85:L88"/>
    <mergeCell ref="M85:R86"/>
    <mergeCell ref="S85:W85"/>
    <mergeCell ref="M87:R88"/>
    <mergeCell ref="G89:L92"/>
    <mergeCell ref="M89:R90"/>
    <mergeCell ref="S89:W89"/>
    <mergeCell ref="M91:R92"/>
    <mergeCell ref="G93:L96"/>
    <mergeCell ref="S86:W86"/>
    <mergeCell ref="S87:W87"/>
    <mergeCell ref="M93:R94"/>
    <mergeCell ref="S76:W76"/>
    <mergeCell ref="Y76:AC76"/>
    <mergeCell ref="Y77:AC77"/>
    <mergeCell ref="AE77:AF80"/>
    <mergeCell ref="AG77:AH80"/>
    <mergeCell ref="S78:W78"/>
    <mergeCell ref="Y78:AC78"/>
    <mergeCell ref="S79:W79"/>
    <mergeCell ref="Y79:AC79"/>
    <mergeCell ref="S80:W80"/>
    <mergeCell ref="Y80:AC80"/>
    <mergeCell ref="AG69:AH72"/>
    <mergeCell ref="S70:W70"/>
    <mergeCell ref="Y70:AC70"/>
    <mergeCell ref="S71:W71"/>
    <mergeCell ref="Y71:AC71"/>
    <mergeCell ref="S72:W72"/>
    <mergeCell ref="Y72:AC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M69:R70"/>
    <mergeCell ref="S69:W69"/>
    <mergeCell ref="Y69:AC69"/>
    <mergeCell ref="M71:R72"/>
    <mergeCell ref="AE65:AF68"/>
    <mergeCell ref="G65:L68"/>
    <mergeCell ref="M65:R66"/>
    <mergeCell ref="M67:R68"/>
    <mergeCell ref="AE69:AF72"/>
    <mergeCell ref="A61:F72"/>
    <mergeCell ref="G61:L64"/>
    <mergeCell ref="M61:R62"/>
    <mergeCell ref="S61:W61"/>
    <mergeCell ref="Y61:AC61"/>
    <mergeCell ref="AE61:AF64"/>
    <mergeCell ref="AG61:AH64"/>
    <mergeCell ref="S62:W62"/>
    <mergeCell ref="Y62:AC62"/>
    <mergeCell ref="M63:R64"/>
    <mergeCell ref="S63:W63"/>
    <mergeCell ref="Y63:AC63"/>
    <mergeCell ref="S64:W64"/>
    <mergeCell ref="Y64:AC64"/>
    <mergeCell ref="AG65:AH68"/>
    <mergeCell ref="S66:W66"/>
    <mergeCell ref="Y66:AC66"/>
    <mergeCell ref="S67:W67"/>
    <mergeCell ref="Y67:AC67"/>
    <mergeCell ref="S68:W68"/>
    <mergeCell ref="Y68:AC68"/>
    <mergeCell ref="S65:W65"/>
    <mergeCell ref="Y65:AC65"/>
    <mergeCell ref="G69:L72"/>
    <mergeCell ref="T3:AA3"/>
    <mergeCell ref="B5:N6"/>
    <mergeCell ref="S8:AD8"/>
    <mergeCell ref="B3:E3"/>
    <mergeCell ref="F3:M3"/>
    <mergeCell ref="P3:S3"/>
    <mergeCell ref="P5:S6"/>
    <mergeCell ref="T5:AI6"/>
    <mergeCell ref="AE11:AF12"/>
    <mergeCell ref="AG11:AH12"/>
    <mergeCell ref="A11:F12"/>
    <mergeCell ref="G11:L12"/>
    <mergeCell ref="M11:R12"/>
    <mergeCell ref="S11:AD12"/>
    <mergeCell ref="S9:X10"/>
    <mergeCell ref="Y9:AD10"/>
    <mergeCell ref="G21:L24"/>
    <mergeCell ref="M21:R22"/>
    <mergeCell ref="S21:W21"/>
    <mergeCell ref="M23:R24"/>
    <mergeCell ref="S24:W24"/>
    <mergeCell ref="A13:F24"/>
    <mergeCell ref="G13:L16"/>
    <mergeCell ref="M13:R14"/>
    <mergeCell ref="S13:W13"/>
    <mergeCell ref="M15:R16"/>
    <mergeCell ref="S16:W16"/>
    <mergeCell ref="G17:L20"/>
    <mergeCell ref="M17:R18"/>
    <mergeCell ref="S22:W22"/>
    <mergeCell ref="S23:W23"/>
    <mergeCell ref="S17:W17"/>
    <mergeCell ref="M19:R20"/>
    <mergeCell ref="S14:W14"/>
    <mergeCell ref="S15:W15"/>
    <mergeCell ref="S19:W19"/>
    <mergeCell ref="S20:W20"/>
    <mergeCell ref="S18:W18"/>
    <mergeCell ref="AE21:AF24"/>
    <mergeCell ref="Y19:AC19"/>
    <mergeCell ref="Y21:AC21"/>
    <mergeCell ref="Y24:AC24"/>
    <mergeCell ref="Y20:AC20"/>
    <mergeCell ref="Y18:AC18"/>
    <mergeCell ref="AG21:AH24"/>
    <mergeCell ref="Y22:AC22"/>
    <mergeCell ref="Y23:AC23"/>
    <mergeCell ref="Y13:AC13"/>
    <mergeCell ref="AE13:AF16"/>
    <mergeCell ref="AG13:AH16"/>
    <mergeCell ref="Y16:AC16"/>
    <mergeCell ref="Y14:AC14"/>
    <mergeCell ref="Y15:AC15"/>
    <mergeCell ref="Y17:AC17"/>
    <mergeCell ref="AE17:AF20"/>
    <mergeCell ref="AG17:AH20"/>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E33:AF36"/>
    <mergeCell ref="AG33:AH36"/>
    <mergeCell ref="Y30:AC30"/>
    <mergeCell ref="Y31:AC31"/>
    <mergeCell ref="Y32:AC32"/>
    <mergeCell ref="Y33:AC33"/>
    <mergeCell ref="Y36:AC36"/>
    <mergeCell ref="Y34:AC34"/>
    <mergeCell ref="Y35:AC35"/>
    <mergeCell ref="Y25:AC25"/>
    <mergeCell ref="AE25:AF28"/>
    <mergeCell ref="AG25:AH28"/>
    <mergeCell ref="Y28:AC28"/>
    <mergeCell ref="Y26:AC26"/>
    <mergeCell ref="Y27:AC27"/>
    <mergeCell ref="Y29:AC29"/>
    <mergeCell ref="AE29:AF32"/>
    <mergeCell ref="AG29:AH32"/>
    <mergeCell ref="AE45:AF48"/>
    <mergeCell ref="AG45:AH48"/>
    <mergeCell ref="Y42:AC42"/>
    <mergeCell ref="Y38:AC38"/>
    <mergeCell ref="Y39:AC39"/>
    <mergeCell ref="Y43:AC43"/>
    <mergeCell ref="Y44:AC44"/>
    <mergeCell ref="Y45:AC45"/>
    <mergeCell ref="S38:W38"/>
    <mergeCell ref="S39:W39"/>
    <mergeCell ref="S43:W43"/>
    <mergeCell ref="S44:W44"/>
    <mergeCell ref="A49:F60"/>
    <mergeCell ref="G49:L52"/>
    <mergeCell ref="M49:R50"/>
    <mergeCell ref="S49:W49"/>
    <mergeCell ref="M51:R52"/>
    <mergeCell ref="A37:F48"/>
    <mergeCell ref="G37:L40"/>
    <mergeCell ref="G41:L44"/>
    <mergeCell ref="M41:R42"/>
    <mergeCell ref="S41:W41"/>
    <mergeCell ref="M43:R44"/>
    <mergeCell ref="G45:L48"/>
    <mergeCell ref="M45:R46"/>
    <mergeCell ref="S45:W45"/>
    <mergeCell ref="M47:R48"/>
    <mergeCell ref="S48:W48"/>
    <mergeCell ref="S37:W37"/>
    <mergeCell ref="M39:R40"/>
    <mergeCell ref="S40:W40"/>
    <mergeCell ref="M59:R60"/>
    <mergeCell ref="M57:R58"/>
    <mergeCell ref="G53:L56"/>
    <mergeCell ref="M53:R54"/>
    <mergeCell ref="S50:W50"/>
    <mergeCell ref="M37:R38"/>
    <mergeCell ref="AG53:AH56"/>
    <mergeCell ref="S54:W54"/>
    <mergeCell ref="Y54:AC54"/>
    <mergeCell ref="S55:W55"/>
    <mergeCell ref="Y55:AC55"/>
    <mergeCell ref="S56:W56"/>
    <mergeCell ref="Y56:AC56"/>
    <mergeCell ref="Y48:AC48"/>
    <mergeCell ref="S46:W46"/>
    <mergeCell ref="Y46:AC46"/>
    <mergeCell ref="Y47:AC47"/>
    <mergeCell ref="S42:W42"/>
    <mergeCell ref="AG49:AH52"/>
    <mergeCell ref="Y50:AC50"/>
    <mergeCell ref="S51:W51"/>
    <mergeCell ref="S47:W47"/>
    <mergeCell ref="AG37:AH40"/>
    <mergeCell ref="Y40:AC40"/>
    <mergeCell ref="Y41:AC41"/>
    <mergeCell ref="AE41:AF44"/>
    <mergeCell ref="AG41:AH44"/>
    <mergeCell ref="Y37:AC37"/>
    <mergeCell ref="AE37:AF40"/>
    <mergeCell ref="G57:L60"/>
    <mergeCell ref="Y49:AC49"/>
    <mergeCell ref="AG57:AH60"/>
    <mergeCell ref="S58:W58"/>
    <mergeCell ref="Y58:AC58"/>
    <mergeCell ref="S59:W59"/>
    <mergeCell ref="Y59:AC59"/>
    <mergeCell ref="S60:W60"/>
    <mergeCell ref="Y60:AC60"/>
    <mergeCell ref="S57:W57"/>
    <mergeCell ref="Y57:AC57"/>
    <mergeCell ref="AE57:AF60"/>
    <mergeCell ref="Y53:AC53"/>
    <mergeCell ref="AE53:AF56"/>
    <mergeCell ref="Y51:AC51"/>
    <mergeCell ref="S52:W52"/>
    <mergeCell ref="Y52:AC52"/>
    <mergeCell ref="AE49:AF52"/>
    <mergeCell ref="S53:W53"/>
    <mergeCell ref="M55:R56"/>
  </mergeCells>
  <phoneticPr fontId="10"/>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heetViews>
  <sheetFormatPr defaultColWidth="3.375" defaultRowHeight="13.5"/>
  <cols>
    <col min="5" max="18" width="4.625" customWidth="1"/>
    <col min="19" max="23" width="5.625" customWidth="1"/>
    <col min="25" max="29" width="5.625" customWidth="1"/>
  </cols>
  <sheetData>
    <row r="1" spans="1:41" ht="18.75">
      <c r="A1" s="8" t="s">
        <v>333</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921" t="s">
        <v>413</v>
      </c>
      <c r="C3" s="921"/>
      <c r="D3" s="921"/>
      <c r="E3" s="921"/>
      <c r="F3" s="980" t="s">
        <v>454</v>
      </c>
      <c r="G3" s="980"/>
      <c r="H3" s="980"/>
      <c r="I3" s="980"/>
      <c r="J3" s="980"/>
      <c r="K3" s="980"/>
      <c r="L3" s="980"/>
      <c r="M3" s="980"/>
      <c r="O3" s="156"/>
      <c r="P3" s="981" t="s">
        <v>136</v>
      </c>
      <c r="Q3" s="981"/>
      <c r="R3" s="981"/>
      <c r="S3" s="981"/>
      <c r="T3" s="828" t="s">
        <v>455</v>
      </c>
      <c r="U3" s="828"/>
      <c r="V3" s="828"/>
      <c r="W3" s="828"/>
      <c r="X3" s="828"/>
      <c r="Y3" s="828"/>
      <c r="Z3" s="828"/>
      <c r="AA3" s="828"/>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85" t="s">
        <v>191</v>
      </c>
      <c r="C5" s="986"/>
      <c r="D5" s="986"/>
      <c r="E5" s="986"/>
      <c r="F5" s="986"/>
      <c r="G5" s="986"/>
      <c r="H5" s="986"/>
      <c r="I5" s="986"/>
      <c r="J5" s="986"/>
      <c r="K5" s="986"/>
      <c r="L5" s="986"/>
      <c r="M5" s="986"/>
      <c r="N5" s="987"/>
      <c r="O5" s="12"/>
      <c r="P5" s="12"/>
      <c r="Q5" s="921" t="s">
        <v>192</v>
      </c>
      <c r="R5" s="921"/>
      <c r="S5" s="921"/>
      <c r="T5" s="921"/>
      <c r="U5" s="994" t="s">
        <v>229</v>
      </c>
      <c r="V5" s="995"/>
      <c r="W5" s="995"/>
      <c r="X5" s="995"/>
      <c r="Y5" s="995"/>
      <c r="Z5" s="995"/>
      <c r="AA5" s="995"/>
      <c r="AB5" s="995"/>
      <c r="AC5" s="995"/>
      <c r="AD5" s="995"/>
      <c r="AE5" s="995"/>
      <c r="AF5" s="995"/>
      <c r="AG5" s="995"/>
      <c r="AH5" s="995"/>
      <c r="AI5" s="996"/>
      <c r="AJ5" s="7"/>
      <c r="AK5" s="7"/>
      <c r="AL5" s="7"/>
      <c r="AM5" s="7"/>
    </row>
    <row r="6" spans="1:41" ht="25.5" customHeight="1">
      <c r="A6" s="154"/>
      <c r="B6" s="988"/>
      <c r="C6" s="989"/>
      <c r="D6" s="989"/>
      <c r="E6" s="989"/>
      <c r="F6" s="989"/>
      <c r="G6" s="989"/>
      <c r="H6" s="989"/>
      <c r="I6" s="989"/>
      <c r="J6" s="989"/>
      <c r="K6" s="989"/>
      <c r="L6" s="989"/>
      <c r="M6" s="989"/>
      <c r="N6" s="990"/>
      <c r="O6" s="12"/>
      <c r="P6" s="12"/>
      <c r="Q6" s="921"/>
      <c r="R6" s="921"/>
      <c r="S6" s="921"/>
      <c r="T6" s="921"/>
      <c r="U6" s="997"/>
      <c r="V6" s="998"/>
      <c r="W6" s="998"/>
      <c r="X6" s="998"/>
      <c r="Y6" s="998"/>
      <c r="Z6" s="998"/>
      <c r="AA6" s="998"/>
      <c r="AB6" s="998"/>
      <c r="AC6" s="998"/>
      <c r="AD6" s="998"/>
      <c r="AE6" s="998"/>
      <c r="AF6" s="998"/>
      <c r="AG6" s="998"/>
      <c r="AH6" s="998"/>
      <c r="AI6" s="999"/>
      <c r="AJ6" s="174"/>
      <c r="AK6" s="7"/>
      <c r="AL6" s="7"/>
      <c r="AM6" s="7"/>
    </row>
    <row r="7" spans="1:41" ht="25.5" customHeight="1">
      <c r="A7" s="154"/>
      <c r="B7" s="991"/>
      <c r="C7" s="992"/>
      <c r="D7" s="992"/>
      <c r="E7" s="992"/>
      <c r="F7" s="992"/>
      <c r="G7" s="992"/>
      <c r="H7" s="992"/>
      <c r="I7" s="992"/>
      <c r="J7" s="992"/>
      <c r="K7" s="992"/>
      <c r="L7" s="992"/>
      <c r="M7" s="992"/>
      <c r="N7" s="993"/>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82" t="s">
        <v>139</v>
      </c>
      <c r="T9" s="983"/>
      <c r="U9" s="983"/>
      <c r="V9" s="983"/>
      <c r="W9" s="983"/>
      <c r="X9" s="983"/>
      <c r="Y9" s="983"/>
      <c r="Z9" s="983"/>
      <c r="AA9" s="983"/>
      <c r="AB9" s="983"/>
      <c r="AC9" s="983"/>
      <c r="AD9" s="984"/>
      <c r="AG9" s="158"/>
      <c r="AH9" s="158"/>
      <c r="AI9" s="157"/>
      <c r="AJ9" s="157"/>
      <c r="AK9" s="7"/>
      <c r="AL9" s="7"/>
      <c r="AM9" s="7"/>
    </row>
    <row r="10" spans="1:41" ht="25.5" customHeight="1">
      <c r="S10" s="1004" t="s">
        <v>456</v>
      </c>
      <c r="T10" s="1005"/>
      <c r="U10" s="1005"/>
      <c r="V10" s="1005"/>
      <c r="W10" s="1005"/>
      <c r="X10" s="1006"/>
      <c r="Y10" s="1010" t="s">
        <v>183</v>
      </c>
      <c r="Z10" s="1005"/>
      <c r="AA10" s="1005"/>
      <c r="AB10" s="1005"/>
      <c r="AC10" s="1005"/>
      <c r="AD10" s="1011"/>
      <c r="AG10" s="158"/>
      <c r="AH10" s="158"/>
      <c r="AI10" s="157"/>
      <c r="AJ10" s="157"/>
      <c r="AK10" s="7"/>
      <c r="AL10" s="7"/>
      <c r="AM10" s="7"/>
    </row>
    <row r="11" spans="1:41" ht="25.5" customHeight="1" thickBot="1">
      <c r="S11" s="1007"/>
      <c r="T11" s="1008"/>
      <c r="U11" s="1008"/>
      <c r="V11" s="1008"/>
      <c r="W11" s="1008"/>
      <c r="X11" s="1009"/>
      <c r="Y11" s="1012"/>
      <c r="Z11" s="1008"/>
      <c r="AA11" s="1008"/>
      <c r="AB11" s="1008"/>
      <c r="AC11" s="1008"/>
      <c r="AD11" s="1013"/>
      <c r="AG11" s="158"/>
      <c r="AH11" s="158"/>
      <c r="AI11" s="157"/>
      <c r="AJ11" s="157"/>
      <c r="AK11" s="7"/>
      <c r="AL11" s="7"/>
      <c r="AM11" s="7"/>
    </row>
    <row r="12" spans="1:41" ht="25.5" customHeight="1">
      <c r="A12" s="1000" t="s">
        <v>142</v>
      </c>
      <c r="B12" s="978"/>
      <c r="C12" s="978"/>
      <c r="D12" s="978"/>
      <c r="E12" s="978"/>
      <c r="F12" s="979"/>
      <c r="G12" s="977" t="s">
        <v>195</v>
      </c>
      <c r="H12" s="978"/>
      <c r="I12" s="978"/>
      <c r="J12" s="978"/>
      <c r="K12" s="978"/>
      <c r="L12" s="979"/>
      <c r="M12" s="977" t="s">
        <v>144</v>
      </c>
      <c r="N12" s="978"/>
      <c r="O12" s="978"/>
      <c r="P12" s="978"/>
      <c r="Q12" s="978"/>
      <c r="R12" s="979"/>
      <c r="S12" s="977" t="s">
        <v>145</v>
      </c>
      <c r="T12" s="978"/>
      <c r="U12" s="978"/>
      <c r="V12" s="978"/>
      <c r="W12" s="978"/>
      <c r="X12" s="978"/>
      <c r="Y12" s="978"/>
      <c r="Z12" s="978"/>
      <c r="AA12" s="978"/>
      <c r="AB12" s="978"/>
      <c r="AC12" s="978"/>
      <c r="AD12" s="979"/>
      <c r="AE12" s="977" t="s">
        <v>146</v>
      </c>
      <c r="AF12" s="978"/>
      <c r="AG12" s="1002" t="s">
        <v>147</v>
      </c>
      <c r="AH12" s="1003"/>
      <c r="AI12" s="158"/>
      <c r="AJ12" s="158"/>
      <c r="AK12" s="157"/>
      <c r="AL12" s="157"/>
      <c r="AM12" s="7"/>
      <c r="AN12" s="7"/>
      <c r="AO12" s="7"/>
    </row>
    <row r="13" spans="1:41" ht="25.5" customHeight="1">
      <c r="A13" s="1001"/>
      <c r="B13" s="972"/>
      <c r="C13" s="972"/>
      <c r="D13" s="972"/>
      <c r="E13" s="972"/>
      <c r="F13" s="973"/>
      <c r="G13" s="942"/>
      <c r="H13" s="972"/>
      <c r="I13" s="972"/>
      <c r="J13" s="972"/>
      <c r="K13" s="972"/>
      <c r="L13" s="973"/>
      <c r="M13" s="942"/>
      <c r="N13" s="972"/>
      <c r="O13" s="972"/>
      <c r="P13" s="972"/>
      <c r="Q13" s="972"/>
      <c r="R13" s="973"/>
      <c r="S13" s="942"/>
      <c r="T13" s="972"/>
      <c r="U13" s="972"/>
      <c r="V13" s="972"/>
      <c r="W13" s="972"/>
      <c r="X13" s="972"/>
      <c r="Y13" s="972"/>
      <c r="Z13" s="972"/>
      <c r="AA13" s="972"/>
      <c r="AB13" s="972"/>
      <c r="AC13" s="972"/>
      <c r="AD13" s="973"/>
      <c r="AE13" s="942"/>
      <c r="AF13" s="972"/>
      <c r="AG13" s="942"/>
      <c r="AH13" s="943"/>
      <c r="AI13" s="158"/>
      <c r="AJ13" s="158"/>
      <c r="AK13" s="157"/>
      <c r="AL13" s="157"/>
      <c r="AM13" s="7"/>
      <c r="AN13" s="7"/>
      <c r="AO13" s="7"/>
    </row>
    <row r="14" spans="1:41" ht="25.5" customHeight="1">
      <c r="A14" s="966" t="s">
        <v>197</v>
      </c>
      <c r="B14" s="961"/>
      <c r="C14" s="961"/>
      <c r="D14" s="961"/>
      <c r="E14" s="961"/>
      <c r="F14" s="967"/>
      <c r="G14" s="940" t="s">
        <v>198</v>
      </c>
      <c r="H14" s="961"/>
      <c r="I14" s="961"/>
      <c r="J14" s="961"/>
      <c r="K14" s="961"/>
      <c r="L14" s="967"/>
      <c r="M14" s="940" t="s">
        <v>24</v>
      </c>
      <c r="N14" s="961"/>
      <c r="O14" s="961"/>
      <c r="P14" s="961"/>
      <c r="Q14" s="961"/>
      <c r="R14" s="967"/>
      <c r="S14" s="917">
        <v>135000</v>
      </c>
      <c r="T14" s="960"/>
      <c r="U14" s="960"/>
      <c r="V14" s="960"/>
      <c r="W14" s="960"/>
      <c r="X14" s="176" t="s">
        <v>154</v>
      </c>
      <c r="Y14" s="917"/>
      <c r="Z14" s="960"/>
      <c r="AA14" s="960"/>
      <c r="AB14" s="960"/>
      <c r="AC14" s="960"/>
      <c r="AD14" s="177" t="s">
        <v>154</v>
      </c>
      <c r="AE14" s="940">
        <v>9</v>
      </c>
      <c r="AF14" s="961"/>
      <c r="AG14" s="940" t="s">
        <v>457</v>
      </c>
      <c r="AH14" s="941"/>
      <c r="AI14" s="158"/>
      <c r="AJ14" s="158"/>
      <c r="AK14" s="157"/>
      <c r="AL14" s="157"/>
      <c r="AM14" s="7"/>
      <c r="AN14" s="7"/>
      <c r="AO14" s="7"/>
    </row>
    <row r="15" spans="1:41" ht="25.5" customHeight="1">
      <c r="A15" s="968"/>
      <c r="B15" s="963"/>
      <c r="C15" s="963"/>
      <c r="D15" s="963"/>
      <c r="E15" s="963"/>
      <c r="F15" s="969"/>
      <c r="G15" s="962"/>
      <c r="H15" s="963"/>
      <c r="I15" s="963"/>
      <c r="J15" s="963"/>
      <c r="K15" s="963"/>
      <c r="L15" s="969"/>
      <c r="M15" s="942"/>
      <c r="N15" s="972"/>
      <c r="O15" s="972"/>
      <c r="P15" s="972"/>
      <c r="Q15" s="972"/>
      <c r="R15" s="973"/>
      <c r="S15" s="920">
        <f>S14*1.08</f>
        <v>145800</v>
      </c>
      <c r="T15" s="959"/>
      <c r="U15" s="959"/>
      <c r="V15" s="959"/>
      <c r="W15" s="959"/>
      <c r="X15" s="178" t="s">
        <v>154</v>
      </c>
      <c r="Y15" s="920">
        <f>Y14*1.08</f>
        <v>0</v>
      </c>
      <c r="Z15" s="959"/>
      <c r="AA15" s="959"/>
      <c r="AB15" s="959"/>
      <c r="AC15" s="959"/>
      <c r="AD15" s="179" t="s">
        <v>154</v>
      </c>
      <c r="AE15" s="962"/>
      <c r="AF15" s="963"/>
      <c r="AG15" s="962"/>
      <c r="AH15" s="975"/>
      <c r="AI15" s="158"/>
      <c r="AJ15" s="158"/>
      <c r="AK15" s="157"/>
      <c r="AL15" s="157"/>
      <c r="AM15" s="7"/>
      <c r="AN15" s="7"/>
      <c r="AO15" s="7"/>
    </row>
    <row r="16" spans="1:41" ht="25.5" customHeight="1">
      <c r="A16" s="968"/>
      <c r="B16" s="963"/>
      <c r="C16" s="963"/>
      <c r="D16" s="963"/>
      <c r="E16" s="963"/>
      <c r="F16" s="969"/>
      <c r="G16" s="962"/>
      <c r="H16" s="963"/>
      <c r="I16" s="963"/>
      <c r="J16" s="963"/>
      <c r="K16" s="963"/>
      <c r="L16" s="969"/>
      <c r="M16" s="940" t="s">
        <v>200</v>
      </c>
      <c r="N16" s="961"/>
      <c r="O16" s="961"/>
      <c r="P16" s="961"/>
      <c r="Q16" s="961"/>
      <c r="R16" s="967"/>
      <c r="S16" s="917">
        <v>145000</v>
      </c>
      <c r="T16" s="960"/>
      <c r="U16" s="960"/>
      <c r="V16" s="960"/>
      <c r="W16" s="960"/>
      <c r="X16" s="176" t="s">
        <v>154</v>
      </c>
      <c r="Y16" s="917"/>
      <c r="Z16" s="960"/>
      <c r="AA16" s="960"/>
      <c r="AB16" s="960"/>
      <c r="AC16" s="960"/>
      <c r="AD16" s="177" t="s">
        <v>154</v>
      </c>
      <c r="AE16" s="962"/>
      <c r="AF16" s="963"/>
      <c r="AG16" s="962"/>
      <c r="AH16" s="975"/>
      <c r="AI16" s="158"/>
      <c r="AJ16" s="158"/>
      <c r="AK16" s="157"/>
      <c r="AL16" s="157"/>
      <c r="AM16" s="7"/>
      <c r="AN16" s="7"/>
      <c r="AO16" s="7"/>
    </row>
    <row r="17" spans="1:41" ht="25.5" customHeight="1">
      <c r="A17" s="968"/>
      <c r="B17" s="963"/>
      <c r="C17" s="963"/>
      <c r="D17" s="963"/>
      <c r="E17" s="963"/>
      <c r="F17" s="969"/>
      <c r="G17" s="962"/>
      <c r="H17" s="963"/>
      <c r="I17" s="963"/>
      <c r="J17" s="963"/>
      <c r="K17" s="963"/>
      <c r="L17" s="969"/>
      <c r="M17" s="942"/>
      <c r="N17" s="972"/>
      <c r="O17" s="972"/>
      <c r="P17" s="972"/>
      <c r="Q17" s="972"/>
      <c r="R17" s="973"/>
      <c r="S17" s="920">
        <f>S16*1.08</f>
        <v>156600</v>
      </c>
      <c r="T17" s="959"/>
      <c r="U17" s="959"/>
      <c r="V17" s="959"/>
      <c r="W17" s="959"/>
      <c r="X17" s="178" t="s">
        <v>154</v>
      </c>
      <c r="Y17" s="920">
        <f>Y16*1.08</f>
        <v>0</v>
      </c>
      <c r="Z17" s="959"/>
      <c r="AA17" s="959"/>
      <c r="AB17" s="959"/>
      <c r="AC17" s="959"/>
      <c r="AD17" s="179" t="s">
        <v>154</v>
      </c>
      <c r="AE17" s="962"/>
      <c r="AF17" s="963"/>
      <c r="AG17" s="962"/>
      <c r="AH17" s="975"/>
      <c r="AI17" s="158"/>
      <c r="AJ17" s="158"/>
      <c r="AK17" s="157"/>
      <c r="AL17" s="157"/>
      <c r="AM17" s="7"/>
      <c r="AN17" s="7"/>
      <c r="AO17" s="7"/>
    </row>
    <row r="18" spans="1:41" ht="25.5" customHeight="1">
      <c r="A18" s="968"/>
      <c r="B18" s="963"/>
      <c r="C18" s="963"/>
      <c r="D18" s="963"/>
      <c r="E18" s="963"/>
      <c r="F18" s="969"/>
      <c r="G18" s="962"/>
      <c r="H18" s="963"/>
      <c r="I18" s="963"/>
      <c r="J18" s="963"/>
      <c r="K18" s="963"/>
      <c r="L18" s="969"/>
      <c r="M18" s="940" t="s">
        <v>158</v>
      </c>
      <c r="N18" s="961"/>
      <c r="O18" s="961"/>
      <c r="P18" s="961"/>
      <c r="Q18" s="961"/>
      <c r="R18" s="967"/>
      <c r="S18" s="917">
        <v>145000</v>
      </c>
      <c r="T18" s="960"/>
      <c r="U18" s="960"/>
      <c r="V18" s="960"/>
      <c r="W18" s="960"/>
      <c r="X18" s="176" t="s">
        <v>154</v>
      </c>
      <c r="Y18" s="917"/>
      <c r="Z18" s="960"/>
      <c r="AA18" s="960"/>
      <c r="AB18" s="960"/>
      <c r="AC18" s="960"/>
      <c r="AD18" s="177" t="s">
        <v>154</v>
      </c>
      <c r="AE18" s="962"/>
      <c r="AF18" s="963"/>
      <c r="AG18" s="962"/>
      <c r="AH18" s="975"/>
      <c r="AI18" s="158"/>
      <c r="AJ18" s="158"/>
      <c r="AK18" s="157"/>
      <c r="AL18" s="157"/>
      <c r="AM18" s="7"/>
      <c r="AN18" s="7"/>
      <c r="AO18" s="7"/>
    </row>
    <row r="19" spans="1:41" ht="25.5" customHeight="1">
      <c r="A19" s="968"/>
      <c r="B19" s="963"/>
      <c r="C19" s="963"/>
      <c r="D19" s="963"/>
      <c r="E19" s="963"/>
      <c r="F19" s="969"/>
      <c r="G19" s="942"/>
      <c r="H19" s="972"/>
      <c r="I19" s="972"/>
      <c r="J19" s="972"/>
      <c r="K19" s="972"/>
      <c r="L19" s="973"/>
      <c r="M19" s="942"/>
      <c r="N19" s="972"/>
      <c r="O19" s="972"/>
      <c r="P19" s="972"/>
      <c r="Q19" s="972"/>
      <c r="R19" s="973"/>
      <c r="S19" s="920">
        <f>S18*1.08</f>
        <v>156600</v>
      </c>
      <c r="T19" s="959"/>
      <c r="U19" s="959"/>
      <c r="V19" s="959"/>
      <c r="W19" s="959"/>
      <c r="X19" s="178" t="s">
        <v>154</v>
      </c>
      <c r="Y19" s="920">
        <f>Y18*1.08</f>
        <v>0</v>
      </c>
      <c r="Z19" s="959"/>
      <c r="AA19" s="959"/>
      <c r="AB19" s="959"/>
      <c r="AC19" s="959"/>
      <c r="AD19" s="179" t="s">
        <v>154</v>
      </c>
      <c r="AE19" s="942"/>
      <c r="AF19" s="972"/>
      <c r="AG19" s="942"/>
      <c r="AH19" s="943"/>
      <c r="AI19" s="158"/>
      <c r="AJ19" s="158"/>
      <c r="AK19" s="157"/>
      <c r="AL19" s="157"/>
      <c r="AM19" s="7"/>
      <c r="AN19" s="7"/>
      <c r="AO19" s="7"/>
    </row>
    <row r="20" spans="1:41" ht="25.5" customHeight="1">
      <c r="A20" s="968"/>
      <c r="B20" s="963"/>
      <c r="C20" s="963"/>
      <c r="D20" s="963"/>
      <c r="E20" s="963"/>
      <c r="F20" s="969"/>
      <c r="G20" s="940" t="s">
        <v>160</v>
      </c>
      <c r="H20" s="961"/>
      <c r="I20" s="961"/>
      <c r="J20" s="961"/>
      <c r="K20" s="961"/>
      <c r="L20" s="967"/>
      <c r="M20" s="940" t="s">
        <v>161</v>
      </c>
      <c r="N20" s="961"/>
      <c r="O20" s="961"/>
      <c r="P20" s="961"/>
      <c r="Q20" s="961"/>
      <c r="R20" s="967"/>
      <c r="S20" s="917">
        <v>115000</v>
      </c>
      <c r="T20" s="960"/>
      <c r="U20" s="960"/>
      <c r="V20" s="960"/>
      <c r="W20" s="960"/>
      <c r="X20" s="176" t="s">
        <v>154</v>
      </c>
      <c r="Y20" s="917"/>
      <c r="Z20" s="960"/>
      <c r="AA20" s="960"/>
      <c r="AB20" s="960"/>
      <c r="AC20" s="960"/>
      <c r="AD20" s="177" t="s">
        <v>154</v>
      </c>
      <c r="AE20" s="940">
        <v>8</v>
      </c>
      <c r="AF20" s="961"/>
      <c r="AG20" s="940" t="s">
        <v>457</v>
      </c>
      <c r="AH20" s="941"/>
      <c r="AI20" s="158"/>
      <c r="AJ20" s="158"/>
      <c r="AK20" s="157"/>
      <c r="AL20" s="157"/>
      <c r="AM20" s="7"/>
      <c r="AN20" s="7"/>
      <c r="AO20" s="7"/>
    </row>
    <row r="21" spans="1:41" ht="25.5" customHeight="1">
      <c r="A21" s="968"/>
      <c r="B21" s="963"/>
      <c r="C21" s="963"/>
      <c r="D21" s="963"/>
      <c r="E21" s="963"/>
      <c r="F21" s="969"/>
      <c r="G21" s="962"/>
      <c r="H21" s="963"/>
      <c r="I21" s="963"/>
      <c r="J21" s="963"/>
      <c r="K21" s="963"/>
      <c r="L21" s="969"/>
      <c r="M21" s="942"/>
      <c r="N21" s="972"/>
      <c r="O21" s="972"/>
      <c r="P21" s="972"/>
      <c r="Q21" s="972"/>
      <c r="R21" s="973"/>
      <c r="S21" s="920">
        <f>S20*1.08</f>
        <v>124200.00000000001</v>
      </c>
      <c r="T21" s="959"/>
      <c r="U21" s="959"/>
      <c r="V21" s="959"/>
      <c r="W21" s="959"/>
      <c r="X21" s="178" t="s">
        <v>154</v>
      </c>
      <c r="Y21" s="920">
        <f>Y20*1.08</f>
        <v>0</v>
      </c>
      <c r="Z21" s="959"/>
      <c r="AA21" s="959"/>
      <c r="AB21" s="959"/>
      <c r="AC21" s="959"/>
      <c r="AD21" s="179" t="s">
        <v>154</v>
      </c>
      <c r="AE21" s="962"/>
      <c r="AF21" s="963"/>
      <c r="AG21" s="962"/>
      <c r="AH21" s="975"/>
      <c r="AI21" s="158"/>
      <c r="AJ21" s="158"/>
      <c r="AK21" s="157"/>
      <c r="AL21" s="157"/>
      <c r="AM21" s="7"/>
      <c r="AN21" s="7"/>
      <c r="AO21" s="7"/>
    </row>
    <row r="22" spans="1:41" ht="25.5" customHeight="1">
      <c r="A22" s="968"/>
      <c r="B22" s="963"/>
      <c r="C22" s="963"/>
      <c r="D22" s="963"/>
      <c r="E22" s="963"/>
      <c r="F22" s="969"/>
      <c r="G22" s="962"/>
      <c r="H22" s="963"/>
      <c r="I22" s="963"/>
      <c r="J22" s="963"/>
      <c r="K22" s="963"/>
      <c r="L22" s="969"/>
      <c r="M22" s="940" t="s">
        <v>200</v>
      </c>
      <c r="N22" s="961"/>
      <c r="O22" s="961"/>
      <c r="P22" s="961"/>
      <c r="Q22" s="961"/>
      <c r="R22" s="967"/>
      <c r="S22" s="917">
        <v>125000</v>
      </c>
      <c r="T22" s="960"/>
      <c r="U22" s="960"/>
      <c r="V22" s="960"/>
      <c r="W22" s="960"/>
      <c r="X22" s="176" t="s">
        <v>154</v>
      </c>
      <c r="Y22" s="917"/>
      <c r="Z22" s="960"/>
      <c r="AA22" s="960"/>
      <c r="AB22" s="960"/>
      <c r="AC22" s="960"/>
      <c r="AD22" s="177" t="s">
        <v>154</v>
      </c>
      <c r="AE22" s="962"/>
      <c r="AF22" s="963"/>
      <c r="AG22" s="962"/>
      <c r="AH22" s="975"/>
      <c r="AI22" s="158"/>
      <c r="AJ22" s="158"/>
      <c r="AK22" s="157"/>
      <c r="AL22" s="157"/>
      <c r="AM22" s="7"/>
      <c r="AN22" s="7"/>
      <c r="AO22" s="7"/>
    </row>
    <row r="23" spans="1:41" ht="25.5" customHeight="1">
      <c r="A23" s="968"/>
      <c r="B23" s="963"/>
      <c r="C23" s="963"/>
      <c r="D23" s="963"/>
      <c r="E23" s="963"/>
      <c r="F23" s="969"/>
      <c r="G23" s="962"/>
      <c r="H23" s="963"/>
      <c r="I23" s="963"/>
      <c r="J23" s="963"/>
      <c r="K23" s="963"/>
      <c r="L23" s="969"/>
      <c r="M23" s="942"/>
      <c r="N23" s="972"/>
      <c r="O23" s="972"/>
      <c r="P23" s="972"/>
      <c r="Q23" s="972"/>
      <c r="R23" s="973"/>
      <c r="S23" s="920">
        <f>S22*1.08</f>
        <v>135000</v>
      </c>
      <c r="T23" s="959"/>
      <c r="U23" s="959"/>
      <c r="V23" s="959"/>
      <c r="W23" s="959"/>
      <c r="X23" s="178" t="s">
        <v>154</v>
      </c>
      <c r="Y23" s="920">
        <f>Y22*1.08</f>
        <v>0</v>
      </c>
      <c r="Z23" s="959"/>
      <c r="AA23" s="959"/>
      <c r="AB23" s="959"/>
      <c r="AC23" s="959"/>
      <c r="AD23" s="179" t="s">
        <v>154</v>
      </c>
      <c r="AE23" s="962"/>
      <c r="AF23" s="963"/>
      <c r="AG23" s="962"/>
      <c r="AH23" s="975"/>
      <c r="AI23" s="158"/>
      <c r="AJ23" s="158"/>
      <c r="AK23" s="157"/>
      <c r="AL23" s="157"/>
      <c r="AM23" s="7"/>
      <c r="AN23" s="7"/>
      <c r="AO23" s="7"/>
    </row>
    <row r="24" spans="1:41" ht="25.5" customHeight="1">
      <c r="A24" s="968"/>
      <c r="B24" s="963"/>
      <c r="C24" s="963"/>
      <c r="D24" s="963"/>
      <c r="E24" s="963"/>
      <c r="F24" s="969"/>
      <c r="G24" s="962"/>
      <c r="H24" s="963"/>
      <c r="I24" s="963"/>
      <c r="J24" s="963"/>
      <c r="K24" s="963"/>
      <c r="L24" s="969"/>
      <c r="M24" s="940" t="s">
        <v>158</v>
      </c>
      <c r="N24" s="961"/>
      <c r="O24" s="961"/>
      <c r="P24" s="961"/>
      <c r="Q24" s="961"/>
      <c r="R24" s="967"/>
      <c r="S24" s="917">
        <v>125000</v>
      </c>
      <c r="T24" s="960"/>
      <c r="U24" s="960"/>
      <c r="V24" s="960"/>
      <c r="W24" s="960"/>
      <c r="X24" s="176" t="s">
        <v>154</v>
      </c>
      <c r="Y24" s="917"/>
      <c r="Z24" s="960"/>
      <c r="AA24" s="960"/>
      <c r="AB24" s="960"/>
      <c r="AC24" s="960"/>
      <c r="AD24" s="177" t="s">
        <v>154</v>
      </c>
      <c r="AE24" s="962"/>
      <c r="AF24" s="963"/>
      <c r="AG24" s="962"/>
      <c r="AH24" s="975"/>
      <c r="AI24" s="158"/>
      <c r="AJ24" s="158"/>
      <c r="AK24" s="157"/>
      <c r="AL24" s="157"/>
      <c r="AM24" s="7"/>
      <c r="AN24" s="7"/>
      <c r="AO24" s="7"/>
    </row>
    <row r="25" spans="1:41" ht="25.5" customHeight="1">
      <c r="A25" s="968"/>
      <c r="B25" s="963"/>
      <c r="C25" s="963"/>
      <c r="D25" s="963"/>
      <c r="E25" s="963"/>
      <c r="F25" s="969"/>
      <c r="G25" s="942"/>
      <c r="H25" s="972"/>
      <c r="I25" s="972"/>
      <c r="J25" s="972"/>
      <c r="K25" s="972"/>
      <c r="L25" s="973"/>
      <c r="M25" s="942"/>
      <c r="N25" s="972"/>
      <c r="O25" s="972"/>
      <c r="P25" s="972"/>
      <c r="Q25" s="972"/>
      <c r="R25" s="973"/>
      <c r="S25" s="920">
        <f>S24*1.08</f>
        <v>135000</v>
      </c>
      <c r="T25" s="959"/>
      <c r="U25" s="959"/>
      <c r="V25" s="959"/>
      <c r="W25" s="959"/>
      <c r="X25" s="178" t="s">
        <v>154</v>
      </c>
      <c r="Y25" s="920">
        <f>Y24*1.08</f>
        <v>0</v>
      </c>
      <c r="Z25" s="959"/>
      <c r="AA25" s="959"/>
      <c r="AB25" s="959"/>
      <c r="AC25" s="959"/>
      <c r="AD25" s="179" t="s">
        <v>154</v>
      </c>
      <c r="AE25" s="942"/>
      <c r="AF25" s="972"/>
      <c r="AG25" s="942"/>
      <c r="AH25" s="943"/>
      <c r="AI25" s="158"/>
      <c r="AJ25" s="158"/>
      <c r="AK25" s="157"/>
      <c r="AL25" s="157"/>
      <c r="AM25" s="7"/>
      <c r="AN25" s="7"/>
      <c r="AO25" s="7"/>
    </row>
    <row r="26" spans="1:41" ht="25.5" customHeight="1">
      <c r="A26" s="966" t="s">
        <v>204</v>
      </c>
      <c r="B26" s="961"/>
      <c r="C26" s="961"/>
      <c r="D26" s="961"/>
      <c r="E26" s="961"/>
      <c r="F26" s="967"/>
      <c r="G26" s="940" t="s">
        <v>194</v>
      </c>
      <c r="H26" s="961"/>
      <c r="I26" s="961"/>
      <c r="J26" s="961"/>
      <c r="K26" s="961"/>
      <c r="L26" s="967"/>
      <c r="M26" s="940" t="s">
        <v>24</v>
      </c>
      <c r="N26" s="961"/>
      <c r="O26" s="961"/>
      <c r="P26" s="961"/>
      <c r="Q26" s="961"/>
      <c r="R26" s="967"/>
      <c r="S26" s="917">
        <v>105000</v>
      </c>
      <c r="T26" s="960"/>
      <c r="U26" s="960"/>
      <c r="V26" s="960"/>
      <c r="W26" s="960"/>
      <c r="X26" s="176" t="s">
        <v>154</v>
      </c>
      <c r="Y26" s="917"/>
      <c r="Z26" s="960"/>
      <c r="AA26" s="960"/>
      <c r="AB26" s="960"/>
      <c r="AC26" s="960"/>
      <c r="AD26" s="177" t="s">
        <v>154</v>
      </c>
      <c r="AE26" s="940"/>
      <c r="AF26" s="961"/>
      <c r="AG26" s="940"/>
      <c r="AH26" s="941"/>
      <c r="AI26" s="158"/>
      <c r="AJ26" s="158"/>
      <c r="AK26" s="157"/>
      <c r="AL26" s="157"/>
      <c r="AM26" s="7"/>
      <c r="AN26" s="7"/>
      <c r="AO26" s="7"/>
    </row>
    <row r="27" spans="1:41" ht="25.5" customHeight="1">
      <c r="A27" s="968"/>
      <c r="B27" s="963"/>
      <c r="C27" s="963"/>
      <c r="D27" s="963"/>
      <c r="E27" s="963"/>
      <c r="F27" s="969"/>
      <c r="G27" s="962"/>
      <c r="H27" s="963"/>
      <c r="I27" s="963"/>
      <c r="J27" s="963"/>
      <c r="K27" s="963"/>
      <c r="L27" s="969"/>
      <c r="M27" s="942"/>
      <c r="N27" s="972"/>
      <c r="O27" s="972"/>
      <c r="P27" s="972"/>
      <c r="Q27" s="972"/>
      <c r="R27" s="973"/>
      <c r="S27" s="920">
        <f>S26*1.08</f>
        <v>113400.00000000001</v>
      </c>
      <c r="T27" s="959"/>
      <c r="U27" s="959"/>
      <c r="V27" s="959"/>
      <c r="W27" s="959"/>
      <c r="X27" s="178" t="s">
        <v>154</v>
      </c>
      <c r="Y27" s="920">
        <f>Y26*1.08</f>
        <v>0</v>
      </c>
      <c r="Z27" s="959"/>
      <c r="AA27" s="959"/>
      <c r="AB27" s="959"/>
      <c r="AC27" s="959"/>
      <c r="AD27" s="179" t="s">
        <v>154</v>
      </c>
      <c r="AE27" s="962"/>
      <c r="AF27" s="963"/>
      <c r="AG27" s="962"/>
      <c r="AH27" s="975"/>
      <c r="AI27" s="158"/>
      <c r="AJ27" s="158"/>
      <c r="AK27" s="157"/>
      <c r="AL27" s="157"/>
      <c r="AM27" s="7"/>
      <c r="AN27" s="7"/>
      <c r="AO27" s="7"/>
    </row>
    <row r="28" spans="1:41" ht="25.5" customHeight="1">
      <c r="A28" s="968"/>
      <c r="B28" s="963"/>
      <c r="C28" s="963"/>
      <c r="D28" s="963"/>
      <c r="E28" s="963"/>
      <c r="F28" s="969"/>
      <c r="G28" s="962"/>
      <c r="H28" s="963"/>
      <c r="I28" s="963"/>
      <c r="J28" s="963"/>
      <c r="K28" s="963"/>
      <c r="L28" s="969"/>
      <c r="M28" s="940" t="s">
        <v>464</v>
      </c>
      <c r="N28" s="961"/>
      <c r="O28" s="961"/>
      <c r="P28" s="961"/>
      <c r="Q28" s="961"/>
      <c r="R28" s="967"/>
      <c r="S28" s="917">
        <v>115000</v>
      </c>
      <c r="T28" s="960"/>
      <c r="U28" s="960"/>
      <c r="V28" s="960"/>
      <c r="W28" s="960"/>
      <c r="X28" s="176" t="s">
        <v>154</v>
      </c>
      <c r="Y28" s="917"/>
      <c r="Z28" s="960"/>
      <c r="AA28" s="960"/>
      <c r="AB28" s="960"/>
      <c r="AC28" s="960"/>
      <c r="AD28" s="177" t="s">
        <v>154</v>
      </c>
      <c r="AE28" s="962"/>
      <c r="AF28" s="963"/>
      <c r="AG28" s="962"/>
      <c r="AH28" s="975"/>
      <c r="AI28" s="158"/>
      <c r="AJ28" s="158"/>
      <c r="AK28" s="157"/>
      <c r="AL28" s="157"/>
      <c r="AM28" s="7"/>
      <c r="AN28" s="7"/>
      <c r="AO28" s="7"/>
    </row>
    <row r="29" spans="1:41" ht="25.5" customHeight="1">
      <c r="A29" s="968"/>
      <c r="B29" s="963"/>
      <c r="C29" s="963"/>
      <c r="D29" s="963"/>
      <c r="E29" s="963"/>
      <c r="F29" s="969"/>
      <c r="G29" s="962"/>
      <c r="H29" s="963"/>
      <c r="I29" s="963"/>
      <c r="J29" s="963"/>
      <c r="K29" s="963"/>
      <c r="L29" s="969"/>
      <c r="M29" s="942"/>
      <c r="N29" s="972"/>
      <c r="O29" s="972"/>
      <c r="P29" s="972"/>
      <c r="Q29" s="972"/>
      <c r="R29" s="973"/>
      <c r="S29" s="920">
        <f>S28*1.08</f>
        <v>124200.00000000001</v>
      </c>
      <c r="T29" s="959"/>
      <c r="U29" s="959"/>
      <c r="V29" s="959"/>
      <c r="W29" s="959"/>
      <c r="X29" s="178" t="s">
        <v>154</v>
      </c>
      <c r="Y29" s="920">
        <f>Y28*1.08</f>
        <v>0</v>
      </c>
      <c r="Z29" s="959"/>
      <c r="AA29" s="959"/>
      <c r="AB29" s="959"/>
      <c r="AC29" s="959"/>
      <c r="AD29" s="179" t="s">
        <v>154</v>
      </c>
      <c r="AE29" s="962"/>
      <c r="AF29" s="963"/>
      <c r="AG29" s="962"/>
      <c r="AH29" s="975"/>
      <c r="AI29" s="158"/>
      <c r="AJ29" s="158"/>
      <c r="AK29" s="157"/>
      <c r="AL29" s="157"/>
      <c r="AM29" s="7"/>
      <c r="AN29" s="7"/>
      <c r="AO29" s="7"/>
    </row>
    <row r="30" spans="1:41" ht="25.5" customHeight="1">
      <c r="A30" s="968"/>
      <c r="B30" s="963"/>
      <c r="C30" s="963"/>
      <c r="D30" s="963"/>
      <c r="E30" s="963"/>
      <c r="F30" s="969"/>
      <c r="G30" s="962"/>
      <c r="H30" s="963"/>
      <c r="I30" s="963"/>
      <c r="J30" s="963"/>
      <c r="K30" s="963"/>
      <c r="L30" s="969"/>
      <c r="M30" s="940" t="s">
        <v>465</v>
      </c>
      <c r="N30" s="961"/>
      <c r="O30" s="961"/>
      <c r="P30" s="961"/>
      <c r="Q30" s="961"/>
      <c r="R30" s="967"/>
      <c r="S30" s="917">
        <v>115000</v>
      </c>
      <c r="T30" s="960"/>
      <c r="U30" s="960"/>
      <c r="V30" s="960"/>
      <c r="W30" s="960"/>
      <c r="X30" s="176" t="s">
        <v>154</v>
      </c>
      <c r="Y30" s="917"/>
      <c r="Z30" s="960"/>
      <c r="AA30" s="960"/>
      <c r="AB30" s="960"/>
      <c r="AC30" s="960"/>
      <c r="AD30" s="177" t="s">
        <v>154</v>
      </c>
      <c r="AE30" s="962"/>
      <c r="AF30" s="963"/>
      <c r="AG30" s="962"/>
      <c r="AH30" s="975"/>
      <c r="AI30" s="158"/>
      <c r="AJ30" s="158"/>
      <c r="AK30" s="170"/>
      <c r="AL30" s="170"/>
      <c r="AM30" s="7"/>
      <c r="AN30" s="7"/>
      <c r="AO30" s="7"/>
    </row>
    <row r="31" spans="1:41" ht="25.5" customHeight="1">
      <c r="A31" s="968"/>
      <c r="B31" s="963"/>
      <c r="C31" s="963"/>
      <c r="D31" s="963"/>
      <c r="E31" s="963"/>
      <c r="F31" s="969"/>
      <c r="G31" s="942"/>
      <c r="H31" s="972"/>
      <c r="I31" s="972"/>
      <c r="J31" s="972"/>
      <c r="K31" s="972"/>
      <c r="L31" s="973"/>
      <c r="M31" s="942"/>
      <c r="N31" s="972"/>
      <c r="O31" s="972"/>
      <c r="P31" s="972"/>
      <c r="Q31" s="972"/>
      <c r="R31" s="973"/>
      <c r="S31" s="920">
        <f>S30*1.08</f>
        <v>124200.00000000001</v>
      </c>
      <c r="T31" s="959"/>
      <c r="U31" s="959"/>
      <c r="V31" s="959"/>
      <c r="W31" s="959"/>
      <c r="X31" s="178" t="s">
        <v>154</v>
      </c>
      <c r="Y31" s="920">
        <f>Y30*1.08</f>
        <v>0</v>
      </c>
      <c r="Z31" s="959"/>
      <c r="AA31" s="959"/>
      <c r="AB31" s="959"/>
      <c r="AC31" s="959"/>
      <c r="AD31" s="179" t="s">
        <v>154</v>
      </c>
      <c r="AE31" s="942"/>
      <c r="AF31" s="972"/>
      <c r="AG31" s="942"/>
      <c r="AH31" s="943"/>
      <c r="AI31" s="158"/>
      <c r="AJ31" s="158"/>
      <c r="AK31" s="170"/>
      <c r="AL31" s="170"/>
      <c r="AM31" s="7"/>
      <c r="AN31" s="7"/>
      <c r="AO31" s="7"/>
    </row>
    <row r="32" spans="1:41" ht="25.5" customHeight="1">
      <c r="A32" s="968"/>
      <c r="B32" s="963"/>
      <c r="C32" s="963"/>
      <c r="D32" s="963"/>
      <c r="E32" s="963"/>
      <c r="F32" s="969"/>
      <c r="G32" s="940" t="s">
        <v>160</v>
      </c>
      <c r="H32" s="961"/>
      <c r="I32" s="961"/>
      <c r="J32" s="961"/>
      <c r="K32" s="961"/>
      <c r="L32" s="967"/>
      <c r="M32" s="940" t="s">
        <v>161</v>
      </c>
      <c r="N32" s="961"/>
      <c r="O32" s="961"/>
      <c r="P32" s="961"/>
      <c r="Q32" s="961"/>
      <c r="R32" s="967"/>
      <c r="S32" s="917"/>
      <c r="T32" s="960"/>
      <c r="U32" s="960"/>
      <c r="V32" s="960"/>
      <c r="W32" s="960"/>
      <c r="X32" s="176" t="s">
        <v>154</v>
      </c>
      <c r="Y32" s="917"/>
      <c r="Z32" s="960"/>
      <c r="AA32" s="960"/>
      <c r="AB32" s="960"/>
      <c r="AC32" s="960"/>
      <c r="AD32" s="177" t="s">
        <v>154</v>
      </c>
      <c r="AE32" s="940"/>
      <c r="AF32" s="961"/>
      <c r="AG32" s="940"/>
      <c r="AH32" s="941"/>
      <c r="AI32" s="158"/>
      <c r="AJ32" s="158"/>
      <c r="AK32" s="170"/>
      <c r="AL32" s="170"/>
      <c r="AM32" s="7"/>
      <c r="AN32" s="7"/>
      <c r="AO32" s="7"/>
    </row>
    <row r="33" spans="1:41" ht="25.5" customHeight="1">
      <c r="A33" s="968"/>
      <c r="B33" s="963"/>
      <c r="C33" s="963"/>
      <c r="D33" s="963"/>
      <c r="E33" s="963"/>
      <c r="F33" s="969"/>
      <c r="G33" s="962"/>
      <c r="H33" s="963"/>
      <c r="I33" s="963"/>
      <c r="J33" s="963"/>
      <c r="K33" s="963"/>
      <c r="L33" s="969"/>
      <c r="M33" s="942"/>
      <c r="N33" s="972"/>
      <c r="O33" s="972"/>
      <c r="P33" s="972"/>
      <c r="Q33" s="972"/>
      <c r="R33" s="973"/>
      <c r="S33" s="920">
        <f>S32*1.08</f>
        <v>0</v>
      </c>
      <c r="T33" s="959"/>
      <c r="U33" s="959"/>
      <c r="V33" s="959"/>
      <c r="W33" s="959"/>
      <c r="X33" s="178" t="s">
        <v>154</v>
      </c>
      <c r="Y33" s="920">
        <f>Y32*1.08</f>
        <v>0</v>
      </c>
      <c r="Z33" s="959"/>
      <c r="AA33" s="959"/>
      <c r="AB33" s="959"/>
      <c r="AC33" s="959"/>
      <c r="AD33" s="179" t="s">
        <v>154</v>
      </c>
      <c r="AE33" s="962"/>
      <c r="AF33" s="963"/>
      <c r="AG33" s="962"/>
      <c r="AH33" s="975"/>
      <c r="AI33" s="158"/>
      <c r="AJ33" s="158"/>
      <c r="AK33" s="170"/>
      <c r="AL33" s="170"/>
      <c r="AM33" s="7"/>
      <c r="AN33" s="7"/>
      <c r="AO33" s="7"/>
    </row>
    <row r="34" spans="1:41" ht="25.5" customHeight="1">
      <c r="A34" s="968"/>
      <c r="B34" s="963"/>
      <c r="C34" s="963"/>
      <c r="D34" s="963"/>
      <c r="E34" s="963"/>
      <c r="F34" s="969"/>
      <c r="G34" s="962"/>
      <c r="H34" s="963"/>
      <c r="I34" s="963"/>
      <c r="J34" s="963"/>
      <c r="K34" s="963"/>
      <c r="L34" s="969"/>
      <c r="M34" s="940" t="s">
        <v>205</v>
      </c>
      <c r="N34" s="961"/>
      <c r="O34" s="961"/>
      <c r="P34" s="961"/>
      <c r="Q34" s="961"/>
      <c r="R34" s="967"/>
      <c r="S34" s="917"/>
      <c r="T34" s="960"/>
      <c r="U34" s="960"/>
      <c r="V34" s="960"/>
      <c r="W34" s="960"/>
      <c r="X34" s="176" t="s">
        <v>154</v>
      </c>
      <c r="Y34" s="917"/>
      <c r="Z34" s="960"/>
      <c r="AA34" s="960"/>
      <c r="AB34" s="960"/>
      <c r="AC34" s="960"/>
      <c r="AD34" s="177" t="s">
        <v>154</v>
      </c>
      <c r="AE34" s="962"/>
      <c r="AF34" s="963"/>
      <c r="AG34" s="962"/>
      <c r="AH34" s="975"/>
      <c r="AI34" s="158"/>
      <c r="AJ34" s="158"/>
      <c r="AK34" s="170"/>
      <c r="AL34" s="170"/>
      <c r="AM34" s="7"/>
      <c r="AN34" s="7"/>
      <c r="AO34" s="7"/>
    </row>
    <row r="35" spans="1:41" ht="25.5" customHeight="1">
      <c r="A35" s="968"/>
      <c r="B35" s="963"/>
      <c r="C35" s="963"/>
      <c r="D35" s="963"/>
      <c r="E35" s="963"/>
      <c r="F35" s="969"/>
      <c r="G35" s="962"/>
      <c r="H35" s="963"/>
      <c r="I35" s="963"/>
      <c r="J35" s="963"/>
      <c r="K35" s="963"/>
      <c r="L35" s="969"/>
      <c r="M35" s="942"/>
      <c r="N35" s="972"/>
      <c r="O35" s="972"/>
      <c r="P35" s="972"/>
      <c r="Q35" s="972"/>
      <c r="R35" s="973"/>
      <c r="S35" s="920">
        <f>S34*1.08</f>
        <v>0</v>
      </c>
      <c r="T35" s="959"/>
      <c r="U35" s="959"/>
      <c r="V35" s="959"/>
      <c r="W35" s="959"/>
      <c r="X35" s="178" t="s">
        <v>154</v>
      </c>
      <c r="Y35" s="920">
        <f>Y34*1.08</f>
        <v>0</v>
      </c>
      <c r="Z35" s="959"/>
      <c r="AA35" s="959"/>
      <c r="AB35" s="959"/>
      <c r="AC35" s="959"/>
      <c r="AD35" s="179" t="s">
        <v>154</v>
      </c>
      <c r="AE35" s="962"/>
      <c r="AF35" s="963"/>
      <c r="AG35" s="962"/>
      <c r="AH35" s="975"/>
      <c r="AI35" s="158"/>
      <c r="AJ35" s="158"/>
      <c r="AK35" s="170"/>
      <c r="AL35" s="170"/>
      <c r="AM35" s="7"/>
      <c r="AN35" s="7"/>
      <c r="AO35" s="7"/>
    </row>
    <row r="36" spans="1:41" ht="25.5" customHeight="1">
      <c r="A36" s="968"/>
      <c r="B36" s="963"/>
      <c r="C36" s="963"/>
      <c r="D36" s="963"/>
      <c r="E36" s="963"/>
      <c r="F36" s="969"/>
      <c r="G36" s="962"/>
      <c r="H36" s="963"/>
      <c r="I36" s="963"/>
      <c r="J36" s="963"/>
      <c r="K36" s="963"/>
      <c r="L36" s="969"/>
      <c r="M36" s="940" t="s">
        <v>158</v>
      </c>
      <c r="N36" s="961"/>
      <c r="O36" s="961"/>
      <c r="P36" s="961"/>
      <c r="Q36" s="961"/>
      <c r="R36" s="967"/>
      <c r="S36" s="917"/>
      <c r="T36" s="960"/>
      <c r="U36" s="960"/>
      <c r="V36" s="960"/>
      <c r="W36" s="960"/>
      <c r="X36" s="176" t="s">
        <v>154</v>
      </c>
      <c r="Y36" s="917"/>
      <c r="Z36" s="960"/>
      <c r="AA36" s="960"/>
      <c r="AB36" s="960"/>
      <c r="AC36" s="960"/>
      <c r="AD36" s="177" t="s">
        <v>154</v>
      </c>
      <c r="AE36" s="962"/>
      <c r="AF36" s="963"/>
      <c r="AG36" s="962"/>
      <c r="AH36" s="975"/>
      <c r="AI36" s="158"/>
      <c r="AJ36" s="158"/>
      <c r="AK36" s="170"/>
      <c r="AL36" s="170"/>
      <c r="AM36" s="7"/>
      <c r="AN36" s="7"/>
      <c r="AO36" s="7"/>
    </row>
    <row r="37" spans="1:41" ht="25.5" customHeight="1" thickBot="1">
      <c r="A37" s="970"/>
      <c r="B37" s="965"/>
      <c r="C37" s="965"/>
      <c r="D37" s="965"/>
      <c r="E37" s="965"/>
      <c r="F37" s="971"/>
      <c r="G37" s="964"/>
      <c r="H37" s="965"/>
      <c r="I37" s="965"/>
      <c r="J37" s="965"/>
      <c r="K37" s="965"/>
      <c r="L37" s="971"/>
      <c r="M37" s="964"/>
      <c r="N37" s="965"/>
      <c r="O37" s="965"/>
      <c r="P37" s="965"/>
      <c r="Q37" s="965"/>
      <c r="R37" s="971"/>
      <c r="S37" s="948">
        <f>S36*1.08</f>
        <v>0</v>
      </c>
      <c r="T37" s="974"/>
      <c r="U37" s="974"/>
      <c r="V37" s="974"/>
      <c r="W37" s="974"/>
      <c r="X37" s="180" t="s">
        <v>154</v>
      </c>
      <c r="Y37" s="948">
        <f>Y36*1.08</f>
        <v>0</v>
      </c>
      <c r="Z37" s="974"/>
      <c r="AA37" s="974"/>
      <c r="AB37" s="974"/>
      <c r="AC37" s="974"/>
      <c r="AD37" s="181" t="s">
        <v>154</v>
      </c>
      <c r="AE37" s="964"/>
      <c r="AF37" s="965"/>
      <c r="AG37" s="964"/>
      <c r="AH37" s="976"/>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50" t="s">
        <v>193</v>
      </c>
      <c r="B41" s="950"/>
      <c r="C41" s="950"/>
      <c r="D41" s="950"/>
      <c r="E41" s="950"/>
      <c r="F41" s="950"/>
      <c r="G41" s="950"/>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50"/>
      <c r="B42" s="950"/>
      <c r="C42" s="950"/>
      <c r="D42" s="950"/>
      <c r="E42" s="950"/>
      <c r="F42" s="950"/>
      <c r="G42" s="950"/>
      <c r="H42" s="166"/>
      <c r="I42" s="166"/>
      <c r="AG42" s="7"/>
    </row>
    <row r="43" spans="1:41" ht="14.25" thickBot="1">
      <c r="A43" s="175"/>
      <c r="B43" s="175"/>
      <c r="C43" s="175"/>
      <c r="D43" s="175"/>
      <c r="E43" s="17"/>
      <c r="F43" s="17"/>
      <c r="G43" s="17"/>
      <c r="H43" s="17"/>
      <c r="I43" s="17"/>
      <c r="J43" s="17"/>
      <c r="AG43" s="7"/>
    </row>
    <row r="44" spans="1:41">
      <c r="A44" s="157"/>
      <c r="B44" s="157"/>
      <c r="C44" s="157"/>
      <c r="D44" s="157"/>
      <c r="E44" s="951" t="s">
        <v>458</v>
      </c>
      <c r="F44" s="952"/>
      <c r="G44" s="952"/>
      <c r="H44" s="952"/>
      <c r="I44" s="952"/>
      <c r="J44" s="952"/>
      <c r="K44" s="952"/>
      <c r="L44" s="952" t="s">
        <v>459</v>
      </c>
      <c r="M44" s="952"/>
      <c r="N44" s="952"/>
      <c r="O44" s="952"/>
      <c r="P44" s="952"/>
      <c r="Q44" s="952"/>
      <c r="R44" s="952"/>
      <c r="S44" s="955" t="s">
        <v>150</v>
      </c>
      <c r="T44" s="955"/>
      <c r="U44" s="955"/>
      <c r="V44" s="955"/>
      <c r="W44" s="955"/>
      <c r="X44" s="955"/>
      <c r="Y44" s="955"/>
      <c r="Z44" s="955"/>
      <c r="AA44" s="955"/>
      <c r="AB44" s="955"/>
      <c r="AC44" s="955"/>
      <c r="AD44" s="955"/>
      <c r="AE44" s="955"/>
      <c r="AF44" s="956"/>
      <c r="AG44" s="7"/>
    </row>
    <row r="45" spans="1:41" ht="14.25" thickBot="1">
      <c r="A45" s="157"/>
      <c r="B45" s="157"/>
      <c r="C45" s="157"/>
      <c r="D45" s="157"/>
      <c r="E45" s="953"/>
      <c r="F45" s="954"/>
      <c r="G45" s="954"/>
      <c r="H45" s="954"/>
      <c r="I45" s="954"/>
      <c r="J45" s="954"/>
      <c r="K45" s="954"/>
      <c r="L45" s="954"/>
      <c r="M45" s="954"/>
      <c r="N45" s="954"/>
      <c r="O45" s="954"/>
      <c r="P45" s="954"/>
      <c r="Q45" s="954"/>
      <c r="R45" s="954"/>
      <c r="S45" s="906"/>
      <c r="T45" s="906"/>
      <c r="U45" s="906"/>
      <c r="V45" s="906"/>
      <c r="W45" s="906"/>
      <c r="X45" s="906"/>
      <c r="Y45" s="906"/>
      <c r="Z45" s="906"/>
      <c r="AA45" s="906"/>
      <c r="AB45" s="906"/>
      <c r="AC45" s="906"/>
      <c r="AD45" s="906"/>
      <c r="AE45" s="906"/>
      <c r="AF45" s="957"/>
      <c r="AG45" s="7"/>
    </row>
    <row r="46" spans="1:41">
      <c r="A46" s="908" t="s">
        <v>155</v>
      </c>
      <c r="B46" s="909"/>
      <c r="C46" s="909"/>
      <c r="D46" s="958"/>
      <c r="E46" s="901" t="s">
        <v>466</v>
      </c>
      <c r="F46" s="938"/>
      <c r="G46" s="938"/>
      <c r="H46" s="938"/>
      <c r="I46" s="938"/>
      <c r="J46" s="938"/>
      <c r="K46" s="938"/>
      <c r="L46" s="902" t="s">
        <v>460</v>
      </c>
      <c r="M46" s="938"/>
      <c r="N46" s="938"/>
      <c r="O46" s="938"/>
      <c r="P46" s="938"/>
      <c r="Q46" s="938"/>
      <c r="R46" s="938"/>
      <c r="S46" s="923" t="s">
        <v>194</v>
      </c>
      <c r="T46" s="886"/>
      <c r="U46" s="887"/>
      <c r="V46" s="925"/>
      <c r="W46" s="926"/>
      <c r="X46" s="926"/>
      <c r="Y46" s="926"/>
      <c r="Z46" s="929" t="s">
        <v>154</v>
      </c>
      <c r="AA46" s="931">
        <f>V46*1.08</f>
        <v>0</v>
      </c>
      <c r="AB46" s="932"/>
      <c r="AC46" s="932"/>
      <c r="AD46" s="929" t="s">
        <v>154</v>
      </c>
      <c r="AE46" s="940" t="s">
        <v>157</v>
      </c>
      <c r="AF46" s="941"/>
      <c r="AG46" s="7"/>
    </row>
    <row r="47" spans="1:41">
      <c r="A47" s="888"/>
      <c r="B47" s="889"/>
      <c r="C47" s="889"/>
      <c r="D47" s="899"/>
      <c r="E47" s="939"/>
      <c r="F47" s="938"/>
      <c r="G47" s="938"/>
      <c r="H47" s="938"/>
      <c r="I47" s="938"/>
      <c r="J47" s="938"/>
      <c r="K47" s="938"/>
      <c r="L47" s="938"/>
      <c r="M47" s="938"/>
      <c r="N47" s="938"/>
      <c r="O47" s="938"/>
      <c r="P47" s="938"/>
      <c r="Q47" s="938"/>
      <c r="R47" s="938"/>
      <c r="S47" s="924"/>
      <c r="T47" s="889"/>
      <c r="U47" s="890"/>
      <c r="V47" s="927"/>
      <c r="W47" s="928"/>
      <c r="X47" s="928"/>
      <c r="Y47" s="928"/>
      <c r="Z47" s="930"/>
      <c r="AA47" s="933"/>
      <c r="AB47" s="934"/>
      <c r="AC47" s="934"/>
      <c r="AD47" s="930"/>
      <c r="AE47" s="942"/>
      <c r="AF47" s="943"/>
      <c r="AG47" s="7"/>
    </row>
    <row r="48" spans="1:41">
      <c r="A48" s="888"/>
      <c r="B48" s="889"/>
      <c r="C48" s="889"/>
      <c r="D48" s="899"/>
      <c r="E48" s="939"/>
      <c r="F48" s="938"/>
      <c r="G48" s="938"/>
      <c r="H48" s="938"/>
      <c r="I48" s="938"/>
      <c r="J48" s="938"/>
      <c r="K48" s="938"/>
      <c r="L48" s="938"/>
      <c r="M48" s="938"/>
      <c r="N48" s="938"/>
      <c r="O48" s="938"/>
      <c r="P48" s="938"/>
      <c r="Q48" s="938"/>
      <c r="R48" s="938"/>
      <c r="S48" s="923" t="s">
        <v>196</v>
      </c>
      <c r="T48" s="886"/>
      <c r="U48" s="887"/>
      <c r="V48" s="925"/>
      <c r="W48" s="926"/>
      <c r="X48" s="926"/>
      <c r="Y48" s="926"/>
      <c r="Z48" s="929" t="s">
        <v>154</v>
      </c>
      <c r="AA48" s="931">
        <f>V48*1.08</f>
        <v>0</v>
      </c>
      <c r="AB48" s="932"/>
      <c r="AC48" s="932"/>
      <c r="AD48" s="929" t="s">
        <v>154</v>
      </c>
      <c r="AE48" s="940" t="s">
        <v>157</v>
      </c>
      <c r="AF48" s="941"/>
      <c r="AG48" s="157"/>
    </row>
    <row r="49" spans="1:33">
      <c r="A49" s="911"/>
      <c r="B49" s="912"/>
      <c r="C49" s="912"/>
      <c r="D49" s="937"/>
      <c r="E49" s="939"/>
      <c r="F49" s="938"/>
      <c r="G49" s="938"/>
      <c r="H49" s="938"/>
      <c r="I49" s="938"/>
      <c r="J49" s="938"/>
      <c r="K49" s="938"/>
      <c r="L49" s="938"/>
      <c r="M49" s="938"/>
      <c r="N49" s="938"/>
      <c r="O49" s="938"/>
      <c r="P49" s="938"/>
      <c r="Q49" s="938"/>
      <c r="R49" s="938"/>
      <c r="S49" s="924"/>
      <c r="T49" s="889"/>
      <c r="U49" s="890"/>
      <c r="V49" s="927"/>
      <c r="W49" s="928"/>
      <c r="X49" s="928"/>
      <c r="Y49" s="928"/>
      <c r="Z49" s="930"/>
      <c r="AA49" s="933"/>
      <c r="AB49" s="934"/>
      <c r="AC49" s="934"/>
      <c r="AD49" s="930"/>
      <c r="AE49" s="942"/>
      <c r="AF49" s="943"/>
      <c r="AG49" s="157"/>
    </row>
    <row r="50" spans="1:33">
      <c r="A50" s="885" t="s">
        <v>199</v>
      </c>
      <c r="B50" s="886"/>
      <c r="C50" s="886"/>
      <c r="D50" s="898"/>
      <c r="E50" s="901" t="s">
        <v>466</v>
      </c>
      <c r="F50" s="938"/>
      <c r="G50" s="938"/>
      <c r="H50" s="938"/>
      <c r="I50" s="938"/>
      <c r="J50" s="938"/>
      <c r="K50" s="938"/>
      <c r="L50" s="902" t="s">
        <v>461</v>
      </c>
      <c r="M50" s="938"/>
      <c r="N50" s="938"/>
      <c r="O50" s="938"/>
      <c r="P50" s="938"/>
      <c r="Q50" s="938"/>
      <c r="R50" s="938"/>
      <c r="S50" s="923" t="s">
        <v>194</v>
      </c>
      <c r="T50" s="886"/>
      <c r="U50" s="887"/>
      <c r="V50" s="925"/>
      <c r="W50" s="926"/>
      <c r="X50" s="926"/>
      <c r="Y50" s="926"/>
      <c r="Z50" s="929" t="s">
        <v>154</v>
      </c>
      <c r="AA50" s="931">
        <f>V50*1.08</f>
        <v>0</v>
      </c>
      <c r="AB50" s="932"/>
      <c r="AC50" s="932"/>
      <c r="AD50" s="929" t="s">
        <v>154</v>
      </c>
      <c r="AE50" s="940" t="s">
        <v>157</v>
      </c>
      <c r="AF50" s="941"/>
      <c r="AG50" s="157"/>
    </row>
    <row r="51" spans="1:33">
      <c r="A51" s="888"/>
      <c r="B51" s="889"/>
      <c r="C51" s="889"/>
      <c r="D51" s="899"/>
      <c r="E51" s="939"/>
      <c r="F51" s="938"/>
      <c r="G51" s="938"/>
      <c r="H51" s="938"/>
      <c r="I51" s="938"/>
      <c r="J51" s="938"/>
      <c r="K51" s="938"/>
      <c r="L51" s="938"/>
      <c r="M51" s="938"/>
      <c r="N51" s="938"/>
      <c r="O51" s="938"/>
      <c r="P51" s="938"/>
      <c r="Q51" s="938"/>
      <c r="R51" s="938"/>
      <c r="S51" s="924"/>
      <c r="T51" s="889"/>
      <c r="U51" s="890"/>
      <c r="V51" s="927"/>
      <c r="W51" s="928"/>
      <c r="X51" s="928"/>
      <c r="Y51" s="928"/>
      <c r="Z51" s="930"/>
      <c r="AA51" s="933"/>
      <c r="AB51" s="934"/>
      <c r="AC51" s="934"/>
      <c r="AD51" s="930"/>
      <c r="AE51" s="942"/>
      <c r="AF51" s="943"/>
      <c r="AG51" s="157"/>
    </row>
    <row r="52" spans="1:33">
      <c r="A52" s="888"/>
      <c r="B52" s="889"/>
      <c r="C52" s="889"/>
      <c r="D52" s="899"/>
      <c r="E52" s="939"/>
      <c r="F52" s="938"/>
      <c r="G52" s="938"/>
      <c r="H52" s="938"/>
      <c r="I52" s="938"/>
      <c r="J52" s="938"/>
      <c r="K52" s="938"/>
      <c r="L52" s="938"/>
      <c r="M52" s="938"/>
      <c r="N52" s="938"/>
      <c r="O52" s="938"/>
      <c r="P52" s="938"/>
      <c r="Q52" s="938"/>
      <c r="R52" s="938"/>
      <c r="S52" s="923" t="s">
        <v>196</v>
      </c>
      <c r="T52" s="886"/>
      <c r="U52" s="887"/>
      <c r="V52" s="925"/>
      <c r="W52" s="926"/>
      <c r="X52" s="926"/>
      <c r="Y52" s="926"/>
      <c r="Z52" s="929" t="s">
        <v>154</v>
      </c>
      <c r="AA52" s="931">
        <f>V52*1.08</f>
        <v>0</v>
      </c>
      <c r="AB52" s="932"/>
      <c r="AC52" s="932"/>
      <c r="AD52" s="929" t="s">
        <v>154</v>
      </c>
      <c r="AE52" s="940" t="s">
        <v>157</v>
      </c>
      <c r="AF52" s="941"/>
      <c r="AG52" s="157"/>
    </row>
    <row r="53" spans="1:33">
      <c r="A53" s="911"/>
      <c r="B53" s="912"/>
      <c r="C53" s="912"/>
      <c r="D53" s="937"/>
      <c r="E53" s="939"/>
      <c r="F53" s="938"/>
      <c r="G53" s="938"/>
      <c r="H53" s="938"/>
      <c r="I53" s="938"/>
      <c r="J53" s="938"/>
      <c r="K53" s="938"/>
      <c r="L53" s="938"/>
      <c r="M53" s="938"/>
      <c r="N53" s="938"/>
      <c r="O53" s="938"/>
      <c r="P53" s="938"/>
      <c r="Q53" s="938"/>
      <c r="R53" s="938"/>
      <c r="S53" s="924"/>
      <c r="T53" s="889"/>
      <c r="U53" s="890"/>
      <c r="V53" s="927"/>
      <c r="W53" s="928"/>
      <c r="X53" s="928"/>
      <c r="Y53" s="928"/>
      <c r="Z53" s="930"/>
      <c r="AA53" s="933"/>
      <c r="AB53" s="934"/>
      <c r="AC53" s="934"/>
      <c r="AD53" s="930"/>
      <c r="AE53" s="942"/>
      <c r="AF53" s="943"/>
      <c r="AG53" s="157"/>
    </row>
    <row r="54" spans="1:33">
      <c r="A54" s="885" t="s">
        <v>174</v>
      </c>
      <c r="B54" s="886"/>
      <c r="C54" s="886"/>
      <c r="D54" s="898"/>
      <c r="E54" s="901" t="s">
        <v>466</v>
      </c>
      <c r="F54" s="902"/>
      <c r="G54" s="902"/>
      <c r="H54" s="902"/>
      <c r="I54" s="902"/>
      <c r="J54" s="902"/>
      <c r="K54" s="902"/>
      <c r="L54" s="902" t="s">
        <v>462</v>
      </c>
      <c r="M54" s="902"/>
      <c r="N54" s="902"/>
      <c r="O54" s="902"/>
      <c r="P54" s="902"/>
      <c r="Q54" s="902"/>
      <c r="R54" s="902"/>
      <c r="S54" s="905" t="s">
        <v>201</v>
      </c>
      <c r="T54" s="906"/>
      <c r="U54" s="906"/>
      <c r="V54" s="916"/>
      <c r="W54" s="916"/>
      <c r="X54" s="916"/>
      <c r="Y54" s="917"/>
      <c r="Z54" s="918" t="s">
        <v>154</v>
      </c>
      <c r="AA54" s="919">
        <f>V54*1.08</f>
        <v>0</v>
      </c>
      <c r="AB54" s="919"/>
      <c r="AC54" s="920"/>
      <c r="AD54" s="884" t="s">
        <v>154</v>
      </c>
      <c r="AE54" s="921" t="s">
        <v>157</v>
      </c>
      <c r="AF54" s="922"/>
      <c r="AG54" s="157"/>
    </row>
    <row r="55" spans="1:33">
      <c r="A55" s="888"/>
      <c r="B55" s="889"/>
      <c r="C55" s="889"/>
      <c r="D55" s="899"/>
      <c r="E55" s="901"/>
      <c r="F55" s="902"/>
      <c r="G55" s="902"/>
      <c r="H55" s="902"/>
      <c r="I55" s="902"/>
      <c r="J55" s="902"/>
      <c r="K55" s="902"/>
      <c r="L55" s="902"/>
      <c r="M55" s="902"/>
      <c r="N55" s="902"/>
      <c r="O55" s="902"/>
      <c r="P55" s="902"/>
      <c r="Q55" s="902"/>
      <c r="R55" s="902"/>
      <c r="S55" s="906"/>
      <c r="T55" s="906"/>
      <c r="U55" s="906"/>
      <c r="V55" s="916"/>
      <c r="W55" s="916"/>
      <c r="X55" s="916"/>
      <c r="Y55" s="917"/>
      <c r="Z55" s="918"/>
      <c r="AA55" s="919"/>
      <c r="AB55" s="919"/>
      <c r="AC55" s="920"/>
      <c r="AD55" s="884"/>
      <c r="AE55" s="921"/>
      <c r="AF55" s="922"/>
      <c r="AG55" s="157"/>
    </row>
    <row r="56" spans="1:33">
      <c r="A56" s="888"/>
      <c r="B56" s="889"/>
      <c r="C56" s="889"/>
      <c r="D56" s="899"/>
      <c r="E56" s="901"/>
      <c r="F56" s="902"/>
      <c r="G56" s="902"/>
      <c r="H56" s="902"/>
      <c r="I56" s="902"/>
      <c r="J56" s="902"/>
      <c r="K56" s="902"/>
      <c r="L56" s="902"/>
      <c r="M56" s="902"/>
      <c r="N56" s="902"/>
      <c r="O56" s="902"/>
      <c r="P56" s="902"/>
      <c r="Q56" s="902"/>
      <c r="R56" s="902"/>
      <c r="S56" s="906"/>
      <c r="T56" s="906"/>
      <c r="U56" s="906"/>
      <c r="V56" s="916"/>
      <c r="W56" s="916"/>
      <c r="X56" s="916"/>
      <c r="Y56" s="917"/>
      <c r="Z56" s="918"/>
      <c r="AA56" s="919"/>
      <c r="AB56" s="919"/>
      <c r="AC56" s="920"/>
      <c r="AD56" s="884"/>
      <c r="AE56" s="921"/>
      <c r="AF56" s="922"/>
      <c r="AG56" s="157"/>
    </row>
    <row r="57" spans="1:33">
      <c r="A57" s="888"/>
      <c r="B57" s="889"/>
      <c r="C57" s="889"/>
      <c r="D57" s="899"/>
      <c r="E57" s="901"/>
      <c r="F57" s="902"/>
      <c r="G57" s="902"/>
      <c r="H57" s="902"/>
      <c r="I57" s="902"/>
      <c r="J57" s="902"/>
      <c r="K57" s="902"/>
      <c r="L57" s="902"/>
      <c r="M57" s="902"/>
      <c r="N57" s="902"/>
      <c r="O57" s="902"/>
      <c r="P57" s="902"/>
      <c r="Q57" s="902"/>
      <c r="R57" s="902"/>
      <c r="S57" s="905" t="s">
        <v>202</v>
      </c>
      <c r="T57" s="906"/>
      <c r="U57" s="906"/>
      <c r="V57" s="916"/>
      <c r="W57" s="916"/>
      <c r="X57" s="916"/>
      <c r="Y57" s="917"/>
      <c r="Z57" s="918" t="s">
        <v>154</v>
      </c>
      <c r="AA57" s="919">
        <f>V57*1.08</f>
        <v>0</v>
      </c>
      <c r="AB57" s="919"/>
      <c r="AC57" s="920"/>
      <c r="AD57" s="884" t="s">
        <v>154</v>
      </c>
      <c r="AE57" s="921" t="s">
        <v>157</v>
      </c>
      <c r="AF57" s="922"/>
      <c r="AG57" s="157"/>
    </row>
    <row r="58" spans="1:33">
      <c r="A58" s="888"/>
      <c r="B58" s="889"/>
      <c r="C58" s="889"/>
      <c r="D58" s="899"/>
      <c r="E58" s="901"/>
      <c r="F58" s="902"/>
      <c r="G58" s="902"/>
      <c r="H58" s="902"/>
      <c r="I58" s="902"/>
      <c r="J58" s="902"/>
      <c r="K58" s="902"/>
      <c r="L58" s="902"/>
      <c r="M58" s="902"/>
      <c r="N58" s="902"/>
      <c r="O58" s="902"/>
      <c r="P58" s="902"/>
      <c r="Q58" s="902"/>
      <c r="R58" s="902"/>
      <c r="S58" s="906"/>
      <c r="T58" s="906"/>
      <c r="U58" s="906"/>
      <c r="V58" s="916"/>
      <c r="W58" s="916"/>
      <c r="X58" s="916"/>
      <c r="Y58" s="917"/>
      <c r="Z58" s="918"/>
      <c r="AA58" s="919"/>
      <c r="AB58" s="919"/>
      <c r="AC58" s="920"/>
      <c r="AD58" s="884"/>
      <c r="AE58" s="921"/>
      <c r="AF58" s="922"/>
      <c r="AG58" s="157"/>
    </row>
    <row r="59" spans="1:33">
      <c r="A59" s="888"/>
      <c r="B59" s="889"/>
      <c r="C59" s="889"/>
      <c r="D59" s="899"/>
      <c r="E59" s="901"/>
      <c r="F59" s="902"/>
      <c r="G59" s="902"/>
      <c r="H59" s="902"/>
      <c r="I59" s="902"/>
      <c r="J59" s="902"/>
      <c r="K59" s="902"/>
      <c r="L59" s="902"/>
      <c r="M59" s="902"/>
      <c r="N59" s="902"/>
      <c r="O59" s="902"/>
      <c r="P59" s="902"/>
      <c r="Q59" s="902"/>
      <c r="R59" s="902"/>
      <c r="S59" s="906"/>
      <c r="T59" s="906"/>
      <c r="U59" s="906"/>
      <c r="V59" s="916"/>
      <c r="W59" s="916"/>
      <c r="X59" s="916"/>
      <c r="Y59" s="917"/>
      <c r="Z59" s="918"/>
      <c r="AA59" s="919"/>
      <c r="AB59" s="919"/>
      <c r="AC59" s="920"/>
      <c r="AD59" s="884"/>
      <c r="AE59" s="921"/>
      <c r="AF59" s="922"/>
      <c r="AG59" s="157"/>
    </row>
    <row r="60" spans="1:33">
      <c r="A60" s="888"/>
      <c r="B60" s="889"/>
      <c r="C60" s="889"/>
      <c r="D60" s="899"/>
      <c r="E60" s="901"/>
      <c r="F60" s="902"/>
      <c r="G60" s="902"/>
      <c r="H60" s="902"/>
      <c r="I60" s="902"/>
      <c r="J60" s="902"/>
      <c r="K60" s="902"/>
      <c r="L60" s="902"/>
      <c r="M60" s="902"/>
      <c r="N60" s="902"/>
      <c r="O60" s="902"/>
      <c r="P60" s="902"/>
      <c r="Q60" s="902"/>
      <c r="R60" s="902"/>
      <c r="S60" s="905" t="s">
        <v>203</v>
      </c>
      <c r="T60" s="906"/>
      <c r="U60" s="906"/>
      <c r="V60" s="916"/>
      <c r="W60" s="916"/>
      <c r="X60" s="916"/>
      <c r="Y60" s="917"/>
      <c r="Z60" s="918" t="s">
        <v>154</v>
      </c>
      <c r="AA60" s="919">
        <f>V60*1.08</f>
        <v>0</v>
      </c>
      <c r="AB60" s="919"/>
      <c r="AC60" s="920"/>
      <c r="AD60" s="884" t="s">
        <v>154</v>
      </c>
      <c r="AE60" s="921" t="s">
        <v>157</v>
      </c>
      <c r="AF60" s="922"/>
      <c r="AG60" s="157"/>
    </row>
    <row r="61" spans="1:33">
      <c r="A61" s="888"/>
      <c r="B61" s="889"/>
      <c r="C61" s="889"/>
      <c r="D61" s="899"/>
      <c r="E61" s="901"/>
      <c r="F61" s="902"/>
      <c r="G61" s="902"/>
      <c r="H61" s="902"/>
      <c r="I61" s="902"/>
      <c r="J61" s="902"/>
      <c r="K61" s="902"/>
      <c r="L61" s="902"/>
      <c r="M61" s="902"/>
      <c r="N61" s="902"/>
      <c r="O61" s="902"/>
      <c r="P61" s="902"/>
      <c r="Q61" s="902"/>
      <c r="R61" s="902"/>
      <c r="S61" s="906"/>
      <c r="T61" s="906"/>
      <c r="U61" s="906"/>
      <c r="V61" s="916"/>
      <c r="W61" s="916"/>
      <c r="X61" s="916"/>
      <c r="Y61" s="917"/>
      <c r="Z61" s="918"/>
      <c r="AA61" s="919"/>
      <c r="AB61" s="919"/>
      <c r="AC61" s="920"/>
      <c r="AD61" s="884"/>
      <c r="AE61" s="921"/>
      <c r="AF61" s="922"/>
      <c r="AG61" s="157"/>
    </row>
    <row r="62" spans="1:33" ht="14.25" thickBot="1">
      <c r="A62" s="891"/>
      <c r="B62" s="892"/>
      <c r="C62" s="892"/>
      <c r="D62" s="900"/>
      <c r="E62" s="903"/>
      <c r="F62" s="904"/>
      <c r="G62" s="904"/>
      <c r="H62" s="904"/>
      <c r="I62" s="904"/>
      <c r="J62" s="904"/>
      <c r="K62" s="904"/>
      <c r="L62" s="904"/>
      <c r="M62" s="904"/>
      <c r="N62" s="904"/>
      <c r="O62" s="904"/>
      <c r="P62" s="904"/>
      <c r="Q62" s="904"/>
      <c r="R62" s="904"/>
      <c r="S62" s="907"/>
      <c r="T62" s="907"/>
      <c r="U62" s="907"/>
      <c r="V62" s="944"/>
      <c r="W62" s="944"/>
      <c r="X62" s="944"/>
      <c r="Y62" s="945"/>
      <c r="Z62" s="946"/>
      <c r="AA62" s="947"/>
      <c r="AB62" s="947"/>
      <c r="AC62" s="948"/>
      <c r="AD62" s="949"/>
      <c r="AE62" s="935"/>
      <c r="AF62" s="936"/>
      <c r="AG62" s="157"/>
    </row>
    <row r="63" spans="1:33" ht="14.25" thickBot="1">
      <c r="AG63" s="157"/>
    </row>
    <row r="64" spans="1:33">
      <c r="A64" s="908" t="s">
        <v>177</v>
      </c>
      <c r="B64" s="909"/>
      <c r="C64" s="909"/>
      <c r="D64" s="910"/>
      <c r="E64" s="914" t="s">
        <v>467</v>
      </c>
      <c r="F64" s="914"/>
      <c r="G64" s="914"/>
      <c r="H64" s="914"/>
      <c r="I64" s="914"/>
      <c r="J64" s="914"/>
      <c r="K64" s="914"/>
      <c r="L64" s="914"/>
      <c r="M64" s="914"/>
      <c r="N64" s="914"/>
      <c r="O64" s="914"/>
      <c r="P64" s="914"/>
      <c r="Q64" s="914"/>
      <c r="R64" s="914"/>
      <c r="S64" s="914"/>
      <c r="T64" s="914"/>
      <c r="U64" s="914"/>
      <c r="V64" s="914"/>
      <c r="W64" s="914"/>
      <c r="X64" s="914"/>
      <c r="Y64" s="914"/>
      <c r="Z64" s="914"/>
      <c r="AA64" s="914"/>
      <c r="AB64" s="914"/>
      <c r="AC64" s="914"/>
      <c r="AD64" s="914"/>
      <c r="AE64" s="914"/>
      <c r="AF64" s="915"/>
      <c r="AG64" s="157"/>
    </row>
    <row r="65" spans="1:33">
      <c r="A65" s="888"/>
      <c r="B65" s="889"/>
      <c r="C65" s="889"/>
      <c r="D65" s="890"/>
      <c r="E65" s="894"/>
      <c r="F65" s="894"/>
      <c r="G65" s="894"/>
      <c r="H65" s="894"/>
      <c r="I65" s="894"/>
      <c r="J65" s="894"/>
      <c r="K65" s="894"/>
      <c r="L65" s="894"/>
      <c r="M65" s="894"/>
      <c r="N65" s="894"/>
      <c r="O65" s="894"/>
      <c r="P65" s="894"/>
      <c r="Q65" s="894"/>
      <c r="R65" s="894"/>
      <c r="S65" s="894"/>
      <c r="T65" s="894"/>
      <c r="U65" s="894"/>
      <c r="V65" s="894"/>
      <c r="W65" s="894"/>
      <c r="X65" s="894"/>
      <c r="Y65" s="894"/>
      <c r="Z65" s="894"/>
      <c r="AA65" s="894"/>
      <c r="AB65" s="894"/>
      <c r="AC65" s="894"/>
      <c r="AD65" s="894"/>
      <c r="AE65" s="894"/>
      <c r="AF65" s="895"/>
      <c r="AG65" s="157"/>
    </row>
    <row r="66" spans="1:33">
      <c r="A66" s="888"/>
      <c r="B66" s="889"/>
      <c r="C66" s="889"/>
      <c r="D66" s="890"/>
      <c r="E66" s="894"/>
      <c r="F66" s="894"/>
      <c r="G66" s="894"/>
      <c r="H66" s="894"/>
      <c r="I66" s="894"/>
      <c r="J66" s="894"/>
      <c r="K66" s="894"/>
      <c r="L66" s="894"/>
      <c r="M66" s="894"/>
      <c r="N66" s="894"/>
      <c r="O66" s="894"/>
      <c r="P66" s="894"/>
      <c r="Q66" s="894"/>
      <c r="R66" s="894"/>
      <c r="S66" s="894"/>
      <c r="T66" s="894"/>
      <c r="U66" s="894"/>
      <c r="V66" s="894"/>
      <c r="W66" s="894"/>
      <c r="X66" s="894"/>
      <c r="Y66" s="894"/>
      <c r="Z66" s="894"/>
      <c r="AA66" s="894"/>
      <c r="AB66" s="894"/>
      <c r="AC66" s="894"/>
      <c r="AD66" s="894"/>
      <c r="AE66" s="894"/>
      <c r="AF66" s="895"/>
      <c r="AG66" s="170"/>
    </row>
    <row r="67" spans="1:33">
      <c r="A67" s="888"/>
      <c r="B67" s="889"/>
      <c r="C67" s="889"/>
      <c r="D67" s="890"/>
      <c r="E67" s="894"/>
      <c r="F67" s="894"/>
      <c r="G67" s="894"/>
      <c r="H67" s="894"/>
      <c r="I67" s="894"/>
      <c r="J67" s="894"/>
      <c r="K67" s="894"/>
      <c r="L67" s="894"/>
      <c r="M67" s="894"/>
      <c r="N67" s="894"/>
      <c r="O67" s="894"/>
      <c r="P67" s="894"/>
      <c r="Q67" s="894"/>
      <c r="R67" s="894"/>
      <c r="S67" s="894"/>
      <c r="T67" s="894"/>
      <c r="U67" s="894"/>
      <c r="V67" s="894"/>
      <c r="W67" s="894"/>
      <c r="X67" s="894"/>
      <c r="Y67" s="894"/>
      <c r="Z67" s="894"/>
      <c r="AA67" s="894"/>
      <c r="AB67" s="894"/>
      <c r="AC67" s="894"/>
      <c r="AD67" s="894"/>
      <c r="AE67" s="894"/>
      <c r="AF67" s="895"/>
      <c r="AG67" s="170"/>
    </row>
    <row r="68" spans="1:33">
      <c r="A68" s="911"/>
      <c r="B68" s="912"/>
      <c r="C68" s="912"/>
      <c r="D68" s="913"/>
      <c r="E68" s="894"/>
      <c r="F68" s="894"/>
      <c r="G68" s="894"/>
      <c r="H68" s="894"/>
      <c r="I68" s="894"/>
      <c r="J68" s="894"/>
      <c r="K68" s="894"/>
      <c r="L68" s="894"/>
      <c r="M68" s="894"/>
      <c r="N68" s="894"/>
      <c r="O68" s="894"/>
      <c r="P68" s="894"/>
      <c r="Q68" s="894"/>
      <c r="R68" s="894"/>
      <c r="S68" s="894"/>
      <c r="T68" s="894"/>
      <c r="U68" s="894"/>
      <c r="V68" s="894"/>
      <c r="W68" s="894"/>
      <c r="X68" s="894"/>
      <c r="Y68" s="894"/>
      <c r="Z68" s="894"/>
      <c r="AA68" s="894"/>
      <c r="AB68" s="894"/>
      <c r="AC68" s="894"/>
      <c r="AD68" s="894"/>
      <c r="AE68" s="894"/>
      <c r="AF68" s="895"/>
      <c r="AG68" s="170"/>
    </row>
    <row r="69" spans="1:33">
      <c r="A69" s="885" t="s">
        <v>181</v>
      </c>
      <c r="B69" s="886"/>
      <c r="C69" s="886"/>
      <c r="D69" s="887"/>
      <c r="E69" s="894"/>
      <c r="F69" s="894"/>
      <c r="G69" s="894"/>
      <c r="H69" s="894"/>
      <c r="I69" s="894"/>
      <c r="J69" s="894"/>
      <c r="K69" s="894"/>
      <c r="L69" s="894"/>
      <c r="M69" s="894"/>
      <c r="N69" s="894"/>
      <c r="O69" s="894"/>
      <c r="P69" s="894"/>
      <c r="Q69" s="894"/>
      <c r="R69" s="894"/>
      <c r="S69" s="894"/>
      <c r="T69" s="894"/>
      <c r="U69" s="894"/>
      <c r="V69" s="894"/>
      <c r="W69" s="894"/>
      <c r="X69" s="894"/>
      <c r="Y69" s="894"/>
      <c r="Z69" s="894"/>
      <c r="AA69" s="894"/>
      <c r="AB69" s="894"/>
      <c r="AC69" s="894"/>
      <c r="AD69" s="894"/>
      <c r="AE69" s="894"/>
      <c r="AF69" s="895"/>
      <c r="AG69" s="170"/>
    </row>
    <row r="70" spans="1:33">
      <c r="A70" s="888"/>
      <c r="B70" s="889"/>
      <c r="C70" s="889"/>
      <c r="D70" s="890"/>
      <c r="E70" s="894"/>
      <c r="F70" s="894"/>
      <c r="G70" s="894"/>
      <c r="H70" s="894"/>
      <c r="I70" s="894"/>
      <c r="J70" s="894"/>
      <c r="K70" s="894"/>
      <c r="L70" s="894"/>
      <c r="M70" s="894"/>
      <c r="N70" s="894"/>
      <c r="O70" s="894"/>
      <c r="P70" s="894"/>
      <c r="Q70" s="894"/>
      <c r="R70" s="894"/>
      <c r="S70" s="894"/>
      <c r="T70" s="894"/>
      <c r="U70" s="894"/>
      <c r="V70" s="894"/>
      <c r="W70" s="894"/>
      <c r="X70" s="894"/>
      <c r="Y70" s="894"/>
      <c r="Z70" s="894"/>
      <c r="AA70" s="894"/>
      <c r="AB70" s="894"/>
      <c r="AC70" s="894"/>
      <c r="AD70" s="894"/>
      <c r="AE70" s="894"/>
      <c r="AF70" s="895"/>
      <c r="AG70" s="170"/>
    </row>
    <row r="71" spans="1:33">
      <c r="A71" s="888"/>
      <c r="B71" s="889"/>
      <c r="C71" s="889"/>
      <c r="D71" s="890"/>
      <c r="E71" s="894"/>
      <c r="F71" s="894"/>
      <c r="G71" s="894"/>
      <c r="H71" s="894"/>
      <c r="I71" s="894"/>
      <c r="J71" s="894"/>
      <c r="K71" s="894"/>
      <c r="L71" s="894"/>
      <c r="M71" s="894"/>
      <c r="N71" s="894"/>
      <c r="O71" s="894"/>
      <c r="P71" s="894"/>
      <c r="Q71" s="894"/>
      <c r="R71" s="894"/>
      <c r="S71" s="894"/>
      <c r="T71" s="894"/>
      <c r="U71" s="894"/>
      <c r="V71" s="894"/>
      <c r="W71" s="894"/>
      <c r="X71" s="894"/>
      <c r="Y71" s="894"/>
      <c r="Z71" s="894"/>
      <c r="AA71" s="894"/>
      <c r="AB71" s="894"/>
      <c r="AC71" s="894"/>
      <c r="AD71" s="894"/>
      <c r="AE71" s="894"/>
      <c r="AF71" s="895"/>
      <c r="AG71" s="170"/>
    </row>
    <row r="72" spans="1:33">
      <c r="A72" s="888"/>
      <c r="B72" s="889"/>
      <c r="C72" s="889"/>
      <c r="D72" s="890"/>
      <c r="E72" s="894"/>
      <c r="F72" s="894"/>
      <c r="G72" s="894"/>
      <c r="H72" s="894"/>
      <c r="I72" s="894"/>
      <c r="J72" s="894"/>
      <c r="K72" s="894"/>
      <c r="L72" s="894"/>
      <c r="M72" s="894"/>
      <c r="N72" s="894"/>
      <c r="O72" s="894"/>
      <c r="P72" s="894"/>
      <c r="Q72" s="894"/>
      <c r="R72" s="894"/>
      <c r="S72" s="894"/>
      <c r="T72" s="894"/>
      <c r="U72" s="894"/>
      <c r="V72" s="894"/>
      <c r="W72" s="894"/>
      <c r="X72" s="894"/>
      <c r="Y72" s="894"/>
      <c r="Z72" s="894"/>
      <c r="AA72" s="894"/>
      <c r="AB72" s="894"/>
      <c r="AC72" s="894"/>
      <c r="AD72" s="894"/>
      <c r="AE72" s="894"/>
      <c r="AF72" s="895"/>
      <c r="AG72" s="170"/>
    </row>
    <row r="73" spans="1:33" ht="14.25" thickBot="1">
      <c r="A73" s="891"/>
      <c r="B73" s="892"/>
      <c r="C73" s="892"/>
      <c r="D73" s="893"/>
      <c r="E73" s="896"/>
      <c r="F73" s="896"/>
      <c r="G73" s="896"/>
      <c r="H73" s="896"/>
      <c r="I73" s="896"/>
      <c r="J73" s="896"/>
      <c r="K73" s="896"/>
      <c r="L73" s="896"/>
      <c r="M73" s="896"/>
      <c r="N73" s="896"/>
      <c r="O73" s="896"/>
      <c r="P73" s="896"/>
      <c r="Q73" s="896"/>
      <c r="R73" s="896"/>
      <c r="S73" s="896"/>
      <c r="T73" s="896"/>
      <c r="U73" s="896"/>
      <c r="V73" s="896"/>
      <c r="W73" s="896"/>
      <c r="X73" s="896"/>
      <c r="Y73" s="896"/>
      <c r="Z73" s="896"/>
      <c r="AA73" s="896"/>
      <c r="AB73" s="896"/>
      <c r="AC73" s="896"/>
      <c r="AD73" s="896"/>
      <c r="AE73" s="896"/>
      <c r="AF73" s="897"/>
      <c r="AG73" s="170"/>
    </row>
  </sheetData>
  <mergeCells count="149">
    <mergeCell ref="S12:AD13"/>
    <mergeCell ref="AE12:AF13"/>
    <mergeCell ref="AE14:AF19"/>
    <mergeCell ref="AG14:AH19"/>
    <mergeCell ref="S15:W15"/>
    <mergeCell ref="Y15:AC15"/>
    <mergeCell ref="B3:E3"/>
    <mergeCell ref="F3:M3"/>
    <mergeCell ref="P3:S3"/>
    <mergeCell ref="T3:AA3"/>
    <mergeCell ref="S9:AD9"/>
    <mergeCell ref="B5:N7"/>
    <mergeCell ref="Q5:T6"/>
    <mergeCell ref="U5:AI6"/>
    <mergeCell ref="A12:F13"/>
    <mergeCell ref="G12:L13"/>
    <mergeCell ref="M12:R13"/>
    <mergeCell ref="AG12:AH13"/>
    <mergeCell ref="S10:X11"/>
    <mergeCell ref="Y10:AD11"/>
    <mergeCell ref="A14:F25"/>
    <mergeCell ref="G14:L19"/>
    <mergeCell ref="M14:R15"/>
    <mergeCell ref="S14:W14"/>
    <mergeCell ref="AE20:AF25"/>
    <mergeCell ref="AG20:AH25"/>
    <mergeCell ref="Y14:AC14"/>
    <mergeCell ref="Y23:AC23"/>
    <mergeCell ref="M24:R25"/>
    <mergeCell ref="S23:W23"/>
    <mergeCell ref="M22:R23"/>
    <mergeCell ref="S22:W22"/>
    <mergeCell ref="M16:R17"/>
    <mergeCell ref="S16:W16"/>
    <mergeCell ref="Y16:AC16"/>
    <mergeCell ref="M18:R19"/>
    <mergeCell ref="S18:W18"/>
    <mergeCell ref="Y18:AC18"/>
    <mergeCell ref="S19:W19"/>
    <mergeCell ref="Y19:AC19"/>
    <mergeCell ref="S17:W17"/>
    <mergeCell ref="Y17:AC17"/>
    <mergeCell ref="M30:R31"/>
    <mergeCell ref="G32:L37"/>
    <mergeCell ref="M32:R33"/>
    <mergeCell ref="AG32:AH37"/>
    <mergeCell ref="Y33:AC33"/>
    <mergeCell ref="Y37:AC37"/>
    <mergeCell ref="Y26:AC26"/>
    <mergeCell ref="S24:W24"/>
    <mergeCell ref="S25:W25"/>
    <mergeCell ref="AE26:AF31"/>
    <mergeCell ref="G20:L25"/>
    <mergeCell ref="M20:R21"/>
    <mergeCell ref="S20:W20"/>
    <mergeCell ref="Y20:AC20"/>
    <mergeCell ref="S21:W21"/>
    <mergeCell ref="Y21:AC21"/>
    <mergeCell ref="AG26:AH31"/>
    <mergeCell ref="Y27:AC27"/>
    <mergeCell ref="Y22:AC22"/>
    <mergeCell ref="Y24:AC24"/>
    <mergeCell ref="Y25:AC25"/>
    <mergeCell ref="Y28:AC28"/>
    <mergeCell ref="Y29:AC29"/>
    <mergeCell ref="Y30:AC30"/>
    <mergeCell ref="S29:W29"/>
    <mergeCell ref="S30:W30"/>
    <mergeCell ref="S31:W31"/>
    <mergeCell ref="S32:W32"/>
    <mergeCell ref="AE32:AF37"/>
    <mergeCell ref="A26:F37"/>
    <mergeCell ref="G26:L31"/>
    <mergeCell ref="M26:R27"/>
    <mergeCell ref="S26:W26"/>
    <mergeCell ref="S27:W27"/>
    <mergeCell ref="M28:R29"/>
    <mergeCell ref="S33:W33"/>
    <mergeCell ref="S37:W37"/>
    <mergeCell ref="Y31:AC31"/>
    <mergeCell ref="M34:R35"/>
    <mergeCell ref="S34:W34"/>
    <mergeCell ref="Y34:AC34"/>
    <mergeCell ref="S35:W35"/>
    <mergeCell ref="Y35:AC35"/>
    <mergeCell ref="M36:R37"/>
    <mergeCell ref="S36:W36"/>
    <mergeCell ref="Y36:AC36"/>
    <mergeCell ref="Y32:AC32"/>
    <mergeCell ref="S28:W28"/>
    <mergeCell ref="A41:G42"/>
    <mergeCell ref="E44:K45"/>
    <mergeCell ref="L44:R45"/>
    <mergeCell ref="S44:AF45"/>
    <mergeCell ref="A46:D49"/>
    <mergeCell ref="E46:K49"/>
    <mergeCell ref="L46:R49"/>
    <mergeCell ref="S46:U47"/>
    <mergeCell ref="AE48:AF49"/>
    <mergeCell ref="V46:Y47"/>
    <mergeCell ref="Z46:Z47"/>
    <mergeCell ref="AA46:AC47"/>
    <mergeCell ref="AD46:AD47"/>
    <mergeCell ref="AE46:AF47"/>
    <mergeCell ref="S48:U49"/>
    <mergeCell ref="V48:Y49"/>
    <mergeCell ref="Z48:Z49"/>
    <mergeCell ref="AA48:AC49"/>
    <mergeCell ref="AD48:AD49"/>
    <mergeCell ref="S52:U53"/>
    <mergeCell ref="V52:Y53"/>
    <mergeCell ref="Z52:Z53"/>
    <mergeCell ref="AA52:AC53"/>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S57:U59"/>
    <mergeCell ref="V57:Y59"/>
    <mergeCell ref="Z57:Z59"/>
    <mergeCell ref="AA57:AC59"/>
    <mergeCell ref="AD57:AD59"/>
    <mergeCell ref="AE57:AF59"/>
  </mergeCells>
  <phoneticPr fontId="10"/>
  <pageMargins left="0.78700000000000003" right="0.78700000000000003" top="0.98399999999999999" bottom="0.98399999999999999" header="0.51200000000000001" footer="0.51200000000000001"/>
  <pageSetup paperSize="8" scale="7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heetViews>
  <sheetFormatPr defaultColWidth="3.375" defaultRowHeight="13.5"/>
  <cols>
    <col min="5" max="22" width="5.625" customWidth="1"/>
    <col min="24" max="28" width="5.625" customWidth="1"/>
    <col min="30" max="30" width="5" customWidth="1"/>
    <col min="31" max="31" width="4.375" customWidth="1"/>
  </cols>
  <sheetData>
    <row r="1" spans="1:40" ht="18.75">
      <c r="A1" s="8" t="s">
        <v>334</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921" t="s">
        <v>135</v>
      </c>
      <c r="C3" s="921"/>
      <c r="D3" s="921"/>
      <c r="E3" s="980"/>
      <c r="F3" s="980"/>
      <c r="G3" s="980"/>
      <c r="H3" s="980"/>
      <c r="I3" s="980"/>
      <c r="J3" s="980"/>
      <c r="K3" s="980"/>
      <c r="L3" s="980"/>
      <c r="N3" s="156"/>
      <c r="O3" s="981" t="s">
        <v>136</v>
      </c>
      <c r="P3" s="981"/>
      <c r="Q3" s="981"/>
      <c r="R3" s="981"/>
      <c r="S3" s="980"/>
      <c r="T3" s="980"/>
      <c r="U3" s="980"/>
      <c r="V3" s="980"/>
      <c r="W3" s="980"/>
      <c r="X3" s="980"/>
      <c r="Y3" s="980"/>
      <c r="Z3" s="980"/>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85" t="s">
        <v>138</v>
      </c>
      <c r="D6" s="1084"/>
      <c r="E6" s="1084"/>
      <c r="F6" s="1084"/>
      <c r="G6" s="1084"/>
      <c r="H6" s="1084"/>
      <c r="I6" s="1084"/>
      <c r="J6" s="1084"/>
      <c r="K6" s="1084"/>
      <c r="L6" s="1084"/>
      <c r="M6" s="1084"/>
      <c r="N6" s="1085"/>
      <c r="P6" s="1081" t="s">
        <v>206</v>
      </c>
      <c r="Q6" s="1081"/>
      <c r="R6" s="1081"/>
      <c r="S6" s="1081"/>
      <c r="T6" s="1082" t="s">
        <v>229</v>
      </c>
      <c r="U6" s="1082"/>
      <c r="V6" s="1082"/>
      <c r="W6" s="1082"/>
      <c r="X6" s="1082"/>
      <c r="Y6" s="1082"/>
      <c r="Z6" s="1082"/>
      <c r="AA6" s="1082"/>
      <c r="AB6" s="1082"/>
      <c r="AC6" s="1082"/>
      <c r="AD6" s="1082"/>
      <c r="AE6" s="1082"/>
      <c r="AF6" s="1082"/>
      <c r="AG6" s="1082"/>
      <c r="AH6" s="1082"/>
      <c r="AJ6" s="7"/>
      <c r="AK6" s="157"/>
      <c r="AL6" s="157"/>
      <c r="AM6" s="7"/>
      <c r="AN6" s="7"/>
    </row>
    <row r="7" spans="1:40" ht="14.25" customHeight="1">
      <c r="C7" s="1086"/>
      <c r="D7" s="1087"/>
      <c r="E7" s="1087"/>
      <c r="F7" s="1087"/>
      <c r="G7" s="1087"/>
      <c r="H7" s="1087"/>
      <c r="I7" s="1087"/>
      <c r="J7" s="1087"/>
      <c r="K7" s="1087"/>
      <c r="L7" s="1087"/>
      <c r="M7" s="1087"/>
      <c r="N7" s="1088"/>
      <c r="P7" s="1079"/>
      <c r="Q7" s="1079"/>
      <c r="R7" s="1079"/>
      <c r="S7" s="1079"/>
      <c r="T7" s="1083"/>
      <c r="U7" s="1083"/>
      <c r="V7" s="1083"/>
      <c r="W7" s="1083"/>
      <c r="X7" s="1083"/>
      <c r="Y7" s="1083"/>
      <c r="Z7" s="1083"/>
      <c r="AA7" s="1083"/>
      <c r="AB7" s="1083"/>
      <c r="AC7" s="1083"/>
      <c r="AD7" s="1083"/>
      <c r="AE7" s="1083"/>
      <c r="AF7" s="1083"/>
      <c r="AG7" s="1083"/>
      <c r="AH7" s="1083"/>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982" t="s">
        <v>139</v>
      </c>
      <c r="S9" s="983"/>
      <c r="T9" s="983"/>
      <c r="U9" s="983"/>
      <c r="V9" s="983"/>
      <c r="W9" s="983"/>
      <c r="X9" s="983"/>
      <c r="Y9" s="983"/>
      <c r="Z9" s="983"/>
      <c r="AA9" s="983"/>
      <c r="AB9" s="983"/>
      <c r="AC9" s="984"/>
      <c r="AI9" s="158"/>
      <c r="AJ9" s="7"/>
      <c r="AK9" s="157"/>
      <c r="AL9" s="157"/>
      <c r="AM9" s="7"/>
      <c r="AN9" s="7"/>
    </row>
    <row r="10" spans="1:40">
      <c r="R10" s="1004" t="s">
        <v>141</v>
      </c>
      <c r="S10" s="1005"/>
      <c r="T10" s="1005"/>
      <c r="U10" s="1005"/>
      <c r="V10" s="1005"/>
      <c r="W10" s="1006"/>
      <c r="X10" s="1010" t="s">
        <v>141</v>
      </c>
      <c r="Y10" s="1005"/>
      <c r="Z10" s="1005"/>
      <c r="AA10" s="1005"/>
      <c r="AB10" s="1005"/>
      <c r="AC10" s="1011"/>
      <c r="AI10" s="158"/>
      <c r="AJ10" s="7"/>
      <c r="AK10" s="157"/>
      <c r="AL10" s="157"/>
      <c r="AM10" s="7"/>
      <c r="AN10" s="7"/>
    </row>
    <row r="11" spans="1:40" s="21" customFormat="1" ht="29.25" customHeight="1" thickBot="1">
      <c r="R11" s="1007"/>
      <c r="S11" s="1008"/>
      <c r="T11" s="1008"/>
      <c r="U11" s="1008"/>
      <c r="V11" s="1008"/>
      <c r="W11" s="1009"/>
      <c r="X11" s="1012"/>
      <c r="Y11" s="1008"/>
      <c r="Z11" s="1008"/>
      <c r="AA11" s="1008"/>
      <c r="AB11" s="1008"/>
      <c r="AC11" s="1013"/>
      <c r="AI11" s="167"/>
      <c r="AJ11" s="7"/>
      <c r="AK11" s="157"/>
      <c r="AL11" s="157"/>
      <c r="AM11" s="7"/>
      <c r="AN11" s="7"/>
    </row>
    <row r="12" spans="1:40" ht="22.5" customHeight="1">
      <c r="A12" s="982" t="s">
        <v>142</v>
      </c>
      <c r="B12" s="983"/>
      <c r="C12" s="983"/>
      <c r="D12" s="983"/>
      <c r="E12" s="983"/>
      <c r="F12" s="983" t="s">
        <v>143</v>
      </c>
      <c r="G12" s="983"/>
      <c r="H12" s="983"/>
      <c r="I12" s="983"/>
      <c r="J12" s="983"/>
      <c r="K12" s="983"/>
      <c r="L12" s="983" t="s">
        <v>144</v>
      </c>
      <c r="M12" s="983"/>
      <c r="N12" s="983"/>
      <c r="O12" s="983"/>
      <c r="P12" s="983"/>
      <c r="Q12" s="983"/>
      <c r="R12" s="977" t="s">
        <v>207</v>
      </c>
      <c r="S12" s="978"/>
      <c r="T12" s="978"/>
      <c r="U12" s="978"/>
      <c r="V12" s="978"/>
      <c r="W12" s="978"/>
      <c r="X12" s="977" t="s">
        <v>208</v>
      </c>
      <c r="Y12" s="978"/>
      <c r="Z12" s="978"/>
      <c r="AA12" s="978"/>
      <c r="AB12" s="978"/>
      <c r="AC12" s="978"/>
      <c r="AD12" s="983" t="s">
        <v>146</v>
      </c>
      <c r="AE12" s="1089"/>
      <c r="AF12" s="1090" t="s">
        <v>147</v>
      </c>
      <c r="AG12" s="1091"/>
      <c r="AH12" s="984"/>
      <c r="AI12" s="158"/>
      <c r="AJ12" s="157"/>
      <c r="AK12" s="157"/>
      <c r="AL12" s="157"/>
      <c r="AM12" s="157"/>
      <c r="AN12" s="157"/>
    </row>
    <row r="13" spans="1:40" ht="18" customHeight="1">
      <c r="A13" s="1092"/>
      <c r="B13" s="921"/>
      <c r="C13" s="921"/>
      <c r="D13" s="921"/>
      <c r="E13" s="921"/>
      <c r="F13" s="921"/>
      <c r="G13" s="921"/>
      <c r="H13" s="921"/>
      <c r="I13" s="921"/>
      <c r="J13" s="921"/>
      <c r="K13" s="921"/>
      <c r="L13" s="921"/>
      <c r="M13" s="921"/>
      <c r="N13" s="921"/>
      <c r="O13" s="921"/>
      <c r="P13" s="921"/>
      <c r="Q13" s="921"/>
      <c r="R13" s="942"/>
      <c r="S13" s="972"/>
      <c r="T13" s="972"/>
      <c r="U13" s="972"/>
      <c r="V13" s="972"/>
      <c r="W13" s="972"/>
      <c r="X13" s="942"/>
      <c r="Y13" s="972"/>
      <c r="Z13" s="972"/>
      <c r="AA13" s="972"/>
      <c r="AB13" s="972"/>
      <c r="AC13" s="972"/>
      <c r="AD13" s="921"/>
      <c r="AE13" s="1076"/>
      <c r="AF13" s="921"/>
      <c r="AG13" s="1076"/>
      <c r="AH13" s="922"/>
      <c r="AI13" s="158"/>
      <c r="AJ13" s="157"/>
      <c r="AK13" s="157"/>
      <c r="AL13" s="157"/>
      <c r="AM13" s="157"/>
      <c r="AN13" s="157"/>
    </row>
    <row r="14" spans="1:40" ht="21.75" customHeight="1">
      <c r="A14" s="966" t="s">
        <v>209</v>
      </c>
      <c r="B14" s="961"/>
      <c r="C14" s="961"/>
      <c r="D14" s="961"/>
      <c r="E14" s="967"/>
      <c r="F14" s="1080" t="s">
        <v>210</v>
      </c>
      <c r="G14" s="961"/>
      <c r="H14" s="961"/>
      <c r="I14" s="961"/>
      <c r="J14" s="961"/>
      <c r="K14" s="967"/>
      <c r="L14" s="921" t="s">
        <v>211</v>
      </c>
      <c r="M14" s="921"/>
      <c r="N14" s="921"/>
      <c r="O14" s="921"/>
      <c r="P14" s="921"/>
      <c r="Q14" s="921"/>
      <c r="R14" s="916"/>
      <c r="S14" s="916"/>
      <c r="T14" s="916"/>
      <c r="U14" s="916"/>
      <c r="V14" s="917"/>
      <c r="W14" s="176" t="s">
        <v>154</v>
      </c>
      <c r="X14" s="916"/>
      <c r="Y14" s="916"/>
      <c r="Z14" s="916"/>
      <c r="AA14" s="916"/>
      <c r="AB14" s="917"/>
      <c r="AC14" s="177" t="s">
        <v>154</v>
      </c>
      <c r="AD14" s="921"/>
      <c r="AE14" s="1076"/>
      <c r="AF14" s="921"/>
      <c r="AG14" s="1076"/>
      <c r="AH14" s="922"/>
      <c r="AI14" s="158"/>
      <c r="AJ14" s="157"/>
      <c r="AK14" s="157"/>
      <c r="AL14" s="157"/>
      <c r="AM14" s="157"/>
      <c r="AN14" s="157"/>
    </row>
    <row r="15" spans="1:40" ht="21.75" customHeight="1">
      <c r="A15" s="968"/>
      <c r="B15" s="963"/>
      <c r="C15" s="963"/>
      <c r="D15" s="963"/>
      <c r="E15" s="969"/>
      <c r="F15" s="962"/>
      <c r="G15" s="963"/>
      <c r="H15" s="963"/>
      <c r="I15" s="963"/>
      <c r="J15" s="963"/>
      <c r="K15" s="969"/>
      <c r="L15" s="921"/>
      <c r="M15" s="921"/>
      <c r="N15" s="921"/>
      <c r="O15" s="921"/>
      <c r="P15" s="921"/>
      <c r="Q15" s="921"/>
      <c r="R15" s="919">
        <f>R14*1.08</f>
        <v>0</v>
      </c>
      <c r="S15" s="919"/>
      <c r="T15" s="919"/>
      <c r="U15" s="919"/>
      <c r="V15" s="920"/>
      <c r="W15" s="178" t="s">
        <v>154</v>
      </c>
      <c r="X15" s="919">
        <f>X14*1.08</f>
        <v>0</v>
      </c>
      <c r="Y15" s="919"/>
      <c r="Z15" s="919"/>
      <c r="AA15" s="919"/>
      <c r="AB15" s="920"/>
      <c r="AC15" s="179" t="s">
        <v>154</v>
      </c>
      <c r="AD15" s="921"/>
      <c r="AE15" s="1076"/>
      <c r="AF15" s="921"/>
      <c r="AG15" s="1076"/>
      <c r="AH15" s="922"/>
      <c r="AI15" s="158"/>
      <c r="AJ15" s="157"/>
      <c r="AK15" s="157"/>
      <c r="AL15" s="157"/>
      <c r="AM15" s="157"/>
      <c r="AN15" s="157"/>
    </row>
    <row r="16" spans="1:40" ht="21.75" customHeight="1">
      <c r="A16" s="968"/>
      <c r="B16" s="963"/>
      <c r="C16" s="963"/>
      <c r="D16" s="963"/>
      <c r="E16" s="969"/>
      <c r="F16" s="962"/>
      <c r="G16" s="963"/>
      <c r="H16" s="963"/>
      <c r="I16" s="963"/>
      <c r="J16" s="963"/>
      <c r="K16" s="969"/>
      <c r="L16" s="921" t="s">
        <v>214</v>
      </c>
      <c r="M16" s="921"/>
      <c r="N16" s="921"/>
      <c r="O16" s="921"/>
      <c r="P16" s="921"/>
      <c r="Q16" s="921"/>
      <c r="R16" s="916"/>
      <c r="S16" s="916"/>
      <c r="T16" s="916"/>
      <c r="U16" s="916"/>
      <c r="V16" s="917"/>
      <c r="W16" s="176" t="s">
        <v>154</v>
      </c>
      <c r="X16" s="916"/>
      <c r="Y16" s="916"/>
      <c r="Z16" s="916"/>
      <c r="AA16" s="916"/>
      <c r="AB16" s="917"/>
      <c r="AC16" s="177" t="s">
        <v>154</v>
      </c>
      <c r="AD16" s="921"/>
      <c r="AE16" s="1076"/>
      <c r="AF16" s="921"/>
      <c r="AG16" s="1076"/>
      <c r="AH16" s="922"/>
      <c r="AI16" s="158"/>
      <c r="AJ16" s="157"/>
      <c r="AK16" s="157"/>
      <c r="AL16" s="157"/>
      <c r="AM16" s="157"/>
      <c r="AN16" s="157"/>
    </row>
    <row r="17" spans="1:40" ht="21.75" customHeight="1">
      <c r="A17" s="968"/>
      <c r="B17" s="963"/>
      <c r="C17" s="963"/>
      <c r="D17" s="963"/>
      <c r="E17" s="969"/>
      <c r="F17" s="942"/>
      <c r="G17" s="972"/>
      <c r="H17" s="972"/>
      <c r="I17" s="972"/>
      <c r="J17" s="972"/>
      <c r="K17" s="973"/>
      <c r="L17" s="921"/>
      <c r="M17" s="921"/>
      <c r="N17" s="921"/>
      <c r="O17" s="921"/>
      <c r="P17" s="921"/>
      <c r="Q17" s="921"/>
      <c r="R17" s="919">
        <f>R16*1.08</f>
        <v>0</v>
      </c>
      <c r="S17" s="919"/>
      <c r="T17" s="919"/>
      <c r="U17" s="919"/>
      <c r="V17" s="920"/>
      <c r="W17" s="178" t="s">
        <v>154</v>
      </c>
      <c r="X17" s="919">
        <f>X16*1.08</f>
        <v>0</v>
      </c>
      <c r="Y17" s="919"/>
      <c r="Z17" s="919"/>
      <c r="AA17" s="919"/>
      <c r="AB17" s="920"/>
      <c r="AC17" s="179" t="s">
        <v>154</v>
      </c>
      <c r="AD17" s="921"/>
      <c r="AE17" s="1076"/>
      <c r="AF17" s="921"/>
      <c r="AG17" s="1076"/>
      <c r="AH17" s="922"/>
      <c r="AI17" s="158"/>
      <c r="AJ17" s="157"/>
      <c r="AK17" s="157"/>
      <c r="AL17" s="157"/>
      <c r="AM17" s="157"/>
      <c r="AN17" s="157"/>
    </row>
    <row r="18" spans="1:40" ht="21.75" customHeight="1">
      <c r="A18" s="968"/>
      <c r="B18" s="963"/>
      <c r="C18" s="963"/>
      <c r="D18" s="963"/>
      <c r="E18" s="969"/>
      <c r="F18" s="940" t="s">
        <v>169</v>
      </c>
      <c r="G18" s="961"/>
      <c r="H18" s="961"/>
      <c r="I18" s="961"/>
      <c r="J18" s="961"/>
      <c r="K18" s="967"/>
      <c r="L18" s="921" t="s">
        <v>216</v>
      </c>
      <c r="M18" s="921"/>
      <c r="N18" s="921"/>
      <c r="O18" s="921"/>
      <c r="P18" s="921"/>
      <c r="Q18" s="921"/>
      <c r="R18" s="916"/>
      <c r="S18" s="916"/>
      <c r="T18" s="916"/>
      <c r="U18" s="916"/>
      <c r="V18" s="917"/>
      <c r="W18" s="176" t="s">
        <v>154</v>
      </c>
      <c r="X18" s="916"/>
      <c r="Y18" s="916"/>
      <c r="Z18" s="916"/>
      <c r="AA18" s="916"/>
      <c r="AB18" s="917"/>
      <c r="AC18" s="177" t="s">
        <v>154</v>
      </c>
      <c r="AD18" s="921"/>
      <c r="AE18" s="1076"/>
      <c r="AF18" s="921"/>
      <c r="AG18" s="1076"/>
      <c r="AH18" s="922"/>
      <c r="AI18" s="158"/>
      <c r="AJ18" s="157"/>
      <c r="AK18" s="157"/>
      <c r="AL18" s="157"/>
      <c r="AM18" s="157"/>
      <c r="AN18" s="157"/>
    </row>
    <row r="19" spans="1:40" ht="21.75" customHeight="1">
      <c r="A19" s="968"/>
      <c r="B19" s="963"/>
      <c r="C19" s="963"/>
      <c r="D19" s="963"/>
      <c r="E19" s="969"/>
      <c r="F19" s="962"/>
      <c r="G19" s="963"/>
      <c r="H19" s="963"/>
      <c r="I19" s="963"/>
      <c r="J19" s="963"/>
      <c r="K19" s="969"/>
      <c r="L19" s="921"/>
      <c r="M19" s="921"/>
      <c r="N19" s="921"/>
      <c r="O19" s="921"/>
      <c r="P19" s="921"/>
      <c r="Q19" s="921"/>
      <c r="R19" s="919">
        <f>R18*1.08</f>
        <v>0</v>
      </c>
      <c r="S19" s="919"/>
      <c r="T19" s="919"/>
      <c r="U19" s="919"/>
      <c r="V19" s="920"/>
      <c r="W19" s="178" t="s">
        <v>154</v>
      </c>
      <c r="X19" s="919">
        <f>X18*1.08</f>
        <v>0</v>
      </c>
      <c r="Y19" s="919"/>
      <c r="Z19" s="919"/>
      <c r="AA19" s="919"/>
      <c r="AB19" s="920"/>
      <c r="AC19" s="179" t="s">
        <v>154</v>
      </c>
      <c r="AD19" s="921"/>
      <c r="AE19" s="1076"/>
      <c r="AF19" s="921"/>
      <c r="AG19" s="1076"/>
      <c r="AH19" s="922"/>
      <c r="AI19" s="158"/>
      <c r="AJ19" s="157"/>
      <c r="AK19" s="157"/>
      <c r="AL19" s="157"/>
      <c r="AM19" s="157"/>
      <c r="AN19" s="157"/>
    </row>
    <row r="20" spans="1:40" ht="21.75" customHeight="1">
      <c r="A20" s="968"/>
      <c r="B20" s="963"/>
      <c r="C20" s="963"/>
      <c r="D20" s="963"/>
      <c r="E20" s="969"/>
      <c r="F20" s="962"/>
      <c r="G20" s="963"/>
      <c r="H20" s="963"/>
      <c r="I20" s="963"/>
      <c r="J20" s="963"/>
      <c r="K20" s="969"/>
      <c r="L20" s="921" t="s">
        <v>214</v>
      </c>
      <c r="M20" s="921"/>
      <c r="N20" s="921"/>
      <c r="O20" s="921"/>
      <c r="P20" s="921"/>
      <c r="Q20" s="921"/>
      <c r="R20" s="916"/>
      <c r="S20" s="916"/>
      <c r="T20" s="916"/>
      <c r="U20" s="916"/>
      <c r="V20" s="917"/>
      <c r="W20" s="176" t="s">
        <v>154</v>
      </c>
      <c r="X20" s="916"/>
      <c r="Y20" s="916"/>
      <c r="Z20" s="916"/>
      <c r="AA20" s="916"/>
      <c r="AB20" s="917"/>
      <c r="AC20" s="177" t="s">
        <v>154</v>
      </c>
      <c r="AD20" s="921"/>
      <c r="AE20" s="1076"/>
      <c r="AF20" s="921"/>
      <c r="AG20" s="1076"/>
      <c r="AH20" s="922"/>
      <c r="AI20" s="158"/>
      <c r="AJ20" s="157"/>
      <c r="AK20" s="157"/>
      <c r="AL20" s="157"/>
      <c r="AM20" s="157"/>
      <c r="AN20" s="157"/>
    </row>
    <row r="21" spans="1:40" ht="21.75" customHeight="1">
      <c r="A21" s="968"/>
      <c r="B21" s="963"/>
      <c r="C21" s="963"/>
      <c r="D21" s="963"/>
      <c r="E21" s="969"/>
      <c r="F21" s="942"/>
      <c r="G21" s="972"/>
      <c r="H21" s="972"/>
      <c r="I21" s="972"/>
      <c r="J21" s="972"/>
      <c r="K21" s="973"/>
      <c r="L21" s="921"/>
      <c r="M21" s="921"/>
      <c r="N21" s="921"/>
      <c r="O21" s="921"/>
      <c r="P21" s="921"/>
      <c r="Q21" s="921"/>
      <c r="R21" s="919">
        <f>R20*1.08</f>
        <v>0</v>
      </c>
      <c r="S21" s="919"/>
      <c r="T21" s="919"/>
      <c r="U21" s="919"/>
      <c r="V21" s="920"/>
      <c r="W21" s="178" t="s">
        <v>154</v>
      </c>
      <c r="X21" s="919">
        <f>X20*1.08</f>
        <v>0</v>
      </c>
      <c r="Y21" s="919"/>
      <c r="Z21" s="919"/>
      <c r="AA21" s="919"/>
      <c r="AB21" s="920"/>
      <c r="AC21" s="179" t="s">
        <v>154</v>
      </c>
      <c r="AD21" s="921"/>
      <c r="AE21" s="1076"/>
      <c r="AF21" s="921"/>
      <c r="AG21" s="1076"/>
      <c r="AH21" s="922"/>
      <c r="AI21" s="158"/>
      <c r="AJ21" s="157"/>
      <c r="AK21" s="157"/>
      <c r="AL21" s="157"/>
      <c r="AM21" s="157"/>
      <c r="AN21" s="157"/>
    </row>
    <row r="22" spans="1:40" ht="21.75" customHeight="1">
      <c r="A22" s="968"/>
      <c r="B22" s="963"/>
      <c r="C22" s="963"/>
      <c r="D22" s="963"/>
      <c r="E22" s="969"/>
      <c r="F22" s="940" t="s">
        <v>218</v>
      </c>
      <c r="G22" s="961"/>
      <c r="H22" s="961"/>
      <c r="I22" s="961"/>
      <c r="J22" s="961"/>
      <c r="K22" s="967"/>
      <c r="L22" s="921" t="s">
        <v>219</v>
      </c>
      <c r="M22" s="921"/>
      <c r="N22" s="921"/>
      <c r="O22" s="921"/>
      <c r="P22" s="921"/>
      <c r="Q22" s="921"/>
      <c r="R22" s="916"/>
      <c r="S22" s="916"/>
      <c r="T22" s="916"/>
      <c r="U22" s="916"/>
      <c r="V22" s="917"/>
      <c r="W22" s="176" t="s">
        <v>154</v>
      </c>
      <c r="X22" s="916"/>
      <c r="Y22" s="916"/>
      <c r="Z22" s="916"/>
      <c r="AA22" s="916"/>
      <c r="AB22" s="917"/>
      <c r="AC22" s="177" t="s">
        <v>154</v>
      </c>
      <c r="AD22" s="921"/>
      <c r="AE22" s="1076"/>
      <c r="AF22" s="921"/>
      <c r="AG22" s="1076"/>
      <c r="AH22" s="922"/>
      <c r="AI22" s="158"/>
      <c r="AJ22" s="157"/>
      <c r="AK22" s="157"/>
      <c r="AL22" s="157"/>
      <c r="AM22" s="157"/>
      <c r="AN22" s="157"/>
    </row>
    <row r="23" spans="1:40" ht="21.75" customHeight="1">
      <c r="A23" s="968"/>
      <c r="B23" s="963"/>
      <c r="C23" s="963"/>
      <c r="D23" s="963"/>
      <c r="E23" s="969"/>
      <c r="F23" s="962"/>
      <c r="G23" s="963"/>
      <c r="H23" s="963"/>
      <c r="I23" s="963"/>
      <c r="J23" s="963"/>
      <c r="K23" s="969"/>
      <c r="L23" s="921"/>
      <c r="M23" s="921"/>
      <c r="N23" s="921"/>
      <c r="O23" s="921"/>
      <c r="P23" s="921"/>
      <c r="Q23" s="921"/>
      <c r="R23" s="919">
        <f>R22*1.08</f>
        <v>0</v>
      </c>
      <c r="S23" s="919"/>
      <c r="T23" s="919"/>
      <c r="U23" s="919"/>
      <c r="V23" s="920"/>
      <c r="W23" s="178" t="s">
        <v>154</v>
      </c>
      <c r="X23" s="919">
        <f>X22*1.08</f>
        <v>0</v>
      </c>
      <c r="Y23" s="919"/>
      <c r="Z23" s="919"/>
      <c r="AA23" s="919"/>
      <c r="AB23" s="920"/>
      <c r="AC23" s="179" t="s">
        <v>154</v>
      </c>
      <c r="AD23" s="921"/>
      <c r="AE23" s="1076"/>
      <c r="AF23" s="921"/>
      <c r="AG23" s="1076"/>
      <c r="AH23" s="922"/>
      <c r="AI23" s="158"/>
      <c r="AJ23" s="157"/>
      <c r="AK23" s="157"/>
      <c r="AL23" s="157"/>
      <c r="AM23" s="157"/>
      <c r="AN23" s="157"/>
    </row>
    <row r="24" spans="1:40" ht="21.75" customHeight="1">
      <c r="A24" s="968"/>
      <c r="B24" s="963"/>
      <c r="C24" s="963"/>
      <c r="D24" s="963"/>
      <c r="E24" s="969"/>
      <c r="F24" s="962"/>
      <c r="G24" s="963"/>
      <c r="H24" s="963"/>
      <c r="I24" s="963"/>
      <c r="J24" s="963"/>
      <c r="K24" s="969"/>
      <c r="L24" s="921" t="s">
        <v>214</v>
      </c>
      <c r="M24" s="921"/>
      <c r="N24" s="921"/>
      <c r="O24" s="921"/>
      <c r="P24" s="921"/>
      <c r="Q24" s="921"/>
      <c r="R24" s="916"/>
      <c r="S24" s="916"/>
      <c r="T24" s="916"/>
      <c r="U24" s="916"/>
      <c r="V24" s="917"/>
      <c r="W24" s="176" t="s">
        <v>154</v>
      </c>
      <c r="X24" s="916"/>
      <c r="Y24" s="916"/>
      <c r="Z24" s="916"/>
      <c r="AA24" s="916"/>
      <c r="AB24" s="917"/>
      <c r="AC24" s="177" t="s">
        <v>154</v>
      </c>
      <c r="AD24" s="921"/>
      <c r="AE24" s="1076"/>
      <c r="AF24" s="921"/>
      <c r="AG24" s="1076"/>
      <c r="AH24" s="922"/>
      <c r="AI24" s="158"/>
      <c r="AJ24" s="157"/>
      <c r="AK24" s="157"/>
      <c r="AL24" s="157"/>
      <c r="AM24" s="157"/>
      <c r="AN24" s="157"/>
    </row>
    <row r="25" spans="1:40" ht="21.75" customHeight="1">
      <c r="A25" s="968"/>
      <c r="B25" s="963"/>
      <c r="C25" s="963"/>
      <c r="D25" s="963"/>
      <c r="E25" s="969"/>
      <c r="F25" s="942"/>
      <c r="G25" s="972"/>
      <c r="H25" s="972"/>
      <c r="I25" s="972"/>
      <c r="J25" s="972"/>
      <c r="K25" s="973"/>
      <c r="L25" s="921"/>
      <c r="M25" s="921"/>
      <c r="N25" s="921"/>
      <c r="O25" s="921"/>
      <c r="P25" s="921"/>
      <c r="Q25" s="921"/>
      <c r="R25" s="919">
        <f>R24*1.08</f>
        <v>0</v>
      </c>
      <c r="S25" s="919"/>
      <c r="T25" s="919"/>
      <c r="U25" s="919"/>
      <c r="V25" s="920"/>
      <c r="W25" s="178" t="s">
        <v>154</v>
      </c>
      <c r="X25" s="919">
        <f>X24*1.08</f>
        <v>0</v>
      </c>
      <c r="Y25" s="919"/>
      <c r="Z25" s="919"/>
      <c r="AA25" s="919"/>
      <c r="AB25" s="920"/>
      <c r="AC25" s="179" t="s">
        <v>154</v>
      </c>
      <c r="AD25" s="921"/>
      <c r="AE25" s="1076"/>
      <c r="AF25" s="921"/>
      <c r="AG25" s="1076"/>
      <c r="AH25" s="922"/>
      <c r="AI25" s="158"/>
      <c r="AJ25" s="157"/>
      <c r="AK25" s="157"/>
      <c r="AL25" s="157"/>
      <c r="AM25" s="157"/>
      <c r="AN25" s="157"/>
    </row>
    <row r="26" spans="1:40" ht="21.75" customHeight="1">
      <c r="A26" s="968"/>
      <c r="B26" s="963"/>
      <c r="C26" s="963"/>
      <c r="D26" s="963"/>
      <c r="E26" s="969"/>
      <c r="F26" s="940" t="s">
        <v>220</v>
      </c>
      <c r="G26" s="961"/>
      <c r="H26" s="961"/>
      <c r="I26" s="961"/>
      <c r="J26" s="961"/>
      <c r="K26" s="967"/>
      <c r="L26" s="921" t="s">
        <v>221</v>
      </c>
      <c r="M26" s="921"/>
      <c r="N26" s="921"/>
      <c r="O26" s="921"/>
      <c r="P26" s="921"/>
      <c r="Q26" s="921"/>
      <c r="R26" s="916"/>
      <c r="S26" s="916"/>
      <c r="T26" s="916"/>
      <c r="U26" s="916"/>
      <c r="V26" s="917"/>
      <c r="W26" s="176" t="s">
        <v>154</v>
      </c>
      <c r="X26" s="916"/>
      <c r="Y26" s="916"/>
      <c r="Z26" s="916"/>
      <c r="AA26" s="916"/>
      <c r="AB26" s="917"/>
      <c r="AC26" s="177" t="s">
        <v>154</v>
      </c>
      <c r="AD26" s="921"/>
      <c r="AE26" s="1076"/>
      <c r="AF26" s="921"/>
      <c r="AG26" s="1076"/>
      <c r="AH26" s="922"/>
      <c r="AI26" s="158"/>
      <c r="AJ26" s="158"/>
    </row>
    <row r="27" spans="1:40" ht="21.75" customHeight="1">
      <c r="A27" s="968"/>
      <c r="B27" s="963"/>
      <c r="C27" s="963"/>
      <c r="D27" s="963"/>
      <c r="E27" s="969"/>
      <c r="F27" s="962"/>
      <c r="G27" s="963"/>
      <c r="H27" s="963"/>
      <c r="I27" s="963"/>
      <c r="J27" s="963"/>
      <c r="K27" s="969"/>
      <c r="L27" s="921"/>
      <c r="M27" s="921"/>
      <c r="N27" s="921"/>
      <c r="O27" s="921"/>
      <c r="P27" s="921"/>
      <c r="Q27" s="921"/>
      <c r="R27" s="919">
        <f>R26*1.08</f>
        <v>0</v>
      </c>
      <c r="S27" s="919"/>
      <c r="T27" s="919"/>
      <c r="U27" s="919"/>
      <c r="V27" s="920"/>
      <c r="W27" s="178" t="s">
        <v>154</v>
      </c>
      <c r="X27" s="919">
        <f>X26*1.08</f>
        <v>0</v>
      </c>
      <c r="Y27" s="919"/>
      <c r="Z27" s="919"/>
      <c r="AA27" s="919"/>
      <c r="AB27" s="920"/>
      <c r="AC27" s="179" t="s">
        <v>154</v>
      </c>
      <c r="AD27" s="921"/>
      <c r="AE27" s="1076"/>
      <c r="AF27" s="921"/>
      <c r="AG27" s="1076"/>
      <c r="AH27" s="922"/>
      <c r="AI27" s="158"/>
    </row>
    <row r="28" spans="1:40" ht="21.75" customHeight="1">
      <c r="A28" s="968"/>
      <c r="B28" s="963"/>
      <c r="C28" s="963"/>
      <c r="D28" s="963"/>
      <c r="E28" s="969"/>
      <c r="F28" s="962"/>
      <c r="G28" s="963"/>
      <c r="H28" s="963"/>
      <c r="I28" s="963"/>
      <c r="J28" s="963"/>
      <c r="K28" s="969"/>
      <c r="L28" s="921" t="s">
        <v>214</v>
      </c>
      <c r="M28" s="921"/>
      <c r="N28" s="921"/>
      <c r="O28" s="921"/>
      <c r="P28" s="921"/>
      <c r="Q28" s="921"/>
      <c r="R28" s="916"/>
      <c r="S28" s="916"/>
      <c r="T28" s="916"/>
      <c r="U28" s="916"/>
      <c r="V28" s="917"/>
      <c r="W28" s="176" t="s">
        <v>154</v>
      </c>
      <c r="X28" s="916"/>
      <c r="Y28" s="916"/>
      <c r="Z28" s="916"/>
      <c r="AA28" s="916"/>
      <c r="AB28" s="917"/>
      <c r="AC28" s="177" t="s">
        <v>154</v>
      </c>
      <c r="AD28" s="921"/>
      <c r="AE28" s="1076"/>
      <c r="AF28" s="921"/>
      <c r="AG28" s="1076"/>
      <c r="AH28" s="922"/>
      <c r="AI28" s="158"/>
      <c r="AJ28" s="187"/>
    </row>
    <row r="29" spans="1:40" ht="21.75" customHeight="1">
      <c r="A29" s="1001"/>
      <c r="B29" s="972"/>
      <c r="C29" s="972"/>
      <c r="D29" s="972"/>
      <c r="E29" s="973"/>
      <c r="F29" s="942"/>
      <c r="G29" s="972"/>
      <c r="H29" s="972"/>
      <c r="I29" s="972"/>
      <c r="J29" s="972"/>
      <c r="K29" s="973"/>
      <c r="L29" s="921"/>
      <c r="M29" s="921"/>
      <c r="N29" s="921"/>
      <c r="O29" s="921"/>
      <c r="P29" s="921"/>
      <c r="Q29" s="921"/>
      <c r="R29" s="919">
        <f>R28*1.08</f>
        <v>0</v>
      </c>
      <c r="S29" s="919"/>
      <c r="T29" s="919"/>
      <c r="U29" s="919"/>
      <c r="V29" s="920"/>
      <c r="W29" s="178" t="s">
        <v>154</v>
      </c>
      <c r="X29" s="919">
        <f>X28*1.08</f>
        <v>0</v>
      </c>
      <c r="Y29" s="919"/>
      <c r="Z29" s="919"/>
      <c r="AA29" s="919"/>
      <c r="AB29" s="920"/>
      <c r="AC29" s="179" t="s">
        <v>154</v>
      </c>
      <c r="AD29" s="921"/>
      <c r="AE29" s="1076"/>
      <c r="AF29" s="921"/>
      <c r="AG29" s="1076"/>
      <c r="AH29" s="922"/>
      <c r="AI29" s="158"/>
    </row>
    <row r="30" spans="1:40" ht="21.75" customHeight="1">
      <c r="A30" s="966" t="s">
        <v>215</v>
      </c>
      <c r="B30" s="961"/>
      <c r="C30" s="961"/>
      <c r="D30" s="961"/>
      <c r="E30" s="967"/>
      <c r="F30" s="1079" t="s">
        <v>225</v>
      </c>
      <c r="G30" s="1079"/>
      <c r="H30" s="1079"/>
      <c r="I30" s="1079"/>
      <c r="J30" s="1079"/>
      <c r="K30" s="1079"/>
      <c r="L30" s="921" t="s">
        <v>211</v>
      </c>
      <c r="M30" s="921"/>
      <c r="N30" s="921"/>
      <c r="O30" s="921"/>
      <c r="P30" s="921"/>
      <c r="Q30" s="921"/>
      <c r="R30" s="916"/>
      <c r="S30" s="916"/>
      <c r="T30" s="916"/>
      <c r="U30" s="916"/>
      <c r="V30" s="917"/>
      <c r="W30" s="176" t="s">
        <v>154</v>
      </c>
      <c r="X30" s="916"/>
      <c r="Y30" s="916"/>
      <c r="Z30" s="916"/>
      <c r="AA30" s="916"/>
      <c r="AB30" s="917"/>
      <c r="AC30" s="177" t="s">
        <v>154</v>
      </c>
      <c r="AD30" s="921"/>
      <c r="AE30" s="1076"/>
      <c r="AF30" s="921"/>
      <c r="AG30" s="1076"/>
      <c r="AH30" s="922"/>
      <c r="AI30" s="158"/>
    </row>
    <row r="31" spans="1:40" ht="21.75" customHeight="1">
      <c r="A31" s="968"/>
      <c r="B31" s="963"/>
      <c r="C31" s="963"/>
      <c r="D31" s="963"/>
      <c r="E31" s="969"/>
      <c r="F31" s="921"/>
      <c r="G31" s="921"/>
      <c r="H31" s="921"/>
      <c r="I31" s="921"/>
      <c r="J31" s="921"/>
      <c r="K31" s="921"/>
      <c r="L31" s="921"/>
      <c r="M31" s="921"/>
      <c r="N31" s="921"/>
      <c r="O31" s="921"/>
      <c r="P31" s="921"/>
      <c r="Q31" s="921"/>
      <c r="R31" s="919">
        <f>R30*1.08</f>
        <v>0</v>
      </c>
      <c r="S31" s="919"/>
      <c r="T31" s="919"/>
      <c r="U31" s="919"/>
      <c r="V31" s="920"/>
      <c r="W31" s="178" t="s">
        <v>154</v>
      </c>
      <c r="X31" s="919">
        <f>X30*1.08</f>
        <v>0</v>
      </c>
      <c r="Y31" s="919"/>
      <c r="Z31" s="919"/>
      <c r="AA31" s="919"/>
      <c r="AB31" s="920"/>
      <c r="AC31" s="179" t="s">
        <v>154</v>
      </c>
      <c r="AD31" s="921"/>
      <c r="AE31" s="1076"/>
      <c r="AF31" s="921"/>
      <c r="AG31" s="1076"/>
      <c r="AH31" s="922"/>
      <c r="AI31" s="158"/>
    </row>
    <row r="32" spans="1:40" ht="21.75" customHeight="1">
      <c r="A32" s="968"/>
      <c r="B32" s="963"/>
      <c r="C32" s="963"/>
      <c r="D32" s="963"/>
      <c r="E32" s="969"/>
      <c r="F32" s="921"/>
      <c r="G32" s="921"/>
      <c r="H32" s="921"/>
      <c r="I32" s="921"/>
      <c r="J32" s="921"/>
      <c r="K32" s="921"/>
      <c r="L32" s="921" t="s">
        <v>214</v>
      </c>
      <c r="M32" s="921"/>
      <c r="N32" s="921"/>
      <c r="O32" s="921"/>
      <c r="P32" s="921"/>
      <c r="Q32" s="921"/>
      <c r="R32" s="916"/>
      <c r="S32" s="916"/>
      <c r="T32" s="916"/>
      <c r="U32" s="916"/>
      <c r="V32" s="917"/>
      <c r="W32" s="176" t="s">
        <v>154</v>
      </c>
      <c r="X32" s="916"/>
      <c r="Y32" s="916"/>
      <c r="Z32" s="916"/>
      <c r="AA32" s="916"/>
      <c r="AB32" s="917"/>
      <c r="AC32" s="177" t="s">
        <v>154</v>
      </c>
      <c r="AD32" s="921"/>
      <c r="AE32" s="1076"/>
      <c r="AF32" s="921"/>
      <c r="AG32" s="1076"/>
      <c r="AH32" s="922"/>
      <c r="AI32" s="158"/>
    </row>
    <row r="33" spans="1:41" ht="21.75" customHeight="1">
      <c r="A33" s="968"/>
      <c r="B33" s="963"/>
      <c r="C33" s="963"/>
      <c r="D33" s="963"/>
      <c r="E33" s="969"/>
      <c r="F33" s="921"/>
      <c r="G33" s="921"/>
      <c r="H33" s="921"/>
      <c r="I33" s="921"/>
      <c r="J33" s="921"/>
      <c r="K33" s="921"/>
      <c r="L33" s="921"/>
      <c r="M33" s="921"/>
      <c r="N33" s="921"/>
      <c r="O33" s="921"/>
      <c r="P33" s="921"/>
      <c r="Q33" s="921"/>
      <c r="R33" s="919">
        <f>R32*1.08</f>
        <v>0</v>
      </c>
      <c r="S33" s="919"/>
      <c r="T33" s="919"/>
      <c r="U33" s="919"/>
      <c r="V33" s="920"/>
      <c r="W33" s="178" t="s">
        <v>154</v>
      </c>
      <c r="X33" s="919">
        <f>X32*1.08</f>
        <v>0</v>
      </c>
      <c r="Y33" s="919"/>
      <c r="Z33" s="919"/>
      <c r="AA33" s="919"/>
      <c r="AB33" s="920"/>
      <c r="AC33" s="179" t="s">
        <v>154</v>
      </c>
      <c r="AD33" s="921"/>
      <c r="AE33" s="1076"/>
      <c r="AF33" s="921"/>
      <c r="AG33" s="1076"/>
      <c r="AH33" s="922"/>
      <c r="AI33" s="158"/>
    </row>
    <row r="34" spans="1:41" ht="21.75" customHeight="1">
      <c r="A34" s="968"/>
      <c r="B34" s="963"/>
      <c r="C34" s="963"/>
      <c r="D34" s="963"/>
      <c r="E34" s="969"/>
      <c r="F34" s="921" t="s">
        <v>172</v>
      </c>
      <c r="G34" s="921"/>
      <c r="H34" s="921"/>
      <c r="I34" s="921"/>
      <c r="J34" s="921"/>
      <c r="K34" s="921"/>
      <c r="L34" s="921" t="s">
        <v>211</v>
      </c>
      <c r="M34" s="921"/>
      <c r="N34" s="921"/>
      <c r="O34" s="921"/>
      <c r="P34" s="921"/>
      <c r="Q34" s="921"/>
      <c r="R34" s="916"/>
      <c r="S34" s="916"/>
      <c r="T34" s="916"/>
      <c r="U34" s="916"/>
      <c r="V34" s="917"/>
      <c r="W34" s="176" t="s">
        <v>154</v>
      </c>
      <c r="X34" s="916"/>
      <c r="Y34" s="916"/>
      <c r="Z34" s="916"/>
      <c r="AA34" s="916"/>
      <c r="AB34" s="917"/>
      <c r="AC34" s="177" t="s">
        <v>154</v>
      </c>
      <c r="AD34" s="921"/>
      <c r="AE34" s="1076"/>
      <c r="AF34" s="921"/>
      <c r="AG34" s="1076"/>
      <c r="AH34" s="922"/>
      <c r="AI34" s="158"/>
    </row>
    <row r="35" spans="1:41" ht="21.75" customHeight="1">
      <c r="A35" s="968"/>
      <c r="B35" s="963"/>
      <c r="C35" s="963"/>
      <c r="D35" s="963"/>
      <c r="E35" s="969"/>
      <c r="F35" s="921"/>
      <c r="G35" s="921"/>
      <c r="H35" s="921"/>
      <c r="I35" s="921"/>
      <c r="J35" s="921"/>
      <c r="K35" s="921"/>
      <c r="L35" s="921"/>
      <c r="M35" s="921"/>
      <c r="N35" s="921"/>
      <c r="O35" s="921"/>
      <c r="P35" s="921"/>
      <c r="Q35" s="921"/>
      <c r="R35" s="919">
        <f>R34*1.08</f>
        <v>0</v>
      </c>
      <c r="S35" s="919"/>
      <c r="T35" s="919"/>
      <c r="U35" s="919"/>
      <c r="V35" s="920"/>
      <c r="W35" s="178" t="s">
        <v>154</v>
      </c>
      <c r="X35" s="919">
        <f>X34*1.08</f>
        <v>0</v>
      </c>
      <c r="Y35" s="919"/>
      <c r="Z35" s="919"/>
      <c r="AA35" s="919"/>
      <c r="AB35" s="920"/>
      <c r="AC35" s="179" t="s">
        <v>154</v>
      </c>
      <c r="AD35" s="921"/>
      <c r="AE35" s="1076"/>
      <c r="AF35" s="921"/>
      <c r="AG35" s="1076"/>
      <c r="AH35" s="922"/>
      <c r="AI35" s="158"/>
    </row>
    <row r="36" spans="1:41" ht="21.75" customHeight="1">
      <c r="A36" s="968"/>
      <c r="B36" s="963"/>
      <c r="C36" s="963"/>
      <c r="D36" s="963"/>
      <c r="E36" s="969"/>
      <c r="F36" s="921"/>
      <c r="G36" s="921"/>
      <c r="H36" s="921"/>
      <c r="I36" s="921"/>
      <c r="J36" s="921"/>
      <c r="K36" s="921"/>
      <c r="L36" s="921" t="s">
        <v>214</v>
      </c>
      <c r="M36" s="921"/>
      <c r="N36" s="921"/>
      <c r="O36" s="921"/>
      <c r="P36" s="921"/>
      <c r="Q36" s="921"/>
      <c r="R36" s="916"/>
      <c r="S36" s="916"/>
      <c r="T36" s="916"/>
      <c r="U36" s="916"/>
      <c r="V36" s="917"/>
      <c r="W36" s="176" t="s">
        <v>154</v>
      </c>
      <c r="X36" s="916"/>
      <c r="Y36" s="916"/>
      <c r="Z36" s="916"/>
      <c r="AA36" s="916"/>
      <c r="AB36" s="917"/>
      <c r="AC36" s="177" t="s">
        <v>154</v>
      </c>
      <c r="AD36" s="921"/>
      <c r="AE36" s="1076"/>
      <c r="AF36" s="921"/>
      <c r="AG36" s="1076"/>
      <c r="AH36" s="922"/>
      <c r="AI36" s="158"/>
      <c r="AJ36" s="158"/>
      <c r="AK36" s="17"/>
    </row>
    <row r="37" spans="1:41" ht="21.75" customHeight="1">
      <c r="A37" s="968"/>
      <c r="B37" s="963"/>
      <c r="C37" s="963"/>
      <c r="D37" s="963"/>
      <c r="E37" s="969"/>
      <c r="F37" s="921"/>
      <c r="G37" s="921"/>
      <c r="H37" s="921"/>
      <c r="I37" s="921"/>
      <c r="J37" s="921"/>
      <c r="K37" s="921"/>
      <c r="L37" s="921"/>
      <c r="M37" s="921"/>
      <c r="N37" s="921"/>
      <c r="O37" s="921"/>
      <c r="P37" s="921"/>
      <c r="Q37" s="921"/>
      <c r="R37" s="919">
        <f>R36*1.08</f>
        <v>0</v>
      </c>
      <c r="S37" s="919"/>
      <c r="T37" s="919"/>
      <c r="U37" s="919"/>
      <c r="V37" s="920"/>
      <c r="W37" s="178" t="s">
        <v>154</v>
      </c>
      <c r="X37" s="919">
        <f>X36*1.08</f>
        <v>0</v>
      </c>
      <c r="Y37" s="919"/>
      <c r="Z37" s="919"/>
      <c r="AA37" s="919"/>
      <c r="AB37" s="920"/>
      <c r="AC37" s="179" t="s">
        <v>154</v>
      </c>
      <c r="AD37" s="921"/>
      <c r="AE37" s="1076"/>
      <c r="AF37" s="921"/>
      <c r="AG37" s="1076"/>
      <c r="AH37" s="922"/>
      <c r="AI37" s="158"/>
      <c r="AJ37" s="158"/>
      <c r="AK37" s="17"/>
    </row>
    <row r="38" spans="1:41" ht="21.75" customHeight="1">
      <c r="A38" s="968"/>
      <c r="B38" s="963"/>
      <c r="C38" s="963"/>
      <c r="D38" s="963"/>
      <c r="E38" s="969"/>
      <c r="F38" s="1078" t="s">
        <v>226</v>
      </c>
      <c r="G38" s="921"/>
      <c r="H38" s="921"/>
      <c r="I38" s="921"/>
      <c r="J38" s="921"/>
      <c r="K38" s="921"/>
      <c r="L38" s="921" t="s">
        <v>227</v>
      </c>
      <c r="M38" s="921"/>
      <c r="N38" s="921"/>
      <c r="O38" s="921"/>
      <c r="P38" s="921"/>
      <c r="Q38" s="921"/>
      <c r="R38" s="916"/>
      <c r="S38" s="916"/>
      <c r="T38" s="916"/>
      <c r="U38" s="916"/>
      <c r="V38" s="917"/>
      <c r="W38" s="176" t="s">
        <v>154</v>
      </c>
      <c r="X38" s="916"/>
      <c r="Y38" s="916"/>
      <c r="Z38" s="916"/>
      <c r="AA38" s="916"/>
      <c r="AB38" s="917"/>
      <c r="AC38" s="177" t="s">
        <v>154</v>
      </c>
      <c r="AD38" s="921"/>
      <c r="AE38" s="1076"/>
      <c r="AF38" s="921"/>
      <c r="AG38" s="1076"/>
      <c r="AH38" s="922"/>
      <c r="AI38" s="158"/>
      <c r="AJ38" s="158"/>
      <c r="AK38" s="17"/>
    </row>
    <row r="39" spans="1:41" ht="21.75" customHeight="1">
      <c r="A39" s="968"/>
      <c r="B39" s="963"/>
      <c r="C39" s="963"/>
      <c r="D39" s="963"/>
      <c r="E39" s="969"/>
      <c r="F39" s="921"/>
      <c r="G39" s="921"/>
      <c r="H39" s="921"/>
      <c r="I39" s="921"/>
      <c r="J39" s="921"/>
      <c r="K39" s="921"/>
      <c r="L39" s="921"/>
      <c r="M39" s="921"/>
      <c r="N39" s="921"/>
      <c r="O39" s="921"/>
      <c r="P39" s="921"/>
      <c r="Q39" s="921"/>
      <c r="R39" s="919">
        <f>R38*1.08</f>
        <v>0</v>
      </c>
      <c r="S39" s="919"/>
      <c r="T39" s="919"/>
      <c r="U39" s="919"/>
      <c r="V39" s="920"/>
      <c r="W39" s="178" t="s">
        <v>154</v>
      </c>
      <c r="X39" s="919">
        <f>X38*1.08</f>
        <v>0</v>
      </c>
      <c r="Y39" s="919"/>
      <c r="Z39" s="919"/>
      <c r="AA39" s="919"/>
      <c r="AB39" s="920"/>
      <c r="AC39" s="179" t="s">
        <v>154</v>
      </c>
      <c r="AD39" s="921"/>
      <c r="AE39" s="1076"/>
      <c r="AF39" s="921"/>
      <c r="AG39" s="1076"/>
      <c r="AH39" s="922"/>
      <c r="AI39" s="158"/>
      <c r="AJ39" s="158"/>
      <c r="AK39" s="17"/>
    </row>
    <row r="40" spans="1:41" ht="21.75" customHeight="1">
      <c r="A40" s="968"/>
      <c r="B40" s="963"/>
      <c r="C40" s="963"/>
      <c r="D40" s="963"/>
      <c r="E40" s="969"/>
      <c r="F40" s="921"/>
      <c r="G40" s="921"/>
      <c r="H40" s="921"/>
      <c r="I40" s="921"/>
      <c r="J40" s="921"/>
      <c r="K40" s="921"/>
      <c r="L40" s="921" t="s">
        <v>214</v>
      </c>
      <c r="M40" s="921"/>
      <c r="N40" s="921"/>
      <c r="O40" s="921"/>
      <c r="P40" s="921"/>
      <c r="Q40" s="921"/>
      <c r="R40" s="916"/>
      <c r="S40" s="916"/>
      <c r="T40" s="916"/>
      <c r="U40" s="916"/>
      <c r="V40" s="917"/>
      <c r="W40" s="176" t="s">
        <v>154</v>
      </c>
      <c r="X40" s="916"/>
      <c r="Y40" s="916"/>
      <c r="Z40" s="916"/>
      <c r="AA40" s="916"/>
      <c r="AB40" s="917"/>
      <c r="AC40" s="177" t="s">
        <v>154</v>
      </c>
      <c r="AD40" s="921"/>
      <c r="AE40" s="1076"/>
      <c r="AF40" s="921"/>
      <c r="AG40" s="1076"/>
      <c r="AH40" s="922"/>
      <c r="AI40" s="158"/>
      <c r="AJ40" s="158"/>
    </row>
    <row r="41" spans="1:41" ht="21.75" customHeight="1">
      <c r="A41" s="968"/>
      <c r="B41" s="963"/>
      <c r="C41" s="963"/>
      <c r="D41" s="963"/>
      <c r="E41" s="969"/>
      <c r="F41" s="921"/>
      <c r="G41" s="921"/>
      <c r="H41" s="921"/>
      <c r="I41" s="921"/>
      <c r="J41" s="921"/>
      <c r="K41" s="921"/>
      <c r="L41" s="921"/>
      <c r="M41" s="921"/>
      <c r="N41" s="921"/>
      <c r="O41" s="921"/>
      <c r="P41" s="921"/>
      <c r="Q41" s="921"/>
      <c r="R41" s="919">
        <f>R40*1.08</f>
        <v>0</v>
      </c>
      <c r="S41" s="919"/>
      <c r="T41" s="919"/>
      <c r="U41" s="919"/>
      <c r="V41" s="920"/>
      <c r="W41" s="178" t="s">
        <v>154</v>
      </c>
      <c r="X41" s="919">
        <f>X40*1.08</f>
        <v>0</v>
      </c>
      <c r="Y41" s="919"/>
      <c r="Z41" s="919"/>
      <c r="AA41" s="919"/>
      <c r="AB41" s="920"/>
      <c r="AC41" s="179" t="s">
        <v>154</v>
      </c>
      <c r="AD41" s="921"/>
      <c r="AE41" s="1076"/>
      <c r="AF41" s="921"/>
      <c r="AG41" s="1076"/>
      <c r="AH41" s="922"/>
      <c r="AI41" s="158"/>
      <c r="AJ41" s="158"/>
    </row>
    <row r="42" spans="1:41" ht="21.75" customHeight="1">
      <c r="A42" s="968"/>
      <c r="B42" s="963"/>
      <c r="C42" s="963"/>
      <c r="D42" s="963"/>
      <c r="E42" s="969"/>
      <c r="F42" s="1078" t="s">
        <v>228</v>
      </c>
      <c r="G42" s="921"/>
      <c r="H42" s="921"/>
      <c r="I42" s="921"/>
      <c r="J42" s="921"/>
      <c r="K42" s="921"/>
      <c r="L42" s="921" t="s">
        <v>219</v>
      </c>
      <c r="M42" s="921"/>
      <c r="N42" s="921"/>
      <c r="O42" s="921"/>
      <c r="P42" s="921"/>
      <c r="Q42" s="921"/>
      <c r="R42" s="916"/>
      <c r="S42" s="916"/>
      <c r="T42" s="916"/>
      <c r="U42" s="916"/>
      <c r="V42" s="917"/>
      <c r="W42" s="176" t="s">
        <v>154</v>
      </c>
      <c r="X42" s="916"/>
      <c r="Y42" s="916"/>
      <c r="Z42" s="916"/>
      <c r="AA42" s="916"/>
      <c r="AB42" s="917"/>
      <c r="AC42" s="177" t="s">
        <v>154</v>
      </c>
      <c r="AD42" s="921"/>
      <c r="AE42" s="1076"/>
      <c r="AF42" s="921"/>
      <c r="AG42" s="1076"/>
      <c r="AH42" s="922"/>
      <c r="AI42" s="158"/>
      <c r="AJ42" s="158"/>
    </row>
    <row r="43" spans="1:41" ht="21.75" customHeight="1">
      <c r="A43" s="968"/>
      <c r="B43" s="963"/>
      <c r="C43" s="963"/>
      <c r="D43" s="963"/>
      <c r="E43" s="969"/>
      <c r="F43" s="921"/>
      <c r="G43" s="921"/>
      <c r="H43" s="921"/>
      <c r="I43" s="921"/>
      <c r="J43" s="921"/>
      <c r="K43" s="921"/>
      <c r="L43" s="921"/>
      <c r="M43" s="921"/>
      <c r="N43" s="921"/>
      <c r="O43" s="921"/>
      <c r="P43" s="921"/>
      <c r="Q43" s="921"/>
      <c r="R43" s="919">
        <f>R42*1.08</f>
        <v>0</v>
      </c>
      <c r="S43" s="919"/>
      <c r="T43" s="919"/>
      <c r="U43" s="919"/>
      <c r="V43" s="920"/>
      <c r="W43" s="178" t="s">
        <v>154</v>
      </c>
      <c r="X43" s="919">
        <f>X42*1.08</f>
        <v>0</v>
      </c>
      <c r="Y43" s="919"/>
      <c r="Z43" s="919"/>
      <c r="AA43" s="919"/>
      <c r="AB43" s="920"/>
      <c r="AC43" s="179" t="s">
        <v>154</v>
      </c>
      <c r="AD43" s="921"/>
      <c r="AE43" s="1076"/>
      <c r="AF43" s="921"/>
      <c r="AG43" s="1076"/>
      <c r="AH43" s="922"/>
      <c r="AI43" s="158"/>
      <c r="AJ43" s="158"/>
    </row>
    <row r="44" spans="1:41" ht="21.75" customHeight="1">
      <c r="A44" s="968"/>
      <c r="B44" s="963"/>
      <c r="C44" s="963"/>
      <c r="D44" s="963"/>
      <c r="E44" s="969"/>
      <c r="F44" s="921"/>
      <c r="G44" s="921"/>
      <c r="H44" s="921"/>
      <c r="I44" s="921"/>
      <c r="J44" s="921"/>
      <c r="K44" s="921"/>
      <c r="L44" s="921" t="s">
        <v>214</v>
      </c>
      <c r="M44" s="921"/>
      <c r="N44" s="921"/>
      <c r="O44" s="921"/>
      <c r="P44" s="921"/>
      <c r="Q44" s="921"/>
      <c r="R44" s="916"/>
      <c r="S44" s="916"/>
      <c r="T44" s="916"/>
      <c r="U44" s="916"/>
      <c r="V44" s="917"/>
      <c r="W44" s="176" t="s">
        <v>154</v>
      </c>
      <c r="X44" s="916"/>
      <c r="Y44" s="916"/>
      <c r="Z44" s="916"/>
      <c r="AA44" s="916"/>
      <c r="AB44" s="917"/>
      <c r="AC44" s="177" t="s">
        <v>154</v>
      </c>
      <c r="AD44" s="921"/>
      <c r="AE44" s="1076"/>
      <c r="AF44" s="921"/>
      <c r="AG44" s="1076"/>
      <c r="AH44" s="922"/>
      <c r="AI44" s="158"/>
      <c r="AJ44" s="158"/>
    </row>
    <row r="45" spans="1:41" ht="21.75" customHeight="1" thickBot="1">
      <c r="A45" s="970"/>
      <c r="B45" s="965"/>
      <c r="C45" s="965"/>
      <c r="D45" s="965"/>
      <c r="E45" s="971"/>
      <c r="F45" s="935"/>
      <c r="G45" s="935"/>
      <c r="H45" s="935"/>
      <c r="I45" s="935"/>
      <c r="J45" s="935"/>
      <c r="K45" s="935"/>
      <c r="L45" s="935"/>
      <c r="M45" s="935"/>
      <c r="N45" s="935"/>
      <c r="O45" s="935"/>
      <c r="P45" s="935"/>
      <c r="Q45" s="935"/>
      <c r="R45" s="947">
        <f>R44*1.08</f>
        <v>0</v>
      </c>
      <c r="S45" s="947"/>
      <c r="T45" s="947"/>
      <c r="U45" s="947"/>
      <c r="V45" s="948"/>
      <c r="W45" s="180" t="s">
        <v>154</v>
      </c>
      <c r="X45" s="947">
        <f>X44*1.08</f>
        <v>0</v>
      </c>
      <c r="Y45" s="947"/>
      <c r="Z45" s="947"/>
      <c r="AA45" s="947"/>
      <c r="AB45" s="948"/>
      <c r="AC45" s="181" t="s">
        <v>154</v>
      </c>
      <c r="AD45" s="935"/>
      <c r="AE45" s="1077"/>
      <c r="AF45" s="935"/>
      <c r="AG45" s="1077"/>
      <c r="AH45" s="936"/>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50" t="s">
        <v>140</v>
      </c>
      <c r="B47" s="950"/>
      <c r="C47" s="950"/>
      <c r="D47" s="950"/>
      <c r="E47" s="950"/>
      <c r="F47" s="950"/>
      <c r="G47" s="950"/>
      <c r="H47" s="157"/>
      <c r="I47" s="157"/>
      <c r="J47" s="157"/>
      <c r="K47" s="157"/>
      <c r="L47" s="157"/>
      <c r="M47" s="157"/>
      <c r="N47" s="157"/>
      <c r="O47" s="157"/>
      <c r="P47" s="157"/>
      <c r="Q47" s="157"/>
      <c r="AD47" s="157"/>
      <c r="AE47" s="157"/>
      <c r="AF47" s="157"/>
      <c r="AG47" s="10"/>
      <c r="AH47" s="10"/>
      <c r="AI47" s="158"/>
      <c r="AJ47" s="158"/>
    </row>
    <row r="48" spans="1:41" ht="13.5" customHeight="1">
      <c r="A48" s="950"/>
      <c r="B48" s="950"/>
      <c r="C48" s="950"/>
      <c r="D48" s="950"/>
      <c r="E48" s="950"/>
      <c r="F48" s="950"/>
      <c r="G48" s="950"/>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51" t="s">
        <v>148</v>
      </c>
      <c r="F51" s="952"/>
      <c r="G51" s="952"/>
      <c r="H51" s="952"/>
      <c r="I51" s="952"/>
      <c r="J51" s="952"/>
      <c r="K51" s="952"/>
      <c r="L51" s="952" t="s">
        <v>149</v>
      </c>
      <c r="M51" s="952"/>
      <c r="N51" s="952"/>
      <c r="O51" s="952"/>
      <c r="P51" s="952"/>
      <c r="Q51" s="952"/>
      <c r="R51" s="952"/>
      <c r="S51" s="955" t="s">
        <v>150</v>
      </c>
      <c r="T51" s="955"/>
      <c r="U51" s="955"/>
      <c r="V51" s="955"/>
      <c r="W51" s="955"/>
      <c r="X51" s="955"/>
      <c r="Y51" s="955"/>
      <c r="Z51" s="955"/>
      <c r="AA51" s="955"/>
      <c r="AB51" s="955"/>
      <c r="AC51" s="955"/>
      <c r="AD51" s="955"/>
      <c r="AE51" s="955"/>
      <c r="AF51" s="956"/>
      <c r="AJ51" s="21"/>
      <c r="AK51" s="170"/>
      <c r="AL51" s="170"/>
      <c r="AM51" s="170"/>
      <c r="AN51" s="17"/>
      <c r="AO51" s="17"/>
    </row>
    <row r="52" spans="1:41" ht="14.25" thickBot="1">
      <c r="A52" s="158"/>
      <c r="B52" s="157"/>
      <c r="C52" s="157"/>
      <c r="D52" s="157"/>
      <c r="E52" s="953"/>
      <c r="F52" s="954"/>
      <c r="G52" s="954"/>
      <c r="H52" s="954"/>
      <c r="I52" s="954"/>
      <c r="J52" s="954"/>
      <c r="K52" s="954"/>
      <c r="L52" s="954"/>
      <c r="M52" s="954"/>
      <c r="N52" s="954"/>
      <c r="O52" s="954"/>
      <c r="P52" s="954"/>
      <c r="Q52" s="954"/>
      <c r="R52" s="954"/>
      <c r="S52" s="906"/>
      <c r="T52" s="906"/>
      <c r="U52" s="906"/>
      <c r="V52" s="906"/>
      <c r="W52" s="906"/>
      <c r="X52" s="906"/>
      <c r="Y52" s="906"/>
      <c r="Z52" s="906"/>
      <c r="AA52" s="906"/>
      <c r="AB52" s="906"/>
      <c r="AC52" s="906"/>
      <c r="AD52" s="906"/>
      <c r="AE52" s="906"/>
      <c r="AF52" s="957"/>
      <c r="AJ52" s="21"/>
      <c r="AK52" s="170"/>
      <c r="AL52" s="170"/>
      <c r="AM52" s="170"/>
      <c r="AN52" s="17"/>
      <c r="AO52" s="17"/>
    </row>
    <row r="53" spans="1:41" ht="13.5" customHeight="1">
      <c r="A53" s="908" t="s">
        <v>155</v>
      </c>
      <c r="B53" s="909"/>
      <c r="C53" s="909"/>
      <c r="D53" s="910"/>
      <c r="E53" s="1032" t="s">
        <v>212</v>
      </c>
      <c r="F53" s="1050"/>
      <c r="G53" s="1050"/>
      <c r="H53" s="1050"/>
      <c r="I53" s="1050"/>
      <c r="J53" s="1050"/>
      <c r="K53" s="1051"/>
      <c r="L53" s="1032" t="s">
        <v>212</v>
      </c>
      <c r="M53" s="1033"/>
      <c r="N53" s="1033"/>
      <c r="O53" s="1033"/>
      <c r="P53" s="1033"/>
      <c r="Q53" s="1033"/>
      <c r="R53" s="1034"/>
      <c r="S53" s="923" t="s">
        <v>213</v>
      </c>
      <c r="T53" s="886"/>
      <c r="U53" s="887"/>
      <c r="V53" s="925"/>
      <c r="W53" s="926"/>
      <c r="X53" s="926"/>
      <c r="Y53" s="926"/>
      <c r="Z53" s="929" t="s">
        <v>154</v>
      </c>
      <c r="AA53" s="931">
        <f>V53*1.08</f>
        <v>0</v>
      </c>
      <c r="AB53" s="932"/>
      <c r="AC53" s="932"/>
      <c r="AD53" s="929" t="s">
        <v>154</v>
      </c>
      <c r="AE53" s="940" t="s">
        <v>157</v>
      </c>
      <c r="AF53" s="941"/>
      <c r="AJ53" s="21"/>
      <c r="AK53" s="170"/>
      <c r="AL53" s="170"/>
      <c r="AM53" s="170"/>
      <c r="AN53" s="17"/>
      <c r="AO53" s="17"/>
    </row>
    <row r="54" spans="1:41">
      <c r="A54" s="888"/>
      <c r="B54" s="889"/>
      <c r="C54" s="889"/>
      <c r="D54" s="890"/>
      <c r="E54" s="1052"/>
      <c r="F54" s="1053"/>
      <c r="G54" s="1053"/>
      <c r="H54" s="1053"/>
      <c r="I54" s="1053"/>
      <c r="J54" s="1053"/>
      <c r="K54" s="1054"/>
      <c r="L54" s="1035"/>
      <c r="M54" s="1036"/>
      <c r="N54" s="1036"/>
      <c r="O54" s="1036"/>
      <c r="P54" s="1036"/>
      <c r="Q54" s="1036"/>
      <c r="R54" s="1037"/>
      <c r="S54" s="1048"/>
      <c r="T54" s="912"/>
      <c r="U54" s="913"/>
      <c r="V54" s="927"/>
      <c r="W54" s="928"/>
      <c r="X54" s="928"/>
      <c r="Y54" s="928"/>
      <c r="Z54" s="930"/>
      <c r="AA54" s="933"/>
      <c r="AB54" s="934"/>
      <c r="AC54" s="934"/>
      <c r="AD54" s="930"/>
      <c r="AE54" s="942"/>
      <c r="AF54" s="943"/>
      <c r="AJ54" s="21"/>
      <c r="AK54" s="170"/>
      <c r="AL54" s="170"/>
      <c r="AM54" s="170"/>
      <c r="AN54" s="17"/>
      <c r="AO54" s="17"/>
    </row>
    <row r="55" spans="1:41">
      <c r="A55" s="888"/>
      <c r="B55" s="889"/>
      <c r="C55" s="889"/>
      <c r="D55" s="890"/>
      <c r="E55" s="1052"/>
      <c r="F55" s="1053"/>
      <c r="G55" s="1053"/>
      <c r="H55" s="1053"/>
      <c r="I55" s="1053"/>
      <c r="J55" s="1053"/>
      <c r="K55" s="1054"/>
      <c r="L55" s="1035"/>
      <c r="M55" s="1036"/>
      <c r="N55" s="1036"/>
      <c r="O55" s="1036"/>
      <c r="P55" s="1036"/>
      <c r="Q55" s="1036"/>
      <c r="R55" s="1037"/>
      <c r="S55" s="923" t="s">
        <v>215</v>
      </c>
      <c r="T55" s="886"/>
      <c r="U55" s="887"/>
      <c r="V55" s="925"/>
      <c r="W55" s="926"/>
      <c r="X55" s="926"/>
      <c r="Y55" s="926"/>
      <c r="Z55" s="929" t="s">
        <v>154</v>
      </c>
      <c r="AA55" s="931">
        <f>V55*1.08</f>
        <v>0</v>
      </c>
      <c r="AB55" s="932"/>
      <c r="AC55" s="932"/>
      <c r="AD55" s="929" t="s">
        <v>154</v>
      </c>
      <c r="AE55" s="940" t="s">
        <v>157</v>
      </c>
      <c r="AF55" s="941"/>
      <c r="AI55" s="21"/>
      <c r="AJ55" s="21"/>
      <c r="AK55" s="170"/>
      <c r="AL55" s="170"/>
      <c r="AM55" s="170"/>
      <c r="AN55" s="17"/>
      <c r="AO55" s="17"/>
    </row>
    <row r="56" spans="1:41" ht="13.5" customHeight="1">
      <c r="A56" s="911"/>
      <c r="B56" s="912"/>
      <c r="C56" s="912"/>
      <c r="D56" s="913"/>
      <c r="E56" s="1055"/>
      <c r="F56" s="1056"/>
      <c r="G56" s="1056"/>
      <c r="H56" s="1056"/>
      <c r="I56" s="1056"/>
      <c r="J56" s="1056"/>
      <c r="K56" s="1057"/>
      <c r="L56" s="1045"/>
      <c r="M56" s="1046"/>
      <c r="N56" s="1046"/>
      <c r="O56" s="1046"/>
      <c r="P56" s="1046"/>
      <c r="Q56" s="1046"/>
      <c r="R56" s="1047"/>
      <c r="S56" s="1048"/>
      <c r="T56" s="912"/>
      <c r="U56" s="913"/>
      <c r="V56" s="927"/>
      <c r="W56" s="928"/>
      <c r="X56" s="928"/>
      <c r="Y56" s="928"/>
      <c r="Z56" s="930"/>
      <c r="AA56" s="933"/>
      <c r="AB56" s="934"/>
      <c r="AC56" s="934"/>
      <c r="AD56" s="930"/>
      <c r="AE56" s="942"/>
      <c r="AF56" s="943"/>
      <c r="AI56" s="21"/>
      <c r="AJ56" s="21"/>
      <c r="AK56" s="170"/>
      <c r="AL56" s="170"/>
      <c r="AM56" s="170"/>
      <c r="AN56" s="17"/>
      <c r="AO56" s="17"/>
    </row>
    <row r="57" spans="1:41" ht="13.5" customHeight="1">
      <c r="A57" s="885" t="s">
        <v>167</v>
      </c>
      <c r="B57" s="886"/>
      <c r="C57" s="886"/>
      <c r="D57" s="887"/>
      <c r="E57" s="1032" t="s">
        <v>217</v>
      </c>
      <c r="F57" s="1033"/>
      <c r="G57" s="1033"/>
      <c r="H57" s="1033"/>
      <c r="I57" s="1033"/>
      <c r="J57" s="1033"/>
      <c r="K57" s="1034"/>
      <c r="L57" s="1032" t="s">
        <v>217</v>
      </c>
      <c r="M57" s="1033"/>
      <c r="N57" s="1033"/>
      <c r="O57" s="1033"/>
      <c r="P57" s="1033"/>
      <c r="Q57" s="1033"/>
      <c r="R57" s="1034"/>
      <c r="S57" s="1058"/>
      <c r="T57" s="1062"/>
      <c r="U57" s="1063"/>
      <c r="V57" s="1066"/>
      <c r="W57" s="1067"/>
      <c r="X57" s="1067"/>
      <c r="Y57" s="1067"/>
      <c r="Z57" s="1070"/>
      <c r="AA57" s="1072"/>
      <c r="AB57" s="1073"/>
      <c r="AC57" s="1073"/>
      <c r="AD57" s="1070"/>
      <c r="AE57" s="1058"/>
      <c r="AF57" s="1059"/>
      <c r="AI57" s="21"/>
      <c r="AK57" s="170"/>
      <c r="AL57" s="170"/>
      <c r="AM57" s="170"/>
      <c r="AN57" s="17"/>
      <c r="AO57" s="17"/>
    </row>
    <row r="58" spans="1:41">
      <c r="A58" s="888"/>
      <c r="B58" s="889"/>
      <c r="C58" s="889"/>
      <c r="D58" s="890"/>
      <c r="E58" s="1035"/>
      <c r="F58" s="1036"/>
      <c r="G58" s="1036"/>
      <c r="H58" s="1036"/>
      <c r="I58" s="1036"/>
      <c r="J58" s="1036"/>
      <c r="K58" s="1037"/>
      <c r="L58" s="1035"/>
      <c r="M58" s="1036"/>
      <c r="N58" s="1036"/>
      <c r="O58" s="1036"/>
      <c r="P58" s="1036"/>
      <c r="Q58" s="1036"/>
      <c r="R58" s="1037"/>
      <c r="S58" s="1060"/>
      <c r="T58" s="1064"/>
      <c r="U58" s="1065"/>
      <c r="V58" s="1068"/>
      <c r="W58" s="1069"/>
      <c r="X58" s="1069"/>
      <c r="Y58" s="1069"/>
      <c r="Z58" s="1071"/>
      <c r="AA58" s="1074"/>
      <c r="AB58" s="1075"/>
      <c r="AC58" s="1075"/>
      <c r="AD58" s="1071"/>
      <c r="AE58" s="1060"/>
      <c r="AF58" s="1061"/>
      <c r="AI58" s="21"/>
      <c r="AK58" s="170"/>
      <c r="AL58" s="170"/>
      <c r="AM58" s="170"/>
      <c r="AN58" s="17"/>
      <c r="AO58" s="17"/>
    </row>
    <row r="59" spans="1:41">
      <c r="A59" s="888"/>
      <c r="B59" s="889"/>
      <c r="C59" s="889"/>
      <c r="D59" s="890"/>
      <c r="E59" s="1035"/>
      <c r="F59" s="1036"/>
      <c r="G59" s="1036"/>
      <c r="H59" s="1036"/>
      <c r="I59" s="1036"/>
      <c r="J59" s="1036"/>
      <c r="K59" s="1037"/>
      <c r="L59" s="1035"/>
      <c r="M59" s="1036"/>
      <c r="N59" s="1036"/>
      <c r="O59" s="1036"/>
      <c r="P59" s="1036"/>
      <c r="Q59" s="1036"/>
      <c r="R59" s="1037"/>
      <c r="S59" s="923" t="s">
        <v>215</v>
      </c>
      <c r="T59" s="886"/>
      <c r="U59" s="887"/>
      <c r="V59" s="925"/>
      <c r="W59" s="926"/>
      <c r="X59" s="926"/>
      <c r="Y59" s="926"/>
      <c r="Z59" s="929" t="s">
        <v>154</v>
      </c>
      <c r="AA59" s="931">
        <f>V59*1.08</f>
        <v>0</v>
      </c>
      <c r="AB59" s="932"/>
      <c r="AC59" s="932"/>
      <c r="AD59" s="929" t="s">
        <v>154</v>
      </c>
      <c r="AE59" s="940" t="s">
        <v>157</v>
      </c>
      <c r="AF59" s="941"/>
      <c r="AI59" s="21"/>
      <c r="AK59" s="170"/>
      <c r="AL59" s="170"/>
      <c r="AM59" s="170"/>
      <c r="AN59" s="17"/>
      <c r="AO59" s="17"/>
    </row>
    <row r="60" spans="1:41" ht="13.5" customHeight="1">
      <c r="A60" s="911"/>
      <c r="B60" s="912"/>
      <c r="C60" s="912"/>
      <c r="D60" s="913"/>
      <c r="E60" s="1045"/>
      <c r="F60" s="1046"/>
      <c r="G60" s="1046"/>
      <c r="H60" s="1046"/>
      <c r="I60" s="1046"/>
      <c r="J60" s="1046"/>
      <c r="K60" s="1047"/>
      <c r="L60" s="1045"/>
      <c r="M60" s="1046"/>
      <c r="N60" s="1046"/>
      <c r="O60" s="1046"/>
      <c r="P60" s="1046"/>
      <c r="Q60" s="1046"/>
      <c r="R60" s="1047"/>
      <c r="S60" s="1048"/>
      <c r="T60" s="912"/>
      <c r="U60" s="913"/>
      <c r="V60" s="927"/>
      <c r="W60" s="928"/>
      <c r="X60" s="928"/>
      <c r="Y60" s="928"/>
      <c r="Z60" s="930"/>
      <c r="AA60" s="933"/>
      <c r="AB60" s="934"/>
      <c r="AC60" s="934"/>
      <c r="AD60" s="930"/>
      <c r="AE60" s="942"/>
      <c r="AF60" s="943"/>
      <c r="AI60" s="21"/>
      <c r="AK60" s="170"/>
      <c r="AL60" s="170"/>
      <c r="AM60" s="170"/>
      <c r="AN60" s="17"/>
      <c r="AO60" s="17"/>
    </row>
    <row r="61" spans="1:41">
      <c r="A61" s="885" t="s">
        <v>171</v>
      </c>
      <c r="B61" s="886"/>
      <c r="C61" s="886"/>
      <c r="D61" s="887"/>
      <c r="E61" s="1032" t="s">
        <v>217</v>
      </c>
      <c r="F61" s="1033"/>
      <c r="G61" s="1033"/>
      <c r="H61" s="1033"/>
      <c r="I61" s="1033"/>
      <c r="J61" s="1033"/>
      <c r="K61" s="1034"/>
      <c r="L61" s="1032" t="s">
        <v>217</v>
      </c>
      <c r="M61" s="1033"/>
      <c r="N61" s="1033"/>
      <c r="O61" s="1033"/>
      <c r="P61" s="1033"/>
      <c r="Q61" s="1033"/>
      <c r="R61" s="1034"/>
      <c r="S61" s="923" t="s">
        <v>213</v>
      </c>
      <c r="T61" s="886"/>
      <c r="U61" s="887"/>
      <c r="V61" s="925"/>
      <c r="W61" s="926"/>
      <c r="X61" s="926"/>
      <c r="Y61" s="926"/>
      <c r="Z61" s="929" t="s">
        <v>154</v>
      </c>
      <c r="AA61" s="931">
        <f>V61*1.08</f>
        <v>0</v>
      </c>
      <c r="AB61" s="932"/>
      <c r="AC61" s="932"/>
      <c r="AD61" s="929" t="s">
        <v>154</v>
      </c>
      <c r="AE61" s="940" t="s">
        <v>157</v>
      </c>
      <c r="AF61" s="941"/>
      <c r="AI61" s="21"/>
      <c r="AK61" s="170"/>
      <c r="AL61" s="170"/>
      <c r="AM61" s="170"/>
      <c r="AN61" s="17"/>
      <c r="AO61" s="17"/>
    </row>
    <row r="62" spans="1:41">
      <c r="A62" s="888"/>
      <c r="B62" s="889"/>
      <c r="C62" s="889"/>
      <c r="D62" s="890"/>
      <c r="E62" s="1035"/>
      <c r="F62" s="1036"/>
      <c r="G62" s="1036"/>
      <c r="H62" s="1036"/>
      <c r="I62" s="1036"/>
      <c r="J62" s="1036"/>
      <c r="K62" s="1037"/>
      <c r="L62" s="1035"/>
      <c r="M62" s="1036"/>
      <c r="N62" s="1036"/>
      <c r="O62" s="1036"/>
      <c r="P62" s="1036"/>
      <c r="Q62" s="1036"/>
      <c r="R62" s="1037"/>
      <c r="S62" s="1048"/>
      <c r="T62" s="912"/>
      <c r="U62" s="913"/>
      <c r="V62" s="927"/>
      <c r="W62" s="928"/>
      <c r="X62" s="928"/>
      <c r="Y62" s="928"/>
      <c r="Z62" s="930"/>
      <c r="AA62" s="933"/>
      <c r="AB62" s="934"/>
      <c r="AC62" s="934"/>
      <c r="AD62" s="930"/>
      <c r="AE62" s="942"/>
      <c r="AF62" s="943"/>
      <c r="AI62" s="21"/>
      <c r="AK62" s="170"/>
      <c r="AL62" s="170"/>
      <c r="AM62" s="170"/>
      <c r="AN62" s="17"/>
      <c r="AO62" s="17"/>
    </row>
    <row r="63" spans="1:41">
      <c r="A63" s="888"/>
      <c r="B63" s="889"/>
      <c r="C63" s="889"/>
      <c r="D63" s="890"/>
      <c r="E63" s="1035"/>
      <c r="F63" s="1036"/>
      <c r="G63" s="1036"/>
      <c r="H63" s="1036"/>
      <c r="I63" s="1036"/>
      <c r="J63" s="1036"/>
      <c r="K63" s="1037"/>
      <c r="L63" s="1035"/>
      <c r="M63" s="1036"/>
      <c r="N63" s="1036"/>
      <c r="O63" s="1036"/>
      <c r="P63" s="1036"/>
      <c r="Q63" s="1036"/>
      <c r="R63" s="1037"/>
      <c r="S63" s="923" t="s">
        <v>215</v>
      </c>
      <c r="T63" s="886"/>
      <c r="U63" s="887"/>
      <c r="V63" s="925"/>
      <c r="W63" s="926"/>
      <c r="X63" s="926"/>
      <c r="Y63" s="926"/>
      <c r="Z63" s="929" t="s">
        <v>154</v>
      </c>
      <c r="AA63" s="931">
        <f>V63*1.08</f>
        <v>0</v>
      </c>
      <c r="AB63" s="932"/>
      <c r="AC63" s="932"/>
      <c r="AD63" s="929" t="s">
        <v>154</v>
      </c>
      <c r="AE63" s="940" t="s">
        <v>157</v>
      </c>
      <c r="AF63" s="941"/>
      <c r="AI63" s="21"/>
      <c r="AK63" s="170"/>
      <c r="AL63" s="170"/>
      <c r="AM63" s="170"/>
      <c r="AN63" s="17"/>
      <c r="AO63" s="17"/>
    </row>
    <row r="64" spans="1:41">
      <c r="A64" s="911"/>
      <c r="B64" s="912"/>
      <c r="C64" s="912"/>
      <c r="D64" s="913"/>
      <c r="E64" s="1045"/>
      <c r="F64" s="1046"/>
      <c r="G64" s="1046"/>
      <c r="H64" s="1046"/>
      <c r="I64" s="1046"/>
      <c r="J64" s="1046"/>
      <c r="K64" s="1047"/>
      <c r="L64" s="1045"/>
      <c r="M64" s="1046"/>
      <c r="N64" s="1046"/>
      <c r="O64" s="1046"/>
      <c r="P64" s="1046"/>
      <c r="Q64" s="1046"/>
      <c r="R64" s="1047"/>
      <c r="S64" s="1048"/>
      <c r="T64" s="912"/>
      <c r="U64" s="913"/>
      <c r="V64" s="927"/>
      <c r="W64" s="928"/>
      <c r="X64" s="928"/>
      <c r="Y64" s="928"/>
      <c r="Z64" s="930"/>
      <c r="AA64" s="933"/>
      <c r="AB64" s="934"/>
      <c r="AC64" s="934"/>
      <c r="AD64" s="930"/>
      <c r="AE64" s="942"/>
      <c r="AF64" s="943"/>
      <c r="AK64" s="17"/>
      <c r="AL64" s="17"/>
      <c r="AM64" s="17"/>
      <c r="AN64" s="17"/>
      <c r="AO64" s="17"/>
    </row>
    <row r="65" spans="1:41">
      <c r="A65" s="885" t="s">
        <v>174</v>
      </c>
      <c r="B65" s="886"/>
      <c r="C65" s="886"/>
      <c r="D65" s="887"/>
      <c r="E65" s="1032" t="s">
        <v>222</v>
      </c>
      <c r="F65" s="1033"/>
      <c r="G65" s="1033"/>
      <c r="H65" s="1033"/>
      <c r="I65" s="1033"/>
      <c r="J65" s="1033"/>
      <c r="K65" s="1034"/>
      <c r="L65" s="1032" t="s">
        <v>222</v>
      </c>
      <c r="M65" s="1033"/>
      <c r="N65" s="1033"/>
      <c r="O65" s="1033"/>
      <c r="P65" s="1033"/>
      <c r="Q65" s="1033"/>
      <c r="R65" s="1034"/>
      <c r="S65" s="905" t="s">
        <v>223</v>
      </c>
      <c r="T65" s="905"/>
      <c r="U65" s="905"/>
      <c r="V65" s="1041"/>
      <c r="W65" s="1041"/>
      <c r="X65" s="1041"/>
      <c r="Y65" s="1042"/>
      <c r="Z65" s="918" t="s">
        <v>154</v>
      </c>
      <c r="AA65" s="919">
        <f>V65*1.08</f>
        <v>0</v>
      </c>
      <c r="AB65" s="919"/>
      <c r="AC65" s="920"/>
      <c r="AD65" s="884" t="s">
        <v>154</v>
      </c>
      <c r="AE65" s="921" t="s">
        <v>157</v>
      </c>
      <c r="AF65" s="922"/>
      <c r="AK65" s="17"/>
      <c r="AL65" s="17"/>
      <c r="AM65" s="17"/>
      <c r="AN65" s="17"/>
      <c r="AO65" s="17"/>
    </row>
    <row r="66" spans="1:41">
      <c r="A66" s="888"/>
      <c r="B66" s="889"/>
      <c r="C66" s="889"/>
      <c r="D66" s="890"/>
      <c r="E66" s="1035"/>
      <c r="F66" s="1036"/>
      <c r="G66" s="1036"/>
      <c r="H66" s="1036"/>
      <c r="I66" s="1036"/>
      <c r="J66" s="1036"/>
      <c r="K66" s="1037"/>
      <c r="L66" s="1035"/>
      <c r="M66" s="1036"/>
      <c r="N66" s="1036"/>
      <c r="O66" s="1036"/>
      <c r="P66" s="1036"/>
      <c r="Q66" s="1036"/>
      <c r="R66" s="1037"/>
      <c r="S66" s="905"/>
      <c r="T66" s="905"/>
      <c r="U66" s="905"/>
      <c r="V66" s="1041"/>
      <c r="W66" s="1041"/>
      <c r="X66" s="1041"/>
      <c r="Y66" s="1042"/>
      <c r="Z66" s="918"/>
      <c r="AA66" s="919"/>
      <c r="AB66" s="919"/>
      <c r="AC66" s="920"/>
      <c r="AD66" s="884"/>
      <c r="AE66" s="921"/>
      <c r="AF66" s="922"/>
      <c r="AK66" s="17"/>
      <c r="AL66" s="17"/>
      <c r="AM66" s="17"/>
      <c r="AN66" s="17"/>
      <c r="AO66" s="17"/>
    </row>
    <row r="67" spans="1:41">
      <c r="A67" s="888"/>
      <c r="B67" s="889"/>
      <c r="C67" s="889"/>
      <c r="D67" s="890"/>
      <c r="E67" s="1035"/>
      <c r="F67" s="1036"/>
      <c r="G67" s="1036"/>
      <c r="H67" s="1036"/>
      <c r="I67" s="1036"/>
      <c r="J67" s="1036"/>
      <c r="K67" s="1037"/>
      <c r="L67" s="1035"/>
      <c r="M67" s="1036"/>
      <c r="N67" s="1036"/>
      <c r="O67" s="1036"/>
      <c r="P67" s="1036"/>
      <c r="Q67" s="1036"/>
      <c r="R67" s="1037"/>
      <c r="S67" s="905"/>
      <c r="T67" s="905"/>
      <c r="U67" s="905"/>
      <c r="V67" s="1041"/>
      <c r="W67" s="1041"/>
      <c r="X67" s="1041"/>
      <c r="Y67" s="1042"/>
      <c r="Z67" s="918"/>
      <c r="AA67" s="919"/>
      <c r="AB67" s="919"/>
      <c r="AC67" s="920"/>
      <c r="AD67" s="884"/>
      <c r="AE67" s="921"/>
      <c r="AF67" s="922"/>
      <c r="AK67" s="17"/>
      <c r="AL67" s="17"/>
      <c r="AM67" s="17"/>
      <c r="AN67" s="17"/>
      <c r="AO67" s="17"/>
    </row>
    <row r="68" spans="1:41">
      <c r="A68" s="888"/>
      <c r="B68" s="889"/>
      <c r="C68" s="889"/>
      <c r="D68" s="890"/>
      <c r="E68" s="1035"/>
      <c r="F68" s="1036"/>
      <c r="G68" s="1036"/>
      <c r="H68" s="1036"/>
      <c r="I68" s="1036"/>
      <c r="J68" s="1036"/>
      <c r="K68" s="1037"/>
      <c r="L68" s="1035"/>
      <c r="M68" s="1036"/>
      <c r="N68" s="1036"/>
      <c r="O68" s="1036"/>
      <c r="P68" s="1036"/>
      <c r="Q68" s="1036"/>
      <c r="R68" s="1037"/>
      <c r="S68" s="905" t="s">
        <v>224</v>
      </c>
      <c r="T68" s="905"/>
      <c r="U68" s="905"/>
      <c r="V68" s="1041"/>
      <c r="W68" s="1041"/>
      <c r="X68" s="1041"/>
      <c r="Y68" s="1042"/>
      <c r="Z68" s="918" t="s">
        <v>154</v>
      </c>
      <c r="AA68" s="919">
        <f>V68*1.08</f>
        <v>0</v>
      </c>
      <c r="AB68" s="919"/>
      <c r="AC68" s="920"/>
      <c r="AD68" s="884" t="s">
        <v>154</v>
      </c>
      <c r="AE68" s="921" t="s">
        <v>157</v>
      </c>
      <c r="AF68" s="922"/>
    </row>
    <row r="69" spans="1:41">
      <c r="A69" s="888"/>
      <c r="B69" s="889"/>
      <c r="C69" s="889"/>
      <c r="D69" s="890"/>
      <c r="E69" s="1035"/>
      <c r="F69" s="1036"/>
      <c r="G69" s="1036"/>
      <c r="H69" s="1036"/>
      <c r="I69" s="1036"/>
      <c r="J69" s="1036"/>
      <c r="K69" s="1037"/>
      <c r="L69" s="1035"/>
      <c r="M69" s="1036"/>
      <c r="N69" s="1036"/>
      <c r="O69" s="1036"/>
      <c r="P69" s="1036"/>
      <c r="Q69" s="1036"/>
      <c r="R69" s="1037"/>
      <c r="S69" s="905"/>
      <c r="T69" s="905"/>
      <c r="U69" s="905"/>
      <c r="V69" s="1041"/>
      <c r="W69" s="1041"/>
      <c r="X69" s="1041"/>
      <c r="Y69" s="1042"/>
      <c r="Z69" s="918"/>
      <c r="AA69" s="919"/>
      <c r="AB69" s="919"/>
      <c r="AC69" s="920"/>
      <c r="AD69" s="884"/>
      <c r="AE69" s="921"/>
      <c r="AF69" s="922"/>
    </row>
    <row r="70" spans="1:41" ht="14.25" thickBot="1">
      <c r="A70" s="891"/>
      <c r="B70" s="892"/>
      <c r="C70" s="892"/>
      <c r="D70" s="893"/>
      <c r="E70" s="1038"/>
      <c r="F70" s="1039"/>
      <c r="G70" s="1039"/>
      <c r="H70" s="1039"/>
      <c r="I70" s="1039"/>
      <c r="J70" s="1039"/>
      <c r="K70" s="1040"/>
      <c r="L70" s="1038"/>
      <c r="M70" s="1039"/>
      <c r="N70" s="1039"/>
      <c r="O70" s="1039"/>
      <c r="P70" s="1039"/>
      <c r="Q70" s="1039"/>
      <c r="R70" s="1040"/>
      <c r="S70" s="1049"/>
      <c r="T70" s="1049"/>
      <c r="U70" s="1049"/>
      <c r="V70" s="1043"/>
      <c r="W70" s="1043"/>
      <c r="X70" s="1043"/>
      <c r="Y70" s="1044"/>
      <c r="Z70" s="946"/>
      <c r="AA70" s="947"/>
      <c r="AB70" s="947"/>
      <c r="AC70" s="948"/>
      <c r="AD70" s="949"/>
      <c r="AE70" s="935"/>
      <c r="AF70" s="936"/>
    </row>
    <row r="71" spans="1:41" ht="14.25" thickBot="1"/>
    <row r="72" spans="1:41">
      <c r="A72" s="1000" t="s">
        <v>177</v>
      </c>
      <c r="B72" s="978"/>
      <c r="C72" s="978"/>
      <c r="D72" s="1003"/>
      <c r="E72" s="1014" t="s">
        <v>178</v>
      </c>
      <c r="F72" s="1015"/>
      <c r="G72" s="1015"/>
      <c r="H72" s="1015"/>
      <c r="I72" s="1015"/>
      <c r="J72" s="1015"/>
      <c r="K72" s="1015"/>
      <c r="L72" s="1015"/>
      <c r="M72" s="1015"/>
      <c r="N72" s="1015"/>
      <c r="O72" s="1015"/>
      <c r="P72" s="1015"/>
      <c r="Q72" s="1015"/>
      <c r="R72" s="1015"/>
      <c r="S72" s="1015"/>
      <c r="T72" s="1015"/>
      <c r="U72" s="1015"/>
      <c r="V72" s="1015"/>
      <c r="W72" s="1015"/>
      <c r="X72" s="1015"/>
      <c r="Y72" s="1015"/>
      <c r="Z72" s="1015"/>
      <c r="AA72" s="1015"/>
      <c r="AB72" s="1015"/>
      <c r="AC72" s="1015"/>
      <c r="AD72" s="1015"/>
      <c r="AE72" s="1015"/>
      <c r="AF72" s="1016"/>
    </row>
    <row r="73" spans="1:41">
      <c r="A73" s="968"/>
      <c r="B73" s="963"/>
      <c r="C73" s="963"/>
      <c r="D73" s="975"/>
      <c r="E73" s="1017"/>
      <c r="F73" s="1018"/>
      <c r="G73" s="1018"/>
      <c r="H73" s="1018"/>
      <c r="I73" s="1018"/>
      <c r="J73" s="1018"/>
      <c r="K73" s="1018"/>
      <c r="L73" s="1018"/>
      <c r="M73" s="1018"/>
      <c r="N73" s="1018"/>
      <c r="O73" s="1018"/>
      <c r="P73" s="1018"/>
      <c r="Q73" s="1018"/>
      <c r="R73" s="1018"/>
      <c r="S73" s="1018"/>
      <c r="T73" s="1018"/>
      <c r="U73" s="1018"/>
      <c r="V73" s="1018"/>
      <c r="W73" s="1018"/>
      <c r="X73" s="1018"/>
      <c r="Y73" s="1018"/>
      <c r="Z73" s="1018"/>
      <c r="AA73" s="1018"/>
      <c r="AB73" s="1018"/>
      <c r="AC73" s="1018"/>
      <c r="AD73" s="1018"/>
      <c r="AE73" s="1018"/>
      <c r="AF73" s="1019"/>
    </row>
    <row r="74" spans="1:41">
      <c r="A74" s="968"/>
      <c r="B74" s="963"/>
      <c r="C74" s="963"/>
      <c r="D74" s="975"/>
      <c r="E74" s="1017"/>
      <c r="F74" s="1018"/>
      <c r="G74" s="1018"/>
      <c r="H74" s="1018"/>
      <c r="I74" s="1018"/>
      <c r="J74" s="1018"/>
      <c r="K74" s="1018"/>
      <c r="L74" s="1018"/>
      <c r="M74" s="1018"/>
      <c r="N74" s="1018"/>
      <c r="O74" s="1018"/>
      <c r="P74" s="1018"/>
      <c r="Q74" s="1018"/>
      <c r="R74" s="1018"/>
      <c r="S74" s="1018"/>
      <c r="T74" s="1018"/>
      <c r="U74" s="1018"/>
      <c r="V74" s="1018"/>
      <c r="W74" s="1018"/>
      <c r="X74" s="1018"/>
      <c r="Y74" s="1018"/>
      <c r="Z74" s="1018"/>
      <c r="AA74" s="1018"/>
      <c r="AB74" s="1018"/>
      <c r="AC74" s="1018"/>
      <c r="AD74" s="1018"/>
      <c r="AE74" s="1018"/>
      <c r="AF74" s="1019"/>
    </row>
    <row r="75" spans="1:41">
      <c r="A75" s="968"/>
      <c r="B75" s="963"/>
      <c r="C75" s="963"/>
      <c r="D75" s="975"/>
      <c r="E75" s="1020"/>
      <c r="F75" s="1021"/>
      <c r="G75" s="1021"/>
      <c r="H75" s="1021"/>
      <c r="I75" s="1021"/>
      <c r="J75" s="1021"/>
      <c r="K75" s="1021"/>
      <c r="L75" s="1021"/>
      <c r="M75" s="1021"/>
      <c r="N75" s="1021"/>
      <c r="O75" s="1021"/>
      <c r="P75" s="1021"/>
      <c r="Q75" s="1021"/>
      <c r="R75" s="1021"/>
      <c r="S75" s="1021"/>
      <c r="T75" s="1021"/>
      <c r="U75" s="1021"/>
      <c r="V75" s="1021"/>
      <c r="W75" s="1021"/>
      <c r="X75" s="1021"/>
      <c r="Y75" s="1021"/>
      <c r="Z75" s="1021"/>
      <c r="AA75" s="1021"/>
      <c r="AB75" s="1021"/>
      <c r="AC75" s="1021"/>
      <c r="AD75" s="1021"/>
      <c r="AE75" s="1021"/>
      <c r="AF75" s="1022"/>
    </row>
    <row r="76" spans="1:41">
      <c r="A76" s="966" t="s">
        <v>181</v>
      </c>
      <c r="B76" s="961"/>
      <c r="C76" s="961"/>
      <c r="D76" s="941"/>
      <c r="E76" s="1023" t="s">
        <v>326</v>
      </c>
      <c r="F76" s="1024"/>
      <c r="G76" s="1024"/>
      <c r="H76" s="1024"/>
      <c r="I76" s="1024"/>
      <c r="J76" s="1024"/>
      <c r="K76" s="1024"/>
      <c r="L76" s="1024"/>
      <c r="M76" s="1024"/>
      <c r="N76" s="1024"/>
      <c r="O76" s="1024"/>
      <c r="P76" s="1024"/>
      <c r="Q76" s="1024"/>
      <c r="R76" s="1024"/>
      <c r="S76" s="1024"/>
      <c r="T76" s="1024"/>
      <c r="U76" s="1024"/>
      <c r="V76" s="1024"/>
      <c r="W76" s="1024"/>
      <c r="X76" s="1024"/>
      <c r="Y76" s="1024"/>
      <c r="Z76" s="1024"/>
      <c r="AA76" s="1024"/>
      <c r="AB76" s="1024"/>
      <c r="AC76" s="1024"/>
      <c r="AD76" s="1024"/>
      <c r="AE76" s="1024"/>
      <c r="AF76" s="1025"/>
    </row>
    <row r="77" spans="1:41">
      <c r="A77" s="968"/>
      <c r="B77" s="963"/>
      <c r="C77" s="963"/>
      <c r="D77" s="975"/>
      <c r="E77" s="1026"/>
      <c r="F77" s="1027"/>
      <c r="G77" s="1027"/>
      <c r="H77" s="1027"/>
      <c r="I77" s="1027"/>
      <c r="J77" s="1027"/>
      <c r="K77" s="1027"/>
      <c r="L77" s="1027"/>
      <c r="M77" s="1027"/>
      <c r="N77" s="1027"/>
      <c r="O77" s="1027"/>
      <c r="P77" s="1027"/>
      <c r="Q77" s="1027"/>
      <c r="R77" s="1027"/>
      <c r="S77" s="1027"/>
      <c r="T77" s="1027"/>
      <c r="U77" s="1027"/>
      <c r="V77" s="1027"/>
      <c r="W77" s="1027"/>
      <c r="X77" s="1027"/>
      <c r="Y77" s="1027"/>
      <c r="Z77" s="1027"/>
      <c r="AA77" s="1027"/>
      <c r="AB77" s="1027"/>
      <c r="AC77" s="1027"/>
      <c r="AD77" s="1027"/>
      <c r="AE77" s="1027"/>
      <c r="AF77" s="1028"/>
    </row>
    <row r="78" spans="1:41">
      <c r="A78" s="968"/>
      <c r="B78" s="963"/>
      <c r="C78" s="963"/>
      <c r="D78" s="975"/>
      <c r="E78" s="1026"/>
      <c r="F78" s="1027"/>
      <c r="G78" s="1027"/>
      <c r="H78" s="1027"/>
      <c r="I78" s="1027"/>
      <c r="J78" s="1027"/>
      <c r="K78" s="1027"/>
      <c r="L78" s="1027"/>
      <c r="M78" s="1027"/>
      <c r="N78" s="1027"/>
      <c r="O78" s="1027"/>
      <c r="P78" s="1027"/>
      <c r="Q78" s="1027"/>
      <c r="R78" s="1027"/>
      <c r="S78" s="1027"/>
      <c r="T78" s="1027"/>
      <c r="U78" s="1027"/>
      <c r="V78" s="1027"/>
      <c r="W78" s="1027"/>
      <c r="X78" s="1027"/>
      <c r="Y78" s="1027"/>
      <c r="Z78" s="1027"/>
      <c r="AA78" s="1027"/>
      <c r="AB78" s="1027"/>
      <c r="AC78" s="1027"/>
      <c r="AD78" s="1027"/>
      <c r="AE78" s="1027"/>
      <c r="AF78" s="1028"/>
    </row>
    <row r="79" spans="1:41" ht="14.25" thickBot="1">
      <c r="A79" s="970"/>
      <c r="B79" s="965"/>
      <c r="C79" s="965"/>
      <c r="D79" s="976"/>
      <c r="E79" s="1029"/>
      <c r="F79" s="1030"/>
      <c r="G79" s="1030"/>
      <c r="H79" s="1030"/>
      <c r="I79" s="1030"/>
      <c r="J79" s="1030"/>
      <c r="K79" s="1030"/>
      <c r="L79" s="1030"/>
      <c r="M79" s="1030"/>
      <c r="N79" s="1030"/>
      <c r="O79" s="1030"/>
      <c r="P79" s="1030"/>
      <c r="Q79" s="1030"/>
      <c r="R79" s="1030"/>
      <c r="S79" s="1030"/>
      <c r="T79" s="1030"/>
      <c r="U79" s="1030"/>
      <c r="V79" s="1030"/>
      <c r="W79" s="1030"/>
      <c r="X79" s="1030"/>
      <c r="Y79" s="1030"/>
      <c r="Z79" s="1030"/>
      <c r="AA79" s="1030"/>
      <c r="AB79" s="1030"/>
      <c r="AC79" s="1030"/>
      <c r="AD79" s="1030"/>
      <c r="AE79" s="1030"/>
      <c r="AF79" s="1031"/>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B3:D3"/>
    <mergeCell ref="E3:L3"/>
    <mergeCell ref="O3:R3"/>
    <mergeCell ref="S3:Z3"/>
    <mergeCell ref="P6:S7"/>
    <mergeCell ref="T6:AH7"/>
    <mergeCell ref="C6:N7"/>
    <mergeCell ref="R9:AC9"/>
    <mergeCell ref="AD12:AE13"/>
    <mergeCell ref="AF12:AH13"/>
    <mergeCell ref="R10:W11"/>
    <mergeCell ref="X10:AC11"/>
    <mergeCell ref="X12:AC13"/>
    <mergeCell ref="A12:E13"/>
    <mergeCell ref="F12:K13"/>
    <mergeCell ref="L12:Q13"/>
    <mergeCell ref="R12:W13"/>
    <mergeCell ref="AF14:AH17"/>
    <mergeCell ref="R15:V15"/>
    <mergeCell ref="X15:AB15"/>
    <mergeCell ref="R17:V17"/>
    <mergeCell ref="X17:AB17"/>
    <mergeCell ref="R16:V16"/>
    <mergeCell ref="X16:AB16"/>
    <mergeCell ref="L18:Q19"/>
    <mergeCell ref="R18:V18"/>
    <mergeCell ref="X18:AB18"/>
    <mergeCell ref="R19:V19"/>
    <mergeCell ref="X19:AB19"/>
    <mergeCell ref="AF26:AH29"/>
    <mergeCell ref="X21:AB21"/>
    <mergeCell ref="AD18:AE21"/>
    <mergeCell ref="AF18:AH21"/>
    <mergeCell ref="AD22:AE25"/>
    <mergeCell ref="AF22:AH25"/>
    <mergeCell ref="X28:AB28"/>
    <mergeCell ref="F22:K25"/>
    <mergeCell ref="L22:Q23"/>
    <mergeCell ref="R22:V22"/>
    <mergeCell ref="X22:AB22"/>
    <mergeCell ref="L24:Q25"/>
    <mergeCell ref="R24:V24"/>
    <mergeCell ref="R25:V25"/>
    <mergeCell ref="X25:AB25"/>
    <mergeCell ref="R23:V23"/>
    <mergeCell ref="X23:AB23"/>
    <mergeCell ref="X24:AB24"/>
    <mergeCell ref="F26:K29"/>
    <mergeCell ref="L26:Q27"/>
    <mergeCell ref="R26:V26"/>
    <mergeCell ref="X26:AB26"/>
    <mergeCell ref="L28:Q29"/>
    <mergeCell ref="F18:K21"/>
    <mergeCell ref="AD26:AE29"/>
    <mergeCell ref="A14:E29"/>
    <mergeCell ref="F14:K17"/>
    <mergeCell ref="L14:Q15"/>
    <mergeCell ref="R14:V14"/>
    <mergeCell ref="X14:AB14"/>
    <mergeCell ref="L16:Q17"/>
    <mergeCell ref="AD14:AE17"/>
    <mergeCell ref="L20:Q21"/>
    <mergeCell ref="R20:V20"/>
    <mergeCell ref="X20:AB20"/>
    <mergeCell ref="R21:V21"/>
    <mergeCell ref="R29:V29"/>
    <mergeCell ref="X29:AB29"/>
    <mergeCell ref="R27:V27"/>
    <mergeCell ref="X27:AB27"/>
    <mergeCell ref="R28:V28"/>
    <mergeCell ref="A30:E45"/>
    <mergeCell ref="F30:K33"/>
    <mergeCell ref="L30:Q31"/>
    <mergeCell ref="R30:V30"/>
    <mergeCell ref="X30:AB30"/>
    <mergeCell ref="L42:Q43"/>
    <mergeCell ref="L44:Q45"/>
    <mergeCell ref="L40:Q41"/>
    <mergeCell ref="R31:V31"/>
    <mergeCell ref="X31:AB31"/>
    <mergeCell ref="L32:Q33"/>
    <mergeCell ref="R32:V32"/>
    <mergeCell ref="X32:AB32"/>
    <mergeCell ref="R33:V33"/>
    <mergeCell ref="AF30:AH33"/>
    <mergeCell ref="X33:AB33"/>
    <mergeCell ref="AD38:AE41"/>
    <mergeCell ref="AF38:AH41"/>
    <mergeCell ref="AD30:AE33"/>
    <mergeCell ref="AD42:AE45"/>
    <mergeCell ref="F38:K41"/>
    <mergeCell ref="L38:Q39"/>
    <mergeCell ref="R38:V38"/>
    <mergeCell ref="X38:AB38"/>
    <mergeCell ref="X39:AB39"/>
    <mergeCell ref="R40:V40"/>
    <mergeCell ref="X40:AB40"/>
    <mergeCell ref="R41:V41"/>
    <mergeCell ref="L36:Q37"/>
    <mergeCell ref="R39:V39"/>
    <mergeCell ref="X41:AB41"/>
    <mergeCell ref="AD59:AD60"/>
    <mergeCell ref="V59:Y60"/>
    <mergeCell ref="AF42:AH45"/>
    <mergeCell ref="R43:V43"/>
    <mergeCell ref="X43:AB43"/>
    <mergeCell ref="R44:V44"/>
    <mergeCell ref="F34:K37"/>
    <mergeCell ref="L34:Q35"/>
    <mergeCell ref="R34:V34"/>
    <mergeCell ref="X34:AB34"/>
    <mergeCell ref="AD34:AE37"/>
    <mergeCell ref="AF34:AH37"/>
    <mergeCell ref="R35:V35"/>
    <mergeCell ref="X35:AB35"/>
    <mergeCell ref="R36:V36"/>
    <mergeCell ref="X36:AB36"/>
    <mergeCell ref="R37:V37"/>
    <mergeCell ref="X37:AB37"/>
    <mergeCell ref="X45:AB45"/>
    <mergeCell ref="R42:V42"/>
    <mergeCell ref="X42:AB42"/>
    <mergeCell ref="X44:AB44"/>
    <mergeCell ref="R45:V45"/>
    <mergeCell ref="F42:K45"/>
    <mergeCell ref="A47:G48"/>
    <mergeCell ref="E51:K52"/>
    <mergeCell ref="L51:R52"/>
    <mergeCell ref="S51:AF52"/>
    <mergeCell ref="AE53:AF54"/>
    <mergeCell ref="S55:U56"/>
    <mergeCell ref="V55:Y56"/>
    <mergeCell ref="Z55:Z56"/>
    <mergeCell ref="AA55:AC56"/>
    <mergeCell ref="AD55:AD56"/>
    <mergeCell ref="AE55:AF56"/>
    <mergeCell ref="V53:Y54"/>
    <mergeCell ref="Z53:Z54"/>
    <mergeCell ref="AA53:AC54"/>
    <mergeCell ref="AD53:AD54"/>
    <mergeCell ref="AE61:AF62"/>
    <mergeCell ref="S63:U64"/>
    <mergeCell ref="V63:Y64"/>
    <mergeCell ref="Z63:Z64"/>
    <mergeCell ref="AA63:AC64"/>
    <mergeCell ref="AD63:AD64"/>
    <mergeCell ref="AE63:AF64"/>
    <mergeCell ref="A53:D56"/>
    <mergeCell ref="E53:K56"/>
    <mergeCell ref="L53:R56"/>
    <mergeCell ref="S53:U5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A61:AC62"/>
    <mergeCell ref="AD61:AD62"/>
    <mergeCell ref="S68:U70"/>
    <mergeCell ref="V65:Y67"/>
    <mergeCell ref="AD65:AD67"/>
    <mergeCell ref="AE65:AF67"/>
    <mergeCell ref="AE68:AF70"/>
    <mergeCell ref="A72:D75"/>
    <mergeCell ref="E72:AF75"/>
    <mergeCell ref="A76:D79"/>
    <mergeCell ref="E76:AF79"/>
    <mergeCell ref="A65:D70"/>
    <mergeCell ref="E65:K70"/>
    <mergeCell ref="L65:R70"/>
    <mergeCell ref="V68:Y70"/>
    <mergeCell ref="Z68:Z70"/>
    <mergeCell ref="AA68:AC70"/>
    <mergeCell ref="Z65:Z67"/>
    <mergeCell ref="AA65:AC67"/>
    <mergeCell ref="S65:U67"/>
    <mergeCell ref="AD68:AD70"/>
  </mergeCells>
  <phoneticPr fontId="10"/>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workbookViewId="0">
      <selection activeCell="B3" sqref="B3"/>
    </sheetView>
  </sheetViews>
  <sheetFormatPr defaultColWidth="8.75" defaultRowHeight="13.5"/>
  <cols>
    <col min="1" max="1" width="24.375" bestFit="1" customWidth="1"/>
  </cols>
  <sheetData>
    <row r="2" spans="1:2">
      <c r="A2" s="413" t="s">
        <v>683</v>
      </c>
      <c r="B2" s="420" t="s">
        <v>804</v>
      </c>
    </row>
    <row r="3" spans="1:2">
      <c r="A3" t="s">
        <v>702</v>
      </c>
      <c r="B3" t="s">
        <v>714</v>
      </c>
    </row>
    <row r="4" spans="1:2">
      <c r="A4" t="s">
        <v>703</v>
      </c>
    </row>
    <row r="5" spans="1:2">
      <c r="A5" t="s">
        <v>704</v>
      </c>
      <c r="B5" t="s">
        <v>715</v>
      </c>
    </row>
    <row r="6" spans="1:2">
      <c r="A6" t="s">
        <v>705</v>
      </c>
      <c r="B6" t="s">
        <v>716</v>
      </c>
    </row>
    <row r="7" spans="1:2">
      <c r="A7" t="s">
        <v>706</v>
      </c>
      <c r="B7" t="s">
        <v>717</v>
      </c>
    </row>
    <row r="8" spans="1:2">
      <c r="A8" t="s">
        <v>707</v>
      </c>
      <c r="B8" t="s">
        <v>718</v>
      </c>
    </row>
    <row r="9" spans="1:2">
      <c r="A9" t="s">
        <v>708</v>
      </c>
    </row>
    <row r="10" spans="1:2">
      <c r="A10" t="s">
        <v>709</v>
      </c>
    </row>
    <row r="11" spans="1:2">
      <c r="A11" t="s">
        <v>710</v>
      </c>
      <c r="B11" t="s">
        <v>719</v>
      </c>
    </row>
    <row r="12" spans="1:2">
      <c r="A12" t="s">
        <v>711</v>
      </c>
    </row>
    <row r="13" spans="1:2">
      <c r="A13" t="s">
        <v>712</v>
      </c>
      <c r="B13" t="s">
        <v>720</v>
      </c>
    </row>
    <row r="14" spans="1:2">
      <c r="A14" t="s">
        <v>713</v>
      </c>
      <c r="B14" t="s">
        <v>714</v>
      </c>
    </row>
    <row r="33" spans="1:2">
      <c r="A33" t="s">
        <v>686</v>
      </c>
      <c r="B33" t="str">
        <f>IF(ISBLANK('入力シート１＜普通車　料金表＞'!C33:C33),"",'入力シート１＜普通車　料金表＞'!C33:C33)</f>
        <v/>
      </c>
    </row>
    <row r="34" spans="1:2">
      <c r="A34" t="s">
        <v>540</v>
      </c>
      <c r="B34" t="str">
        <f>A34</f>
        <v>普通AT</v>
      </c>
    </row>
    <row r="35" spans="1:2">
      <c r="A35" t="s">
        <v>541</v>
      </c>
      <c r="B35" t="str">
        <f>A35</f>
        <v>普通MT</v>
      </c>
    </row>
    <row r="36" spans="1:2">
      <c r="A36" t="s">
        <v>721</v>
      </c>
      <c r="B36" t="str">
        <f>A36</f>
        <v>普通二輪</v>
      </c>
    </row>
    <row r="37" spans="1:2">
      <c r="A37" t="s">
        <v>722</v>
      </c>
      <c r="B37" t="str">
        <f>A37</f>
        <v>大型二輪</v>
      </c>
    </row>
    <row r="38" spans="1:2">
      <c r="A38" t="s">
        <v>723</v>
      </c>
    </row>
    <row r="39" spans="1:2">
      <c r="A39" t="s">
        <v>724</v>
      </c>
    </row>
    <row r="40" spans="1:2">
      <c r="A40" t="s">
        <v>725</v>
      </c>
    </row>
    <row r="41" spans="1:2">
      <c r="A41" t="s">
        <v>726</v>
      </c>
      <c r="B41" t="str">
        <f>A41</f>
        <v>大型特殊</v>
      </c>
    </row>
    <row r="42" spans="1:2">
      <c r="A42" t="s">
        <v>727</v>
      </c>
    </row>
    <row r="43" spans="1:2">
      <c r="A43" t="s">
        <v>728</v>
      </c>
    </row>
    <row r="44" spans="1:2">
      <c r="A44" t="s">
        <v>729</v>
      </c>
    </row>
    <row r="45" spans="1:2">
      <c r="A45" t="s">
        <v>730</v>
      </c>
    </row>
    <row r="46" spans="1:2">
      <c r="A46" t="s">
        <v>687</v>
      </c>
    </row>
    <row r="47" spans="1:2">
      <c r="A47" t="s">
        <v>688</v>
      </c>
    </row>
    <row r="48" spans="1:2">
      <c r="A48" t="s">
        <v>689</v>
      </c>
    </row>
    <row r="49" spans="1:2">
      <c r="A49" t="s">
        <v>690</v>
      </c>
    </row>
    <row r="50" spans="1:2">
      <c r="A50" t="s">
        <v>691</v>
      </c>
    </row>
    <row r="51" spans="1:2">
      <c r="A51" t="s">
        <v>692</v>
      </c>
    </row>
    <row r="52" spans="1:2">
      <c r="A52" t="s">
        <v>693</v>
      </c>
    </row>
    <row r="53" spans="1:2">
      <c r="A53" t="s">
        <v>694</v>
      </c>
    </row>
    <row r="54" spans="1:2">
      <c r="A54" t="s">
        <v>695</v>
      </c>
    </row>
    <row r="55" spans="1:2">
      <c r="A55" t="s">
        <v>696</v>
      </c>
    </row>
    <row r="56" spans="1:2">
      <c r="A56" t="s">
        <v>697</v>
      </c>
    </row>
    <row r="57" spans="1:2">
      <c r="A57" t="s">
        <v>698</v>
      </c>
    </row>
    <row r="58" spans="1:2">
      <c r="A58" t="s">
        <v>699</v>
      </c>
    </row>
    <row r="59" spans="1:2">
      <c r="A59" t="s">
        <v>731</v>
      </c>
      <c r="B59" t="s">
        <v>732</v>
      </c>
    </row>
    <row r="62" spans="1:2">
      <c r="A62" t="s">
        <v>796</v>
      </c>
      <c r="B62" s="6" t="s">
        <v>797</v>
      </c>
    </row>
  </sheetData>
  <phoneticPr fontId="122"/>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heetViews>
  <sheetFormatPr defaultColWidth="11" defaultRowHeight="13.5"/>
  <sheetData>
    <row r="1" spans="1:4" ht="34.15" customHeight="1">
      <c r="A1" t="s">
        <v>93</v>
      </c>
      <c r="C1" s="3" t="s">
        <v>14</v>
      </c>
      <c r="D1" s="3">
        <v>8</v>
      </c>
    </row>
    <row r="2" spans="1:4" ht="34.15" customHeight="1">
      <c r="A2" t="s">
        <v>10</v>
      </c>
    </row>
  </sheetData>
  <sheetProtection sheet="1" objects="1" scenarios="1" selectLockedCells="1"/>
  <phoneticPr fontId="10"/>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workbookViewId="0"/>
  </sheetViews>
  <sheetFormatPr defaultColWidth="11" defaultRowHeight="13.5"/>
  <cols>
    <col min="1" max="1" width="34.375" customWidth="1"/>
    <col min="2" max="2" width="45.75" customWidth="1"/>
  </cols>
  <sheetData>
    <row r="1" spans="1:2">
      <c r="A1" s="192" t="s">
        <v>232</v>
      </c>
      <c r="B1" s="193">
        <f>'入力シート１＜普通車　料金表＞'!R2</f>
        <v>43374</v>
      </c>
    </row>
    <row r="2" spans="1:2">
      <c r="A2" s="192" t="s">
        <v>233</v>
      </c>
      <c r="B2" s="193">
        <f>'入力シート１＜普通車　料金表＞'!T2</f>
        <v>43616</v>
      </c>
    </row>
    <row r="3" spans="1:2">
      <c r="A3" t="s">
        <v>230</v>
      </c>
      <c r="B3">
        <f>'入力シート１＜普通車　料金表＞'!H4</f>
        <v>15000</v>
      </c>
    </row>
    <row r="4" spans="1:2">
      <c r="A4" t="s">
        <v>231</v>
      </c>
      <c r="B4">
        <f>'入力シート１＜普通車　料金表＞'!L4</f>
        <v>15000</v>
      </c>
    </row>
    <row r="5" spans="1:2">
      <c r="A5" s="190" t="s">
        <v>234</v>
      </c>
      <c r="B5" s="191">
        <f>IF(ISBLANK('入力シート１＜普通車　料金表＞'!C10),"",'入力シート１＜普通車　料金表＞'!C10)</f>
        <v>43374</v>
      </c>
    </row>
    <row r="6" spans="1:2">
      <c r="A6" s="190" t="s">
        <v>235</v>
      </c>
      <c r="B6" s="191">
        <f>IF(ISBLANK('入力シート１＜普通車　料金表＞'!E10),"",'入力シート１＜普通車　料金表＞'!E10)</f>
        <v>43483</v>
      </c>
    </row>
    <row r="7" spans="1:2">
      <c r="A7" s="190" t="s">
        <v>236</v>
      </c>
      <c r="B7" s="191">
        <f>IF(ISBLANK('入力シート１＜普通車　料金表＞'!C11),"",'入力シート１＜普通車　料金表＞'!C11)</f>
        <v>43548</v>
      </c>
    </row>
    <row r="8" spans="1:2">
      <c r="A8" s="190" t="s">
        <v>237</v>
      </c>
      <c r="B8" s="191">
        <f>IF(ISBLANK('入力シート１＜普通車　料金表＞'!E11),"",'入力シート１＜普通車　料金表＞'!E11)</f>
        <v>43616</v>
      </c>
    </row>
    <row r="9" spans="1:2">
      <c r="A9" s="190" t="s">
        <v>238</v>
      </c>
      <c r="B9" s="191" t="str">
        <f>IF(ISBLANK('入力シート１＜普通車　料金表＞'!C12),"",'入力シート１＜普通車　料金表＞'!C12)</f>
        <v/>
      </c>
    </row>
    <row r="10" spans="1:2">
      <c r="A10" s="190" t="s">
        <v>239</v>
      </c>
      <c r="B10" s="191" t="str">
        <f>IF(ISBLANK('入力シート１＜普通車　料金表＞'!E12),"",'入力シート１＜普通車　料金表＞'!E12)</f>
        <v/>
      </c>
    </row>
    <row r="11" spans="1:2">
      <c r="A11" s="194" t="s">
        <v>240</v>
      </c>
      <c r="B11" s="195">
        <f>IF(ISBLANK('入力シート１＜普通車　料金表＞'!F10),"",'入力シート１＜普通車　料金表＞'!F10)</f>
        <v>43484</v>
      </c>
    </row>
    <row r="12" spans="1:2">
      <c r="A12" s="194" t="s">
        <v>241</v>
      </c>
      <c r="B12" s="195">
        <f>IF(ISBLANK('入力シート１＜普通車　料金表＞'!H10),"",'入力シート１＜普通車　料金表＞'!H10)</f>
        <v>43490</v>
      </c>
    </row>
    <row r="13" spans="1:2">
      <c r="A13" s="194" t="s">
        <v>242</v>
      </c>
      <c r="B13" s="195" t="str">
        <f>IF(ISBLANK('入力シート１＜普通車　料金表＞'!F11),"",'入力シート１＜普通車　料金表＞'!F11)</f>
        <v/>
      </c>
    </row>
    <row r="14" spans="1:2">
      <c r="A14" s="194" t="s">
        <v>243</v>
      </c>
      <c r="B14" s="195" t="str">
        <f>IF(ISBLANK('入力シート１＜普通車　料金表＞'!H11),"",'入力シート１＜普通車　料金表＞'!H11)</f>
        <v/>
      </c>
    </row>
    <row r="15" spans="1:2">
      <c r="A15" s="194" t="s">
        <v>244</v>
      </c>
      <c r="B15" s="195" t="str">
        <f>IF(ISBLANK('入力シート１＜普通車　料金表＞'!F12),"",'入力シート１＜普通車　料金表＞'!F12)</f>
        <v/>
      </c>
    </row>
    <row r="16" spans="1:2">
      <c r="A16" s="194" t="s">
        <v>245</v>
      </c>
      <c r="B16" s="195" t="str">
        <f>IF(ISBLANK('入力シート１＜普通車　料金表＞'!H12),"",'入力シート１＜普通車　料金表＞'!H12)</f>
        <v/>
      </c>
    </row>
    <row r="17" spans="1:2">
      <c r="A17" s="196" t="s">
        <v>246</v>
      </c>
      <c r="B17" s="197">
        <f>IF(ISBLANK('入力シート１＜普通車　料金表＞'!I10),"",'入力シート１＜普通車　料金表＞'!I10)</f>
        <v>43491</v>
      </c>
    </row>
    <row r="18" spans="1:2">
      <c r="A18" s="196" t="s">
        <v>247</v>
      </c>
      <c r="B18" s="197">
        <f>IF(ISBLANK('入力シート１＜普通車　料金表＞'!K10),"",'入力シート１＜普通車　料金表＞'!K10)</f>
        <v>43496</v>
      </c>
    </row>
    <row r="19" spans="1:2">
      <c r="A19" s="196" t="s">
        <v>248</v>
      </c>
      <c r="B19" s="197">
        <f>IF(ISBLANK('入力シート１＜普通車　料金表＞'!I11),"",'入力シート１＜普通車　料金表＞'!I11)</f>
        <v>43540</v>
      </c>
    </row>
    <row r="20" spans="1:2">
      <c r="A20" s="196" t="s">
        <v>249</v>
      </c>
      <c r="B20" s="197">
        <f>IF(ISBLANK('入力シート１＜普通車　料金表＞'!K11),"",'入力シート１＜普通車　料金表＞'!K11)</f>
        <v>43547</v>
      </c>
    </row>
    <row r="21" spans="1:2">
      <c r="A21" s="196" t="s">
        <v>250</v>
      </c>
      <c r="B21" s="197" t="str">
        <f>IF(ISBLANK('入力シート１＜普通車　料金表＞'!I12),"",'入力シート１＜普通車　料金表＞'!I12)</f>
        <v/>
      </c>
    </row>
    <row r="22" spans="1:2">
      <c r="A22" s="196" t="s">
        <v>251</v>
      </c>
      <c r="B22" s="197" t="str">
        <f>IF(ISBLANK('入力シート１＜普通車　料金表＞'!K12),"",'入力シート１＜普通車　料金表＞'!K12)</f>
        <v/>
      </c>
    </row>
    <row r="23" spans="1:2">
      <c r="A23" s="198" t="s">
        <v>252</v>
      </c>
      <c r="B23" s="199">
        <f>IF(ISBLANK('入力シート１＜普通車　料金表＞'!L10),"",'入力シート１＜普通車　料金表＞'!L10)</f>
        <v>43497</v>
      </c>
    </row>
    <row r="24" spans="1:2">
      <c r="A24" s="198" t="s">
        <v>253</v>
      </c>
      <c r="B24" s="199">
        <f>IF(ISBLANK('入力シート１＜普通車　料金表＞'!N10),"",'入力シート１＜普通車　料金表＞'!N10)</f>
        <v>43510</v>
      </c>
    </row>
    <row r="25" spans="1:2">
      <c r="A25" s="198" t="s">
        <v>254</v>
      </c>
      <c r="B25" s="199">
        <f>IF(ISBLANK('入力シート１＜普通車　料金表＞'!L11),"",'入力シート１＜普通車　料金表＞'!L11)</f>
        <v>43535</v>
      </c>
    </row>
    <row r="26" spans="1:2">
      <c r="A26" s="198" t="s">
        <v>255</v>
      </c>
      <c r="B26" s="199">
        <f>IF(ISBLANK('入力シート１＜普通車　料金表＞'!N11),"",'入力シート１＜普通車　料金表＞'!N11)</f>
        <v>43539</v>
      </c>
    </row>
    <row r="27" spans="1:2">
      <c r="A27" s="198" t="s">
        <v>256</v>
      </c>
      <c r="B27" s="199" t="str">
        <f>IF(ISBLANK('入力シート１＜普通車　料金表＞'!L12),"",'入力シート１＜普通車　料金表＞'!L12)</f>
        <v/>
      </c>
    </row>
    <row r="28" spans="1:2">
      <c r="A28" s="198" t="s">
        <v>257</v>
      </c>
      <c r="B28" s="199" t="str">
        <f>IF(ISBLANK('入力シート１＜普通車　料金表＞'!N12),"",'入力シート１＜普通車　料金表＞'!N12)</f>
        <v/>
      </c>
    </row>
    <row r="29" spans="1:2">
      <c r="A29" s="200" t="s">
        <v>258</v>
      </c>
      <c r="B29" s="201">
        <f>IF(ISBLANK('入力シート１＜普通車　料金表＞'!O10),"",'入力シート１＜普通車　料金表＞'!O10)</f>
        <v>43511</v>
      </c>
    </row>
    <row r="30" spans="1:2">
      <c r="A30" s="200" t="s">
        <v>259</v>
      </c>
      <c r="B30" s="201">
        <f>IF(ISBLANK('入力シート１＜普通車　料金表＞'!Q10),"",'入力シート１＜普通車　料金表＞'!Q10)</f>
        <v>43534</v>
      </c>
    </row>
    <row r="31" spans="1:2">
      <c r="A31" s="200" t="s">
        <v>260</v>
      </c>
      <c r="B31" s="201" t="str">
        <f>IF(ISBLANK('入力シート１＜普通車　料金表＞'!O11),"",'入力シート１＜普通車　料金表＞'!O11)</f>
        <v/>
      </c>
    </row>
    <row r="32" spans="1:2">
      <c r="A32" s="200" t="s">
        <v>261</v>
      </c>
      <c r="B32" s="201" t="str">
        <f>IF(ISBLANK('入力シート１＜普通車　料金表＞'!Q11),"",'入力シート１＜普通車　料金表＞'!Q11)</f>
        <v/>
      </c>
    </row>
    <row r="33" spans="1:2">
      <c r="A33" s="200" t="s">
        <v>262</v>
      </c>
      <c r="B33" s="201" t="str">
        <f>IF(ISBLANK('入力シート１＜普通車　料金表＞'!O12),"",'入力シート１＜普通車　料金表＞'!O12)</f>
        <v/>
      </c>
    </row>
    <row r="34" spans="1:2">
      <c r="A34" s="200" t="s">
        <v>263</v>
      </c>
      <c r="B34" s="201" t="str">
        <f>IF(ISBLANK('入力シート１＜普通車　料金表＞'!Q12),"",'入力シート１＜普通車　料金表＞'!Q12)</f>
        <v/>
      </c>
    </row>
    <row r="35" spans="1:2">
      <c r="A35" s="202" t="s">
        <v>264</v>
      </c>
      <c r="B35" s="203" t="str">
        <f>IF(ISBLANK('入力シート１＜普通車　料金表＞'!R10),"",'入力シート１＜普通車　料金表＞'!R10)</f>
        <v/>
      </c>
    </row>
    <row r="36" spans="1:2">
      <c r="A36" s="202" t="s">
        <v>265</v>
      </c>
      <c r="B36" s="203" t="str">
        <f>IF(ISBLANK('入力シート１＜普通車　料金表＞'!T10),"",'入力シート１＜普通車　料金表＞'!T10)</f>
        <v/>
      </c>
    </row>
    <row r="37" spans="1:2">
      <c r="A37" s="202" t="s">
        <v>266</v>
      </c>
      <c r="B37" s="203" t="str">
        <f>IF(ISBLANK('入力シート１＜普通車　料金表＞'!R11),"",'入力シート１＜普通車　料金表＞'!R11)</f>
        <v/>
      </c>
    </row>
    <row r="38" spans="1:2">
      <c r="A38" s="202" t="s">
        <v>267</v>
      </c>
      <c r="B38" s="203" t="str">
        <f>IF(ISBLANK('入力シート１＜普通車　料金表＞'!T11),"",'入力シート１＜普通車　料金表＞'!T11)</f>
        <v/>
      </c>
    </row>
    <row r="39" spans="1:2">
      <c r="A39" s="202" t="s">
        <v>268</v>
      </c>
      <c r="B39" s="203" t="str">
        <f>IF(ISBLANK('入力シート１＜普通車　料金表＞'!R12),"",'入力シート１＜普通車　料金表＞'!R12)</f>
        <v/>
      </c>
    </row>
    <row r="40" spans="1:2">
      <c r="A40" s="202" t="s">
        <v>269</v>
      </c>
      <c r="B40" s="203" t="str">
        <f>IF(ISBLANK('入力シート１＜普通車　料金表＞'!T12),"",'入力シート１＜普通車　料金表＞'!T12)</f>
        <v/>
      </c>
    </row>
    <row r="41" spans="1:2">
      <c r="A41" s="205" t="s">
        <v>270</v>
      </c>
      <c r="B41" s="205" t="str">
        <f>IF('入力シート１＜普通車　料金表＞'!B13="","",'入力シート１＜普通車　料金表＞'!B13)</f>
        <v>レギュラーA　
レギュラーツイン</v>
      </c>
    </row>
    <row r="42" spans="1:2">
      <c r="A42" s="205" t="s">
        <v>271</v>
      </c>
      <c r="B42" s="205">
        <f>IF('入力シート１＜普通車　料金表＞'!C13:C13="","",'入力シート１＜普通車　料金表＞'!C13:C13)</f>
        <v>200000</v>
      </c>
    </row>
    <row r="43" spans="1:2">
      <c r="A43" s="205" t="s">
        <v>272</v>
      </c>
      <c r="B43" s="205">
        <f>IF('入力シート１＜普通車　料金表＞'!F13:F13="","",'入力シート１＜普通車　料金表＞'!F13:F13)</f>
        <v>224000</v>
      </c>
    </row>
    <row r="44" spans="1:2">
      <c r="A44" s="205" t="s">
        <v>273</v>
      </c>
      <c r="B44" s="205">
        <f>IF('入力シート１＜普通車　料金表＞'!I13:I13="","",'入力シート１＜普通車　料金表＞'!I13:I13)</f>
        <v>253000</v>
      </c>
    </row>
    <row r="45" spans="1:2">
      <c r="A45" s="205" t="s">
        <v>274</v>
      </c>
      <c r="B45" s="205">
        <f>IF('入力シート１＜普通車　料金表＞'!L13:L13="","",'入力シート１＜普通車　料金表＞'!L13:L13)</f>
        <v>288000</v>
      </c>
    </row>
    <row r="46" spans="1:2">
      <c r="A46" s="205" t="s">
        <v>275</v>
      </c>
      <c r="B46" s="205">
        <f>IF('入力シート１＜普通車　料金表＞'!O13:O13="","",'入力シート１＜普通車　料金表＞'!O13:O13)</f>
        <v>300000</v>
      </c>
    </row>
    <row r="47" spans="1:2">
      <c r="A47" s="205" t="s">
        <v>282</v>
      </c>
      <c r="B47" s="205" t="str">
        <f>IF('入力シート１＜普通車　料金表＞'!R13:R13="","",'入力シート１＜普通車　料金表＞'!R13:R13)</f>
        <v/>
      </c>
    </row>
    <row r="48" spans="1:2">
      <c r="A48" s="204" t="s">
        <v>276</v>
      </c>
      <c r="B48" s="204" t="str">
        <f>IF('入力シート１＜普通車　料金表＞'!B15="","",'入力シート１＜普通車　料金表＞'!B15)</f>
        <v>レギュラーB</v>
      </c>
    </row>
    <row r="49" spans="1:4">
      <c r="A49" s="204" t="s">
        <v>277</v>
      </c>
      <c r="B49" s="204">
        <f>IF('入力シート１＜普通車　料金表＞'!C15:C15="","",'入力シート１＜普通車　料金表＞'!C15:C15)</f>
        <v>203000</v>
      </c>
    </row>
    <row r="50" spans="1:4">
      <c r="A50" s="204" t="s">
        <v>278</v>
      </c>
      <c r="B50" s="204">
        <f>IF('入力シート１＜普通車　料金表＞'!F15:F15="","",'入力シート１＜普通車　料金表＞'!F15:F15)</f>
        <v>227000</v>
      </c>
    </row>
    <row r="51" spans="1:4">
      <c r="A51" s="204" t="s">
        <v>279</v>
      </c>
      <c r="B51" s="204">
        <f>IF('入力シート１＜普通車　料金表＞'!I15:I15="","",'入力シート１＜普通車　料金表＞'!I15:I15)</f>
        <v>256000</v>
      </c>
    </row>
    <row r="52" spans="1:4">
      <c r="A52" s="204" t="s">
        <v>280</v>
      </c>
      <c r="B52" s="204">
        <f>IF('入力シート１＜普通車　料金表＞'!L15:L15="","",'入力シート１＜普通車　料金表＞'!L15:L15)</f>
        <v>291000</v>
      </c>
    </row>
    <row r="53" spans="1:4">
      <c r="A53" s="204" t="s">
        <v>281</v>
      </c>
      <c r="B53" s="204">
        <f>IF('入力シート１＜普通車　料金表＞'!O15:O15="","",'入力シート１＜普通車　料金表＞'!O15:O15)</f>
        <v>303000</v>
      </c>
    </row>
    <row r="54" spans="1:4">
      <c r="A54" s="204" t="s">
        <v>283</v>
      </c>
      <c r="B54" s="204" t="str">
        <f>IF('入力シート１＜普通車　料金表＞'!R15:R15="","",'入力シート１＜普通車　料金表＞'!R15:R15)</f>
        <v/>
      </c>
    </row>
    <row r="55" spans="1:4">
      <c r="A55" s="206" t="s">
        <v>284</v>
      </c>
      <c r="B55" s="206" t="str">
        <f>IF('入力シート１＜普通車　料金表＞'!B17="","",'入力シート１＜普通車　料金表＞'!B17)</f>
        <v>ホテルツインA（※１）</v>
      </c>
      <c r="D55" s="1"/>
    </row>
    <row r="56" spans="1:4">
      <c r="A56" s="206" t="s">
        <v>285</v>
      </c>
      <c r="B56" s="206">
        <f>IF('入力シート１＜普通車　料金表＞'!C17:C17="","",'入力シート１＜普通車　料金表＞'!C17:C17)</f>
        <v>205000</v>
      </c>
    </row>
    <row r="57" spans="1:4">
      <c r="A57" s="206" t="s">
        <v>286</v>
      </c>
      <c r="B57" s="206">
        <f>IF('入力シート１＜普通車　料金表＞'!F17:F17="","",'入力シート１＜普通車　料金表＞'!F17:F17)</f>
        <v>229000</v>
      </c>
    </row>
    <row r="58" spans="1:4">
      <c r="A58" s="206" t="s">
        <v>287</v>
      </c>
      <c r="B58" s="206">
        <f>IF('入力シート１＜普通車　料金表＞'!I17:I17="","",'入力シート１＜普通車　料金表＞'!I17:I17)</f>
        <v>258000</v>
      </c>
    </row>
    <row r="59" spans="1:4">
      <c r="A59" s="206" t="s">
        <v>288</v>
      </c>
      <c r="B59" s="206">
        <f>IF('入力シート１＜普通車　料金表＞'!L17:L17="","",'入力シート１＜普通車　料金表＞'!L17:L17)</f>
        <v>293000</v>
      </c>
    </row>
    <row r="60" spans="1:4">
      <c r="A60" s="206" t="s">
        <v>289</v>
      </c>
      <c r="B60" s="206">
        <f>IF('入力シート１＜普通車　料金表＞'!O17:O17="","",'入力シート１＜普通車　料金表＞'!O17:O17)</f>
        <v>305000</v>
      </c>
    </row>
    <row r="61" spans="1:4">
      <c r="A61" s="206" t="s">
        <v>290</v>
      </c>
      <c r="B61" s="206" t="str">
        <f>IF('入力シート１＜普通車　料金表＞'!R17:R17="","",'入力シート１＜普通車　料金表＞'!R17:R17)</f>
        <v/>
      </c>
    </row>
    <row r="62" spans="1:4">
      <c r="A62" s="208" t="s">
        <v>291</v>
      </c>
      <c r="B62" s="208" t="str">
        <f>IF('入力シート１＜普通車　料金表＞'!B19="","",'入力シート１＜普通車　料金表＞'!B19)</f>
        <v>ホテルシングルA（※１）</v>
      </c>
    </row>
    <row r="63" spans="1:4">
      <c r="A63" s="208" t="s">
        <v>292</v>
      </c>
      <c r="B63" s="208">
        <f>IF('入力シート１＜普通車　料金表＞'!C19:C19="","",'入力シート１＜普通車　料金表＞'!C19:C19)</f>
        <v>205000</v>
      </c>
    </row>
    <row r="64" spans="1:4">
      <c r="A64" s="208" t="s">
        <v>293</v>
      </c>
      <c r="B64" s="208">
        <f>IF('入力シート１＜普通車　料金表＞'!F19:F19="","",'入力シート１＜普通車　料金表＞'!F19:F19)</f>
        <v>229000</v>
      </c>
    </row>
    <row r="65" spans="1:2">
      <c r="A65" s="208" t="s">
        <v>294</v>
      </c>
      <c r="B65" s="208">
        <f>IF('入力シート１＜普通車　料金表＞'!I19:I19="","",'入力シート１＜普通車　料金表＞'!I19:I19)</f>
        <v>263000</v>
      </c>
    </row>
    <row r="66" spans="1:2">
      <c r="A66" s="208" t="s">
        <v>295</v>
      </c>
      <c r="B66" s="208">
        <f>IF('入力シート１＜普通車　料金表＞'!L19:L19="","",'入力シート１＜普通車　料金表＞'!L19:L19)</f>
        <v>303000</v>
      </c>
    </row>
    <row r="67" spans="1:2">
      <c r="A67" s="208" t="s">
        <v>296</v>
      </c>
      <c r="B67" s="208">
        <f>IF('入力シート１＜普通車　料金表＞'!O19:O19="","",'入力シート１＜普通車　料金表＞'!O19:O19)</f>
        <v>315000</v>
      </c>
    </row>
    <row r="68" spans="1:2">
      <c r="A68" s="208" t="s">
        <v>297</v>
      </c>
      <c r="B68" s="208" t="str">
        <f>IF('入力シート１＜普通車　料金表＞'!R19:R19="","",'入力シート１＜普通車　料金表＞'!R19:R19)</f>
        <v/>
      </c>
    </row>
    <row r="69" spans="1:2">
      <c r="A69" s="194" t="s">
        <v>298</v>
      </c>
      <c r="B69" s="194" t="str">
        <f>IF('入力シート１＜普通車　料金表＞'!B21="","",'入力シート１＜普通車　料金表＞'!B21)</f>
        <v>ホテルツインB</v>
      </c>
    </row>
    <row r="70" spans="1:2">
      <c r="A70" s="194" t="s">
        <v>299</v>
      </c>
      <c r="B70" s="194">
        <f>IF('入力シート１＜普通車　料金表＞'!C21:C21="","",'入力シート１＜普通車　料金表＞'!C21:C21)</f>
        <v>220000</v>
      </c>
    </row>
    <row r="71" spans="1:2">
      <c r="A71" s="194" t="s">
        <v>300</v>
      </c>
      <c r="B71" s="194">
        <f>IF('入力シート１＜普通車　料金表＞'!F21:F21="","",'入力シート１＜普通車　料金表＞'!F21:F21)</f>
        <v>243000</v>
      </c>
    </row>
    <row r="72" spans="1:2">
      <c r="A72" s="194" t="s">
        <v>301</v>
      </c>
      <c r="B72" s="194">
        <f>IF('入力シート１＜普通車　料金表＞'!I21:I21="","",'入力シート１＜普通車　料金表＞'!I21:I21)</f>
        <v>277000</v>
      </c>
    </row>
    <row r="73" spans="1:2">
      <c r="A73" s="194" t="s">
        <v>302</v>
      </c>
      <c r="B73" s="194">
        <f>IF('入力シート１＜普通車　料金表＞'!L21:L21="","",'入力シート１＜普通車　料金表＞'!L21:L21)</f>
        <v>322000</v>
      </c>
    </row>
    <row r="74" spans="1:2">
      <c r="A74" s="194" t="s">
        <v>303</v>
      </c>
      <c r="B74" s="194">
        <f>IF('入力シート１＜普通車　料金表＞'!O21:O21="","",'入力シート１＜普通車　料金表＞'!O21:O21)</f>
        <v>334000</v>
      </c>
    </row>
    <row r="75" spans="1:2">
      <c r="A75" s="194" t="s">
        <v>304</v>
      </c>
      <c r="B75" s="194" t="str">
        <f>IF('入力シート１＜普通車　料金表＞'!R21:R21="","",'入力シート１＜普通車　料金表＞'!R21:R21)</f>
        <v/>
      </c>
    </row>
    <row r="76" spans="1:2">
      <c r="A76" s="207" t="s">
        <v>305</v>
      </c>
      <c r="B76" s="207" t="str">
        <f>IF('入力シート１＜普通車　料金表＞'!B23="","",'入力シート１＜普通車　料金表＞'!B23)</f>
        <v>ホテルシングルB</v>
      </c>
    </row>
    <row r="77" spans="1:2">
      <c r="A77" s="207" t="s">
        <v>306</v>
      </c>
      <c r="B77" s="207">
        <f>IF('入力シート１＜普通車　料金表＞'!C23:C23="","",'入力シート１＜普通車　料金表＞'!C23:C23)</f>
        <v>234000</v>
      </c>
    </row>
    <row r="78" spans="1:2">
      <c r="A78" s="207" t="s">
        <v>307</v>
      </c>
      <c r="B78" s="207">
        <f>IF('入力シート１＜普通車　料金表＞'!F23:F23="","",'入力シート１＜普通車　料金表＞'!F23:F23)</f>
        <v>258000</v>
      </c>
    </row>
    <row r="79" spans="1:2">
      <c r="A79" s="207" t="s">
        <v>308</v>
      </c>
      <c r="B79" s="207">
        <f>IF('入力シート１＜普通車　料金表＞'!I23:I23="","",'入力シート１＜普通車　料金表＞'!I23:I23)</f>
        <v>281000</v>
      </c>
    </row>
    <row r="80" spans="1:2">
      <c r="A80" s="207" t="s">
        <v>309</v>
      </c>
      <c r="B80" s="207">
        <f>IF('入力シート１＜普通車　料金表＞'!L23:L23="","",'入力シート１＜普通車　料金表＞'!L23:L23)</f>
        <v>327000</v>
      </c>
    </row>
    <row r="81" spans="1:2">
      <c r="A81" s="207" t="s">
        <v>310</v>
      </c>
      <c r="B81" s="207">
        <f>IF('入力シート１＜普通車　料金表＞'!O23:O23="","",'入力シート１＜普通車　料金表＞'!O23:O23)</f>
        <v>339000</v>
      </c>
    </row>
    <row r="82" spans="1:2">
      <c r="A82" s="207" t="s">
        <v>311</v>
      </c>
      <c r="B82" s="207" t="str">
        <f>IF('入力シート１＜普通車　料金表＞'!R23:R23="","",'入力シート１＜普通車　料金表＞'!R23:R23)</f>
        <v/>
      </c>
    </row>
    <row r="83" spans="1:2">
      <c r="A83" t="s">
        <v>312</v>
      </c>
      <c r="B83">
        <f>IF('入力シート１＜普通車　料金表＞'!E35="","",'入力シート１＜普通車　料金表＞'!E35)</f>
        <v>67000</v>
      </c>
    </row>
    <row r="84" spans="1:2">
      <c r="A84" t="s">
        <v>313</v>
      </c>
      <c r="B84">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workbookViewId="0"/>
  </sheetViews>
  <sheetFormatPr defaultColWidth="20.375" defaultRowHeight="13.5"/>
  <cols>
    <col min="1" max="16384" width="20.375" style="1"/>
  </cols>
  <sheetData>
    <row r="1" spans="1:4">
      <c r="B1" s="1" t="str">
        <f>'入力シート１＜普通車　料金表＞'!C48</f>
        <v>30歳までの方</v>
      </c>
      <c r="C1" s="1" t="str">
        <f>IF('入力シート１＜普通車　料金表＞'!I48="","",'入力シート１＜普通車　料金表＞'!I48)</f>
        <v>31歳以上</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規定時限数＋10時限まで</v>
      </c>
      <c r="D2" s="1" t="str">
        <f>IF('入力シート１＜普通車　料金表＞'!O49="","",'入力シート１＜普通車　料金表＞'!O49)</f>
        <v>1時限4,800円（税込5,184円）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1回5,000円（税込5,400円）</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1回まで</v>
      </c>
      <c r="D4" s="1" t="str">
        <f>IF('入力シート１＜普通車　料金表＞'!O51="","",'入力シート１＜普通車　料金表＞'!O51)</f>
        <v>1回5,000円（税込5,400円）</v>
      </c>
    </row>
    <row r="5" spans="1:4">
      <c r="A5" s="1" t="str">
        <f>'入力シート１＜普通車　料金表＞'!B52</f>
        <v>宿泊
(食事付）</v>
      </c>
      <c r="B5" s="1" t="str">
        <f>IF('入力シート１＜普通車　料金表＞'!C53="","",'入力シート１＜普通車　料金表＞'!C53)</f>
        <v>（※１）ホテルツインＡ・ホテルシングルAは10/1～1/18・3/24～5/31の期間　税込16,200円割引で昼食のみのプランになります。
※ホテルプランは規定宿泊数＋3泊まで保証　以降はレギュラーＡへ移動　　　　　　　　　　　　　　　　　　　　　　　　　　　　　　　　　　　　　　　　　　　　　　　　　　　　　　　　　　　　　　　　　　　　　　　　　　　　　　　　　　　　　　　　　　　　　　　　　　　　　　　　　　　　　　　　　　　　　　　　　　　　　　　　　　　　　　　　　　　　　　　　　　　　　　</v>
      </c>
      <c r="C5" s="1" t="str">
        <f>IF('入力シート１＜普通車　料金表＞'!I52="","",'入力シート１＜普通車　料金表＞'!I52)</f>
        <v>規定時限数＋3泊まで</v>
      </c>
      <c r="D5" s="1" t="str">
        <f>IF('入力シート１＜普通車　料金表＞'!O52="","",'入力シート１＜普通車　料金表＞'!O52)</f>
        <v xml:space="preserve">レギュラーＡの場合
1泊4,500円（税込4,860円）
</v>
      </c>
    </row>
    <row r="6" spans="1:4">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普通二輪同時　税込75,600円ＵＰ　
普通二輪ＡＴの場合は税込73,440円ＵＰ
　（2月～3月の期間除く）</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4"/>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I82"/>
  <sheetViews>
    <sheetView zoomScale="70" zoomScaleNormal="70" workbookViewId="0">
      <selection sqref="A1:XFD1048576"/>
    </sheetView>
  </sheetViews>
  <sheetFormatPr defaultColWidth="11" defaultRowHeight="13.5"/>
  <cols>
    <col min="1" max="1" width="5.5" style="415" customWidth="1"/>
    <col min="2" max="2" width="25.5" style="415" bestFit="1" customWidth="1"/>
    <col min="3" max="3" width="30.625" style="415" bestFit="1" customWidth="1"/>
    <col min="4" max="5" width="30.625" style="415" customWidth="1"/>
    <col min="6" max="6" width="11" style="415"/>
    <col min="7" max="7" width="21" style="415" bestFit="1" customWidth="1"/>
    <col min="8" max="8" width="117.5" style="415" customWidth="1"/>
    <col min="9" max="16384" width="11" style="415"/>
  </cols>
  <sheetData>
    <row r="1" spans="1:7" ht="120">
      <c r="A1" s="416" t="s">
        <v>736</v>
      </c>
    </row>
    <row r="2" spans="1:7" ht="27">
      <c r="A2" s="415" t="s">
        <v>737</v>
      </c>
      <c r="B2" s="415" t="s">
        <v>738</v>
      </c>
      <c r="C2" s="415" t="s">
        <v>739</v>
      </c>
      <c r="D2" s="415" t="s">
        <v>740</v>
      </c>
      <c r="E2" s="415" t="s">
        <v>741</v>
      </c>
      <c r="F2" s="415" t="s">
        <v>742</v>
      </c>
      <c r="G2" s="415" t="s">
        <v>743</v>
      </c>
    </row>
    <row r="3" spans="1:7" ht="94.5">
      <c r="A3" s="415" t="str">
        <f>IF('入力シート２　＜特別企画・割引＞'!$B30="●",'入力シート２　＜特別企画・割引＞'!C30,"")</f>
        <v>限定割</v>
      </c>
      <c r="B3" s="415" t="str">
        <f>IF('入力シート２　＜特別企画・割引＞'!$B30="●",IF(ISBLANK('入力シート２　＜特別企画・割引＞'!E30),"",'入力シート２　＜特別企画・割引＞'!E30),"")</f>
        <v>レギュラー・シングルユース（AT車）</v>
      </c>
      <c r="C3" s="415" t="str">
        <f>IF('入力シート２　＜特別企画・割引＞'!$B30="●",IF(ISBLANK('入力シート２　＜特別企画・割引＞'!F30),"",'入力シート２　＜特別企画・割引＞'!F30),"")</f>
        <v/>
      </c>
      <c r="D3" s="415" t="str">
        <f>IF('入力シート２　＜特別企画・割引＞'!$B30="●",IF(ISBLANK('入力シート２　＜特別企画・割引＞'!G30),"",'入力シート２　＜特別企画・割引＞'!G30),"")</f>
        <v/>
      </c>
      <c r="E3" s="415">
        <f>IF('入力シート２　＜特別企画・割引＞'!$B30="●",IF(ISBLANK('入力シート２　＜特別企画・割引＞'!H30),"",'入力シート２　＜特別企画・割引＞'!H30),"")</f>
        <v>195000</v>
      </c>
      <c r="F3" s="415">
        <f>IF('入力シート２　＜特別企画・割引＞'!$B30="●",'入力シート２　＜特別企画・割引＞'!J30,"")</f>
        <v>15000</v>
      </c>
      <c r="G3" s="415" t="str">
        <f>IF('入力シート２　＜特別企画・割引＞'!$B30="●",IF(ISBLANK('入力シート２　＜特別企画・割引＞'!L30),"",'入力シート２　＜特別企画・割引＞'!L30)&amp;$A$1,"")</f>
        <v>30歳までの方に限る
ＭＴ車　税込16,200円ＵＰ
ホテルツインは税込5,400円ＵＰ
ホテルシングルは税込8,100円ＵＰカレンダーの&lt;span&gt;●&lt;/span&gt;の日</v>
      </c>
    </row>
    <row r="4" spans="1:7">
      <c r="A4" s="415" t="str">
        <f>IF('入力シート２　＜特別企画・割引＞'!$B31="●",'入力シート２　＜特別企画・割引＞'!C31,"")</f>
        <v/>
      </c>
      <c r="B4" s="415" t="str">
        <f>IF('入力シート２　＜特別企画・割引＞'!$B31="●",IF(ISBLANK('入力シート２　＜特別企画・割引＞'!E31),"",'入力シート２　＜特別企画・割引＞'!E31),"")</f>
        <v/>
      </c>
      <c r="C4" s="415" t="str">
        <f>IF('入力シート２　＜特別企画・割引＞'!$B31="●",IF(ISBLANK('入力シート２　＜特別企画・割引＞'!F31),"",'入力シート２　＜特別企画・割引＞'!F31),"")</f>
        <v/>
      </c>
      <c r="D4" s="415" t="str">
        <f>IF('入力シート２　＜特別企画・割引＞'!$B31="●",IF(ISBLANK('入力シート２　＜特別企画・割引＞'!G31),"",'入力シート２　＜特別企画・割引＞'!G31),"")</f>
        <v/>
      </c>
      <c r="E4" s="415" t="str">
        <f>IF('入力シート２　＜特別企画・割引＞'!$B31="●",IF(ISBLANK('入力シート２　＜特別企画・割引＞'!H31),"",'入力シート２　＜特別企画・割引＞'!H31),"")</f>
        <v/>
      </c>
      <c r="F4" s="415" t="str">
        <f>IF('入力シート２　＜特別企画・割引＞'!$B31="●",'入力シート２　＜特別企画・割引＞'!J31,"")</f>
        <v/>
      </c>
      <c r="G4" s="415" t="str">
        <f>IF('入力シート２　＜特別企画・割引＞'!$B31="●",IF(ISBLANK('入力シート２　＜特別企画・割引＞'!L31),"",'入力シート２　＜特別企画・割引＞'!L31)&amp;$A$1,"")</f>
        <v/>
      </c>
    </row>
    <row r="5" spans="1:7" ht="81">
      <c r="A5" s="415" t="str">
        <f>IF('入力シート２　＜特別企画・割引＞'!$B32="●",'入力シート２　＜特別企画・割引＞'!C32,"")</f>
        <v>春特</v>
      </c>
      <c r="B5" s="415" t="str">
        <f>IF('入力シート２　＜特別企画・割引＞'!$B32="●",IF(ISBLANK('入力シート２　＜特別企画・割引＞'!E32),"",'入力シート２　＜特別企画・割引＞'!E32),"")</f>
        <v>レギュラー（AT車）</v>
      </c>
      <c r="C5" s="415" t="str">
        <f>IF('入力シート２　＜特別企画・割引＞'!$B32="●",IF(ISBLANK('入力シート２　＜特別企画・割引＞'!F32),"",'入力シート２　＜特別企画・割引＞'!F32),"")</f>
        <v/>
      </c>
      <c r="D5" s="415" t="str">
        <f>IF('入力シート２　＜特別企画・割引＞'!$B32="●",IF(ISBLANK('入力シート２　＜特別企画・割引＞'!G32),"",'入力シート２　＜特別企画・割引＞'!G32),"")</f>
        <v/>
      </c>
      <c r="E5" s="415">
        <f>IF('入力シート２　＜特別企画・割引＞'!$B32="●",IF(ISBLANK('入力シート２　＜特別企画・割引＞'!H32),"",'入力シート２　＜特別企画・割引＞'!H32),"")</f>
        <v>205000</v>
      </c>
      <c r="F5" s="415">
        <f>IF('入力シート２　＜特別企画・割引＞'!$B32="●",IF(ISBLANK('入力シート２　＜特別企画・割引＞'!J32),"",'入力シート２　＜特別企画・割引＞'!J32),"")</f>
        <v>15000</v>
      </c>
      <c r="G5" s="415" t="str">
        <f>IF('入力シート２　＜特別企画・割引＞'!$B32="●",IF(ISBLANK('入力シート２　＜特別企画・割引＞'!L32),"",'入力シート２　＜特別企画・割引＞'!L32)&amp;$A$1,"")</f>
        <v>30歳までの方に限る
ＭＴ車　税込16,200円ＵＰ
ホテル（ツイン・シングル）は税込10,800円ＵＰカレンダーの&lt;span&gt;●&lt;/span&gt;の日</v>
      </c>
    </row>
    <row r="6" spans="1:7" ht="81">
      <c r="A6" s="415" t="str">
        <f>IF('入力シート２　＜特別企画・割引＞'!$B33="●",'入力シート２　＜特別企画・割引＞'!C33,"")</f>
        <v>ゴールド</v>
      </c>
      <c r="B6" s="415" t="str">
        <f>IF('入力シート２　＜特別企画・割引＞'!$B33="●",IF(ISBLANK('入力シート２　＜特別企画・割引＞'!E33),"",'入力シート２　＜特別企画・割引＞'!E33),"")</f>
        <v>レギュラー（AT車）</v>
      </c>
      <c r="C6" s="415" t="str">
        <f>IF('入力シート２　＜特別企画・割引＞'!$B33="●",IF(ISBLANK('入力シート２　＜特別企画・割引＞'!F33),"",'入力シート２　＜特別企画・割引＞'!F33),"")</f>
        <v/>
      </c>
      <c r="D6" s="415" t="str">
        <f>IF('入力シート２　＜特別企画・割引＞'!$B33="●",IF(ISBLANK('入力シート２　＜特別企画・割引＞'!G33),"",'入力シート２　＜特別企画・割引＞'!G33),"")</f>
        <v/>
      </c>
      <c r="E6" s="415">
        <f>IF('入力シート２　＜特別企画・割引＞'!$B33="●",IF(ISBLANK('入力シート２　＜特別企画・割引＞'!H33),"",'入力シート２　＜特別企画・割引＞'!H33),"")</f>
        <v>228500</v>
      </c>
      <c r="F6" s="415">
        <f>IF('入力シート２　＜特別企画・割引＞'!$B33="●",IF(ISBLANK('入力シート２　＜特別企画・割引＞'!J33),"",'入力シート２　＜特別企画・割引＞'!J33),"")</f>
        <v>15000</v>
      </c>
      <c r="G6" s="415" t="str">
        <f>IF('入力シート２　＜特別企画・割引＞'!$B33="●",IF(ISBLANK('入力シート２　＜特別企画・割引＞'!L33),"",'入力シート２　＜特別企画・割引＞'!L33)&amp;$A$1,"")</f>
        <v>30歳までの方に限る
ＭＴ車　税込16,200円ＵＰ
ホテル（ツイン・シングル）は税込10,800円ＵＰカレンダーの&lt;span&gt;●&lt;/span&gt;の日</v>
      </c>
    </row>
    <row r="7" spans="1:7">
      <c r="A7" s="415" t="str">
        <f>IF('入力シート２　＜特別企画・割引＞'!$B34="●",'入力シート２　＜特別企画・割引＞'!C34,"")</f>
        <v/>
      </c>
      <c r="B7" s="415" t="str">
        <f>IF('入力シート２　＜特別企画・割引＞'!$B34="●",'入力シート２　＜特別企画・割引＞'!E34,"")</f>
        <v/>
      </c>
      <c r="E7" s="415" t="str">
        <f>IF('入力シート２　＜特別企画・割引＞'!$B34="●",'入力シート２　＜特別企画・割引＞'!H34,"")</f>
        <v/>
      </c>
      <c r="F7" s="415" t="str">
        <f>IF('入力シート２　＜特別企画・割引＞'!$B34="●",IF(ISBLANK('入力シート２　＜特別企画・割引＞'!J34),"",'入力シート２　＜特別企画・割引＞'!J34),"")</f>
        <v/>
      </c>
      <c r="G7" s="415" t="str">
        <f>IF('入力シート２　＜特別企画・割引＞'!$B34="●",IF(ISBLANK('入力シート２　＜特別企画・割引＞'!L34),"",'入力シート２　＜特別企画・割引＞'!L34)&amp;$A$1,"")</f>
        <v/>
      </c>
    </row>
    <row r="8" spans="1:7" ht="94.5">
      <c r="A8" s="415" t="str">
        <f>IF('入力シート２　＜特別企画・割引＞'!$B35="●",'入力シート２　＜特別企画・割引＞'!C35,"")</f>
        <v>年末一時帰宅</v>
      </c>
      <c r="B8" s="415" t="str">
        <f>IF('入力シート２　＜特別企画・割引＞'!$B35="●",IF(ISBLANK('入力シート２　＜特別企画・割引＞'!E35),"",'入力シート２　＜特別企画・割引＞'!E35),"")</f>
        <v/>
      </c>
      <c r="C8" s="415" t="str">
        <f>IF('入力シート２　＜特別企画・割引＞'!$B35="●",IF(ISBLANK('入力シート２　＜特別企画・割引＞'!F35),"",'入力シート２　＜特別企画・割引＞'!F35),"")</f>
        <v/>
      </c>
      <c r="D8" s="415" t="str">
        <f>IF('入力シート２　＜特別企画・割引＞'!$B35="●",IF(ISBLANK('入力シート２　＜特別企画・割引＞'!G35),"",'入力シート２　＜特別企画・割引＞'!G35),"")</f>
        <v/>
      </c>
      <c r="E8" s="415" t="str">
        <f>IF('入力シート２　＜特別企画・割引＞'!$B35="●",IF(ISBLANK('入力シート２　＜特別企画・割引＞'!H35),"",'入力シート２　＜特別企画・割引＞'!H35),"")</f>
        <v/>
      </c>
      <c r="F8" s="415" t="str">
        <f>IF('入力シート２　＜特別企画・割引＞'!$B35="●",IF(ISBLANK('入力シート２　＜特別企画・割引＞'!J35),"",'入力シート２　＜特別企画・割引＞'!J35),"")</f>
        <v/>
      </c>
      <c r="G8" s="415" t="str">
        <f>IF('入力シート２　＜特別企画・割引＞'!$B35="●",IF(ISBLANK('入力シート２　＜特別企画・割引＞'!L35),"",'入力シート２　＜特別企画・割引＞'!L35)&amp;$A$1,"")</f>
        <v>年末年始は自宅でゆっくり過ごせるプラン。一時帰宅交通費付き(上限あり）
※交通費の支給額は、お申し込み時要確認。
カレンダーの&lt;span&gt;●&lt;/span&gt;の日</v>
      </c>
    </row>
    <row r="9" spans="1:7">
      <c r="A9" s="415" t="str">
        <f>IF('入力シート２　＜特別企画・割引＞'!$B36="●",'入力シート２　＜特別企画・割引＞'!C36,"")</f>
        <v/>
      </c>
      <c r="B9" s="415" t="str">
        <f>IF('入力シート２　＜特別企画・割引＞'!$B36="●",IF(ISBLANK('入力シート２　＜特別企画・割引＞'!E36),"",'入力シート２　＜特別企画・割引＞'!E36),"")</f>
        <v/>
      </c>
      <c r="C9" s="415" t="str">
        <f>IF('入力シート２　＜特別企画・割引＞'!$B36="●",IF(ISBLANK('入力シート２　＜特別企画・割引＞'!F36),"",'入力シート２　＜特別企画・割引＞'!F36),"")</f>
        <v/>
      </c>
      <c r="D9" s="415" t="str">
        <f>IF('入力シート２　＜特別企画・割引＞'!$B36="●",IF(ISBLANK('入力シート２　＜特別企画・割引＞'!G36),"",'入力シート２　＜特別企画・割引＞'!G36),"")</f>
        <v/>
      </c>
      <c r="E9" s="415" t="str">
        <f>IF('入力シート２　＜特別企画・割引＞'!$B36="●",IF(ISBLANK('入力シート２　＜特別企画・割引＞'!H36),"",'入力シート２　＜特別企画・割引＞'!H36),"")</f>
        <v/>
      </c>
      <c r="F9" s="415" t="str">
        <f>IF('入力シート２　＜特別企画・割引＞'!$B36="●",IF(ISBLANK('入力シート２　＜特別企画・割引＞'!J36),"",'入力シート２　＜特別企画・割引＞'!J36),"")</f>
        <v/>
      </c>
      <c r="G9" s="415" t="str">
        <f>IF('入力シート２　＜特別企画・割引＞'!$B36="●",IF(ISBLANK('入力シート２　＜特別企画・割引＞'!L36),"",'入力シート２　＜特別企画・割引＞'!L36)&amp;$A$1,"")</f>
        <v/>
      </c>
    </row>
    <row r="10" spans="1:7" ht="67.5">
      <c r="A10" s="415" t="str">
        <f>IF('入力シート２　＜特別企画・割引＞'!$B37="●",'入力シート２　＜特別企画・割引＞'!C37,"")</f>
        <v>ツイン特別</v>
      </c>
      <c r="B10" s="415" t="str">
        <f>IF('入力シート２　＜特別企画・割引＞'!$B37="●",IF(ISBLANK('入力シート２　＜特別企画・割引＞'!E37),"",'入力シート２　＜特別企画・割引＞'!E37),"")</f>
        <v/>
      </c>
      <c r="C10" s="415" t="str">
        <f>IF('入力シート２　＜特別企画・割引＞'!$B37="●",IF(ISBLANK('入力シート２　＜特別企画・割引＞'!F37),"",'入力シート２　＜特別企画・割引＞'!F37),"")</f>
        <v/>
      </c>
      <c r="D10" s="415" t="str">
        <f>IF('入力シート２　＜特別企画・割引＞'!$B37="●",IF(ISBLANK('入力シート２　＜特別企画・割引＞'!G37),"",'入力シート２　＜特別企画・割引＞'!G37),"")</f>
        <v/>
      </c>
      <c r="E10" s="415">
        <f>IF('入力シート２　＜特別企画・割引＞'!$B37="●",IF(ISBLANK('入力シート２　＜特別企画・割引＞'!H37),"",'入力シート２　＜特別企画・割引＞'!H37),"")</f>
        <v>200000</v>
      </c>
      <c r="F10" s="415">
        <f>IF('入力シート２　＜特別企画・割引＞'!$B37="●",IF(ISBLANK('入力シート２　＜特別企画・割引＞'!J37),"",'入力シート２　＜特別企画・割引＞'!J37),"")</f>
        <v>15000</v>
      </c>
      <c r="G10" s="415" t="str">
        <f>IF('入力シート２　＜特別企画・割引＞'!$B37="●",IF(ISBLANK('入力シート２　＜特別企画・割引＞'!L37),"",'入力シート２　＜特別企画・割引＞'!L37),"")</f>
        <v>30歳までの方に限る。
※同性2人でのお申込み。
※対象期間：10/1～1/18　3/24～5/31。</v>
      </c>
    </row>
    <row r="11" spans="1:7" ht="121.5">
      <c r="A11" s="415" t="str">
        <f>IF('入力シート２　＜特別企画・割引＞'!$B38="●",'入力シート２　＜特別企画・割引＞'!C38,"")</f>
        <v>二輪同時特別</v>
      </c>
      <c r="B11" s="415" t="str">
        <f>IF('入力シート２　＜特別企画・割引＞'!$B38="●",IF(ISBLANK('入力シート２　＜特別企画・割引＞'!E38),"",'入力シート２　＜特別企画・割引＞'!E38),"")</f>
        <v>普通AT車+普通二輪（MT科）</v>
      </c>
      <c r="C11" s="415" t="str">
        <f>IF('入力シート２　＜特別企画・割引＞'!$B38="●",IF(ISBLANK('入力シート２　＜特別企画・割引＞'!F38),"",'入力シート２　＜特別企画・割引＞'!F38),"")</f>
        <v/>
      </c>
      <c r="D11" s="415" t="str">
        <f>IF('入力シート２　＜特別企画・割引＞'!$B38="●",IF(ISBLANK('入力シート２　＜特別企画・割引＞'!G38),"",'入力シート２　＜特別企画・割引＞'!G38),"")</f>
        <v/>
      </c>
      <c r="E11" s="415">
        <f>IF('入力シート２　＜特別企画・割引＞'!$B38="●",IF(ISBLANK('入力シート２　＜特別企画・割引＞'!H38),"",'入力シート２　＜特別企画・割引＞'!H38),"")</f>
        <v>252000</v>
      </c>
      <c r="F11" s="415">
        <f>IF('入力シート２　＜特別企画・割引＞'!$B38="●",IF(ISBLANK('入力シート２　＜特別企画・割引＞'!J38),"",'入力シート２　＜特別企画・割引＞'!J38),"")</f>
        <v>15000</v>
      </c>
      <c r="G11" s="415" t="str">
        <f>IF('入力シート２　＜特別企画・割引＞'!$B38="●",IF(ISBLANK('入力シート２　＜特別企画・割引＞'!L38),"",'入力シート２　＜特別企画・割引＞'!L38),"")</f>
        <v xml:space="preserve">30歳までの方に限る
普通ＭＴ車+普通二輪（ＭＴ科）　税込285,660円
※宿泊プランは、ホテルシングルまたはシングルユース
※対象期間：10/1～1/18　3/24～5/31
</v>
      </c>
    </row>
    <row r="12" spans="1:7" ht="121.5">
      <c r="A12" s="415" t="str">
        <f>IF('入力シート２　＜特別企画・割引＞'!$B39="●",'入力シート２　＜特別企画・割引＞'!C39,"")</f>
        <v>オフシーズン一時帰宅コース</v>
      </c>
      <c r="B12" s="415" t="str">
        <f>IF('入力シート２　＜特別企画・割引＞'!$B39="●",IF(ISBLANK('入力シート２　＜特別企画・割引＞'!E39),"",'入力シート２　＜特別企画・割引＞'!E39),"")</f>
        <v/>
      </c>
      <c r="C12" s="415" t="str">
        <f>IF('入力シート２　＜特別企画・割引＞'!$B39="●",IF(ISBLANK('入力シート２　＜特別企画・割引＞'!F39),"",'入力シート２　＜特別企画・割引＞'!F39),"")</f>
        <v/>
      </c>
      <c r="D12" s="415" t="str">
        <f>IF('入力シート２　＜特別企画・割引＞'!$B39="●",IF(ISBLANK('入力シート２　＜特別企画・割引＞'!G39),"",'入力シート２　＜特別企画・割引＞'!G39),"")</f>
        <v/>
      </c>
      <c r="E12" s="415" t="str">
        <f>IF('入力シート２　＜特別企画・割引＞'!$B39="●",IF(ISBLANK('入力シート２　＜特別企画・割引＞'!H39),"",'入力シート２　＜特別企画・割引＞'!H39),"")</f>
        <v/>
      </c>
      <c r="F12" s="415" t="str">
        <f>IF('入力シート２　＜特別企画・割引＞'!$B39="●",IF(ISBLANK('入力シート２　＜特別企画・割引＞'!J39),"",'入力シート２　＜特別企画・割引＞'!J39),"")</f>
        <v/>
      </c>
      <c r="G12" s="415" t="str">
        <f>IF('入力シート２　＜特別企画・割引＞'!$B39="●",IF(ISBLANK('入力シート２　＜特別企画・割引＞'!L39),"",'入力シート２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row>
    <row r="13" spans="1:7" ht="94.5">
      <c r="A13" s="415" t="str">
        <f>IF('入力シート２　＜特別企画・割引＞'!$B40="●",'入力シート２　＜特別企画・割引＞'!C40,"")</f>
        <v>シングルユース</v>
      </c>
      <c r="B13" s="415" t="str">
        <f>IF('入力シート２　＜特別企画・割引＞'!$B40="●",IF(ISBLANK('入力シート２　＜特別企画・割引＞'!E40),"",'入力シート２　＜特別企画・割引＞'!E40),"")</f>
        <v/>
      </c>
      <c r="C13" s="415" t="str">
        <f>IF('入力シート２　＜特別企画・割引＞'!$B40="●",IF(ISBLANK('入力シート２　＜特別企画・割引＞'!F40),"",'入力シート２　＜特別企画・割引＞'!F40),"")</f>
        <v/>
      </c>
      <c r="D13" s="415" t="str">
        <f>IF('入力シート２　＜特別企画・割引＞'!$B40="●",IF(ISBLANK('入力シート２　＜特別企画・割引＞'!G40),"",'入力シート２　＜特別企画・割引＞'!G40),"")</f>
        <v/>
      </c>
      <c r="E13" s="415" t="str">
        <f>IF('入力シート２　＜特別企画・割引＞'!$B40="●",IF(ISBLANK('入力シート２　＜特別企画・割引＞'!H40),"",'入力シート２　＜特別企画・割引＞'!H40),"")</f>
        <v/>
      </c>
      <c r="F13" s="415" t="str">
        <f>IF('入力シート２　＜特別企画・割引＞'!$B40="●",IF(ISBLANK('入力シート２　＜特別企画・割引＞'!J40),"",'入力シート２　＜特別企画・割引＞'!J40),"")</f>
        <v/>
      </c>
      <c r="G13" s="415" t="str">
        <f>IF('入力シート２　＜特別企画・割引＞'!$B40="●",IF(ISBLANK('入力シート２　＜特別企画・割引＞'!L40),"",'入力シート２　＜特別企画・割引＞'!L40),"")</f>
        <v>レギュラー部屋（2～4人）をレギュラー料金でおひとりでご利用できます。
※ご希望の方は、お申し込み時に要申請。
※対象期間：10/1～1/18　3/24～5/31</v>
      </c>
    </row>
    <row r="14" spans="1:7" ht="94.5">
      <c r="A14" s="415" t="str">
        <f>IF('入力シート２　＜特別企画・割引＞'!$B41="●",'入力シート２　＜特別企画・割引＞'!C41,"")</f>
        <v>グループユース</v>
      </c>
      <c r="B14" s="415" t="str">
        <f>IF('入力シート２　＜特別企画・割引＞'!$B41="●",IF(ISBLANK('入力シート２　＜特別企画・割引＞'!E41),"",'入力シート２　＜特別企画・割引＞'!E41),"")</f>
        <v/>
      </c>
      <c r="C14" s="415" t="str">
        <f>IF('入力シート２　＜特別企画・割引＞'!$B41="●",IF(ISBLANK('入力シート２　＜特別企画・割引＞'!F41),"",'入力シート２　＜特別企画・割引＞'!F41),"")</f>
        <v/>
      </c>
      <c r="D14" s="415" t="str">
        <f>IF('入力シート２　＜特別企画・割引＞'!$B41="●",IF(ISBLANK('入力シート２　＜特別企画・割引＞'!G41),"",'入力シート２　＜特別企画・割引＞'!G41),"")</f>
        <v/>
      </c>
      <c r="E14" s="415" t="str">
        <f>IF('入力シート２　＜特別企画・割引＞'!$B41="●",IF(ISBLANK('入力シート２　＜特別企画・割引＞'!H41),"",'入力シート２　＜特別企画・割引＞'!H41),"")</f>
        <v/>
      </c>
      <c r="F14" s="415" t="str">
        <f>IF('入力シート２　＜特別企画・割引＞'!$B41="●",IF(ISBLANK('入力シート２　＜特別企画・割引＞'!J41),"",'入力シート２　＜特別企画・割引＞'!J41),"")</f>
        <v/>
      </c>
      <c r="G14" s="415" t="str">
        <f>IF('入力シート２　＜特別企画・割引＞'!$B41="●",IF(ISBLANK('入力シート２　＜特別企画・割引＞'!L41),"",'入力シート２　＜特別企画・割引＞'!L41),"")</f>
        <v xml:space="preserve">レギュラー部屋（2～6人）をレギュラー料金でグループ(2名以上）でご利用可が能。
※ご希望の方は、お申し込み時に要申請。
</v>
      </c>
    </row>
    <row r="15" spans="1:7" ht="108">
      <c r="A15" s="415" t="str">
        <f>IF('入力シート２　＜特別企画・割引＞'!$B42="●",'入力シート２　＜特別企画・割引＞'!C42,"")</f>
        <v>ミドルシニアプラン
（AT車のみ）</v>
      </c>
      <c r="B15" s="415" t="str">
        <f>IF('入力シート２　＜特別企画・割引＞'!$B42="●",IF(ISBLANK('入力シート２　＜特別企画・割引＞'!E42),"",'入力シート２　＜特別企画・割引＞'!E42),"")</f>
        <v>ホテルシングルA/ホテルツインA（ＡＴ車）</v>
      </c>
      <c r="C15" s="415" t="str">
        <f>IF('入力シート２　＜特別企画・割引＞'!$B42="●",IF(ISBLANK('入力シート２　＜特別企画・割引＞'!F42),"",'入力シート２　＜特別企画・割引＞'!F42),"")</f>
        <v/>
      </c>
      <c r="D15" s="415" t="str">
        <f>IF('入力シート２　＜特別企画・割引＞'!$B42="●",IF(ISBLANK('入力シート２　＜特別企画・割引＞'!G42),"",'入力シート２　＜特別企画・割引＞'!G42),"")</f>
        <v/>
      </c>
      <c r="E15" s="415">
        <f>IF('入力シート２　＜特別企画・割引＞'!$B42="●",IF(ISBLANK('入力シート２　＜特別企画・割引＞'!H42),"",'入力シート２　＜特別企画・割引＞'!H42),"")</f>
        <v>230000</v>
      </c>
      <c r="F15" s="415" t="str">
        <f>IF('入力シート２　＜特別企画・割引＞'!$B42="●",IF(ISBLANK('入力シート２　＜特別企画・割引＞'!J42),"",'入力シート２　＜特別企画・割引＞'!J42),"")</f>
        <v/>
      </c>
      <c r="G15" s="415" t="str">
        <f>IF('入力シート２　＜特別企画・割引＞'!$B42="●",IF(ISBLANK('入力シート２　＜特別企画・割引＞'!L42),"",'入力シート２　＜特別企画・割引＞'!L42)&amp;$A$1,"")</f>
        <v>ＡＴ車のみ
31歳～60歳までの方対象
技能教習が卒業まで追加料金なし
入校期間：10/1～1/18・3/24～5/31カレンダーの&lt;span&gt;●&lt;/span&gt;の日</v>
      </c>
    </row>
    <row r="16" spans="1:7" ht="94.5">
      <c r="A16" s="415" t="str">
        <f>IF('入力シート２　＜特別企画・割引＞'!$B43="●",'入力シート２　＜特別企画・割引＞'!C43,"")</f>
        <v>ホテル食事なしプラン</v>
      </c>
      <c r="B16" s="415" t="str">
        <f>IF('入力シート２　＜特別企画・割引＞'!$B43="●",IF(ISBLANK('入力シート２　＜特別企画・割引＞'!E43),"",'入力シート２　＜特別企画・割引＞'!E43),"")</f>
        <v>ホテルシングルA/ホテルツインA</v>
      </c>
      <c r="C16" s="415" t="str">
        <f>IF('入力シート２　＜特別企画・割引＞'!$B43="●",IF(ISBLANK('入力シート２　＜特別企画・割引＞'!F43),"",'入力シート２　＜特別企画・割引＞'!F43),"")</f>
        <v/>
      </c>
      <c r="D16" s="415" t="str">
        <f>IF('入力シート２　＜特別企画・割引＞'!$B43="●",IF(ISBLANK('入力シート２　＜特別企画・割引＞'!G43),"",'入力シート２　＜特別企画・割引＞'!G43),"")</f>
        <v/>
      </c>
      <c r="E16" s="415" t="str">
        <f>IF('入力シート２　＜特別企画・割引＞'!$B43="●",IF(ISBLANK('入力シート２　＜特別企画・割引＞'!H43),"",'入力シート２　＜特別企画・割引＞'!H43),"")</f>
        <v/>
      </c>
      <c r="F16" s="415" t="str">
        <f>IF('入力シート２　＜特別企画・割引＞'!$B43="●",IF(ISBLANK('入力シート２　＜特別企画・割引＞'!J43),"",'入力シート２　＜特別企画・割引＞'!J43),"")</f>
        <v/>
      </c>
      <c r="G16" s="415" t="str">
        <f>IF('入力シート２　＜特別企画・割引＞'!$B43="●",IF(ISBLANK('入力シート２　＜特別企画・割引＞'!L43),"",'入力シート２　＜特別企画・割引＞'!L43)&amp;$A$1,"")</f>
        <v>ホテルツインＡ・ホテルシングルＡが税込16,200円割引
昼食付（学校食堂）
入校期間：10/1～1/18・3/24～5/31カレンダーの&lt;span&gt;●&lt;/span&gt;の日</v>
      </c>
    </row>
    <row r="45" spans="9:9">
      <c r="I45" s="417"/>
    </row>
    <row r="53" spans="6:6">
      <c r="F53" s="417"/>
    </row>
    <row r="82" spans="2:2">
      <c r="B82" s="415">
        <f>IF('入力シート１＜普通車　料金表＞'!E37="","",'入力シート１＜普通車　料金表＞'!E37)</f>
        <v>48000</v>
      </c>
    </row>
  </sheetData>
  <phoneticPr fontId="74"/>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I330"/>
  <sheetViews>
    <sheetView zoomScale="55" zoomScaleNormal="55" workbookViewId="0"/>
  </sheetViews>
  <sheetFormatPr defaultColWidth="11" defaultRowHeight="13.5"/>
  <cols>
    <col min="2" max="2" width="3.75" bestFit="1" customWidth="1"/>
    <col min="3" max="3" width="22.125" bestFit="1" customWidth="1"/>
    <col min="4" max="4" width="23.75" bestFit="1" customWidth="1"/>
  </cols>
  <sheetData>
    <row r="1" spans="1:35">
      <c r="C1" s="209"/>
      <c r="D1" s="209"/>
      <c r="AD1" t="s">
        <v>0</v>
      </c>
      <c r="AE1" s="209">
        <f>IF(ISBLANK('入力シート１＜普通車　料金表＞'!C10),"",'入力シート１＜普通車　料金表＞'!C10)</f>
        <v>43374</v>
      </c>
      <c r="AF1" s="209">
        <f>IF(ISBLANK('入力シート１＜普通車　料金表＞'!F10),"",'入力シート１＜普通車　料金表＞'!F10)</f>
        <v>43484</v>
      </c>
      <c r="AG1" s="209">
        <f>IF(ISBLANK('入力シート１＜普通車　料金表＞'!I10),"",'入力シート１＜普通車　料金表＞'!I10)</f>
        <v>43491</v>
      </c>
      <c r="AH1" s="209">
        <f>IF(ISBLANK('入力シート１＜普通車　料金表＞'!L10),"",'入力シート１＜普通車　料金表＞'!L10)</f>
        <v>43497</v>
      </c>
      <c r="AI1" s="209">
        <f>IF(ISBLANK('入力シート１＜普通車　料金表＞'!O10),"",'入力シート１＜普通車　料金表＞'!O10)</f>
        <v>43511</v>
      </c>
    </row>
    <row r="2" spans="1:35">
      <c r="C2" s="209"/>
      <c r="D2" s="209"/>
      <c r="AD2" t="s">
        <v>1</v>
      </c>
      <c r="AE2" s="209">
        <f>IF(ISBLANK('入力シート１＜普通車　料金表＞'!E10),"",'入力シート１＜普通車　料金表＞'!E10)</f>
        <v>43483</v>
      </c>
      <c r="AF2" s="209">
        <f>IF(ISBLANK('入力シート１＜普通車　料金表＞'!H10),"",'入力シート１＜普通車　料金表＞'!H10)</f>
        <v>43490</v>
      </c>
      <c r="AG2" s="209">
        <f>IF(ISBLANK('入力シート１＜普通車　料金表＞'!K10),"",'入力シート１＜普通車　料金表＞'!K10)</f>
        <v>43496</v>
      </c>
      <c r="AH2" s="209">
        <f>IF(ISBLANK('入力シート１＜普通車　料金表＞'!N10),"",'入力シート１＜普通車　料金表＞'!N10)</f>
        <v>43510</v>
      </c>
      <c r="AI2" s="209">
        <f>IF(ISBLANK('入力シート１＜普通車　料金表＞'!Q10),"",'入力シート１＜普通車　料金表＞'!Q10)</f>
        <v>43534</v>
      </c>
    </row>
    <row r="3" spans="1:35">
      <c r="C3" s="209"/>
      <c r="D3" s="209"/>
      <c r="AD3" t="s">
        <v>0</v>
      </c>
      <c r="AE3" s="209">
        <f>IF(ISBLANK('入力シート１＜普通車　料金表＞'!C11),"",'入力シート１＜普通車　料金表＞'!C11)</f>
        <v>43548</v>
      </c>
      <c r="AF3" s="209" t="str">
        <f>IF(ISBLANK('入力シート１＜普通車　料金表＞'!F11),"",'入力シート１＜普通車　料金表＞'!F11)</f>
        <v/>
      </c>
      <c r="AG3" s="209">
        <f>IF(ISBLANK('入力シート１＜普通車　料金表＞'!I11),"",'入力シート１＜普通車　料金表＞'!I11)</f>
        <v>43540</v>
      </c>
      <c r="AH3" s="209">
        <f>IF(ISBLANK('入力シート１＜普通車　料金表＞'!L11),"",'入力シート１＜普通車　料金表＞'!L11)</f>
        <v>43535</v>
      </c>
      <c r="AI3" s="209" t="str">
        <f>IF(ISBLANK('入力シート１＜普通車　料金表＞'!O11),"",'入力シート１＜普通車　料金表＞'!O11)</f>
        <v/>
      </c>
    </row>
    <row r="4" spans="1:35">
      <c r="C4" s="209"/>
      <c r="D4" s="209"/>
      <c r="AD4" t="s">
        <v>1</v>
      </c>
      <c r="AE4" s="209">
        <f>IF(ISBLANK('入力シート１＜普通車　料金表＞'!E11),"",'入力シート１＜普通車　料金表＞'!E11)</f>
        <v>43616</v>
      </c>
      <c r="AF4" s="209" t="str">
        <f>IF(ISBLANK('入力シート１＜普通車　料金表＞'!H11),"",'入力シート１＜普通車　料金表＞'!H11)</f>
        <v/>
      </c>
      <c r="AG4" s="209">
        <f>IF(ISBLANK('入力シート１＜普通車　料金表＞'!K11),"",'入力シート１＜普通車　料金表＞'!K11)</f>
        <v>43547</v>
      </c>
      <c r="AH4" s="209">
        <f>IF(ISBLANK('入力シート１＜普通車　料金表＞'!N11),"",'入力シート１＜普通車　料金表＞'!N11)</f>
        <v>43539</v>
      </c>
      <c r="AI4" s="209" t="str">
        <f>IF(ISBLANK('入力シート１＜普通車　料金表＞'!Q11),"",'入力シート１＜普通車　料金表＞'!Q11)</f>
        <v/>
      </c>
    </row>
    <row r="5" spans="1:35">
      <c r="C5" s="209"/>
      <c r="D5" s="209"/>
      <c r="AD5" t="s">
        <v>0</v>
      </c>
      <c r="AE5" s="209" t="str">
        <f>IF(ISBLANK('入力シート１＜普通車　料金表＞'!C12),"",'入力シート１＜普通車　料金表＞'!C12)</f>
        <v/>
      </c>
      <c r="AF5" s="209" t="str">
        <f>IF(ISBLANK('入力シート１＜普通車　料金表＞'!F12),"",'入力シート１＜普通車　料金表＞'!F12)</f>
        <v/>
      </c>
      <c r="AG5" s="209" t="str">
        <f>IF(ISBLANK('入力シート１＜普通車　料金表＞'!I12),"",'入力シート１＜普通車　料金表＞'!I12)</f>
        <v/>
      </c>
      <c r="AH5" s="209" t="str">
        <f>IF(ISBLANK('入力シート１＜普通車　料金表＞'!L12),"",'入力シート１＜普通車　料金表＞'!L12)</f>
        <v/>
      </c>
      <c r="AI5" s="209" t="str">
        <f>IF(ISBLANK('入力シート１＜普通車　料金表＞'!O12),"",'入力シート１＜普通車　料金表＞'!O12)</f>
        <v/>
      </c>
    </row>
    <row r="6" spans="1:35">
      <c r="A6" t="str">
        <f>IF(スケジュール!A8="","",スケジュール!A8)</f>
        <v/>
      </c>
      <c r="B6" t="str">
        <f>IF(スケジュール!B8="","",スケジュール!B8)</f>
        <v/>
      </c>
      <c r="C6" t="str">
        <f>IF(スケジュール!C8="","",スケジュール!C8)</f>
        <v>AT卒業日を入れてくだい</v>
      </c>
      <c r="D6" t="str">
        <f>IF(スケジュール!D8="","",スケジュール!D8)</f>
        <v>MT卒業日を入れてください</v>
      </c>
      <c r="E6" t="str">
        <f>IF(スケジュール!E8="","",スケジュール!E8)</f>
        <v>●</v>
      </c>
      <c r="F6" t="str">
        <f>IF(スケジュール!F8="","",スケジュール!F8)</f>
        <v/>
      </c>
      <c r="G6" t="str">
        <f>IF(スケジュール!G8="","",スケジュール!G8)</f>
        <v>●</v>
      </c>
      <c r="H6" t="str">
        <f>IF(スケジュール!H8="","",スケジュール!H8)</f>
        <v>●</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s="209" t="str">
        <f>IF(ISBLANK('入力シート１＜普通車　料金表＞'!E12),"",'入力シート１＜普通車　料金表＞'!E12)</f>
        <v/>
      </c>
      <c r="AF6" s="209" t="str">
        <f>IF(ISBLANK('入力シート１＜普通車　料金表＞'!H12),"",'入力シート１＜普通車　料金表＞'!H12)</f>
        <v/>
      </c>
      <c r="AG6" s="209" t="str">
        <f>IF(ISBLANK('入力シート１＜普通車　料金表＞'!K12),"",'入力シート１＜普通車　料金表＞'!K12)</f>
        <v/>
      </c>
      <c r="AH6" s="209" t="str">
        <f>IF(ISBLANK('入力シート１＜普通車　料金表＞'!N12),"",'入力シート１＜普通車　料金表＞'!N12)</f>
        <v/>
      </c>
      <c r="AI6" s="209" t="str">
        <f>IF(ISBLANK('入力シート１＜普通車　料金表＞'!Q12),"",'入力シート１＜普通車　料金表＞'!Q12)</f>
        <v/>
      </c>
    </row>
    <row r="7" spans="1:35">
      <c r="A7" t="str">
        <f>IF(スケジュール!A9="","",スケジュール!A9)</f>
        <v/>
      </c>
      <c r="B7" t="str">
        <f>IF(スケジュール!B9="","",スケジュール!B9)</f>
        <v/>
      </c>
      <c r="C7" t="str">
        <f>IF(スケジュール!C9="","",スケジュール!C9)</f>
        <v/>
      </c>
      <c r="D7"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ミドルシニアプラン
（AT車のみ）</v>
      </c>
      <c r="R7" t="str">
        <f>IF(スケジュール!R9="","",スケジュール!R9)</f>
        <v>ホテル食事なしプラン</v>
      </c>
      <c r="S7" t="str">
        <f>IF(スケジュール!S9="","",スケジュール!S9)</f>
        <v/>
      </c>
      <c r="T7" t="str">
        <f>IF(スケジュール!T9="","",スケジュール!T9)</f>
        <v/>
      </c>
      <c r="U7" t="str">
        <f>IF(スケジュール!U9="","",スケジュール!U9)</f>
        <v/>
      </c>
      <c r="V7" t="str">
        <f>IF(スケジュール!V9="","",スケジュール!V9)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t="str">
        <f>IF(スケジュール!C10="","",スケジュール!C10)</f>
        <v/>
      </c>
      <c r="D8" s="209">
        <f>IF(スケジュール!D10="","",スケジュール!D10)</f>
        <v>43388</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v>
      </c>
      <c r="R8" t="str">
        <f>IF(スケジュール!R10="","",スケジュール!R10)</f>
        <v>●</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t="str">
        <f>IF(スケジュール!C11="","",スケジュール!C11)</f>
        <v/>
      </c>
      <c r="D9" s="209">
        <f>IF(スケジュール!D11="","",スケジュール!D11)</f>
        <v>43389</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v>
      </c>
      <c r="R9" t="str">
        <f>IF(スケジュール!R11="","",スケジュール!R11)</f>
        <v>●</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f>IF(スケジュール!C12="","",スケジュール!C12)</f>
        <v>43388</v>
      </c>
      <c r="D10" s="209">
        <f>IF(スケジュール!D12="","",スケジュール!D12)</f>
        <v>43390</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v>
      </c>
      <c r="R10" t="str">
        <f>IF(スケジュール!R12="","",スケジュール!R12)</f>
        <v>●</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43389</v>
      </c>
      <c r="D11" s="209">
        <f>IF(スケジュール!D13="","",スケジュール!D13)</f>
        <v>43391</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v>
      </c>
      <c r="R11" t="str">
        <f>IF(スケジュール!R13="","",スケジュール!R13)</f>
        <v>●</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f>IF(スケジュール!C14="","",スケジュール!C14)</f>
        <v>43390</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v>
      </c>
      <c r="R12" t="str">
        <f>IF(スケジュール!R14="","",スケジュール!R14)</f>
        <v>●</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f>IF(スケジュール!C18="","",スケジュール!C18)</f>
        <v>43394</v>
      </c>
      <c r="D16" s="209">
        <f>IF(スケジュール!D18="","",スケジュール!D18)</f>
        <v>43396</v>
      </c>
      <c r="E16" t="str">
        <f>IF(スケジュール!E18="","",スケジュール!E18)</f>
        <v>●</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f>IF(スケジュール!C19="","",スケジュール!C19)</f>
        <v>43395</v>
      </c>
      <c r="D17" s="209">
        <f>IF(スケジュール!D19="","",スケジュール!D19)</f>
        <v>43397</v>
      </c>
      <c r="E17" t="str">
        <f>IF(スケジュール!E19="","",スケジュール!E19)</f>
        <v>●</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f>IF(スケジュール!C20="","",スケジュール!C20)</f>
        <v>43396</v>
      </c>
      <c r="D18" s="209">
        <f>IF(スケジュール!D20="","",スケジュール!D20)</f>
        <v>43398</v>
      </c>
      <c r="E18" t="str">
        <f>IF(スケジュール!E20="","",スケジュール!E20)</f>
        <v>●</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f>IF(スケジュール!C21="","",スケジュール!C21)</f>
        <v>43397</v>
      </c>
      <c r="D19" s="209" t="str">
        <f>IF(スケジュール!D21="","",スケジュール!D21)</f>
        <v/>
      </c>
      <c r="E19" t="str">
        <f>IF(スケジュール!E21="","",スケジュール!E21)</f>
        <v>●</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t="str">
        <f>IF(スケジュール!C22="","",スケジュール!C22)</f>
        <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t="str">
        <f>IF(スケジュール!C24="","",スケジュール!C24)</f>
        <v/>
      </c>
      <c r="D22" s="209">
        <f>IF(スケジュール!D24="","",スケジュール!D24)</f>
        <v>43402</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v>
      </c>
      <c r="R22" t="str">
        <f>IF(スケジュール!R24="","",スケジュール!R24)</f>
        <v>●</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f>IF(スケジュール!C25="","",スケジュール!C25)</f>
        <v>43401</v>
      </c>
      <c r="D23" s="209">
        <f>IF(スケジュール!D25="","",スケジュール!D25)</f>
        <v>43403</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v>
      </c>
      <c r="R23" t="str">
        <f>IF(スケジュール!R25="","",スケジュール!R25)</f>
        <v>●</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f>IF(スケジュール!C26="","",スケジュール!C26)</f>
        <v>43402</v>
      </c>
      <c r="D24" s="209">
        <f>IF(スケジュール!D26="","",スケジュール!D26)</f>
        <v>43404</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v>
      </c>
      <c r="R24" t="str">
        <f>IF(スケジュール!R26="","",スケジュール!R26)</f>
        <v>●</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f>IF(スケジュール!C27="","",スケジュール!C27)</f>
        <v>43403</v>
      </c>
      <c r="D25" s="209">
        <f>IF(スケジュール!D27="","",スケジュール!D27)</f>
        <v>43405</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v>
      </c>
      <c r="R25" t="str">
        <f>IF(スケジュール!R27="","",スケジュール!R27)</f>
        <v>●</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f>IF(スケジュール!C28="","",スケジュール!C28)</f>
        <v>43404</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v>
      </c>
      <c r="R26" t="str">
        <f>IF(スケジュール!R28="","",スケジュール!R28)</f>
        <v>●</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t="str">
        <f>IF(スケジュール!C29="","",スケジュール!C29)</f>
        <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t="str">
        <f>IF(スケジュール!C31="","",スケジュール!C31)</f>
        <v/>
      </c>
      <c r="D29" s="209">
        <f>IF(スケジュール!D31="","",スケジュール!D31)</f>
        <v>43409</v>
      </c>
      <c r="E29" t="str">
        <f>IF(スケジュール!E31="","",スケジュール!E31)</f>
        <v>●</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f>IF(スケジュール!C32="","",スケジュール!C32)</f>
        <v>43408</v>
      </c>
      <c r="D30" s="209">
        <f>IF(スケジュール!D32="","",スケジュール!D32)</f>
        <v>43410</v>
      </c>
      <c r="E30" t="str">
        <f>IF(スケジュール!E32="","",スケジュール!E32)</f>
        <v>●</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f>IF(スケジュール!C33="","",スケジュール!C33)</f>
        <v>43409</v>
      </c>
      <c r="D31" s="209">
        <f>IF(スケジュール!D33="","",スケジュール!D33)</f>
        <v>43411</v>
      </c>
      <c r="E31" t="str">
        <f>IF(スケジュール!E33="","",スケジュール!E33)</f>
        <v>●</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43410</v>
      </c>
      <c r="D32" s="209">
        <f>IF(スケジュール!D34="","",スケジュール!D34)</f>
        <v>43412</v>
      </c>
      <c r="E32" t="str">
        <f>IF(スケジュール!E34="","",スケジュール!E34)</f>
        <v>●</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f>IF(スケジュール!C35="","",スケジュール!C35)</f>
        <v>43411</v>
      </c>
      <c r="D33" s="209" t="str">
        <f>IF(スケジュール!D35="","",スケジュール!D35)</f>
        <v/>
      </c>
      <c r="E33" t="str">
        <f>IF(スケジュール!E35="","",スケジュール!E35)</f>
        <v>●</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t="str">
        <f>IF(スケジュール!C36="","",スケジュール!C36)</f>
        <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t="str">
        <f>IF(スケジュール!C38="","",スケジュール!C38)</f>
        <v/>
      </c>
      <c r="D36" s="209">
        <f>IF(スケジュール!D38="","",スケジュール!D38)</f>
        <v>43416</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v>
      </c>
      <c r="R36" t="str">
        <f>IF(スケジュール!R38="","",スケジュール!R38)</f>
        <v>●</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f>IF(スケジュール!C39="","",スケジュール!C39)</f>
        <v>43415</v>
      </c>
      <c r="D37" s="209">
        <f>IF(スケジュール!D39="","",スケジュール!D39)</f>
        <v>43417</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v>
      </c>
      <c r="R37" t="str">
        <f>IF(スケジュール!R39="","",スケジュール!R39)</f>
        <v>●</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f>IF(スケジュール!C40="","",スケジュール!C40)</f>
        <v>43416</v>
      </c>
      <c r="D38" s="209">
        <f>IF(スケジュール!D40="","",スケジュール!D40)</f>
        <v>43418</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v>
      </c>
      <c r="R38" t="str">
        <f>IF(スケジュール!R40="","",スケジュール!R40)</f>
        <v>●</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43417</v>
      </c>
      <c r="D39" s="209">
        <f>IF(スケジュール!D41="","",スケジュール!D41)</f>
        <v>43419</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v>
      </c>
      <c r="R39" t="str">
        <f>IF(スケジュール!R41="","",スケジュール!R41)</f>
        <v>●</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f>IF(スケジュール!C42="","",スケジュール!C42)</f>
        <v>43418</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v>
      </c>
      <c r="R40" t="str">
        <f>IF(スケジュール!R42="","",スケジュール!R42)</f>
        <v>●</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t="str">
        <f>IF(スケジュール!C45="","",スケジュール!C45)</f>
        <v/>
      </c>
      <c r="D43" s="209">
        <f>IF(スケジュール!D45="","",スケジュール!D45)</f>
        <v>43423</v>
      </c>
      <c r="E43" t="str">
        <f>IF(スケジュール!E45="","",スケジュール!E45)</f>
        <v>●</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f>IF(スケジュール!C46="","",スケジュール!C46)</f>
        <v>43422</v>
      </c>
      <c r="D44" s="209">
        <f>IF(スケジュール!D46="","",スケジュール!D46)</f>
        <v>43424</v>
      </c>
      <c r="E44" t="str">
        <f>IF(スケジュール!E46="","",スケジュール!E46)</f>
        <v>●</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f>IF(スケジュール!C47="","",スケジュール!C47)</f>
        <v>43423</v>
      </c>
      <c r="D45" s="209">
        <f>IF(スケジュール!D47="","",スケジュール!D47)</f>
        <v>43425</v>
      </c>
      <c r="E45" t="str">
        <f>IF(スケジュール!E47="","",スケジュール!E47)</f>
        <v>●</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43424</v>
      </c>
      <c r="D46" s="209">
        <f>IF(スケジュール!D48="","",スケジュール!D48)</f>
        <v>43426</v>
      </c>
      <c r="E46" t="str">
        <f>IF(スケジュール!E48="","",スケジュール!E48)</f>
        <v>●</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f>IF(スケジュール!C49="","",スケジュール!C49)</f>
        <v>43425</v>
      </c>
      <c r="D47" s="209" t="str">
        <f>IF(スケジュール!D49="","",スケジュール!D49)</f>
        <v/>
      </c>
      <c r="E47" t="str">
        <f>IF(スケジュール!E49="","",スケジュール!E49)</f>
        <v>●</v>
      </c>
      <c r="F47" t="str">
        <f>IF(スケジュール!F49="","",スケジュール!F49)</f>
        <v/>
      </c>
      <c r="G47"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t="str">
        <f>IF(スケジュール!C52="","",スケジュール!C52)</f>
        <v/>
      </c>
      <c r="D50" s="209">
        <f>IF(スケジュール!D52="","",スケジュール!D52)</f>
        <v>43430</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v>
      </c>
      <c r="R50" t="str">
        <f>IF(スケジュール!R52="","",スケジュール!R52)</f>
        <v>●</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f>IF(スケジュール!C53="","",スケジュール!C53)</f>
        <v>43429</v>
      </c>
      <c r="D51" s="209">
        <f>IF(スケジュール!D53="","",スケジュール!D53)</f>
        <v>43431</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v>
      </c>
      <c r="R51" t="str">
        <f>IF(スケジュール!R53="","",スケジュール!R53)</f>
        <v>●</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f>IF(スケジュール!C54="","",スケジュール!C54)</f>
        <v>43430</v>
      </c>
      <c r="D52" s="209">
        <f>IF(スケジュール!D54="","",スケジュール!D54)</f>
        <v>43432</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v>
      </c>
      <c r="R52" t="str">
        <f>IF(スケジュール!R54="","",スケジュール!R54)</f>
        <v>●</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f>IF(スケジュール!C55="","",スケジュール!C55)</f>
        <v>43431</v>
      </c>
      <c r="D53" s="209"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v>
      </c>
      <c r="R53" t="str">
        <f>IF(スケジュール!R55="","",スケジュール!R55)</f>
        <v>●</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f>IF(スケジュール!C56="","",スケジュール!C56)</f>
        <v>43432</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v>
      </c>
      <c r="R54" t="str">
        <f>IF(スケジュール!R56="","",スケジュール!R56)</f>
        <v>●</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t="str">
        <f>IF(スケジュール!C57="","",スケジュール!C57)</f>
        <v/>
      </c>
      <c r="D55" s="209"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t="str">
        <f>IF(スケジュール!C59="","",スケジュール!C59)</f>
        <v/>
      </c>
      <c r="D57" s="209">
        <f>IF(スケジュール!D59="","",スケジュール!D59)</f>
        <v>43437</v>
      </c>
      <c r="E57" t="str">
        <f>IF(スケジュール!E59="","",スケジュール!E59)</f>
        <v>●</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f>IF(スケジュール!C60="","",スケジュール!C60)</f>
        <v>43436</v>
      </c>
      <c r="D58" s="209">
        <f>IF(スケジュール!D60="","",スケジュール!D60)</f>
        <v>43438</v>
      </c>
      <c r="E58" t="str">
        <f>IF(スケジュール!E60="","",スケジュール!E60)</f>
        <v>●</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f>IF(スケジュール!C61="","",スケジュール!C61)</f>
        <v>43437</v>
      </c>
      <c r="D59" s="209">
        <f>IF(スケジュール!D61="","",スケジュール!D61)</f>
        <v>43439</v>
      </c>
      <c r="E59" t="str">
        <f>IF(スケジュール!E61="","",スケジュール!E61)</f>
        <v>●</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f>IF(スケジュール!C62="","",スケジュール!C62)</f>
        <v>43438</v>
      </c>
      <c r="D60" s="210">
        <f>IF(スケジュール!D62="","",スケジュール!D62)</f>
        <v>43440</v>
      </c>
      <c r="E60" t="str">
        <f>IF(スケジュール!E62="","",スケジュール!E62)</f>
        <v>●</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t="str">
        <f>IF(スケジュール!C64="","",スケジュール!C64)</f>
        <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t="str">
        <f>IF(スケジュール!C66="","",スケジュール!C66)</f>
        <v/>
      </c>
      <c r="D64" s="209">
        <f>IF(スケジュール!D66="","",スケジュール!D66)</f>
        <v>43444</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v>
      </c>
      <c r="R64" t="str">
        <f>IF(スケジュール!R66="","",スケジュール!R66)</f>
        <v>●</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f>IF(スケジュール!C67="","",スケジュール!C67)</f>
        <v>43443</v>
      </c>
      <c r="D65" s="209">
        <f>IF(スケジュール!D67="","",スケジュール!D67)</f>
        <v>43445</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v>
      </c>
      <c r="R65" t="str">
        <f>IF(スケジュール!R67="","",スケジュール!R67)</f>
        <v>●</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f>IF(スケジュール!C68="","",スケジュール!C68)</f>
        <v>43444</v>
      </c>
      <c r="D66" s="209">
        <f>IF(スケジュール!D68="","",スケジュール!D68)</f>
        <v>43446</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v>
      </c>
      <c r="R66" t="str">
        <f>IF(スケジュール!R68="","",スケジュール!R68)</f>
        <v>●</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f>IF(スケジュール!C69="","",スケジュール!C69)</f>
        <v>43445</v>
      </c>
      <c r="D67" s="209">
        <f>IF(スケジュール!D69="","",スケジュール!D69)</f>
        <v>43447</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v>
      </c>
      <c r="R67" t="str">
        <f>IF(スケジュール!R69="","",スケジュール!R69)</f>
        <v>●</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f>IF(スケジュール!C70="","",スケジュール!C70)</f>
        <v>43446</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v>
      </c>
      <c r="R68" t="str">
        <f>IF(スケジュール!R70="","",スケジュール!R70)</f>
        <v>●</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t="str">
        <f>IF(スケジュール!C71="","",スケジュール!C71)</f>
        <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t="str">
        <f>IF(スケジュール!C73="","",スケジュール!C73)</f>
        <v/>
      </c>
      <c r="D71" s="209">
        <f>IF(スケジュール!D73="","",スケジュール!D73)</f>
        <v>43451</v>
      </c>
      <c r="E71" t="str">
        <f>IF(スケジュール!E73="","",スケジュール!E73)</f>
        <v>●</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f>IF(スケジュール!C74="","",スケジュール!C74)</f>
        <v>43450</v>
      </c>
      <c r="D72" s="209">
        <f>IF(スケジュール!D74="","",スケジュール!D74)</f>
        <v>43452</v>
      </c>
      <c r="E72" t="str">
        <f>IF(スケジュール!E74="","",スケジュール!E74)</f>
        <v>●</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f>IF(スケジュール!C75="","",スケジュール!C75)</f>
        <v>43451</v>
      </c>
      <c r="D73" s="209">
        <f>IF(スケジュール!D75="","",スケジュール!D75)</f>
        <v>43453</v>
      </c>
      <c r="E73" t="str">
        <f>IF(スケジュール!E75="","",スケジュール!E75)</f>
        <v>●</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f>IF(スケジュール!C76="","",スケジュール!C76)</f>
        <v>43452</v>
      </c>
      <c r="D74" s="209">
        <f>IF(スケジュール!D76="","",スケジュール!D76)</f>
        <v>43454</v>
      </c>
      <c r="E74" t="str">
        <f>IF(スケジュール!E76="","",スケジュール!E76)</f>
        <v>●</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f>IF(スケジュール!C77="","",スケジュール!C77)</f>
        <v>43453</v>
      </c>
      <c r="D75" s="209" t="str">
        <f>IF(スケジュール!D77="","",スケジュール!D77)</f>
        <v/>
      </c>
      <c r="E75" t="str">
        <f>IF(スケジュール!E77="","",スケジュール!E77)</f>
        <v>●</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t="str">
        <f>IF(スケジュール!C78="","",スケジュール!C78)</f>
        <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t="str">
        <f>IF(スケジュール!C80="","",スケジュール!C80)</f>
        <v/>
      </c>
      <c r="D78" s="209">
        <f>IF(スケジュール!D80="","",スケジュール!D80)</f>
        <v>43458</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v>
      </c>
      <c r="R78" t="str">
        <f>IF(スケジュール!R80="","",スケジュール!R80)</f>
        <v>●</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f>IF(スケジュール!C81="","",スケジュール!C81)</f>
        <v>43457</v>
      </c>
      <c r="D79" s="209">
        <f>IF(スケジュール!D81="","",スケジュール!D81)</f>
        <v>43459</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v>
      </c>
      <c r="R79" t="str">
        <f>IF(スケジュール!R81="","",スケジュール!R81)</f>
        <v>●</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f>IF(スケジュール!C82="","",スケジュール!C82)</f>
        <v>43458</v>
      </c>
      <c r="D80" s="209">
        <f>IF(スケジュール!D82="","",スケジュール!D82)</f>
        <v>43460</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v>
      </c>
      <c r="R80" t="str">
        <f>IF(スケジュール!R82="","",スケジュール!R82)</f>
        <v>●</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f>IF(スケジュール!C83="","",スケジュール!C83)</f>
        <v>43459</v>
      </c>
      <c r="D81" s="209">
        <f>IF(スケジュール!D83="","",スケジュール!D83)</f>
        <v>43461</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v>
      </c>
      <c r="R81" t="str">
        <f>IF(スケジュール!R83="","",スケジュール!R83)</f>
        <v>●</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f>IF(スケジュール!C84="","",スケジュール!C84)</f>
        <v>43460</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v>
      </c>
      <c r="R82" t="str">
        <f>IF(スケジュール!R84="","",スケジュール!R84)</f>
        <v>●</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t="str">
        <f>IF(スケジュール!C87="","",スケジュール!C87)</f>
        <v/>
      </c>
      <c r="D85" s="209">
        <f>IF(スケジュール!D87="","",スケジュール!D87)</f>
        <v>43471</v>
      </c>
      <c r="E85" t="str">
        <f>IF(スケジュール!E87="","",スケジュール!E87)</f>
        <v>●</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t="str">
        <f>IF(スケジュール!C88="","",スケジュール!C88)</f>
        <v/>
      </c>
      <c r="D86" s="209">
        <f>IF(スケジュール!D88="","",スケジュール!D88)</f>
        <v>43472</v>
      </c>
      <c r="E86" t="str">
        <f>IF(スケジュール!E88="","",スケジュール!E88)</f>
        <v>●</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f>IF(スケジュール!C89="","",スケジュール!C89)</f>
        <v>43471</v>
      </c>
      <c r="D87" s="209">
        <f>IF(スケジュール!D89="","",スケジュール!D89)</f>
        <v>43473</v>
      </c>
      <c r="E87" t="str">
        <f>IF(スケジュール!E89="","",スケジュール!E89)</f>
        <v>●</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f>IF(スケジュール!C90="","",スケジュール!C90)</f>
        <v>43472</v>
      </c>
      <c r="D88" s="209">
        <f>IF(スケジュール!D90="","",スケジュール!D90)</f>
        <v>43475</v>
      </c>
      <c r="E88" t="str">
        <f>IF(スケジュール!E90="","",スケジュール!E90)</f>
        <v>●</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f>IF('入力シート１＜普通車　料金表＞'!E37="","",'入力シート１＜普通車　料金表＞'!E37)</f>
        <v>48000</v>
      </c>
      <c r="C89" s="209">
        <f>IF(スケジュール!C91="","",スケジュール!C91)</f>
        <v>43473</v>
      </c>
      <c r="D89" s="209" t="str">
        <f>IF(スケジュール!D91="","",スケジュール!D91)</f>
        <v/>
      </c>
      <c r="E89" t="str">
        <f>IF(スケジュール!E91="","",スケジュール!E91)</f>
        <v>●</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t="str">
        <f>IF(スケジュール!C108="","",スケジュール!C108)</f>
        <v/>
      </c>
      <c r="D106" s="209">
        <f>IF(スケジュール!D108="","",スケジュール!D108)</f>
        <v>43486</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v>
      </c>
      <c r="R106" t="str">
        <f>IF(スケジュール!R108="","",スケジュール!R108)</f>
        <v>●</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t="str">
        <f>IF(スケジュール!C109="","",スケジュール!C109)</f>
        <v/>
      </c>
      <c r="D107" s="209">
        <f>IF(スケジュール!D109="","",スケジュール!D109)</f>
        <v>43487</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v>
      </c>
      <c r="R107" t="str">
        <f>IF(スケジュール!R109="","",スケジュール!R109)</f>
        <v>●</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f>IF(スケジュール!C110="","",スケジュール!C110)</f>
        <v>43486</v>
      </c>
      <c r="D108" s="209">
        <f>IF(スケジュール!D110="","",スケジュール!D110)</f>
        <v>43488</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v>
      </c>
      <c r="R108" t="str">
        <f>IF(スケジュール!R110="","",スケジュール!R110)</f>
        <v>●</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f>IF(スケジュール!C111="","",スケジュール!C111)</f>
        <v>43487</v>
      </c>
      <c r="D109" s="209">
        <f>IF(スケジュール!D111="","",スケジュール!D111)</f>
        <v>43489</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v>
      </c>
      <c r="R109" t="str">
        <f>IF(スケジュール!R111="","",スケジュール!R111)</f>
        <v>●</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f>IF(スケジュール!C112="","",スケジュール!C112)</f>
        <v>43488</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v>
      </c>
      <c r="R110" t="str">
        <f>IF(スケジュール!R112="","",スケジュール!R112)</f>
        <v>●</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t="str">
        <f>IF(スケジュール!C113="","",スケジュール!C113)</f>
        <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43492</v>
      </c>
      <c r="D114" s="209">
        <f>IF(スケジュール!D116="","",スケジュール!D116)</f>
        <v>43494</v>
      </c>
      <c r="E114" t="str">
        <f>IF(スケジュール!E116="","",スケジュール!E116)</f>
        <v>●</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f>IF(スケジュール!C117="","",スケジュール!C117)</f>
        <v>43493</v>
      </c>
      <c r="D115" s="209">
        <f>IF(スケジュール!D117="","",スケジュール!D117)</f>
        <v>43495</v>
      </c>
      <c r="E115" t="str">
        <f>IF(スケジュール!E117="","",スケジュール!E117)</f>
        <v>●</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f>IF(スケジュール!C118="","",スケジュール!C118)</f>
        <v>43494</v>
      </c>
      <c r="D116" s="209">
        <f>IF(スケジュール!D118="","",スケジュール!D118)</f>
        <v>43496</v>
      </c>
      <c r="E116" t="str">
        <f>IF(スケジュール!E118="","",スケジュール!E118)</f>
        <v>●</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f>IF(スケジュール!C119="","",スケジュール!C119)</f>
        <v>43495</v>
      </c>
      <c r="D117" s="209" t="str">
        <f>IF(スケジュール!D119="","",スケジュール!D119)</f>
        <v/>
      </c>
      <c r="E117" t="str">
        <f>IF(スケジュール!E119="","",スケジュール!E119)</f>
        <v>●</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t="str">
        <f>IF(スケジュール!C120="","",スケジュール!C120)</f>
        <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t="str">
        <f>IF(スケジュール!C122="","",スケジュール!C122)</f>
        <v/>
      </c>
      <c r="D120" s="209">
        <f>IF(スケジュール!D122="","",スケジュール!D122)</f>
        <v>43501</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f>IF(スケジュール!C123="","",スケジュール!C123)</f>
        <v>43500</v>
      </c>
      <c r="D121" s="209">
        <f>IF(スケジュール!D123="","",スケジュール!D123)</f>
        <v>43502</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f>IF(スケジュール!C124="","",スケジュール!C124)</f>
        <v>43501</v>
      </c>
      <c r="D122" s="209">
        <f>IF(スケジュール!D124="","",スケジュール!D124)</f>
        <v>43503</v>
      </c>
      <c r="E122" t="str">
        <f>IF(スケジュール!E124="","",スケジュール!E124)</f>
        <v/>
      </c>
      <c r="F122" t="str">
        <f>IF(スケジュール!F124="","",スケジュール!F124)</f>
        <v/>
      </c>
      <c r="G122" t="str">
        <f>IF(スケジュール!G124="","",スケジュール!G124)</f>
        <v>●</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43502</v>
      </c>
      <c r="D123" s="209">
        <f>IF(スケジュール!D125="","",スケジュール!D125)</f>
        <v>43504</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f>IF(スケジュール!C126="","",スケジュール!C126)</f>
        <v>43503</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t="str">
        <f>IF(スケジュール!C127="","",スケジュール!C127)</f>
        <v/>
      </c>
      <c r="D125" s="209"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t="str">
        <f>IF(スケジュール!C129="","",スケジュール!C129)</f>
        <v/>
      </c>
      <c r="D127" s="209">
        <f>IF(スケジュール!D129="","",スケジュール!D129)</f>
        <v>43508</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v>
      </c>
      <c r="AG127" t="str">
        <f>IF(スケジュール!AA129="","",スケジュール!AA129)</f>
        <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f>IF(スケジュール!C130="","",スケジュール!C130)</f>
        <v>43507</v>
      </c>
      <c r="D128" s="209">
        <f>IF(スケジュール!D130="","",スケジュール!D130)</f>
        <v>43509</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v>
      </c>
      <c r="AG128" t="str">
        <f>IF(スケジュール!AA130="","",スケジュール!AA130)</f>
        <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f>IF(スケジュール!C131="","",スケジュール!C131)</f>
        <v>43508</v>
      </c>
      <c r="D129" s="209">
        <f>IF(スケジュール!D131="","",スケジュール!D131)</f>
        <v>43510</v>
      </c>
      <c r="E129" t="str">
        <f>IF(スケジュール!E131="","",スケジュール!E131)</f>
        <v/>
      </c>
      <c r="F129" t="str">
        <f>IF(スケジュール!F131="","",スケジュール!F131)</f>
        <v/>
      </c>
      <c r="G129" t="str">
        <f>IF(スケジュール!G131="","",スケジュール!G131)</f>
        <v/>
      </c>
      <c r="H129" t="str">
        <f>IF(スケジュール!H131="","",スケジュール!H131)</f>
        <v>●</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f>IF(スケジュール!C132="","",スケジュール!C132)</f>
        <v>43509</v>
      </c>
      <c r="D130" s="209">
        <f>IF(スケジュール!D132="","",スケジュール!D132)</f>
        <v>43511</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v>
      </c>
      <c r="AG130" t="str">
        <f>IF(スケジュール!AA132="","",スケジュール!AA132)</f>
        <v/>
      </c>
      <c r="AH130" t="str">
        <f>IF(スケジュール!AB132="","",スケジュール!AB132)</f>
        <v/>
      </c>
      <c r="AI130" t="str">
        <f>IF(スケジュール!AC132="","",スケジュール!AC132)</f>
        <v/>
      </c>
    </row>
    <row r="131" spans="1:3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t="str">
        <f>IF(スケジュール!C134="","",スケジュール!C134)</f>
        <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t="str">
        <f>IF(スケジュール!C136="","",スケジュール!C136)</f>
        <v/>
      </c>
      <c r="D134" s="209" t="str">
        <f>IF(スケジュール!D136="","",スケジュール!D136)</f>
        <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c r="A135" s="209">
        <f>IF(スケジュール!A137="","",スケジュール!A137)</f>
        <v>43501</v>
      </c>
      <c r="B135" t="str">
        <f>IF(スケジュール!B137="","",スケジュール!B137)</f>
        <v>火</v>
      </c>
      <c r="C135" s="209">
        <f>IF(スケジュール!C137="","",スケジュール!C137)</f>
        <v>43515</v>
      </c>
      <c r="D135" s="209">
        <f>IF(スケジュール!D137="","",スケジュール!D137)</f>
        <v>43516</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v>
      </c>
      <c r="AH135" t="str">
        <f>IF(スケジュール!AB137="","",スケジュール!AB137)</f>
        <v/>
      </c>
      <c r="AI135" t="str">
        <f>IF(スケジュール!AC137="","",スケジュール!AC137)</f>
        <v/>
      </c>
    </row>
    <row r="136" spans="1:35">
      <c r="A136" s="209">
        <f>IF(スケジュール!A138="","",スケジュール!A138)</f>
        <v>43502</v>
      </c>
      <c r="B136" t="str">
        <f>IF(スケジュール!B138="","",スケジュール!B138)</f>
        <v>水</v>
      </c>
      <c r="C136" s="209">
        <f>IF(スケジュール!C138="","",スケジュール!C138)</f>
        <v>43516</v>
      </c>
      <c r="D136" s="209">
        <f>IF(スケジュール!D138="","",スケジュール!D138)</f>
        <v>43517</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v>
      </c>
      <c r="AH136" t="str">
        <f>IF(スケジュール!AB138="","",スケジュール!AB138)</f>
        <v/>
      </c>
      <c r="AI136" t="str">
        <f>IF(スケジュール!AC138="","",スケジュール!AC138)</f>
        <v/>
      </c>
    </row>
    <row r="137" spans="1:35">
      <c r="A137" s="209">
        <f>IF(スケジュール!A139="","",スケジュール!A139)</f>
        <v>43503</v>
      </c>
      <c r="B137" t="str">
        <f>IF(スケジュール!B139="","",スケジュール!B139)</f>
        <v>木</v>
      </c>
      <c r="C137" s="209" t="str">
        <f>IF(スケジュール!C139="","",スケジュール!C139)</f>
        <v/>
      </c>
      <c r="D137" s="209">
        <f>IF(スケジュール!D139="","",スケジュール!D139)</f>
        <v>43518</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v>
      </c>
      <c r="AH137" t="str">
        <f>IF(スケジュール!AB139="","",スケジュール!AB139)</f>
        <v/>
      </c>
      <c r="AI137" t="str">
        <f>IF(スケジュール!AC139="","",スケジュール!AC139)</f>
        <v/>
      </c>
    </row>
    <row r="138" spans="1:3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c r="A139" s="209">
        <f>IF(スケジュール!A141="","",スケジュール!A141)</f>
        <v>43505</v>
      </c>
      <c r="B139" t="str">
        <f>IF(スケジュール!B141="","",スケジュール!B141)</f>
        <v>土</v>
      </c>
      <c r="C139" s="209" t="str">
        <f>IF(スケジュール!C141="","",スケジュール!C141)</f>
        <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43521</v>
      </c>
      <c r="D142" s="209">
        <f>IF(スケジュール!D144="","",スケジュール!D144)</f>
        <v>43523</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v>
      </c>
      <c r="AH142" t="str">
        <f>IF(スケジュール!AB144="","",スケジュール!AB144)</f>
        <v/>
      </c>
      <c r="AI142" t="str">
        <f>IF(スケジュール!AC144="","",スケジュール!AC144)</f>
        <v/>
      </c>
    </row>
    <row r="143" spans="1:35">
      <c r="A143" s="209">
        <f>IF(スケジュール!A145="","",スケジュール!A145)</f>
        <v>43509</v>
      </c>
      <c r="B143" t="str">
        <f>IF(スケジュール!B145="","",スケジュール!B145)</f>
        <v>水</v>
      </c>
      <c r="C143" s="209">
        <f>IF(スケジュール!C145="","",スケジュール!C145)</f>
        <v>43522</v>
      </c>
      <c r="D143" s="209">
        <f>IF(スケジュール!D145="","",スケジュール!D145)</f>
        <v>43524</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v>
      </c>
      <c r="AH143" t="str">
        <f>IF(スケジュール!AB145="","",スケジュール!AB145)</f>
        <v/>
      </c>
      <c r="AI143" t="str">
        <f>IF(スケジュール!AC145="","",スケジュール!AC145)</f>
        <v/>
      </c>
    </row>
    <row r="144" spans="1:35">
      <c r="A144" s="209">
        <f>IF(スケジュール!A146="","",スケジュール!A146)</f>
        <v>43510</v>
      </c>
      <c r="B144" t="str">
        <f>IF(スケジュール!B146="","",スケジュール!B146)</f>
        <v>木</v>
      </c>
      <c r="C144" s="209">
        <f>IF(スケジュール!C146="","",スケジュール!C146)</f>
        <v>43523</v>
      </c>
      <c r="D144" s="209">
        <f>IF(スケジュール!D146="","",スケジュール!D146)</f>
        <v>43525</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v>
      </c>
      <c r="AH144" t="str">
        <f>IF(スケジュール!AB146="","",スケジュール!AB146)</f>
        <v/>
      </c>
      <c r="AI144" t="str">
        <f>IF(スケジュール!AC146="","",スケジュール!AC146)</f>
        <v/>
      </c>
    </row>
    <row r="145" spans="1:3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c r="A146" s="209">
        <f>IF(スケジュール!A148="","",スケジュール!A148)</f>
        <v>43512</v>
      </c>
      <c r="B146" t="str">
        <f>IF(スケジュール!B148="","",スケジュール!B148)</f>
        <v>土</v>
      </c>
      <c r="C146" s="209" t="str">
        <f>IF(スケジュール!C148="","",スケジュール!C148)</f>
        <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
      </c>
    </row>
    <row r="147" spans="1:3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c r="A149" s="209">
        <f>IF(スケジュール!A151="","",スケジュール!A151)</f>
        <v>43515</v>
      </c>
      <c r="B149" t="str">
        <f>IF(スケジュール!B151="","",スケジュール!B151)</f>
        <v>火</v>
      </c>
      <c r="C149" s="209">
        <f>IF(スケジュール!C151="","",スケジュール!C151)</f>
        <v>43528</v>
      </c>
      <c r="D149" s="209">
        <f>IF(スケジュール!D151="","",スケジュール!D151)</f>
        <v>43532</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v>
      </c>
      <c r="AI149" t="str">
        <f>IF(スケジュール!AC151="","",スケジュール!AC151)</f>
        <v/>
      </c>
    </row>
    <row r="150" spans="1:35">
      <c r="A150" s="209">
        <f>IF(スケジュール!A152="","",スケジュール!A152)</f>
        <v>43516</v>
      </c>
      <c r="B150" t="str">
        <f>IF(スケジュール!B152="","",スケジュール!B152)</f>
        <v>水</v>
      </c>
      <c r="C150" s="209">
        <f>IF(スケジュール!C152="","",スケジュール!C152)</f>
        <v>43529</v>
      </c>
      <c r="D150" s="209">
        <f>IF(スケジュール!D152="","",スケジュール!D152)</f>
        <v>43533</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v>
      </c>
      <c r="AI150" t="str">
        <f>IF(スケジュール!AC152="","",スケジュール!AC152)</f>
        <v/>
      </c>
    </row>
    <row r="151" spans="1:35">
      <c r="A151" s="209">
        <f>IF(スケジュール!A153="","",スケジュール!A153)</f>
        <v>43517</v>
      </c>
      <c r="B151" t="str">
        <f>IF(スケジュール!B153="","",スケジュール!B153)</f>
        <v>木</v>
      </c>
      <c r="C151" s="209">
        <f>IF(スケジュール!C153="","",スケジュール!C153)</f>
        <v>43530</v>
      </c>
      <c r="D151" s="209">
        <f>IF(スケジュール!D153="","",スケジュール!D153)</f>
        <v>43534</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v>
      </c>
      <c r="AI151" t="str">
        <f>IF(スケジュール!AC153="","",スケジュール!AC153)</f>
        <v/>
      </c>
    </row>
    <row r="152" spans="1:3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c r="A153" s="209">
        <f>IF(スケジュール!A155="","",スケジュール!A155)</f>
        <v>43519</v>
      </c>
      <c r="B153" t="str">
        <f>IF(スケジュール!B155="","",スケジュール!B155)</f>
        <v>土</v>
      </c>
      <c r="C153" s="209" t="str">
        <f>IF(スケジュール!C155="","",スケジュール!C155)</f>
        <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
      </c>
    </row>
    <row r="154" spans="1:3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c r="A156" s="209">
        <f>IF(スケジュール!A158="","",スケジュール!A158)</f>
        <v>43522</v>
      </c>
      <c r="B156" t="str">
        <f>IF(スケジュール!B158="","",スケジュール!B158)</f>
        <v>火</v>
      </c>
      <c r="C156" s="209">
        <f>IF(スケジュール!C158="","",スケジュール!C158)</f>
        <v>43535</v>
      </c>
      <c r="D156" s="209">
        <f>IF(スケジュール!D158="","",スケジュール!D158)</f>
        <v>43537</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v>
      </c>
      <c r="AI156" t="str">
        <f>IF(スケジュール!AC158="","",スケジュール!AC158)</f>
        <v/>
      </c>
    </row>
    <row r="157" spans="1:35">
      <c r="A157" s="209">
        <f>IF(スケジュール!A159="","",スケジュール!A159)</f>
        <v>43523</v>
      </c>
      <c r="B157" t="str">
        <f>IF(スケジュール!B159="","",スケジュール!B159)</f>
        <v>水</v>
      </c>
      <c r="C157" s="209">
        <f>IF(スケジュール!C159="","",スケジュール!C159)</f>
        <v>43536</v>
      </c>
      <c r="D157" s="209">
        <f>IF(スケジュール!D159="","",スケジュール!D159)</f>
        <v>43538</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v>
      </c>
      <c r="AI157" t="str">
        <f>IF(スケジュール!AC159="","",スケジュール!AC159)</f>
        <v/>
      </c>
    </row>
    <row r="158" spans="1:35">
      <c r="A158" s="209">
        <f>IF(スケジュール!A160="","",スケジュール!A160)</f>
        <v>43524</v>
      </c>
      <c r="B158" t="str">
        <f>IF(スケジュール!B160="","",スケジュール!B160)</f>
        <v>木</v>
      </c>
      <c r="C158" s="209">
        <f>IF(スケジュール!C160="","",スケジュール!C160)</f>
        <v>43537</v>
      </c>
      <c r="D158" s="209">
        <f>IF(スケジュール!D160="","",スケジュール!D160)</f>
        <v>43539</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c r="A160" s="209">
        <f>IF(スケジュール!A162="","",スケジュール!A162)</f>
        <v>43526</v>
      </c>
      <c r="B160" t="str">
        <f>IF(スケジュール!B162="","",スケジュール!B162)</f>
        <v>土</v>
      </c>
      <c r="C160" s="209" t="str">
        <f>IF(スケジュール!C162="","",スケジュール!C162)</f>
        <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c r="A163" s="209">
        <f>IF(スケジュール!A165="","",スケジュール!A165)</f>
        <v>43529</v>
      </c>
      <c r="B163" t="str">
        <f>IF(スケジュール!B165="","",スケジュール!B165)</f>
        <v>火</v>
      </c>
      <c r="C163" s="209">
        <f>IF(スケジュール!C165="","",スケジュール!C165)</f>
        <v>43542</v>
      </c>
      <c r="D163" s="209">
        <f>IF(スケジュール!D165="","",スケジュール!D165)</f>
        <v>43544</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v>
      </c>
      <c r="AI163" t="str">
        <f>IF(スケジュール!AC165="","",スケジュール!AC165)</f>
        <v/>
      </c>
    </row>
    <row r="164" spans="1:35">
      <c r="A164" s="209">
        <f>IF(スケジュール!A166="","",スケジュール!A166)</f>
        <v>43530</v>
      </c>
      <c r="B164" t="str">
        <f>IF(スケジュール!B166="","",スケジュール!B166)</f>
        <v>水</v>
      </c>
      <c r="C164" s="209">
        <f>IF(スケジュール!C166="","",スケジュール!C166)</f>
        <v>43543</v>
      </c>
      <c r="D164" s="209">
        <f>IF(スケジュール!D166="","",スケジュール!D166)</f>
        <v>43545</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v>
      </c>
      <c r="AI164" t="str">
        <f>IF(スケジュール!AC166="","",スケジュール!AC166)</f>
        <v/>
      </c>
    </row>
    <row r="165" spans="1:35">
      <c r="A165" s="209">
        <f>IF(スケジュール!A167="","",スケジュール!A167)</f>
        <v>43531</v>
      </c>
      <c r="B165" t="str">
        <f>IF(スケジュール!B167="","",スケジュール!B167)</f>
        <v>木</v>
      </c>
      <c r="C165" s="209">
        <f>IF(スケジュール!C167="","",スケジュール!C167)</f>
        <v>43544</v>
      </c>
      <c r="D165" s="209">
        <f>IF(スケジュール!D167="","",スケジュール!D167)</f>
        <v>43546</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v>
      </c>
      <c r="AI165" t="str">
        <f>IF(スケジュール!AC167="","",スケジュール!AC167)</f>
        <v/>
      </c>
    </row>
    <row r="166" spans="1:3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c r="A167" s="209">
        <f>IF(スケジュール!A169="","",スケジュール!A169)</f>
        <v>43533</v>
      </c>
      <c r="B167" t="str">
        <f>IF(スケジュール!B169="","",スケジュール!B169)</f>
        <v>土</v>
      </c>
      <c r="C167" s="209" t="str">
        <f>IF(スケジュール!C169="","",スケジュール!C169)</f>
        <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c r="A170" s="209">
        <f>IF(スケジュール!A172="","",スケジュール!A172)</f>
        <v>43536</v>
      </c>
      <c r="B170" t="str">
        <f>IF(スケジュール!B172="","",スケジュール!B172)</f>
        <v>火</v>
      </c>
      <c r="C170" s="209">
        <f>IF(スケジュール!C172="","",スケジュール!C172)</f>
        <v>43549</v>
      </c>
      <c r="D170" s="209">
        <f>IF(スケジュール!D172="","",スケジュール!D172)</f>
        <v>43551</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v>
      </c>
      <c r="AH170" t="str">
        <f>IF(スケジュール!AB172="","",スケジュール!AB172)</f>
        <v/>
      </c>
      <c r="AI170" t="str">
        <f>IF(スケジュール!AC172="","",スケジュール!AC172)</f>
        <v/>
      </c>
    </row>
    <row r="171" spans="1:35">
      <c r="A171" s="209">
        <f>IF(スケジュール!A173="","",スケジュール!A173)</f>
        <v>43537</v>
      </c>
      <c r="B171" t="str">
        <f>IF(スケジュール!B173="","",スケジュール!B173)</f>
        <v>水</v>
      </c>
      <c r="C171" s="209">
        <f>IF(スケジュール!C173="","",スケジュール!C173)</f>
        <v>43550</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v>
      </c>
      <c r="AH171" t="str">
        <f>IF(スケジュール!AB173="","",スケジュール!AB173)</f>
        <v/>
      </c>
      <c r="AI171" t="str">
        <f>IF(スケジュール!AC173="","",スケジュール!AC173)</f>
        <v/>
      </c>
    </row>
    <row r="172" spans="1:35">
      <c r="A172" s="209">
        <f>IF(スケジュール!A174="","",スケジュール!A174)</f>
        <v>43538</v>
      </c>
      <c r="B172" t="str">
        <f>IF(スケジュール!B174="","",スケジュール!B174)</f>
        <v>木</v>
      </c>
      <c r="C172" s="209">
        <f>IF(スケジュール!C174="","",スケジュール!C174)</f>
        <v>43551</v>
      </c>
      <c r="D172" s="209">
        <f>IF(スケジュール!D174="","",スケジュール!D174)</f>
        <v>43553</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t="str">
        <f>IF(スケジュール!C176="","",スケジュール!C176)</f>
        <v/>
      </c>
      <c r="D174" s="209"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f>IF(スケジュール!C179="","",スケジュール!C179)</f>
        <v>43556</v>
      </c>
      <c r="D177" s="209">
        <f>IF(スケジュール!D179="","",スケジュール!D179)</f>
        <v>43558</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v>
      </c>
      <c r="AG177" t="str">
        <f>IF(スケジュール!AA179="","",スケジュール!AA179)</f>
        <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f>IF(スケジュール!C180="","",スケジュール!C180)</f>
        <v>43557</v>
      </c>
      <c r="D178" s="209">
        <f>IF(スケジュール!D180="","",スケジュール!D180)</f>
        <v>43559</v>
      </c>
      <c r="E178" t="str">
        <f>IF(スケジュール!E180="","",スケジュール!E180)</f>
        <v/>
      </c>
      <c r="F178" t="str">
        <f>IF(スケジュール!F180="","",スケジュール!F180)</f>
        <v/>
      </c>
      <c r="G178" t="str">
        <f>IF(スケジュール!G180="","",スケジュール!G180)</f>
        <v/>
      </c>
      <c r="H178" t="str">
        <f>IF(スケジュール!H180="","",スケジュール!H180)</f>
        <v>●</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t="str">
        <f>IF(スケジュール!C181="","",スケジュール!C181)</f>
        <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t="str">
        <f>IF(スケジュール!C183="","",スケジュール!C183)</f>
        <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t="str">
        <f>IF(スケジュール!C185="","",スケジュール!C185)</f>
        <v/>
      </c>
      <c r="D183" s="209">
        <f>IF(スケジュール!D185="","",スケジュール!D185)</f>
        <v>43563</v>
      </c>
      <c r="E183" t="str">
        <f>IF(スケジュール!E185="","",スケジュール!E185)</f>
        <v>●</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f>IF(スケジュール!C186="","",スケジュール!C186)</f>
        <v>43562</v>
      </c>
      <c r="D184" s="209">
        <f>IF(スケジュール!D186="","",スケジュール!D186)</f>
        <v>43564</v>
      </c>
      <c r="E184" t="str">
        <f>IF(スケジュール!E186="","",スケジュール!E186)</f>
        <v>●</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f>IF(スケジュール!C187="","",スケジュール!C187)</f>
        <v>43563</v>
      </c>
      <c r="D185" s="209">
        <f>IF(スケジュール!D187="","",スケジュール!D187)</f>
        <v>43565</v>
      </c>
      <c r="E185" t="str">
        <f>IF(スケジュール!E187="","",スケジュール!E187)</f>
        <v>●</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f>IF(スケジュール!C188="","",スケジュール!C188)</f>
        <v>43564</v>
      </c>
      <c r="D186" s="209">
        <f>IF(スケジュール!D188="","",スケジュール!D188)</f>
        <v>43566</v>
      </c>
      <c r="E186" t="str">
        <f>IF(スケジュール!E188="","",スケジュール!E188)</f>
        <v>●</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f>IF(スケジュール!C189="","",スケジュール!C189)</f>
        <v>43565</v>
      </c>
      <c r="D187" s="209" t="str">
        <f>IF(スケジュール!D189="","",スケジュール!D189)</f>
        <v/>
      </c>
      <c r="E187" t="str">
        <f>IF(スケジュール!E189="","",スケジュール!E189)</f>
        <v>●</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t="str">
        <f>IF(スケジュール!C190="","",スケジュール!C190)</f>
        <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t="str">
        <f>IF(スケジュール!C192="","",スケジュール!C192)</f>
        <v/>
      </c>
      <c r="D190" s="209">
        <f>IF(スケジュール!D192="","",スケジュール!D192)</f>
        <v>43570</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v>
      </c>
      <c r="R190" t="str">
        <f>IF(スケジュール!R192="","",スケジュール!R192)</f>
        <v>●</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f>IF(スケジュール!C193="","",スケジュール!C193)</f>
        <v>43569</v>
      </c>
      <c r="D191" s="209">
        <f>IF(スケジュール!D193="","",スケジュール!D193)</f>
        <v>43571</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v>
      </c>
      <c r="R191" t="str">
        <f>IF(スケジュール!R193="","",スケジュール!R193)</f>
        <v>●</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f>IF(スケジュール!C194="","",スケジュール!C194)</f>
        <v>43570</v>
      </c>
      <c r="D192" s="209">
        <f>IF(スケジュール!D194="","",スケジュール!D194)</f>
        <v>43572</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v>
      </c>
      <c r="R192" t="str">
        <f>IF(スケジュール!R194="","",スケジュール!R194)</f>
        <v>●</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43571</v>
      </c>
      <c r="D193" s="209">
        <f>IF(スケジュール!D195="","",スケジュール!D195)</f>
        <v>43573</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v>
      </c>
      <c r="R193" t="str">
        <f>IF(スケジュール!R195="","",スケジュール!R195)</f>
        <v>●</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f>IF(スケジュール!C196="","",スケジュール!C196)</f>
        <v>43572</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v>
      </c>
      <c r="R194" t="str">
        <f>IF(スケジュール!R196="","",スケジュール!R196)</f>
        <v>●</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t="str">
        <f>IF(スケジュール!C197="","",スケジュール!C197)</f>
        <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t="str">
        <f>IF(スケジュール!C199="","",スケジュール!C199)</f>
        <v/>
      </c>
      <c r="D197" s="209">
        <f>IF(スケジュール!D199="","",スケジュール!D199)</f>
        <v>43577</v>
      </c>
      <c r="E197" t="str">
        <f>IF(スケジュール!E199="","",スケジュール!E199)</f>
        <v>●</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f>IF(スケジュール!C200="","",スケジュール!C200)</f>
        <v>43576</v>
      </c>
      <c r="D198" s="209">
        <f>IF(スケジュール!D200="","",スケジュール!D200)</f>
        <v>43578</v>
      </c>
      <c r="E198" t="str">
        <f>IF(スケジュール!E200="","",スケジュール!E200)</f>
        <v>●</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f>IF(スケジュール!C201="","",スケジュール!C201)</f>
        <v>43577</v>
      </c>
      <c r="D199" s="209">
        <f>IF(スケジュール!D201="","",スケジュール!D201)</f>
        <v>43579</v>
      </c>
      <c r="E199" t="str">
        <f>IF(スケジュール!E201="","",スケジュール!E201)</f>
        <v>●</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f>IF(スケジュール!C202="","",スケジュール!C202)</f>
        <v>43578</v>
      </c>
      <c r="D200" s="209">
        <f>IF(スケジュール!D202="","",スケジュール!D202)</f>
        <v>43580</v>
      </c>
      <c r="E200" t="str">
        <f>IF(スケジュール!E202="","",スケジュール!E202)</f>
        <v>●</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f>IF(スケジュール!C203="","",スケジュール!C203)</f>
        <v>43579</v>
      </c>
      <c r="D201" s="209" t="str">
        <f>IF(スケジュール!D203="","",スケジュール!D203)</f>
        <v/>
      </c>
      <c r="E201" t="str">
        <f>IF(スケジュール!E203="","",スケジュール!E203)</f>
        <v>●</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t="str">
        <f>IF(スケジュール!C204="","",スケジュール!C204)</f>
        <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t="str">
        <f>IF(スケジュール!C206="","",スケジュール!C206)</f>
        <v/>
      </c>
      <c r="D204" s="209">
        <f>IF(スケジュール!D206="","",スケジュール!D206)</f>
        <v>43584</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v>
      </c>
      <c r="R204" t="str">
        <f>IF(スケジュール!R206="","",スケジュール!R206)</f>
        <v>●</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f>IF(スケジュール!C207="","",スケジュール!C207)</f>
        <v>43583</v>
      </c>
      <c r="D205" s="209">
        <f>IF(スケジュール!D207="","",スケジュール!D207)</f>
        <v>43585</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v>
      </c>
      <c r="R205" t="str">
        <f>IF(スケジュール!R207="","",スケジュール!R207)</f>
        <v>●</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f>IF(スケジュール!C208="","",スケジュール!C208)</f>
        <v>43584</v>
      </c>
      <c r="D206" s="209">
        <f>IF(スケジュール!D208="","",スケジュール!D208)</f>
        <v>43586</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v>
      </c>
      <c r="R206" t="str">
        <f>IF(スケジュール!R208="","",スケジュール!R208)</f>
        <v>●</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f>IF(スケジュール!C209="","",スケジュール!C209)</f>
        <v>43585</v>
      </c>
      <c r="D207" s="209">
        <f>IF(スケジュール!D209="","",スケジュール!D209)</f>
        <v>43587</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v>
      </c>
      <c r="R207" t="str">
        <f>IF(スケジュール!R209="","",スケジュール!R209)</f>
        <v>●</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f>IF(スケジュール!C210="","",スケジュール!C210)</f>
        <v>43586</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v>
      </c>
      <c r="R208" t="str">
        <f>IF(スケジュール!R210="","",スケジュール!R210)</f>
        <v>●</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t="str">
        <f>IF(スケジュール!C211="","",スケジュール!C211)</f>
        <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t="str">
        <f>IF(スケジュール!C214="","",スケジュール!C214)</f>
        <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t="str">
        <f>IF(スケジュール!C216="","",スケジュール!C216)</f>
        <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t="str">
        <f>IF(スケジュール!C221="","",スケジュール!C221)</f>
        <v/>
      </c>
      <c r="D219" s="209" t="str">
        <f>IF(スケジュール!D221="","",スケジュール!D221)</f>
        <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t="str">
        <f>IF(スケジュール!C223="","",スケジュール!C223)</f>
        <v/>
      </c>
      <c r="D221" s="209"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f>IF(スケジュール!C228="","",スケジュール!C228)</f>
        <v>43604</v>
      </c>
      <c r="D226" s="209">
        <f>IF(スケジュール!D228="","",スケジュール!D228)</f>
        <v>43606</v>
      </c>
      <c r="E226" t="str">
        <f>IF(スケジュール!E228="","",スケジュール!E228)</f>
        <v>●</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f>IF(スケジュール!C229="","",スケジュール!C229)</f>
        <v>43605</v>
      </c>
      <c r="D227" s="209">
        <f>IF(スケジュール!D229="","",スケジュール!D229)</f>
        <v>43607</v>
      </c>
      <c r="E227" t="str">
        <f>IF(スケジュール!E229="","",スケジュール!E229)</f>
        <v>●</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f>IF(スケジュール!C230="","",スケジュール!C230)</f>
        <v>43606</v>
      </c>
      <c r="D228" s="209">
        <f>IF(スケジュール!D230="","",スケジュール!D230)</f>
        <v>43608</v>
      </c>
      <c r="E228" t="str">
        <f>IF(スケジュール!E230="","",スケジュール!E230)</f>
        <v>●</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f>IF(スケジュール!C231="","",スケジュール!C231)</f>
        <v>43607</v>
      </c>
      <c r="D229" s="209" t="str">
        <f>IF(スケジュール!D231="","",スケジュール!D231)</f>
        <v/>
      </c>
      <c r="E229" t="str">
        <f>IF(スケジュール!E231="","",スケジュール!E231)</f>
        <v>●</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t="str">
        <f>IF(スケジュール!C232="","",スケジュール!C232)</f>
        <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t="str">
        <f>IF(スケジュール!C234="","",スケジュール!C234)</f>
        <v/>
      </c>
      <c r="D232" s="209">
        <f>IF(スケジュール!D234="","",スケジュール!D234)</f>
        <v>43612</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v>
      </c>
      <c r="R232" t="str">
        <f>IF(スケジュール!R234="","",スケジュール!R234)</f>
        <v>●</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f>IF(スケジュール!C235="","",スケジュール!C235)</f>
        <v>43611</v>
      </c>
      <c r="D233" s="209">
        <f>IF(スケジュール!D235="","",スケジュール!D235)</f>
        <v>43613</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v>
      </c>
      <c r="R233" t="str">
        <f>IF(スケジュール!R235="","",スケジュール!R235)</f>
        <v>●</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f>IF(スケジュール!C236="","",スケジュール!C236)</f>
        <v>43612</v>
      </c>
      <c r="D234" s="209">
        <f>IF(スケジュール!D236="","",スケジュール!D236)</f>
        <v>43614</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v>
      </c>
      <c r="R234" t="str">
        <f>IF(スケジュール!R236="","",スケジュール!R236)</f>
        <v>●</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f>IF(スケジュール!C237="","",スケジュール!C237)</f>
        <v>43613</v>
      </c>
      <c r="D235" s="209">
        <f>IF(スケジュール!D237="","",スケジュール!D237)</f>
        <v>43615</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v>
      </c>
      <c r="R235" t="str">
        <f>IF(スケジュール!R237="","",スケジュール!R237)</f>
        <v>●</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f>IF(スケジュール!C238="","",スケジュール!C238)</f>
        <v>43614</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v>
      </c>
      <c r="R236" t="str">
        <f>IF(スケジュール!R238="","",スケジュール!R238)</f>
        <v>●</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t="str">
        <f>IF(スケジュール!C239="","",スケジュール!C239)</f>
        <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t="str">
        <f>IF(スケジュール!C241="","",スケジュール!C241)</f>
        <v/>
      </c>
      <c r="D239" s="209">
        <f>IF(スケジュール!D241="","",スケジュール!D241)</f>
        <v>43619</v>
      </c>
      <c r="E239" t="str">
        <f>IF(スケジュール!E241="","",スケジュール!E241)</f>
        <v>●</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f>IF(スケジュール!C242="","",スケジュール!C242)</f>
        <v>43618</v>
      </c>
      <c r="D240" s="209">
        <f>IF(スケジュール!D242="","",スケジュール!D242)</f>
        <v>43620</v>
      </c>
      <c r="E240" t="str">
        <f>IF(スケジュール!E242="","",スケジュール!E242)</f>
        <v>●</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f>IF(スケジュール!C243="","",スケジュール!C243)</f>
        <v>43619</v>
      </c>
      <c r="D241" s="209">
        <f>IF(スケジュール!D243="","",スケジュール!D243)</f>
        <v>43621</v>
      </c>
      <c r="E241" t="str">
        <f>IF(スケジュール!E243="","",スケジュール!E243)</f>
        <v>●</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f>IF(スケジュール!C244="","",スケジュール!C244)</f>
        <v>43620</v>
      </c>
      <c r="D242" s="209">
        <f>IF(スケジュール!D244="","",スケジュール!D244)</f>
        <v>43622</v>
      </c>
      <c r="E242" t="str">
        <f>IF(スケジュール!E244="","",スケジュール!E244)</f>
        <v>●</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f>IF(スケジュール!C245="","",スケジュール!C245)</f>
        <v>43621</v>
      </c>
      <c r="D243" s="209" t="str">
        <f>IF(スケジュール!D245="","",スケジュール!D245)</f>
        <v/>
      </c>
      <c r="E243" t="str">
        <f>IF(スケジュール!E245="","",スケジュール!E245)</f>
        <v>●</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t="str">
        <f>IF(スケジュール!C246="","",スケジュール!C246)</f>
        <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t="str">
        <f>IF(スケジュール!C248="","",スケジュール!C248)</f>
        <v/>
      </c>
      <c r="D246" s="209">
        <f>IF(スケジュール!D248="","",スケジュール!D248)</f>
        <v>43626</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v>
      </c>
      <c r="R246" t="str">
        <f>IF(スケジュール!R248="","",スケジュール!R248)</f>
        <v>●</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f>IF(スケジュール!C249="","",スケジュール!C249)</f>
        <v>43625</v>
      </c>
      <c r="D247" s="209">
        <f>IF(スケジュール!D249="","",スケジュール!D249)</f>
        <v>43627</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v>
      </c>
      <c r="R247" t="str">
        <f>IF(スケジュール!R249="","",スケジュール!R249)</f>
        <v>●</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f>IF(スケジュール!C250="","",スケジュール!C250)</f>
        <v>43626</v>
      </c>
      <c r="D248" s="209">
        <f>IF(スケジュール!D250="","",スケジュール!D250)</f>
        <v>43628</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v>
      </c>
      <c r="R248" t="str">
        <f>IF(スケジュール!R250="","",スケジュール!R250)</f>
        <v>●</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f>IF(スケジュール!C251="","",スケジュール!C251)</f>
        <v>43627</v>
      </c>
      <c r="D249" s="209">
        <f>IF(スケジュール!D251="","",スケジュール!D251)</f>
        <v>43629</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v>
      </c>
      <c r="R249" t="str">
        <f>IF(スケジュール!R251="","",スケジュール!R251)</f>
        <v>●</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f>IF(スケジュール!C252="","",スケジュール!C252)</f>
        <v>43628</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v>
      </c>
      <c r="R250" t="str">
        <f>IF(スケジュール!R252="","",スケジュール!R252)</f>
        <v>●</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row r="326" spans="1:4">
      <c r="A326" s="209"/>
      <c r="C326" s="209"/>
      <c r="D326" s="209"/>
    </row>
    <row r="327" spans="1:4">
      <c r="A327" s="209"/>
      <c r="C327" s="209"/>
      <c r="D327" s="209"/>
    </row>
    <row r="328" spans="1:4">
      <c r="A328" s="209"/>
      <c r="C328" s="209"/>
      <c r="D328" s="209"/>
    </row>
    <row r="329" spans="1:4">
      <c r="A329" s="209"/>
      <c r="C329" s="209"/>
      <c r="D329" s="209"/>
    </row>
    <row r="330" spans="1:4">
      <c r="A330" s="209"/>
      <c r="C330" s="209"/>
      <c r="D330" s="209"/>
    </row>
  </sheetData>
  <sheetProtection selectLockedCells="1"/>
  <phoneticPr fontId="74"/>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I10"/>
  <sheetViews>
    <sheetView tabSelected="1" workbookViewId="0">
      <selection sqref="A1:I10"/>
    </sheetView>
  </sheetViews>
  <sheetFormatPr defaultColWidth="8.75" defaultRowHeight="13.5"/>
  <cols>
    <col min="1" max="1" width="9" style="415"/>
  </cols>
  <sheetData>
    <row r="1" spans="1:9">
      <c r="A1" s="415" t="s">
        <v>744</v>
      </c>
      <c r="B1" t="str">
        <f>"MT車の場合は税込"&amp;TEXT('入力シート１＜普通車　料金表＞'!H5,"#,##0")&amp;"円UP　自動二輪免許所持の場合は税込"&amp;TEXT('入力シート１＜普通車　料金表＞'!L5,"#,##0")&amp;"円引となります。"</f>
        <v>MT車の場合は税込16,200円UP　自動二輪免許所持の場合は税込16,200円引となります。</v>
      </c>
    </row>
    <row r="2" spans="1:9">
      <c r="A2" s="415" t="s">
        <v>745</v>
      </c>
      <c r="B2" t="str">
        <f>IF(ISBLANK('入力シート１＜普通車　料金表＞'!C33),"",'入力シート１＜普通車　料金表＞'!C33)</f>
        <v/>
      </c>
    </row>
    <row r="3" spans="1:9">
      <c r="A3" s="415" t="s">
        <v>746</v>
      </c>
      <c r="B3" s="415" t="str">
        <f>IF(ISBLANK(諸情報!B62),"",諸情報!B62)</f>
        <v>テスト</v>
      </c>
    </row>
    <row r="4" spans="1:9">
      <c r="A4" s="415" t="s">
        <v>747</v>
      </c>
      <c r="B4" t="str">
        <f>IF(ISBLANK('入力シート１＜普通車　料金表＞'!B13),"",'入力シート１＜普通車　料金表＞'!B13)</f>
        <v>レギュラーA　
レギュラーツイン</v>
      </c>
      <c r="C4" t="str">
        <f>IF(ISBLANK('入力シート１＜普通車　料金表＞'!B15),"",'入力シート１＜普通車　料金表＞'!B15)</f>
        <v>レギュラーB</v>
      </c>
      <c r="D4" t="str">
        <f>IF(ISBLANK('入力シート１＜普通車　料金表＞'!B17),"",'入力シート１＜普通車　料金表＞'!B17)</f>
        <v>ホテルツインA（※１）</v>
      </c>
      <c r="E4" t="str">
        <f>IF(ISBLANK('入力シート１＜普通車　料金表＞'!B19),"",'入力シート１＜普通車　料金表＞'!B19)</f>
        <v>ホテルシングルA（※１）</v>
      </c>
      <c r="F4" t="str">
        <f>IF(ISBLANK('入力シート１＜普通車　料金表＞'!B21),"",'入力シート１＜普通車　料金表＞'!B21)</f>
        <v>ホテルツインB</v>
      </c>
      <c r="G4" t="str">
        <f>IF(ISBLANK('入力シート１＜普通車　料金表＞'!B23),"",'入力シート１＜普通車　料金表＞'!B23)</f>
        <v>ホテルシングルB</v>
      </c>
      <c r="H4" t="str">
        <f>IF(ISBLANK('入力シート１＜普通車　料金表＞'!B25),"",'入力シート１＜普通車　料金表＞'!B25)</f>
        <v/>
      </c>
      <c r="I4" t="str">
        <f>IF(ISBLANK('入力シート１＜普通車　料金表＞'!B27),"",'入力シート１＜普通車　料金表＞'!B27)</f>
        <v/>
      </c>
    </row>
    <row r="5" spans="1:9">
      <c r="A5" s="41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10/1～1/18
3/24～5/31</v>
      </c>
      <c r="B5">
        <f>IF(ISBLANK('入力シート１＜普通車　料金表＞'!C13),"-",'入力シート１＜普通車　料金表＞'!C13)</f>
        <v>200000</v>
      </c>
      <c r="C5">
        <f>IF(ISBLANK('入力シート１＜普通車　料金表＞'!C15),"-",'入力シート１＜普通車　料金表＞'!C15)</f>
        <v>203000</v>
      </c>
      <c r="D5">
        <f>IF(ISBLANK('入力シート１＜普通車　料金表＞'!C17),"-",'入力シート１＜普通車　料金表＞'!C17)</f>
        <v>205000</v>
      </c>
      <c r="E5">
        <f>IF(ISBLANK('入力シート１＜普通車　料金表＞'!C19),"-",'入力シート１＜普通車　料金表＞'!C19)</f>
        <v>205000</v>
      </c>
      <c r="F5">
        <f>IF(ISBLANK('入力シート１＜普通車　料金表＞'!C21),"-",'入力シート１＜普通車　料金表＞'!C21)</f>
        <v>220000</v>
      </c>
      <c r="G5">
        <f>IF(ISBLANK('入力シート１＜普通車　料金表＞'!C23),"-",'入力シート１＜普通車　料金表＞'!C23)</f>
        <v>234000</v>
      </c>
      <c r="H5" t="str">
        <f>IF(ISBLANK('入力シート１＜普通車　料金表＞'!C25),"-",'入力シート１＜普通車　料金表＞'!C25)</f>
        <v>-</v>
      </c>
      <c r="I5" t="str">
        <f>IF(ISBLANK('入力シート１＜普通車　料金表＞'!C27),"-",'入力シート１＜普通車　料金表＞'!C27)</f>
        <v>-</v>
      </c>
    </row>
    <row r="6" spans="1:9">
      <c r="A6" s="415"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1/19～1/25</v>
      </c>
      <c r="B6">
        <f>IF(ISBLANK('入力シート１＜普通車　料金表＞'!F13),"-",'入力シート１＜普通車　料金表＞'!F13)</f>
        <v>224000</v>
      </c>
      <c r="C6">
        <f>IF(ISBLANK('入力シート１＜普通車　料金表＞'!F15),"-",'入力シート１＜普通車　料金表＞'!F15)</f>
        <v>227000</v>
      </c>
      <c r="D6">
        <f>IF(ISBLANK('入力シート１＜普通車　料金表＞'!F17),"-",'入力シート１＜普通車　料金表＞'!F17)</f>
        <v>229000</v>
      </c>
      <c r="E6">
        <f>IF(ISBLANK('入力シート１＜普通車　料金表＞'!F19),"-",'入力シート１＜普通車　料金表＞'!F19)</f>
        <v>229000</v>
      </c>
      <c r="F6">
        <f>IF(ISBLANK('入力シート１＜普通車　料金表＞'!F21),"-",'入力シート１＜普通車　料金表＞'!F21)</f>
        <v>243000</v>
      </c>
      <c r="G6">
        <f>IF(ISBLANK('入力シート１＜普通車　料金表＞'!F23),"-",'入力シート１＜普通車　料金表＞'!F23)</f>
        <v>258000</v>
      </c>
      <c r="H6" t="str">
        <f>IF(ISBLANK('入力シート１＜普通車　料金表＞'!F25),"-",'入力シート１＜普通車　料金表＞'!F25)</f>
        <v>-</v>
      </c>
      <c r="I6" t="str">
        <f>IF(ISBLANK('入力シート１＜普通車　料金表＞'!F27),"-",'入力シート１＜普通車　料金表＞'!F27)</f>
        <v>-</v>
      </c>
    </row>
    <row r="7" spans="1:9">
      <c r="A7" s="415"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1/26～1/31
3/16～3/23</v>
      </c>
      <c r="B7">
        <f>IF(ISBLANK('入力シート１＜普通車　料金表＞'!I13),"-",'入力シート１＜普通車　料金表＞'!I13)</f>
        <v>253000</v>
      </c>
      <c r="C7">
        <f>IF(ISBLANK('入力シート１＜普通車　料金表＞'!I15),"-",'入力シート１＜普通車　料金表＞'!I15)</f>
        <v>256000</v>
      </c>
      <c r="D7">
        <f>IF(ISBLANK('入力シート１＜普通車　料金表＞'!I17),"-",'入力シート１＜普通車　料金表＞'!I17)</f>
        <v>258000</v>
      </c>
      <c r="E7">
        <f>IF(ISBLANK('入力シート１＜普通車　料金表＞'!I19),"-",'入力シート１＜普通車　料金表＞'!I19)</f>
        <v>263000</v>
      </c>
      <c r="F7">
        <f>IF(ISBLANK('入力シート１＜普通車　料金表＞'!I21),"-",'入力シート１＜普通車　料金表＞'!I21)</f>
        <v>277000</v>
      </c>
      <c r="G7">
        <f>IF(ISBLANK('入力シート１＜普通車　料金表＞'!I23),"-",'入力シート１＜普通車　料金表＞'!I23)</f>
        <v>281000</v>
      </c>
      <c r="H7" t="str">
        <f>IF(ISBLANK('入力シート１＜普通車　料金表＞'!I25),"-",'入力シート１＜普通車　料金表＞'!I25)</f>
        <v>-</v>
      </c>
      <c r="I7" t="str">
        <f>IF(ISBLANK('入力シート１＜普通車　料金表＞'!I27),"-",'入力シート１＜普通車　料金表＞'!I27)</f>
        <v>-</v>
      </c>
    </row>
    <row r="8" spans="1:9">
      <c r="A8" s="415"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2/1～2/14
3/11～3/15</v>
      </c>
      <c r="B8">
        <f>IF(ISBLANK('入力シート１＜普通車　料金表＞'!L13),"-",'入力シート１＜普通車　料金表＞'!L13)</f>
        <v>288000</v>
      </c>
      <c r="C8">
        <f>IF(ISBLANK('入力シート１＜普通車　料金表＞'!L15),"-",'入力シート１＜普通車　料金表＞'!L15)</f>
        <v>291000</v>
      </c>
      <c r="D8">
        <f>IF(ISBLANK('入力シート１＜普通車　料金表＞'!L17),"-",'入力シート１＜普通車　料金表＞'!L17)</f>
        <v>293000</v>
      </c>
      <c r="E8">
        <f>IF(ISBLANK('入力シート１＜普通車　料金表＞'!L19),"-",'入力シート１＜普通車　料金表＞'!L19)</f>
        <v>303000</v>
      </c>
      <c r="F8">
        <f>IF(ISBLANK('入力シート１＜普通車　料金表＞'!L21),"-",'入力シート１＜普通車　料金表＞'!L21)</f>
        <v>322000</v>
      </c>
      <c r="G8">
        <f>IF(ISBLANK('入力シート１＜普通車　料金表＞'!L23),"-",'入力シート１＜普通車　料金表＞'!L23)</f>
        <v>327000</v>
      </c>
      <c r="H8" t="str">
        <f>IF(ISBLANK('入力シート１＜普通車　料金表＞'!L25),"-",'入力シート１＜普通車　料金表＞'!L25)</f>
        <v>-</v>
      </c>
      <c r="I8" t="str">
        <f>IF(ISBLANK('入力シート１＜普通車　料金表＞'!L27),"-",'入力シート１＜普通車　料金表＞'!L27)</f>
        <v>-</v>
      </c>
    </row>
    <row r="9" spans="1:9">
      <c r="A9" s="415"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2/15～3/10</v>
      </c>
      <c r="B9">
        <f>IF(ISBLANK('入力シート１＜普通車　料金表＞'!O13),"-",'入力シート１＜普通車　料金表＞'!O13)</f>
        <v>300000</v>
      </c>
      <c r="C9">
        <f>IF(ISBLANK('入力シート１＜普通車　料金表＞'!O15),"-",'入力シート１＜普通車　料金表＞'!O15)</f>
        <v>303000</v>
      </c>
      <c r="D9">
        <f>IF(ISBLANK('入力シート１＜普通車　料金表＞'!O17),"-",'入力シート１＜普通車　料金表＞'!O17)</f>
        <v>305000</v>
      </c>
      <c r="E9">
        <f>IF(ISBLANK('入力シート１＜普通車　料金表＞'!O19),"-",'入力シート１＜普通車　料金表＞'!O19)</f>
        <v>315000</v>
      </c>
      <c r="F9">
        <f>IF(ISBLANK('入力シート１＜普通車　料金表＞'!O21),"-",'入力シート１＜普通車　料金表＞'!O21)</f>
        <v>334000</v>
      </c>
      <c r="G9">
        <f>IF(ISBLANK('入力シート１＜普通車　料金表＞'!O23),"-",'入力シート１＜普通車　料金表＞'!O23)</f>
        <v>339000</v>
      </c>
      <c r="H9" t="str">
        <f>IF(ISBLANK('入力シート１＜普通車　料金表＞'!O25),"-",'入力シート１＜普通車　料金表＞'!O25)</f>
        <v>-</v>
      </c>
      <c r="I9" t="str">
        <f>IF(ISBLANK('入力シート１＜普通車　料金表＞'!O27),"-",'入力シート１＜普通車　料金表＞'!O27)</f>
        <v>-</v>
      </c>
    </row>
    <row r="10" spans="1:9">
      <c r="A10" s="415"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2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workbookViewId="0"/>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75" style="6" customWidth="1"/>
    <col min="28" max="16384" width="9" style="6"/>
  </cols>
  <sheetData>
    <row r="1" spans="1:27" customFormat="1" ht="55.5" customHeight="1">
      <c r="A1" s="313" t="s">
        <v>100</v>
      </c>
      <c r="B1" s="8"/>
      <c r="H1" s="359" t="s">
        <v>414</v>
      </c>
      <c r="L1" s="456"/>
      <c r="M1" s="456"/>
      <c r="N1" s="456"/>
      <c r="O1" s="456"/>
      <c r="P1" s="456"/>
      <c r="Q1" s="456"/>
      <c r="R1" s="456"/>
      <c r="S1" s="456"/>
      <c r="T1" s="456"/>
      <c r="U1" s="456"/>
      <c r="V1" s="456"/>
      <c r="W1" s="456"/>
      <c r="X1" s="456"/>
      <c r="Y1" s="456"/>
      <c r="Z1" s="456"/>
      <c r="AA1" s="456"/>
    </row>
    <row r="2" spans="1:27" customFormat="1" ht="57.75" customHeight="1">
      <c r="B2" s="318" t="s">
        <v>358</v>
      </c>
      <c r="C2" s="457" t="s">
        <v>316</v>
      </c>
      <c r="D2" s="457"/>
      <c r="E2" s="457"/>
      <c r="F2" s="458"/>
      <c r="G2" s="9"/>
      <c r="H2" s="350"/>
      <c r="I2" s="350"/>
      <c r="J2" s="459" t="s">
        <v>36</v>
      </c>
      <c r="K2" s="459"/>
      <c r="L2" s="479" t="s">
        <v>317</v>
      </c>
      <c r="M2" s="479"/>
      <c r="N2" s="479"/>
      <c r="Q2" s="288" t="s">
        <v>115</v>
      </c>
      <c r="R2" s="267">
        <v>43374</v>
      </c>
      <c r="S2" s="145" t="s">
        <v>361</v>
      </c>
      <c r="T2" s="268">
        <v>43616</v>
      </c>
      <c r="U2" s="11"/>
      <c r="V2" s="11"/>
      <c r="W2" s="1"/>
      <c r="X2" s="342"/>
      <c r="Y2" s="342"/>
      <c r="Z2" s="342"/>
      <c r="AA2" s="342"/>
    </row>
    <row r="3" spans="1:27" customFormat="1" ht="27" customHeight="1" thickBot="1">
      <c r="W3" s="1"/>
      <c r="X3" s="342"/>
      <c r="Y3" s="342"/>
      <c r="Z3" s="342"/>
      <c r="AA3" s="342"/>
    </row>
    <row r="4" spans="1:27" customFormat="1" ht="40.5" customHeight="1">
      <c r="F4" s="462" t="s">
        <v>116</v>
      </c>
      <c r="G4" s="463"/>
      <c r="H4" s="247">
        <v>15000</v>
      </c>
      <c r="I4" s="289" t="s">
        <v>37</v>
      </c>
      <c r="J4" s="13"/>
      <c r="K4" s="462" t="s">
        <v>38</v>
      </c>
      <c r="L4" s="247">
        <v>15000</v>
      </c>
      <c r="M4" s="289" t="s">
        <v>39</v>
      </c>
      <c r="N4" s="289"/>
      <c r="O4" s="143"/>
      <c r="U4" s="14"/>
      <c r="V4" s="14"/>
      <c r="W4" s="1"/>
      <c r="X4" s="342"/>
      <c r="Y4" s="342"/>
      <c r="Z4" s="342"/>
      <c r="AA4" s="342"/>
    </row>
    <row r="5" spans="1:27" customFormat="1" ht="43.5" customHeight="1" thickBot="1">
      <c r="B5" s="6"/>
      <c r="C5" s="15"/>
      <c r="F5" s="464"/>
      <c r="G5" s="465"/>
      <c r="H5" s="248">
        <v>16200</v>
      </c>
      <c r="I5" s="290" t="s">
        <v>40</v>
      </c>
      <c r="J5" s="16"/>
      <c r="K5" s="464"/>
      <c r="L5" s="248">
        <v>16200</v>
      </c>
      <c r="M5" s="290" t="s">
        <v>41</v>
      </c>
      <c r="N5" s="290"/>
      <c r="O5" s="144"/>
      <c r="R5" s="15"/>
      <c r="S5" s="7"/>
      <c r="T5" s="17"/>
      <c r="U5" s="18"/>
      <c r="V5" s="18"/>
      <c r="W5" s="1"/>
      <c r="Y5" s="342"/>
      <c r="Z5" s="342"/>
      <c r="AA5" s="34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68" t="s">
        <v>18</v>
      </c>
      <c r="D9" s="468"/>
      <c r="E9" s="468"/>
      <c r="F9" s="468" t="s">
        <v>19</v>
      </c>
      <c r="G9" s="468"/>
      <c r="H9" s="468"/>
      <c r="I9" s="468" t="s">
        <v>20</v>
      </c>
      <c r="J9" s="468"/>
      <c r="K9" s="468"/>
      <c r="L9" s="468" t="s">
        <v>21</v>
      </c>
      <c r="M9" s="468"/>
      <c r="N9" s="468"/>
      <c r="O9" s="468" t="s">
        <v>22</v>
      </c>
      <c r="P9" s="468"/>
      <c r="Q9" s="468"/>
      <c r="R9" s="468" t="s">
        <v>23</v>
      </c>
      <c r="S9" s="468"/>
      <c r="T9" s="468"/>
      <c r="U9" s="62"/>
    </row>
    <row r="10" spans="1:27" ht="54" customHeight="1">
      <c r="A10" s="451" t="s">
        <v>349</v>
      </c>
      <c r="B10" s="452"/>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66" t="s">
        <v>348</v>
      </c>
    </row>
    <row r="11" spans="1:27" ht="54" customHeight="1">
      <c r="A11" s="451"/>
      <c r="B11" s="452"/>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67"/>
    </row>
    <row r="12" spans="1:27" ht="54" customHeight="1">
      <c r="A12" s="451"/>
      <c r="B12" s="452"/>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67"/>
    </row>
    <row r="13" spans="1:27" ht="54" customHeight="1">
      <c r="A13" s="453">
        <v>1</v>
      </c>
      <c r="B13" s="430" t="s">
        <v>24</v>
      </c>
      <c r="C13" s="461">
        <v>190000</v>
      </c>
      <c r="D13" s="461"/>
      <c r="E13" s="461"/>
      <c r="F13" s="461">
        <v>200000</v>
      </c>
      <c r="G13" s="461"/>
      <c r="H13" s="461"/>
      <c r="I13" s="461">
        <v>210000</v>
      </c>
      <c r="J13" s="461"/>
      <c r="K13" s="461"/>
      <c r="L13" s="461">
        <v>220000</v>
      </c>
      <c r="M13" s="461"/>
      <c r="N13" s="461"/>
      <c r="O13" s="461">
        <v>230000</v>
      </c>
      <c r="P13" s="461"/>
      <c r="Q13" s="461"/>
      <c r="R13" s="461">
        <v>240000</v>
      </c>
      <c r="S13" s="461"/>
      <c r="T13" s="461"/>
      <c r="U13" s="216">
        <v>3000</v>
      </c>
    </row>
    <row r="14" spans="1:27" ht="54" customHeight="1">
      <c r="A14" s="453"/>
      <c r="B14" s="430"/>
      <c r="C14" s="341" t="s">
        <v>17</v>
      </c>
      <c r="D14" s="437">
        <v>205200</v>
      </c>
      <c r="E14" s="437"/>
      <c r="F14" s="341" t="s">
        <v>17</v>
      </c>
      <c r="G14" s="437">
        <v>216000</v>
      </c>
      <c r="H14" s="437"/>
      <c r="I14" s="341" t="s">
        <v>17</v>
      </c>
      <c r="J14" s="437">
        <v>226800</v>
      </c>
      <c r="K14" s="437"/>
      <c r="L14" s="341" t="s">
        <v>17</v>
      </c>
      <c r="M14" s="437">
        <v>237600</v>
      </c>
      <c r="N14" s="437"/>
      <c r="O14" s="341" t="s">
        <v>17</v>
      </c>
      <c r="P14" s="437">
        <v>248400</v>
      </c>
      <c r="Q14" s="437"/>
      <c r="R14" s="341" t="s">
        <v>17</v>
      </c>
      <c r="S14" s="437">
        <v>259200</v>
      </c>
      <c r="T14" s="437"/>
      <c r="U14" s="250" t="s">
        <v>364</v>
      </c>
    </row>
    <row r="15" spans="1:27" ht="54" customHeight="1">
      <c r="A15" s="453">
        <v>2</v>
      </c>
      <c r="B15" s="454" t="s">
        <v>314</v>
      </c>
      <c r="C15" s="438">
        <v>200000</v>
      </c>
      <c r="D15" s="438"/>
      <c r="E15" s="438"/>
      <c r="F15" s="438">
        <v>200000</v>
      </c>
      <c r="G15" s="438"/>
      <c r="H15" s="438"/>
      <c r="I15" s="438">
        <v>200000</v>
      </c>
      <c r="J15" s="438"/>
      <c r="K15" s="438"/>
      <c r="L15" s="438">
        <v>200000</v>
      </c>
      <c r="M15" s="438"/>
      <c r="N15" s="438"/>
      <c r="O15" s="438">
        <v>200000</v>
      </c>
      <c r="P15" s="438"/>
      <c r="Q15" s="438"/>
      <c r="R15" s="438">
        <v>200000</v>
      </c>
      <c r="S15" s="438"/>
      <c r="T15" s="438"/>
      <c r="U15" s="216">
        <v>4000</v>
      </c>
    </row>
    <row r="16" spans="1:27" ht="54" customHeight="1">
      <c r="A16" s="453"/>
      <c r="B16" s="455"/>
      <c r="C16" s="341" t="s">
        <v>17</v>
      </c>
      <c r="D16" s="437">
        <v>216000</v>
      </c>
      <c r="E16" s="437"/>
      <c r="F16" s="341" t="s">
        <v>17</v>
      </c>
      <c r="G16" s="437">
        <v>216000</v>
      </c>
      <c r="H16" s="437"/>
      <c r="I16" s="341" t="s">
        <v>17</v>
      </c>
      <c r="J16" s="437">
        <v>216000</v>
      </c>
      <c r="K16" s="437"/>
      <c r="L16" s="341" t="s">
        <v>17</v>
      </c>
      <c r="M16" s="437">
        <v>216000</v>
      </c>
      <c r="N16" s="437"/>
      <c r="O16" s="341" t="s">
        <v>17</v>
      </c>
      <c r="P16" s="437">
        <v>216000</v>
      </c>
      <c r="Q16" s="437"/>
      <c r="R16" s="341" t="s">
        <v>17</v>
      </c>
      <c r="S16" s="437">
        <v>216000</v>
      </c>
      <c r="T16" s="437"/>
      <c r="U16" s="250" t="s">
        <v>365</v>
      </c>
    </row>
    <row r="17" spans="1:24" ht="54" customHeight="1">
      <c r="A17" s="453">
        <v>3</v>
      </c>
      <c r="B17" s="454" t="s">
        <v>25</v>
      </c>
      <c r="C17" s="438">
        <v>200000</v>
      </c>
      <c r="D17" s="438"/>
      <c r="E17" s="438"/>
      <c r="F17" s="438">
        <v>200000</v>
      </c>
      <c r="G17" s="438"/>
      <c r="H17" s="438"/>
      <c r="I17" s="438">
        <v>200000</v>
      </c>
      <c r="J17" s="438"/>
      <c r="K17" s="438"/>
      <c r="L17" s="438">
        <v>200000</v>
      </c>
      <c r="M17" s="438"/>
      <c r="N17" s="438"/>
      <c r="O17" s="438">
        <v>200000</v>
      </c>
      <c r="P17" s="438"/>
      <c r="Q17" s="438"/>
      <c r="R17" s="438">
        <v>200000</v>
      </c>
      <c r="S17" s="438"/>
      <c r="T17" s="438"/>
      <c r="U17" s="216">
        <v>4000</v>
      </c>
    </row>
    <row r="18" spans="1:24" ht="54" customHeight="1">
      <c r="A18" s="453"/>
      <c r="B18" s="455"/>
      <c r="C18" s="341" t="s">
        <v>17</v>
      </c>
      <c r="D18" s="437">
        <v>216000</v>
      </c>
      <c r="E18" s="437"/>
      <c r="F18" s="341" t="s">
        <v>17</v>
      </c>
      <c r="G18" s="437">
        <v>216000</v>
      </c>
      <c r="H18" s="437"/>
      <c r="I18" s="341" t="s">
        <v>17</v>
      </c>
      <c r="J18" s="437">
        <v>216000</v>
      </c>
      <c r="K18" s="437"/>
      <c r="L18" s="341" t="s">
        <v>17</v>
      </c>
      <c r="M18" s="437">
        <v>216000</v>
      </c>
      <c r="N18" s="437"/>
      <c r="O18" s="341" t="s">
        <v>17</v>
      </c>
      <c r="P18" s="437">
        <v>216000</v>
      </c>
      <c r="Q18" s="437"/>
      <c r="R18" s="341" t="s">
        <v>17</v>
      </c>
      <c r="S18" s="437">
        <v>216000</v>
      </c>
      <c r="T18" s="437"/>
      <c r="U18" s="250" t="s">
        <v>365</v>
      </c>
    </row>
    <row r="19" spans="1:24" ht="54" customHeight="1">
      <c r="A19" s="453">
        <v>4</v>
      </c>
      <c r="B19" s="430" t="s">
        <v>315</v>
      </c>
      <c r="C19" s="438">
        <v>200000</v>
      </c>
      <c r="D19" s="438"/>
      <c r="E19" s="438"/>
      <c r="F19" s="438">
        <v>210000</v>
      </c>
      <c r="G19" s="438"/>
      <c r="H19" s="438"/>
      <c r="I19" s="438">
        <v>220000</v>
      </c>
      <c r="J19" s="438"/>
      <c r="K19" s="438"/>
      <c r="L19" s="438">
        <v>230000</v>
      </c>
      <c r="M19" s="438"/>
      <c r="N19" s="438"/>
      <c r="O19" s="438">
        <v>240000</v>
      </c>
      <c r="P19" s="438"/>
      <c r="Q19" s="438"/>
      <c r="R19" s="438">
        <v>250000</v>
      </c>
      <c r="S19" s="438"/>
      <c r="T19" s="438"/>
      <c r="U19" s="216">
        <v>4000</v>
      </c>
    </row>
    <row r="20" spans="1:24" ht="54" customHeight="1">
      <c r="A20" s="453"/>
      <c r="B20" s="455"/>
      <c r="C20" s="341" t="s">
        <v>17</v>
      </c>
      <c r="D20" s="437">
        <v>216000</v>
      </c>
      <c r="E20" s="437"/>
      <c r="F20" s="341" t="s">
        <v>17</v>
      </c>
      <c r="G20" s="437">
        <v>226800</v>
      </c>
      <c r="H20" s="437"/>
      <c r="I20" s="341" t="s">
        <v>17</v>
      </c>
      <c r="J20" s="437">
        <v>237600</v>
      </c>
      <c r="K20" s="437"/>
      <c r="L20" s="341" t="s">
        <v>17</v>
      </c>
      <c r="M20" s="437">
        <v>248400</v>
      </c>
      <c r="N20" s="437"/>
      <c r="O20" s="341" t="s">
        <v>17</v>
      </c>
      <c r="P20" s="437">
        <v>259200</v>
      </c>
      <c r="Q20" s="437"/>
      <c r="R20" s="341" t="s">
        <v>17</v>
      </c>
      <c r="S20" s="437">
        <v>270000</v>
      </c>
      <c r="T20" s="437"/>
      <c r="U20" s="250" t="s">
        <v>365</v>
      </c>
    </row>
    <row r="21" spans="1:24" ht="54" customHeight="1">
      <c r="A21" s="453">
        <v>5</v>
      </c>
      <c r="B21" s="477"/>
      <c r="C21" s="438"/>
      <c r="D21" s="438"/>
      <c r="E21" s="438"/>
      <c r="F21" s="438"/>
      <c r="G21" s="438"/>
      <c r="H21" s="438"/>
      <c r="I21" s="438"/>
      <c r="J21" s="438"/>
      <c r="K21" s="438"/>
      <c r="L21" s="438"/>
      <c r="M21" s="438"/>
      <c r="N21" s="438"/>
      <c r="O21" s="438"/>
      <c r="P21" s="438"/>
      <c r="Q21" s="438"/>
      <c r="R21" s="438"/>
      <c r="S21" s="438"/>
      <c r="T21" s="438"/>
      <c r="U21" s="251"/>
    </row>
    <row r="22" spans="1:24" ht="54" customHeight="1">
      <c r="A22" s="453"/>
      <c r="B22" s="478"/>
      <c r="C22" s="341" t="s">
        <v>17</v>
      </c>
      <c r="D22" s="437" t="s">
        <v>363</v>
      </c>
      <c r="E22" s="437"/>
      <c r="F22" s="341" t="s">
        <v>17</v>
      </c>
      <c r="G22" s="437" t="str">
        <f>IF(ISBLANK(F21),"",ROUNDDOWN(F21+F21*入力用データ!$D$1*0.01,0))</f>
        <v/>
      </c>
      <c r="H22" s="437"/>
      <c r="I22" s="341" t="s">
        <v>17</v>
      </c>
      <c r="J22" s="437" t="str">
        <f>IF(ISBLANK(I21),"",ROUNDDOWN(I21+I21*入力用データ!$D$1*0.01,0))</f>
        <v/>
      </c>
      <c r="K22" s="437"/>
      <c r="L22" s="341" t="s">
        <v>17</v>
      </c>
      <c r="M22" s="437" t="str">
        <f>IF(ISBLANK(L21),"",ROUNDDOWN(L21+L21*入力用データ!$D$1*0.01,0))</f>
        <v/>
      </c>
      <c r="N22" s="437"/>
      <c r="O22" s="341" t="s">
        <v>17</v>
      </c>
      <c r="P22" s="437" t="str">
        <f>IF(ISBLANK(O21),"",ROUNDDOWN(O21+O21*入力用データ!$D$1*0.01,0))</f>
        <v/>
      </c>
      <c r="Q22" s="437"/>
      <c r="R22" s="341" t="s">
        <v>17</v>
      </c>
      <c r="S22" s="437" t="str">
        <f>IF(ISBLANK(R21),"",ROUNDDOWN(R21+R21*入力用データ!$D$1*0.01,0))</f>
        <v/>
      </c>
      <c r="T22" s="437"/>
      <c r="U22" s="250" t="str">
        <f>IF(ISBLANK(U21),"税込","税込 "&amp;ROUNDDOWN(U21+U21*入力用データ!$D$1*0.01,0))</f>
        <v>税込</v>
      </c>
    </row>
    <row r="23" spans="1:24" ht="54" customHeight="1">
      <c r="A23" s="453">
        <v>6</v>
      </c>
      <c r="B23" s="476"/>
      <c r="C23" s="438"/>
      <c r="D23" s="438"/>
      <c r="E23" s="438"/>
      <c r="F23" s="438"/>
      <c r="G23" s="438"/>
      <c r="H23" s="438"/>
      <c r="I23" s="438"/>
      <c r="J23" s="438"/>
      <c r="K23" s="438"/>
      <c r="L23" s="438"/>
      <c r="M23" s="438"/>
      <c r="N23" s="438"/>
      <c r="O23" s="438"/>
      <c r="P23" s="438"/>
      <c r="Q23" s="438"/>
      <c r="R23" s="438"/>
      <c r="S23" s="438"/>
      <c r="T23" s="438"/>
      <c r="U23" s="251"/>
      <c r="X23" s="32"/>
    </row>
    <row r="24" spans="1:24" ht="54" customHeight="1">
      <c r="A24" s="453"/>
      <c r="B24" s="476"/>
      <c r="C24" s="341" t="s">
        <v>17</v>
      </c>
      <c r="D24" s="437" t="str">
        <f>IF(ISBLANK(C23),"",ROUNDDOWN(C23+C23*入力用データ!$D$1*0.01,0))</f>
        <v/>
      </c>
      <c r="E24" s="437"/>
      <c r="F24" s="341" t="s">
        <v>17</v>
      </c>
      <c r="G24" s="437" t="str">
        <f>IF(ISBLANK(F23),"",ROUNDDOWN(F23+F23*入力用データ!$D$1*0.01,0))</f>
        <v/>
      </c>
      <c r="H24" s="437"/>
      <c r="I24" s="341" t="s">
        <v>17</v>
      </c>
      <c r="J24" s="437" t="str">
        <f>IF(ISBLANK(I23),"",ROUNDDOWN(I23+I23*入力用データ!$D$1*0.01,0))</f>
        <v/>
      </c>
      <c r="K24" s="437"/>
      <c r="L24" s="341" t="s">
        <v>17</v>
      </c>
      <c r="M24" s="437" t="str">
        <f>IF(ISBLANK(L23),"",ROUNDDOWN(L23+L23*入力用データ!$D$1*0.01,0))</f>
        <v/>
      </c>
      <c r="N24" s="437"/>
      <c r="O24" s="341" t="s">
        <v>17</v>
      </c>
      <c r="P24" s="437" t="str">
        <f>IF(ISBLANK(O23),"",ROUNDDOWN(O23+O23*入力用データ!$D$1*0.01,0))</f>
        <v/>
      </c>
      <c r="Q24" s="437"/>
      <c r="R24" s="341" t="s">
        <v>17</v>
      </c>
      <c r="S24" s="437" t="str">
        <f>IF(ISBLANK(R23),"",ROUNDDOWN(R23+R23*入力用データ!$D$1*0.01,0))</f>
        <v/>
      </c>
      <c r="T24" s="437"/>
      <c r="U24" s="250" t="str">
        <f>IF(ISBLANK(U23),"税込","税込 "&amp;ROUNDDOWN(U23+U23*入力用データ!$D$1*0.01,0))</f>
        <v>税込</v>
      </c>
      <c r="X24" s="32"/>
    </row>
    <row r="25" spans="1:24" ht="54" customHeight="1">
      <c r="A25" s="453">
        <v>7</v>
      </c>
      <c r="B25" s="476"/>
      <c r="C25" s="438"/>
      <c r="D25" s="438"/>
      <c r="E25" s="438"/>
      <c r="F25" s="438"/>
      <c r="G25" s="438"/>
      <c r="H25" s="438"/>
      <c r="I25" s="438"/>
      <c r="J25" s="438"/>
      <c r="K25" s="438"/>
      <c r="L25" s="438"/>
      <c r="M25" s="438"/>
      <c r="N25" s="438"/>
      <c r="O25" s="438"/>
      <c r="P25" s="438"/>
      <c r="Q25" s="438"/>
      <c r="R25" s="438"/>
      <c r="S25" s="438"/>
      <c r="T25" s="438"/>
      <c r="U25" s="251"/>
      <c r="X25" s="32"/>
    </row>
    <row r="26" spans="1:24" ht="54" customHeight="1">
      <c r="A26" s="453"/>
      <c r="B26" s="476"/>
      <c r="C26" s="341" t="s">
        <v>17</v>
      </c>
      <c r="D26" s="437" t="str">
        <f>IF(ISBLANK(C25),"",ROUNDDOWN(C25+C25*入力用データ!$D$1*0.01,0))</f>
        <v/>
      </c>
      <c r="E26" s="437"/>
      <c r="F26" s="341" t="s">
        <v>17</v>
      </c>
      <c r="G26" s="437" t="str">
        <f>IF(ISBLANK(F25),"",ROUNDDOWN(F25+F25*入力用データ!$D$1*0.01,0))</f>
        <v/>
      </c>
      <c r="H26" s="437"/>
      <c r="I26" s="341" t="s">
        <v>17</v>
      </c>
      <c r="J26" s="437" t="str">
        <f>IF(ISBLANK(I25),"",ROUNDDOWN(I25+I25*入力用データ!$D$1*0.01,0))</f>
        <v/>
      </c>
      <c r="K26" s="437"/>
      <c r="L26" s="341" t="s">
        <v>17</v>
      </c>
      <c r="M26" s="437" t="str">
        <f>IF(ISBLANK(L25),"",ROUNDDOWN(L25+L25*入力用データ!$D$1*0.01,0))</f>
        <v/>
      </c>
      <c r="N26" s="437"/>
      <c r="O26" s="341" t="s">
        <v>17</v>
      </c>
      <c r="P26" s="437" t="str">
        <f>IF(ISBLANK(O25),"",ROUNDDOWN(O25+O25*入力用データ!$D$1*0.01,0))</f>
        <v/>
      </c>
      <c r="Q26" s="437"/>
      <c r="R26" s="341" t="s">
        <v>17</v>
      </c>
      <c r="S26" s="437" t="str">
        <f>IF(ISBLANK(R25),"",ROUNDDOWN(R25+R25*入力用データ!$D$1*0.01,0))</f>
        <v/>
      </c>
      <c r="T26" s="437"/>
      <c r="U26" s="250" t="str">
        <f>IF(ISBLANK(U25),"税込","税込 "&amp;ROUNDDOWN(U25+U25*入力用データ!$D$1*0.01,0))</f>
        <v>税込</v>
      </c>
      <c r="X26" s="32"/>
    </row>
    <row r="27" spans="1:24" ht="54" customHeight="1">
      <c r="A27" s="453">
        <v>8</v>
      </c>
      <c r="B27" s="476"/>
      <c r="C27" s="438"/>
      <c r="D27" s="438"/>
      <c r="E27" s="438"/>
      <c r="F27" s="438"/>
      <c r="G27" s="438"/>
      <c r="H27" s="438"/>
      <c r="I27" s="438"/>
      <c r="J27" s="438"/>
      <c r="K27" s="438"/>
      <c r="L27" s="438"/>
      <c r="M27" s="438"/>
      <c r="N27" s="438"/>
      <c r="O27" s="438"/>
      <c r="P27" s="438"/>
      <c r="Q27" s="438"/>
      <c r="R27" s="438"/>
      <c r="S27" s="438"/>
      <c r="T27" s="438"/>
      <c r="U27" s="251"/>
      <c r="X27" s="32"/>
    </row>
    <row r="28" spans="1:24" ht="54" customHeight="1">
      <c r="A28" s="453"/>
      <c r="B28" s="476"/>
      <c r="C28" s="341" t="s">
        <v>17</v>
      </c>
      <c r="D28" s="437" t="str">
        <f>IF(ISBLANK(C27),"",ROUNDDOWN(C27+C27*入力用データ!$D$1*0.01,0))</f>
        <v/>
      </c>
      <c r="E28" s="437"/>
      <c r="F28" s="341" t="s">
        <v>17</v>
      </c>
      <c r="G28" s="437" t="str">
        <f>IF(ISBLANK(F27),"",ROUNDDOWN(F27+F27*入力用データ!$D$1*0.01,0))</f>
        <v/>
      </c>
      <c r="H28" s="437"/>
      <c r="I28" s="341" t="s">
        <v>17</v>
      </c>
      <c r="J28" s="437" t="str">
        <f>IF(ISBLANK(I27),"",ROUNDDOWN(I27+I27*入力用データ!$D$1*0.01,0))</f>
        <v/>
      </c>
      <c r="K28" s="437"/>
      <c r="L28" s="341" t="s">
        <v>17</v>
      </c>
      <c r="M28" s="437" t="str">
        <f>IF(ISBLANK(L27),"",ROUNDDOWN(L27+L27*入力用データ!$D$1*0.01,0))</f>
        <v/>
      </c>
      <c r="N28" s="437"/>
      <c r="O28" s="341" t="s">
        <v>17</v>
      </c>
      <c r="P28" s="437" t="str">
        <f>IF(ISBLANK(O27),"",ROUNDDOWN(O27+O27*入力用データ!$D$1*0.01,0))</f>
        <v/>
      </c>
      <c r="Q28" s="437"/>
      <c r="R28" s="341" t="s">
        <v>17</v>
      </c>
      <c r="S28" s="437" t="str">
        <f>IF(ISBLANK(R27),"",ROUNDDOWN(R27+R27*入力用データ!$D$1*0.01,0))</f>
        <v/>
      </c>
      <c r="T28" s="437"/>
      <c r="U28" s="250" t="str">
        <f>IF(ISBLANK(U27),"税込","税込 "&amp;ROUNDDOWN(U27+U27*入力用データ!$D$1*0.01,0))</f>
        <v>税込</v>
      </c>
    </row>
    <row r="29" spans="1:24" ht="54" customHeight="1">
      <c r="A29" s="453">
        <v>9</v>
      </c>
      <c r="B29" s="476"/>
      <c r="C29" s="438"/>
      <c r="D29" s="438"/>
      <c r="E29" s="438"/>
      <c r="F29" s="438"/>
      <c r="G29" s="438"/>
      <c r="H29" s="438"/>
      <c r="I29" s="438"/>
      <c r="J29" s="438"/>
      <c r="K29" s="438"/>
      <c r="L29" s="438"/>
      <c r="M29" s="438"/>
      <c r="N29" s="438"/>
      <c r="O29" s="438"/>
      <c r="P29" s="438"/>
      <c r="Q29" s="438"/>
      <c r="R29" s="438"/>
      <c r="S29" s="438"/>
      <c r="T29" s="438"/>
      <c r="U29" s="251"/>
    </row>
    <row r="30" spans="1:24" ht="54" customHeight="1">
      <c r="A30" s="453"/>
      <c r="B30" s="476"/>
      <c r="C30" s="341" t="s">
        <v>17</v>
      </c>
      <c r="D30" s="437" t="str">
        <f>IF(ISBLANK(C29),"",ROUNDDOWN(C29+C29*入力用データ!$D$1*0.01,0))</f>
        <v/>
      </c>
      <c r="E30" s="437"/>
      <c r="F30" s="341" t="s">
        <v>17</v>
      </c>
      <c r="G30" s="437" t="str">
        <f>IF(ISBLANK(F29),"",ROUNDDOWN(F29+F29*入力用データ!$D$1*0.01,0))</f>
        <v/>
      </c>
      <c r="H30" s="437"/>
      <c r="I30" s="341" t="s">
        <v>17</v>
      </c>
      <c r="J30" s="437" t="str">
        <f>IF(ISBLANK(I29),"",ROUNDDOWN(I29+I29*入力用データ!$D$1*0.01,0))</f>
        <v/>
      </c>
      <c r="K30" s="437"/>
      <c r="L30" s="341" t="s">
        <v>17</v>
      </c>
      <c r="M30" s="437" t="str">
        <f>IF(ISBLANK(L29),"",ROUNDDOWN(L29+L29*入力用データ!$D$1*0.01,0))</f>
        <v/>
      </c>
      <c r="N30" s="437"/>
      <c r="O30" s="341" t="s">
        <v>17</v>
      </c>
      <c r="P30" s="437" t="str">
        <f>IF(ISBLANK(O29),"",ROUNDDOWN(O29+O29*入力用データ!$D$1*0.01,0))</f>
        <v/>
      </c>
      <c r="Q30" s="437"/>
      <c r="R30" s="341" t="s">
        <v>17</v>
      </c>
      <c r="S30" s="437" t="str">
        <f>IF(ISBLANK(R29),"",ROUNDDOWN(R29+R29*入力用データ!$D$1*0.01,0))</f>
        <v/>
      </c>
      <c r="T30" s="437"/>
      <c r="U30" s="250" t="str">
        <f>IF(ISBLANK(U29),"税込","税込 "&amp;ROUNDDOWN(U29+U29*入力用データ!$D$1*0.01,0))</f>
        <v>税込</v>
      </c>
    </row>
    <row r="31" spans="1:24" ht="54" customHeight="1">
      <c r="A31" s="453">
        <v>10</v>
      </c>
      <c r="B31" s="476"/>
      <c r="C31" s="438"/>
      <c r="D31" s="438"/>
      <c r="E31" s="438"/>
      <c r="F31" s="438"/>
      <c r="G31" s="438"/>
      <c r="H31" s="438"/>
      <c r="I31" s="438"/>
      <c r="J31" s="438"/>
      <c r="K31" s="438"/>
      <c r="L31" s="438"/>
      <c r="M31" s="438"/>
      <c r="N31" s="438"/>
      <c r="O31" s="438"/>
      <c r="P31" s="438"/>
      <c r="Q31" s="438"/>
      <c r="R31" s="438"/>
      <c r="S31" s="438"/>
      <c r="T31" s="438"/>
      <c r="U31" s="251"/>
    </row>
    <row r="32" spans="1:24" ht="54" customHeight="1">
      <c r="A32" s="453"/>
      <c r="B32" s="476"/>
      <c r="C32" s="341" t="s">
        <v>17</v>
      </c>
      <c r="D32" s="437" t="str">
        <f>IF(ISBLANK(C31),"",ROUNDDOWN(C31+C31*入力用データ!$D$1*0.01,0))</f>
        <v/>
      </c>
      <c r="E32" s="437"/>
      <c r="F32" s="341" t="s">
        <v>17</v>
      </c>
      <c r="G32" s="437" t="str">
        <f>IF(ISBLANK(F31),"",ROUNDDOWN(F31+F31*入力用データ!$D$1*0.01,0))</f>
        <v/>
      </c>
      <c r="H32" s="437"/>
      <c r="I32" s="341" t="s">
        <v>17</v>
      </c>
      <c r="J32" s="437" t="str">
        <f>IF(ISBLANK(I31),"",ROUNDDOWN(I31+I31*入力用データ!$D$1*0.01,0))</f>
        <v/>
      </c>
      <c r="K32" s="437"/>
      <c r="L32" s="341" t="s">
        <v>17</v>
      </c>
      <c r="M32" s="437" t="str">
        <f>IF(ISBLANK(L31),"",ROUNDDOWN(L31+L31*入力用データ!$D$1*0.01,0))</f>
        <v/>
      </c>
      <c r="N32" s="437"/>
      <c r="O32" s="341" t="s">
        <v>17</v>
      </c>
      <c r="P32" s="437" t="str">
        <f>IF(ISBLANK(O31),"",ROUNDDOWN(O31+O31*入力用データ!$D$1*0.01,0))</f>
        <v/>
      </c>
      <c r="Q32" s="437"/>
      <c r="R32" s="341" t="s">
        <v>17</v>
      </c>
      <c r="S32" s="437" t="str">
        <f>IF(ISBLANK(R31),"",ROUNDDOWN(R31+R31*入力用データ!$D$1*0.01,0))</f>
        <v/>
      </c>
      <c r="T32" s="437"/>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8.9" hidden="1" customHeight="1">
      <c r="B35" s="439" t="s">
        <v>62</v>
      </c>
      <c r="C35" s="445" t="s">
        <v>63</v>
      </c>
      <c r="D35" s="446"/>
      <c r="E35" s="441">
        <v>67000</v>
      </c>
      <c r="F35" s="442"/>
      <c r="G35" s="59" t="s">
        <v>64</v>
      </c>
      <c r="H35" s="255" t="s">
        <v>65</v>
      </c>
      <c r="I35" s="450"/>
      <c r="J35" s="450"/>
      <c r="K35" s="450"/>
      <c r="L35" s="450"/>
      <c r="M35" s="436" t="s">
        <v>97</v>
      </c>
      <c r="N35" s="436"/>
      <c r="O35" s="436"/>
      <c r="P35" s="436"/>
      <c r="Q35" s="436"/>
      <c r="R35" s="436"/>
      <c r="S35" s="436"/>
      <c r="T35" s="436"/>
      <c r="U35" s="436"/>
    </row>
    <row r="36" spans="2:23" s="52" customFormat="1" ht="58.9" hidden="1" customHeight="1">
      <c r="B36" s="449"/>
      <c r="C36" s="447" t="s">
        <v>66</v>
      </c>
      <c r="D36" s="448"/>
      <c r="E36" s="443">
        <f>IF(ISBLANK(E35),"",ROUNDDOWN(E35+E35*入力用データ!$D$1*0.01,0))</f>
        <v>72360</v>
      </c>
      <c r="F36" s="444"/>
      <c r="G36" s="60" t="s">
        <v>64</v>
      </c>
      <c r="H36" s="256" t="s">
        <v>67</v>
      </c>
      <c r="I36" s="257" t="s">
        <v>319</v>
      </c>
      <c r="J36" s="61"/>
      <c r="K36" s="61"/>
      <c r="L36" s="61"/>
      <c r="M36" s="436" t="s">
        <v>335</v>
      </c>
      <c r="N36" s="436"/>
      <c r="O36" s="436"/>
      <c r="P36" s="436"/>
      <c r="Q36" s="436"/>
      <c r="R36" s="436"/>
      <c r="S36" s="436"/>
      <c r="T36" s="436"/>
      <c r="U36" s="436"/>
      <c r="V36" s="55"/>
      <c r="W36" s="56"/>
    </row>
    <row r="37" spans="2:23" s="52" customFormat="1" ht="58.9" hidden="1" customHeight="1">
      <c r="B37" s="439" t="s">
        <v>68</v>
      </c>
      <c r="C37" s="445" t="s">
        <v>63</v>
      </c>
      <c r="D37" s="446"/>
      <c r="E37" s="441">
        <v>48000</v>
      </c>
      <c r="F37" s="442"/>
      <c r="G37" s="59" t="s">
        <v>64</v>
      </c>
      <c r="H37" s="255" t="s">
        <v>65</v>
      </c>
      <c r="I37" s="450"/>
      <c r="J37" s="450"/>
      <c r="K37" s="450"/>
      <c r="L37" s="450"/>
      <c r="M37" s="436" t="s">
        <v>97</v>
      </c>
      <c r="N37" s="436"/>
      <c r="O37" s="436"/>
      <c r="P37" s="436"/>
      <c r="Q37" s="436"/>
      <c r="R37" s="436"/>
      <c r="S37" s="436"/>
      <c r="T37" s="436"/>
      <c r="U37" s="436"/>
      <c r="V37" s="55"/>
    </row>
    <row r="38" spans="2:23" s="52" customFormat="1" ht="58.9" hidden="1" customHeight="1">
      <c r="B38" s="440"/>
      <c r="C38" s="447" t="s">
        <v>66</v>
      </c>
      <c r="D38" s="448"/>
      <c r="E38" s="443">
        <f>IF(ISBLANK(E37),"",ROUNDDOWN(E37+E37*入力用データ!$D$1*0.01,0))</f>
        <v>51840</v>
      </c>
      <c r="F38" s="444"/>
      <c r="G38" s="60" t="s">
        <v>64</v>
      </c>
      <c r="H38" s="256" t="s">
        <v>67</v>
      </c>
      <c r="I38" s="435" t="s">
        <v>318</v>
      </c>
      <c r="J38" s="435"/>
      <c r="K38" s="435"/>
      <c r="L38" s="435"/>
      <c r="M38" s="436" t="s">
        <v>335</v>
      </c>
      <c r="N38" s="436"/>
      <c r="O38" s="436"/>
      <c r="P38" s="436"/>
      <c r="Q38" s="436"/>
      <c r="R38" s="436"/>
      <c r="S38" s="436"/>
      <c r="T38" s="436"/>
      <c r="U38" s="436"/>
      <c r="V38" s="55"/>
    </row>
    <row r="39" spans="2:23" s="52" customFormat="1" ht="40.15" hidden="1" customHeight="1">
      <c r="C39" s="258" t="s">
        <v>336</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337</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28" t="s">
        <v>44</v>
      </c>
      <c r="D48" s="428"/>
      <c r="E48" s="428"/>
      <c r="F48" s="428"/>
      <c r="G48" s="428"/>
      <c r="H48" s="428"/>
      <c r="I48" s="428" t="s">
        <v>45</v>
      </c>
      <c r="J48" s="428"/>
      <c r="K48" s="428"/>
      <c r="L48" s="428"/>
      <c r="M48" s="428"/>
      <c r="N48" s="428"/>
      <c r="O48" s="432" t="s">
        <v>46</v>
      </c>
      <c r="P48" s="433"/>
      <c r="Q48" s="433"/>
      <c r="R48" s="433"/>
      <c r="S48" s="433"/>
      <c r="T48" s="434"/>
    </row>
    <row r="49" spans="2:20" ht="87" customHeight="1">
      <c r="B49" s="262" t="s">
        <v>47</v>
      </c>
      <c r="C49" s="429" t="s">
        <v>48</v>
      </c>
      <c r="D49" s="429"/>
      <c r="E49" s="429"/>
      <c r="F49" s="429"/>
      <c r="G49" s="429"/>
      <c r="H49" s="429"/>
      <c r="I49" s="431" t="s">
        <v>340</v>
      </c>
      <c r="J49" s="431"/>
      <c r="K49" s="431"/>
      <c r="L49" s="431"/>
      <c r="M49" s="431"/>
      <c r="N49" s="431"/>
      <c r="O49" s="429" t="s">
        <v>49</v>
      </c>
      <c r="P49" s="429"/>
      <c r="Q49" s="429"/>
      <c r="R49" s="429"/>
      <c r="S49" s="429"/>
      <c r="T49" s="429"/>
    </row>
    <row r="50" spans="2:20" ht="87" customHeight="1">
      <c r="B50" s="262" t="s">
        <v>50</v>
      </c>
      <c r="C50" s="429" t="s">
        <v>48</v>
      </c>
      <c r="D50" s="429"/>
      <c r="E50" s="429"/>
      <c r="F50" s="429"/>
      <c r="G50" s="429"/>
      <c r="H50" s="429"/>
      <c r="I50" s="431" t="s">
        <v>51</v>
      </c>
      <c r="J50" s="431"/>
      <c r="K50" s="431"/>
      <c r="L50" s="431"/>
      <c r="M50" s="431"/>
      <c r="N50" s="431"/>
      <c r="O50" s="429" t="s">
        <v>52</v>
      </c>
      <c r="P50" s="429"/>
      <c r="Q50" s="429"/>
      <c r="R50" s="429"/>
      <c r="S50" s="429"/>
      <c r="T50" s="429"/>
    </row>
    <row r="51" spans="2:20" ht="87" customHeight="1">
      <c r="B51" s="262" t="s">
        <v>53</v>
      </c>
      <c r="C51" s="429" t="s">
        <v>48</v>
      </c>
      <c r="D51" s="429"/>
      <c r="E51" s="429"/>
      <c r="F51" s="429"/>
      <c r="G51" s="429"/>
      <c r="H51" s="429"/>
      <c r="I51" s="429" t="s">
        <v>51</v>
      </c>
      <c r="J51" s="429"/>
      <c r="K51" s="429"/>
      <c r="L51" s="429"/>
      <c r="M51" s="429"/>
      <c r="N51" s="429"/>
      <c r="O51" s="429" t="s">
        <v>52</v>
      </c>
      <c r="P51" s="429"/>
      <c r="Q51" s="429"/>
      <c r="R51" s="429"/>
      <c r="S51" s="429"/>
      <c r="T51" s="429"/>
    </row>
    <row r="52" spans="2:20" ht="132" customHeight="1">
      <c r="B52" s="262" t="s">
        <v>54</v>
      </c>
      <c r="C52" s="429" t="s">
        <v>48</v>
      </c>
      <c r="D52" s="429"/>
      <c r="E52" s="429"/>
      <c r="F52" s="429"/>
      <c r="G52" s="429"/>
      <c r="H52" s="429"/>
      <c r="I52" s="469" t="s">
        <v>55</v>
      </c>
      <c r="J52" s="469"/>
      <c r="K52" s="469"/>
      <c r="L52" s="469"/>
      <c r="M52" s="469"/>
      <c r="N52" s="469"/>
      <c r="O52" s="430" t="s">
        <v>56</v>
      </c>
      <c r="P52" s="430"/>
      <c r="Q52" s="430"/>
      <c r="R52" s="430"/>
      <c r="S52" s="430"/>
      <c r="T52" s="430"/>
    </row>
    <row r="53" spans="2:20" ht="87" customHeight="1">
      <c r="B53" s="262" t="s">
        <v>57</v>
      </c>
      <c r="C53" s="470" t="s">
        <v>58</v>
      </c>
      <c r="D53" s="471"/>
      <c r="E53" s="471"/>
      <c r="F53" s="471"/>
      <c r="G53" s="471"/>
      <c r="H53" s="471"/>
      <c r="I53" s="471"/>
      <c r="J53" s="471"/>
      <c r="K53" s="471"/>
      <c r="L53" s="471"/>
      <c r="M53" s="471"/>
      <c r="N53" s="471"/>
      <c r="O53" s="471"/>
      <c r="P53" s="471"/>
      <c r="Q53" s="471"/>
      <c r="R53" s="471"/>
      <c r="S53" s="471"/>
      <c r="T53" s="472"/>
    </row>
    <row r="54" spans="2:20" ht="109.5" customHeight="1">
      <c r="B54" s="262" t="s">
        <v>59</v>
      </c>
      <c r="C54" s="426" t="s">
        <v>60</v>
      </c>
      <c r="D54" s="426"/>
      <c r="E54" s="426"/>
      <c r="F54" s="426"/>
      <c r="G54" s="426"/>
      <c r="H54" s="426"/>
      <c r="I54" s="426"/>
      <c r="J54" s="426"/>
      <c r="K54" s="426"/>
      <c r="L54" s="426"/>
      <c r="M54" s="426"/>
      <c r="N54" s="426"/>
      <c r="O54" s="426"/>
      <c r="P54" s="426"/>
      <c r="Q54" s="426"/>
      <c r="R54" s="426"/>
      <c r="S54" s="426"/>
      <c r="T54" s="426"/>
    </row>
    <row r="55" spans="2:20" ht="123" customHeight="1">
      <c r="B55" s="263" t="s">
        <v>61</v>
      </c>
      <c r="C55" s="473" t="s">
        <v>128</v>
      </c>
      <c r="D55" s="474"/>
      <c r="E55" s="474"/>
      <c r="F55" s="474"/>
      <c r="G55" s="474"/>
      <c r="H55" s="474"/>
      <c r="I55" s="474"/>
      <c r="J55" s="474"/>
      <c r="K55" s="474"/>
      <c r="L55" s="474"/>
      <c r="M55" s="474"/>
      <c r="N55" s="474"/>
      <c r="O55" s="474"/>
      <c r="P55" s="474"/>
      <c r="Q55" s="474"/>
      <c r="R55" s="474"/>
      <c r="S55" s="474"/>
      <c r="T55" s="475"/>
    </row>
  </sheetData>
  <sheetProtection selectLockedCells="1"/>
  <mergeCells count="189">
    <mergeCell ref="C9:E9"/>
    <mergeCell ref="F9:H9"/>
    <mergeCell ref="I9:K9"/>
    <mergeCell ref="L9:N9"/>
    <mergeCell ref="O9:Q9"/>
    <mergeCell ref="R9:T9"/>
    <mergeCell ref="L1:AA1"/>
    <mergeCell ref="C2:F2"/>
    <mergeCell ref="J2:K2"/>
    <mergeCell ref="L2:N2"/>
    <mergeCell ref="F4:G5"/>
    <mergeCell ref="K4:K5"/>
    <mergeCell ref="D14:E14"/>
    <mergeCell ref="G14:H14"/>
    <mergeCell ref="J14:K14"/>
    <mergeCell ref="M14:N14"/>
    <mergeCell ref="P14:Q14"/>
    <mergeCell ref="S14:T14"/>
    <mergeCell ref="A10:B12"/>
    <mergeCell ref="U10:U12"/>
    <mergeCell ref="A13:A14"/>
    <mergeCell ref="B13:B14"/>
    <mergeCell ref="C13:E13"/>
    <mergeCell ref="F13:H13"/>
    <mergeCell ref="I13:K13"/>
    <mergeCell ref="L13:N13"/>
    <mergeCell ref="O13:Q13"/>
    <mergeCell ref="R13:T13"/>
    <mergeCell ref="O15:Q15"/>
    <mergeCell ref="R15:T15"/>
    <mergeCell ref="D16:E16"/>
    <mergeCell ref="G16:H16"/>
    <mergeCell ref="J16:K16"/>
    <mergeCell ref="M16:N16"/>
    <mergeCell ref="P16:Q16"/>
    <mergeCell ref="S16:T16"/>
    <mergeCell ref="A15:A16"/>
    <mergeCell ref="B15:B16"/>
    <mergeCell ref="C15:E15"/>
    <mergeCell ref="F15:H15"/>
    <mergeCell ref="I15:K15"/>
    <mergeCell ref="L15:N15"/>
    <mergeCell ref="O17:Q17"/>
    <mergeCell ref="R17:T17"/>
    <mergeCell ref="D18:E18"/>
    <mergeCell ref="G18:H18"/>
    <mergeCell ref="J18:K18"/>
    <mergeCell ref="M18:N18"/>
    <mergeCell ref="P18:Q18"/>
    <mergeCell ref="S18:T18"/>
    <mergeCell ref="A17:A18"/>
    <mergeCell ref="B17:B18"/>
    <mergeCell ref="C17:E17"/>
    <mergeCell ref="F17:H17"/>
    <mergeCell ref="I17:K17"/>
    <mergeCell ref="L17:N17"/>
    <mergeCell ref="O19:Q19"/>
    <mergeCell ref="R19:T19"/>
    <mergeCell ref="D20:E20"/>
    <mergeCell ref="G20:H20"/>
    <mergeCell ref="J20:K20"/>
    <mergeCell ref="M20:N20"/>
    <mergeCell ref="P20:Q20"/>
    <mergeCell ref="S20:T20"/>
    <mergeCell ref="A19:A20"/>
    <mergeCell ref="B19:B20"/>
    <mergeCell ref="C19:E19"/>
    <mergeCell ref="F19:H19"/>
    <mergeCell ref="I19:K19"/>
    <mergeCell ref="L19:N19"/>
    <mergeCell ref="O21:Q21"/>
    <mergeCell ref="R21:T21"/>
    <mergeCell ref="D22:E22"/>
    <mergeCell ref="G22:H22"/>
    <mergeCell ref="J22:K22"/>
    <mergeCell ref="M22:N22"/>
    <mergeCell ref="P22:Q22"/>
    <mergeCell ref="S22:T22"/>
    <mergeCell ref="A21:A22"/>
    <mergeCell ref="B21:B22"/>
    <mergeCell ref="C21:E21"/>
    <mergeCell ref="F21:H21"/>
    <mergeCell ref="I21:K21"/>
    <mergeCell ref="L21:N21"/>
    <mergeCell ref="O23:Q23"/>
    <mergeCell ref="R23:T23"/>
    <mergeCell ref="D24:E24"/>
    <mergeCell ref="G24:H24"/>
    <mergeCell ref="J24:K24"/>
    <mergeCell ref="M24:N24"/>
    <mergeCell ref="P24:Q24"/>
    <mergeCell ref="S24:T24"/>
    <mergeCell ref="A23:A24"/>
    <mergeCell ref="B23:B24"/>
    <mergeCell ref="C23:E23"/>
    <mergeCell ref="F23:H23"/>
    <mergeCell ref="I23:K23"/>
    <mergeCell ref="L23:N23"/>
    <mergeCell ref="O25:Q25"/>
    <mergeCell ref="R25:T25"/>
    <mergeCell ref="D26:E26"/>
    <mergeCell ref="G26:H26"/>
    <mergeCell ref="J26:K26"/>
    <mergeCell ref="M26:N26"/>
    <mergeCell ref="P26:Q26"/>
    <mergeCell ref="S26:T26"/>
    <mergeCell ref="A25:A26"/>
    <mergeCell ref="B25:B26"/>
    <mergeCell ref="C25:E25"/>
    <mergeCell ref="F25:H25"/>
    <mergeCell ref="I25:K25"/>
    <mergeCell ref="L25:N25"/>
    <mergeCell ref="O27:Q27"/>
    <mergeCell ref="R27:T27"/>
    <mergeCell ref="D28:E28"/>
    <mergeCell ref="G28:H28"/>
    <mergeCell ref="J28:K28"/>
    <mergeCell ref="M28:N28"/>
    <mergeCell ref="P28:Q28"/>
    <mergeCell ref="S28:T28"/>
    <mergeCell ref="A27:A28"/>
    <mergeCell ref="B27:B28"/>
    <mergeCell ref="C27:E27"/>
    <mergeCell ref="F27:H27"/>
    <mergeCell ref="I27:K27"/>
    <mergeCell ref="L27:N27"/>
    <mergeCell ref="A31:A32"/>
    <mergeCell ref="B31:B32"/>
    <mergeCell ref="C31:E31"/>
    <mergeCell ref="F31:H31"/>
    <mergeCell ref="I31:K31"/>
    <mergeCell ref="L31:N31"/>
    <mergeCell ref="O29:Q29"/>
    <mergeCell ref="R29:T29"/>
    <mergeCell ref="D30:E30"/>
    <mergeCell ref="G30:H30"/>
    <mergeCell ref="J30:K30"/>
    <mergeCell ref="M30:N30"/>
    <mergeCell ref="P30:Q30"/>
    <mergeCell ref="S30:T30"/>
    <mergeCell ref="A29:A30"/>
    <mergeCell ref="B29:B30"/>
    <mergeCell ref="C29:E29"/>
    <mergeCell ref="F29:H29"/>
    <mergeCell ref="I29:K29"/>
    <mergeCell ref="L29:N29"/>
    <mergeCell ref="B35:B36"/>
    <mergeCell ref="C35:D35"/>
    <mergeCell ref="E35:F35"/>
    <mergeCell ref="I35:L35"/>
    <mergeCell ref="M35:U35"/>
    <mergeCell ref="C36:D36"/>
    <mergeCell ref="E36:F36"/>
    <mergeCell ref="M36:U36"/>
    <mergeCell ref="O31:Q31"/>
    <mergeCell ref="R31:T31"/>
    <mergeCell ref="D32:E32"/>
    <mergeCell ref="G32:H32"/>
    <mergeCell ref="J32:K32"/>
    <mergeCell ref="M32:N32"/>
    <mergeCell ref="P32:Q32"/>
    <mergeCell ref="S32:T32"/>
    <mergeCell ref="C48:H48"/>
    <mergeCell ref="I48:N48"/>
    <mergeCell ref="O48:T48"/>
    <mergeCell ref="C49:H49"/>
    <mergeCell ref="I49:N49"/>
    <mergeCell ref="O49:T49"/>
    <mergeCell ref="B37:B38"/>
    <mergeCell ref="C37:D37"/>
    <mergeCell ref="E37:F37"/>
    <mergeCell ref="I37:L37"/>
    <mergeCell ref="M37:U37"/>
    <mergeCell ref="C38:D38"/>
    <mergeCell ref="E38:F38"/>
    <mergeCell ref="I38:L38"/>
    <mergeCell ref="M38:U38"/>
    <mergeCell ref="C52:H52"/>
    <mergeCell ref="I52:N52"/>
    <mergeCell ref="O52:T52"/>
    <mergeCell ref="C53:T53"/>
    <mergeCell ref="C54:T54"/>
    <mergeCell ref="C55:T55"/>
    <mergeCell ref="C50:H50"/>
    <mergeCell ref="I50:N50"/>
    <mergeCell ref="O50:T50"/>
    <mergeCell ref="C51:H51"/>
    <mergeCell ref="I51:N51"/>
    <mergeCell ref="O51:T51"/>
  </mergeCells>
  <phoneticPr fontId="122"/>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B1"/>
  <sheetViews>
    <sheetView workbookViewId="0"/>
  </sheetViews>
  <sheetFormatPr defaultColWidth="8.75" defaultRowHeight="13.5"/>
  <sheetData>
    <row r="1" spans="1:2">
      <c r="A1" t="s">
        <v>34</v>
      </c>
      <c r="B1" t="s">
        <v>35</v>
      </c>
    </row>
  </sheetData>
  <sheetProtection sheet="1" objects="1" scenarios="1" selectLockedCells="1"/>
  <phoneticPr fontId="10"/>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sheetPr codeName="Sheet21"/>
  <dimension ref="A1:JA29"/>
  <sheetViews>
    <sheetView workbookViewId="0">
      <selection activeCell="C2" sqref="C2"/>
    </sheetView>
  </sheetViews>
  <sheetFormatPr defaultColWidth="8.75" defaultRowHeight="13.5"/>
  <cols>
    <col min="1" max="2" width="8.75" style="413"/>
    <col min="3" max="3" width="22.5" style="413" customWidth="1"/>
    <col min="4" max="33" width="8.75" style="413"/>
    <col min="34" max="34" width="8.75" style="413" customWidth="1"/>
    <col min="35" max="82" width="8.75" style="413"/>
    <col min="83" max="84" width="10.125" style="413" customWidth="1"/>
    <col min="85" max="16384" width="8.75" style="413"/>
  </cols>
  <sheetData>
    <row r="1" spans="1:261">
      <c r="A1" s="414" t="s">
        <v>685</v>
      </c>
      <c r="B1" s="414" t="s">
        <v>684</v>
      </c>
      <c r="C1" s="414" t="s">
        <v>683</v>
      </c>
      <c r="D1" s="414" t="s">
        <v>476</v>
      </c>
      <c r="E1" s="414" t="s">
        <v>477</v>
      </c>
      <c r="F1" s="414" t="s">
        <v>478</v>
      </c>
      <c r="G1" s="414" t="s">
        <v>479</v>
      </c>
      <c r="H1" s="414" t="s">
        <v>480</v>
      </c>
      <c r="I1" s="414" t="s">
        <v>481</v>
      </c>
      <c r="J1" s="414" t="s">
        <v>482</v>
      </c>
      <c r="K1" s="414" t="s">
        <v>483</v>
      </c>
      <c r="L1" s="414" t="s">
        <v>484</v>
      </c>
      <c r="M1" s="414" t="s">
        <v>485</v>
      </c>
      <c r="N1" s="414" t="s">
        <v>486</v>
      </c>
      <c r="O1" s="414" t="s">
        <v>487</v>
      </c>
      <c r="P1" s="414" t="s">
        <v>488</v>
      </c>
      <c r="Q1" s="414" t="s">
        <v>489</v>
      </c>
      <c r="R1" s="414" t="s">
        <v>490</v>
      </c>
      <c r="S1" s="414" t="s">
        <v>491</v>
      </c>
      <c r="T1" s="414" t="s">
        <v>492</v>
      </c>
      <c r="U1" s="414" t="s">
        <v>493</v>
      </c>
      <c r="V1" s="414" t="s">
        <v>494</v>
      </c>
      <c r="W1" s="414" t="s">
        <v>495</v>
      </c>
      <c r="X1" s="414" t="s">
        <v>496</v>
      </c>
      <c r="Y1" s="414" t="s">
        <v>497</v>
      </c>
      <c r="Z1" s="414" t="s">
        <v>498</v>
      </c>
      <c r="AA1" s="414" t="s">
        <v>499</v>
      </c>
      <c r="AB1" s="414" t="s">
        <v>500</v>
      </c>
      <c r="AC1" s="414" t="s">
        <v>501</v>
      </c>
      <c r="AD1" s="414" t="s">
        <v>502</v>
      </c>
      <c r="AE1" s="414" t="s">
        <v>503</v>
      </c>
      <c r="AF1" s="414" t="s">
        <v>504</v>
      </c>
      <c r="AG1" s="414" t="s">
        <v>505</v>
      </c>
      <c r="AH1" s="414" t="s">
        <v>506</v>
      </c>
      <c r="AI1" s="414" t="s">
        <v>507</v>
      </c>
      <c r="AJ1" s="414" t="s">
        <v>508</v>
      </c>
      <c r="AK1" s="414" t="s">
        <v>509</v>
      </c>
      <c r="AL1" s="414" t="s">
        <v>510</v>
      </c>
      <c r="AM1" s="414" t="s">
        <v>511</v>
      </c>
      <c r="AN1" s="414" t="s">
        <v>512</v>
      </c>
      <c r="AO1" s="414" t="s">
        <v>513</v>
      </c>
      <c r="AP1" s="414" t="s">
        <v>514</v>
      </c>
      <c r="AQ1" s="414" t="s">
        <v>515</v>
      </c>
      <c r="AR1" s="414" t="s">
        <v>516</v>
      </c>
      <c r="AS1" s="414" t="s">
        <v>517</v>
      </c>
      <c r="AT1" s="414" t="s">
        <v>518</v>
      </c>
      <c r="AU1" s="414" t="s">
        <v>519</v>
      </c>
      <c r="AV1" s="414" t="s">
        <v>520</v>
      </c>
      <c r="AW1" s="414" t="s">
        <v>521</v>
      </c>
      <c r="AX1" s="414" t="s">
        <v>522</v>
      </c>
      <c r="AY1" s="414" t="s">
        <v>523</v>
      </c>
      <c r="AZ1" s="414" t="s">
        <v>524</v>
      </c>
      <c r="BA1" s="414" t="s">
        <v>525</v>
      </c>
      <c r="BB1" s="414" t="s">
        <v>526</v>
      </c>
      <c r="BC1" s="414" t="s">
        <v>748</v>
      </c>
      <c r="BD1" s="414" t="s">
        <v>749</v>
      </c>
      <c r="BE1" s="414" t="s">
        <v>750</v>
      </c>
      <c r="BF1" s="414" t="s">
        <v>751</v>
      </c>
      <c r="BG1" s="414" t="s">
        <v>752</v>
      </c>
      <c r="BH1" s="414" t="s">
        <v>700</v>
      </c>
      <c r="BI1" s="414" t="s">
        <v>527</v>
      </c>
      <c r="BJ1" s="414" t="s">
        <v>528</v>
      </c>
      <c r="BK1" s="414" t="s">
        <v>529</v>
      </c>
      <c r="BL1" s="414" t="s">
        <v>530</v>
      </c>
      <c r="BM1" s="414" t="s">
        <v>531</v>
      </c>
      <c r="BN1" s="414" t="s">
        <v>753</v>
      </c>
      <c r="BO1" s="414" t="s">
        <v>682</v>
      </c>
      <c r="BP1" s="414" t="s">
        <v>681</v>
      </c>
      <c r="BQ1" s="414" t="s">
        <v>680</v>
      </c>
      <c r="BR1" s="414" t="s">
        <v>679</v>
      </c>
      <c r="BS1" s="414" t="s">
        <v>678</v>
      </c>
      <c r="BT1" s="414" t="s">
        <v>754</v>
      </c>
      <c r="BU1" s="414" t="s">
        <v>677</v>
      </c>
      <c r="BV1" s="414" t="s">
        <v>676</v>
      </c>
      <c r="BW1" s="414" t="s">
        <v>675</v>
      </c>
      <c r="BX1" s="414" t="s">
        <v>674</v>
      </c>
      <c r="BY1" s="414" t="s">
        <v>673</v>
      </c>
      <c r="BZ1" s="414" t="s">
        <v>755</v>
      </c>
      <c r="CA1" s="414" t="s">
        <v>672</v>
      </c>
      <c r="CB1" s="414" t="s">
        <v>671</v>
      </c>
      <c r="CC1" s="414" t="s">
        <v>670</v>
      </c>
      <c r="CD1" s="414" t="s">
        <v>669</v>
      </c>
      <c r="CE1" s="414" t="s">
        <v>668</v>
      </c>
      <c r="CF1" s="414" t="s">
        <v>756</v>
      </c>
      <c r="CG1" s="414" t="s">
        <v>667</v>
      </c>
      <c r="CH1" s="414" t="s">
        <v>666</v>
      </c>
      <c r="CI1" s="414" t="s">
        <v>665</v>
      </c>
      <c r="CJ1" s="414" t="s">
        <v>664</v>
      </c>
      <c r="CK1" s="414" t="s">
        <v>663</v>
      </c>
      <c r="CL1" s="414" t="s">
        <v>757</v>
      </c>
      <c r="CM1" s="414" t="s">
        <v>662</v>
      </c>
      <c r="CN1" s="414" t="s">
        <v>661</v>
      </c>
      <c r="CO1" s="414" t="s">
        <v>660</v>
      </c>
      <c r="CP1" s="414" t="s">
        <v>659</v>
      </c>
      <c r="CQ1" s="414" t="s">
        <v>658</v>
      </c>
      <c r="CR1" s="414" t="s">
        <v>758</v>
      </c>
      <c r="CS1" s="414" t="s">
        <v>657</v>
      </c>
      <c r="CT1" s="414" t="s">
        <v>656</v>
      </c>
      <c r="CU1" s="414" t="s">
        <v>655</v>
      </c>
      <c r="CV1" s="414" t="s">
        <v>654</v>
      </c>
      <c r="CW1" s="414" t="s">
        <v>653</v>
      </c>
      <c r="CX1" s="414" t="s">
        <v>759</v>
      </c>
      <c r="CY1" s="414" t="s">
        <v>652</v>
      </c>
      <c r="CZ1" s="414" t="s">
        <v>651</v>
      </c>
      <c r="DA1" s="414" t="s">
        <v>650</v>
      </c>
      <c r="DB1" s="414" t="s">
        <v>649</v>
      </c>
      <c r="DC1" s="414" t="s">
        <v>648</v>
      </c>
      <c r="DD1" s="414" t="s">
        <v>760</v>
      </c>
      <c r="DE1" s="414" t="s">
        <v>647</v>
      </c>
      <c r="DF1" s="414" t="s">
        <v>646</v>
      </c>
      <c r="DG1" s="414" t="s">
        <v>645</v>
      </c>
      <c r="DH1" s="414" t="s">
        <v>644</v>
      </c>
      <c r="DI1" s="414" t="s">
        <v>643</v>
      </c>
      <c r="DJ1" s="414" t="s">
        <v>761</v>
      </c>
      <c r="DK1" s="414" t="s">
        <v>642</v>
      </c>
      <c r="DL1" s="414" t="s">
        <v>641</v>
      </c>
      <c r="DM1" s="414" t="s">
        <v>640</v>
      </c>
      <c r="DN1" s="414" t="s">
        <v>639</v>
      </c>
      <c r="DO1" s="414" t="s">
        <v>638</v>
      </c>
      <c r="DP1" s="414" t="s">
        <v>762</v>
      </c>
      <c r="DQ1" s="414" t="s">
        <v>637</v>
      </c>
      <c r="DR1" s="414" t="s">
        <v>636</v>
      </c>
      <c r="DS1" s="414" t="s">
        <v>635</v>
      </c>
      <c r="DT1" s="414" t="s">
        <v>634</v>
      </c>
      <c r="DU1" s="414" t="s">
        <v>633</v>
      </c>
      <c r="DV1" s="414" t="s">
        <v>763</v>
      </c>
      <c r="DW1" s="414" t="s">
        <v>632</v>
      </c>
      <c r="DX1" s="414" t="s">
        <v>631</v>
      </c>
      <c r="DY1" s="414" t="s">
        <v>630</v>
      </c>
      <c r="DZ1" s="414" t="s">
        <v>629</v>
      </c>
      <c r="EA1" s="414" t="s">
        <v>628</v>
      </c>
      <c r="EB1" s="414" t="s">
        <v>764</v>
      </c>
      <c r="EC1" s="414" t="s">
        <v>627</v>
      </c>
      <c r="ED1" s="414" t="s">
        <v>626</v>
      </c>
      <c r="EE1" s="414" t="s">
        <v>625</v>
      </c>
      <c r="EF1" s="414" t="s">
        <v>624</v>
      </c>
      <c r="EG1" s="414" t="s">
        <v>623</v>
      </c>
      <c r="EH1" s="414" t="s">
        <v>765</v>
      </c>
      <c r="EI1" s="414" t="s">
        <v>622</v>
      </c>
      <c r="EJ1" s="414" t="s">
        <v>621</v>
      </c>
      <c r="EK1" s="414" t="s">
        <v>620</v>
      </c>
      <c r="EL1" s="414" t="s">
        <v>619</v>
      </c>
      <c r="EM1" s="414" t="s">
        <v>618</v>
      </c>
      <c r="EN1" s="414" t="s">
        <v>766</v>
      </c>
      <c r="EO1" s="414" t="s">
        <v>617</v>
      </c>
      <c r="EP1" s="414" t="s">
        <v>616</v>
      </c>
      <c r="EQ1" s="414" t="s">
        <v>615</v>
      </c>
      <c r="ER1" s="414" t="s">
        <v>614</v>
      </c>
      <c r="ES1" s="414" t="s">
        <v>613</v>
      </c>
      <c r="ET1" s="414" t="s">
        <v>767</v>
      </c>
      <c r="EU1" s="414" t="s">
        <v>612</v>
      </c>
      <c r="EV1" s="414" t="s">
        <v>611</v>
      </c>
      <c r="EW1" s="414" t="s">
        <v>610</v>
      </c>
      <c r="EX1" s="414" t="s">
        <v>609</v>
      </c>
      <c r="EY1" s="414" t="s">
        <v>608</v>
      </c>
      <c r="EZ1" s="414" t="s">
        <v>768</v>
      </c>
      <c r="FA1" s="414" t="s">
        <v>607</v>
      </c>
      <c r="FB1" s="414" t="s">
        <v>606</v>
      </c>
      <c r="FC1" s="414" t="s">
        <v>605</v>
      </c>
      <c r="FD1" s="414" t="s">
        <v>604</v>
      </c>
      <c r="FE1" s="414" t="s">
        <v>603</v>
      </c>
      <c r="FF1" s="414" t="s">
        <v>769</v>
      </c>
      <c r="FG1" s="414" t="s">
        <v>602</v>
      </c>
      <c r="FH1" s="414" t="s">
        <v>601</v>
      </c>
      <c r="FI1" s="414" t="s">
        <v>600</v>
      </c>
      <c r="FJ1" s="414" t="s">
        <v>599</v>
      </c>
      <c r="FK1" s="414" t="s">
        <v>598</v>
      </c>
      <c r="FL1" s="414" t="s">
        <v>770</v>
      </c>
      <c r="FM1" s="414" t="s">
        <v>597</v>
      </c>
      <c r="FN1" s="414" t="s">
        <v>596</v>
      </c>
      <c r="FO1" s="414" t="s">
        <v>595</v>
      </c>
      <c r="FP1" s="414" t="s">
        <v>594</v>
      </c>
      <c r="FQ1" s="414" t="s">
        <v>593</v>
      </c>
      <c r="FR1" s="414" t="s">
        <v>771</v>
      </c>
      <c r="FS1" s="414" t="s">
        <v>592</v>
      </c>
      <c r="FT1" s="414" t="s">
        <v>591</v>
      </c>
      <c r="FU1" s="414" t="s">
        <v>590</v>
      </c>
      <c r="FV1" s="414" t="s">
        <v>589</v>
      </c>
      <c r="FW1" s="414" t="s">
        <v>588</v>
      </c>
      <c r="FX1" s="414" t="s">
        <v>772</v>
      </c>
      <c r="FY1" s="414" t="s">
        <v>587</v>
      </c>
      <c r="FZ1" s="414" t="s">
        <v>586</v>
      </c>
      <c r="GA1" s="414" t="s">
        <v>585</v>
      </c>
      <c r="GB1" s="414" t="s">
        <v>584</v>
      </c>
      <c r="GC1" s="414" t="s">
        <v>583</v>
      </c>
      <c r="GD1" s="414" t="s">
        <v>773</v>
      </c>
      <c r="GE1" s="414" t="s">
        <v>582</v>
      </c>
      <c r="GF1" s="414" t="s">
        <v>581</v>
      </c>
      <c r="GG1" s="414" t="s">
        <v>580</v>
      </c>
      <c r="GH1" s="414" t="s">
        <v>579</v>
      </c>
      <c r="GI1" s="414" t="s">
        <v>578</v>
      </c>
      <c r="GJ1" s="414" t="s">
        <v>774</v>
      </c>
      <c r="GK1" s="414" t="s">
        <v>577</v>
      </c>
      <c r="GL1" s="414" t="s">
        <v>576</v>
      </c>
      <c r="GM1" s="414" t="s">
        <v>575</v>
      </c>
      <c r="GN1" s="414" t="s">
        <v>574</v>
      </c>
      <c r="GO1" s="414" t="s">
        <v>573</v>
      </c>
      <c r="GP1" s="414" t="s">
        <v>775</v>
      </c>
      <c r="GQ1" s="414" t="s">
        <v>572</v>
      </c>
      <c r="GR1" s="414" t="s">
        <v>571</v>
      </c>
      <c r="GS1" s="414" t="s">
        <v>570</v>
      </c>
      <c r="GT1" s="414" t="s">
        <v>569</v>
      </c>
      <c r="GU1" s="414" t="s">
        <v>568</v>
      </c>
      <c r="GV1" s="414" t="s">
        <v>776</v>
      </c>
      <c r="GW1" s="414" t="s">
        <v>567</v>
      </c>
      <c r="GX1" s="414" t="s">
        <v>566</v>
      </c>
      <c r="GY1" s="414" t="s">
        <v>565</v>
      </c>
      <c r="GZ1" s="414" t="s">
        <v>564</v>
      </c>
      <c r="HA1" s="414" t="s">
        <v>563</v>
      </c>
      <c r="HB1" s="414" t="s">
        <v>777</v>
      </c>
      <c r="HC1" s="414" t="s">
        <v>562</v>
      </c>
      <c r="HD1" s="414" t="s">
        <v>561</v>
      </c>
      <c r="HE1" s="414" t="s">
        <v>560</v>
      </c>
      <c r="HF1" s="414" t="s">
        <v>559</v>
      </c>
      <c r="HG1" s="414" t="s">
        <v>558</v>
      </c>
      <c r="HH1" s="414" t="s">
        <v>778</v>
      </c>
      <c r="HI1" s="414" t="s">
        <v>557</v>
      </c>
      <c r="HJ1" s="414" t="s">
        <v>556</v>
      </c>
      <c r="HK1" s="414" t="s">
        <v>555</v>
      </c>
      <c r="HL1" s="414" t="s">
        <v>554</v>
      </c>
      <c r="HM1" s="414" t="s">
        <v>553</v>
      </c>
      <c r="HN1" s="414" t="s">
        <v>779</v>
      </c>
      <c r="HO1" s="414" t="s">
        <v>552</v>
      </c>
      <c r="HP1" s="414" t="s">
        <v>551</v>
      </c>
      <c r="HQ1" s="414" t="s">
        <v>550</v>
      </c>
      <c r="HR1" s="414" t="s">
        <v>549</v>
      </c>
      <c r="HS1" s="414" t="s">
        <v>548</v>
      </c>
      <c r="HT1" s="414" t="s">
        <v>780</v>
      </c>
      <c r="HU1" s="414" t="s">
        <v>547</v>
      </c>
      <c r="HV1" s="414" t="s">
        <v>546</v>
      </c>
      <c r="HW1" s="414" t="s">
        <v>545</v>
      </c>
      <c r="HX1" s="414" t="s">
        <v>544</v>
      </c>
      <c r="HY1" s="414" t="s">
        <v>543</v>
      </c>
      <c r="HZ1" s="414" t="s">
        <v>798</v>
      </c>
      <c r="IA1" s="414" t="s">
        <v>799</v>
      </c>
      <c r="IB1" s="414" t="s">
        <v>800</v>
      </c>
      <c r="IC1" s="414" t="s">
        <v>801</v>
      </c>
      <c r="ID1" s="414" t="s">
        <v>802</v>
      </c>
      <c r="IE1" s="414" t="s">
        <v>803</v>
      </c>
      <c r="IF1" s="414" t="s">
        <v>532</v>
      </c>
      <c r="IG1" s="414" t="s">
        <v>533</v>
      </c>
      <c r="IH1" s="414" t="s">
        <v>781</v>
      </c>
      <c r="II1" s="414" t="s">
        <v>534</v>
      </c>
      <c r="IJ1" s="414" t="s">
        <v>782</v>
      </c>
      <c r="IK1" s="414" t="s">
        <v>535</v>
      </c>
      <c r="IL1" s="414" t="s">
        <v>536</v>
      </c>
      <c r="IM1" s="414" t="s">
        <v>783</v>
      </c>
      <c r="IN1" s="414" t="s">
        <v>542</v>
      </c>
      <c r="IO1" s="414" t="s">
        <v>784</v>
      </c>
      <c r="IP1" s="414" t="s">
        <v>537</v>
      </c>
      <c r="IQ1" s="414" t="s">
        <v>538</v>
      </c>
      <c r="IR1" s="414" t="s">
        <v>785</v>
      </c>
      <c r="IS1" s="414" t="s">
        <v>539</v>
      </c>
      <c r="IT1" s="414" t="s">
        <v>786</v>
      </c>
      <c r="IU1" s="414" t="s">
        <v>787</v>
      </c>
      <c r="IV1" s="414" t="s">
        <v>788</v>
      </c>
      <c r="IW1" s="414" t="s">
        <v>789</v>
      </c>
      <c r="IX1" s="414" t="s">
        <v>790</v>
      </c>
      <c r="IY1" s="413" t="s">
        <v>791</v>
      </c>
      <c r="IZ1" s="413" t="s">
        <v>792</v>
      </c>
      <c r="JA1" s="419" t="s">
        <v>793</v>
      </c>
    </row>
    <row r="2" spans="1:261">
      <c r="A2" s="414">
        <f>MIN(スケジュール!AF10:AF401)</f>
        <v>13</v>
      </c>
      <c r="B2" s="414">
        <f>MIN(スケジュール!AG10:AG401)</f>
        <v>15</v>
      </c>
      <c r="C2" s="414" t="str">
        <f>諸情報!B2</f>
        <v>シミュレーター</v>
      </c>
      <c r="D2" s="414" t="str">
        <f>IF(ISBLANK(諸情報!B3),"",諸情報!B3)</f>
        <v>無料</v>
      </c>
      <c r="E2" s="414" t="str">
        <f>IF(ISBLANK(諸情報!B4),"",諸情報!B4)</f>
        <v/>
      </c>
      <c r="F2" s="414" t="str">
        <f>IF(ISBLANK(諸情報!B5),"",諸情報!B5)</f>
        <v>徒歩1分</v>
      </c>
      <c r="G2" s="414" t="str">
        <f>IF(ISBLANK(諸情報!B6),"",諸情報!B6)</f>
        <v>徒歩2分</v>
      </c>
      <c r="H2" s="414" t="str">
        <f>IF(ISBLANK(諸情報!B7),"",諸情報!B7)</f>
        <v>鳥取信用金庫&lt;br&gt;徒歩2分</v>
      </c>
      <c r="I2" s="414" t="str">
        <f>IF(ISBLANK(諸情報!B8),"",諸情報!B8)</f>
        <v>JR湖山駅&lt;br&gt;徒歩5分</v>
      </c>
      <c r="J2" s="414" t="str">
        <f>IF(ISBLANK(諸情報!B9),"",諸情報!B9)</f>
        <v/>
      </c>
      <c r="K2" s="414" t="str">
        <f>IF(ISBLANK(諸情報!B10),"",諸情報!B10)</f>
        <v/>
      </c>
      <c r="L2" s="414" t="str">
        <f>IF(ISBLANK(諸情報!B11),"",諸情報!B11)</f>
        <v>コミックコーナー有</v>
      </c>
      <c r="M2" s="414" t="str">
        <f>IF(ISBLANK(諸情報!B12),"",諸情報!B12)</f>
        <v/>
      </c>
      <c r="N2" s="414" t="str">
        <f>IF(ISBLANK(諸情報!B13),"",諸情報!B13)</f>
        <v>2台あり</v>
      </c>
      <c r="O2" s="414" t="str">
        <f>IF(ISBLANK(諸情報!B14),"",諸情報!B14)</f>
        <v>無料</v>
      </c>
      <c r="P2" s="414" t="str">
        <f>IF(ISBLANK(諸情報!B15),"",諸情報!B15)</f>
        <v/>
      </c>
      <c r="Q2" s="414" t="str">
        <f>IF(ISBLANK(諸情報!B16),"",諸情報!B16)</f>
        <v/>
      </c>
      <c r="R2" s="414" t="str">
        <f>IF(ISBLANK(諸情報!B17),"",諸情報!B17)</f>
        <v/>
      </c>
      <c r="S2" s="414" t="str">
        <f>IF(ISBLANK(諸情報!B18),"",諸情報!B18)</f>
        <v/>
      </c>
      <c r="T2" s="414" t="str">
        <f>IF(ISBLANK(諸情報!B19),"",諸情報!B19)</f>
        <v/>
      </c>
      <c r="U2" s="414" t="str">
        <f>IF(ISBLANK(諸情報!B20),"",諸情報!B20)</f>
        <v/>
      </c>
      <c r="V2" s="414" t="str">
        <f>IF(ISBLANK(諸情報!B21),"",諸情報!B21)</f>
        <v/>
      </c>
      <c r="W2" s="414" t="str">
        <f>IF(ISBLANK(諸情報!B22),"",諸情報!B22)</f>
        <v/>
      </c>
      <c r="X2" s="414" t="str">
        <f>IF(ISBLANK(諸情報!B23),"",諸情報!B23)</f>
        <v/>
      </c>
      <c r="Y2" s="414" t="str">
        <f>IF(ISBLANK(諸情報!B24),"",諸情報!B24)</f>
        <v/>
      </c>
      <c r="Z2" s="414" t="str">
        <f>IF(ISBLANK(諸情報!B25),"",諸情報!B25)</f>
        <v/>
      </c>
      <c r="AA2" s="414" t="str">
        <f>IF(ISBLANK(諸情報!B26),"",諸情報!B26)</f>
        <v/>
      </c>
      <c r="AB2" s="414" t="str">
        <f>IF(ISBLANK(諸情報!B27),"",諸情報!B27)</f>
        <v/>
      </c>
      <c r="AC2" s="414" t="str">
        <f>IF(ISBLANK(諸情報!B28),"",諸情報!B28)</f>
        <v/>
      </c>
      <c r="AD2" s="414" t="str">
        <f>IF(ISBLANK(諸情報!B29),"",諸情報!B29)</f>
        <v/>
      </c>
      <c r="AE2" s="414" t="str">
        <f>IF(ISBLANK(諸情報!B30),"",諸情報!B30)</f>
        <v/>
      </c>
      <c r="AF2" s="414" t="str">
        <f>IF(ISBLANK(諸情報!B31),"",諸情報!B31)</f>
        <v/>
      </c>
      <c r="AG2" s="414" t="str">
        <f>IF(ISBLANK(諸情報!B32),"",諸情報!B32)</f>
        <v/>
      </c>
      <c r="AH2" s="414" t="str">
        <f>諸情報!B33</f>
        <v/>
      </c>
      <c r="AI2" s="414" t="str">
        <f>IF(ISBLANK(諸情報!B34),"",諸情報!B34)</f>
        <v>普通AT</v>
      </c>
      <c r="AJ2" s="414" t="str">
        <f>IF(ISBLANK(諸情報!B35),"",諸情報!B35)</f>
        <v>普通MT</v>
      </c>
      <c r="AK2" s="414" t="str">
        <f>IF(ISBLANK(諸情報!B36),"",諸情報!B36)</f>
        <v>普通二輪</v>
      </c>
      <c r="AL2" s="414" t="str">
        <f>IF(ISBLANK(諸情報!B37),"",諸情報!B37)</f>
        <v>大型二輪</v>
      </c>
      <c r="AM2" s="414" t="str">
        <f>IF(ISBLANK(諸情報!B38),"",諸情報!B38)</f>
        <v/>
      </c>
      <c r="AN2" s="414" t="str">
        <f>IF(ISBLANK(諸情報!B39),"",諸情報!B39)</f>
        <v/>
      </c>
      <c r="AO2" s="414" t="str">
        <f>IF(ISBLANK(諸情報!B40),"",諸情報!B40)</f>
        <v/>
      </c>
      <c r="AP2" s="414" t="str">
        <f>IF(ISBLANK(諸情報!B41),"",諸情報!B41)</f>
        <v>大型特殊</v>
      </c>
      <c r="AQ2" s="414" t="str">
        <f>IF(ISBLANK(諸情報!B42),"",諸情報!B42)</f>
        <v/>
      </c>
      <c r="AR2" s="414" t="str">
        <f>IF(ISBLANK(諸情報!B43),"",諸情報!B43)</f>
        <v/>
      </c>
      <c r="AS2" s="414" t="str">
        <f>IF(ISBLANK(諸情報!B44),"",諸情報!B44)</f>
        <v/>
      </c>
      <c r="AT2" s="414" t="str">
        <f>IF(ISBLANK(諸情報!B45),"",諸情報!B45)</f>
        <v/>
      </c>
      <c r="AU2" s="414" t="str">
        <f>IF(ISBLANK(諸情報!B46),"",諸情報!B46)</f>
        <v/>
      </c>
      <c r="AV2" s="414" t="str">
        <f>IF(ISBLANK(諸情報!B47),"",諸情報!B47)</f>
        <v/>
      </c>
      <c r="AW2" s="414" t="str">
        <f>IF(ISBLANK(諸情報!B48),"",諸情報!B48)</f>
        <v/>
      </c>
      <c r="AX2" s="414" t="str">
        <f>IF(ISBLANK(諸情報!B49),"",諸情報!B49)</f>
        <v/>
      </c>
      <c r="AY2" s="414" t="str">
        <f>IF(ISBLANK(諸情報!B50),"",諸情報!B50)</f>
        <v/>
      </c>
      <c r="AZ2" s="414" t="str">
        <f>IF(ISBLANK(諸情報!B51),"",諸情報!B51)</f>
        <v/>
      </c>
      <c r="BA2" s="414" t="str">
        <f>IF(ISBLANK(諸情報!B52),"",諸情報!B52)</f>
        <v/>
      </c>
      <c r="BB2" s="414" t="str">
        <f>IF(ISBLANK(諸情報!B53),"",諸情報!B53)</f>
        <v/>
      </c>
      <c r="BC2" s="414" t="str">
        <f>IF(ISBLANK(諸情報!B54),"",諸情報!B54)</f>
        <v/>
      </c>
      <c r="BD2" s="414" t="str">
        <f>IF(ISBLANK(諸情報!B55),"",諸情報!B55)</f>
        <v/>
      </c>
      <c r="BE2" s="414" t="str">
        <f>IF(ISBLANK(諸情報!B56),"",諸情報!B56)</f>
        <v/>
      </c>
      <c r="BF2" s="414" t="str">
        <f>IF(ISBLANK(諸情報!B57),"",諸情報!B57)</f>
        <v/>
      </c>
      <c r="BG2" s="414"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1/１１までに申込み　1/19～3/23入校</v>
      </c>
      <c r="BN2" t="str">
        <f>IF('入力シート２　＜特別企画・割引＞'!H23&lt;&gt;"●","",'入力シート２　＜特別企画・割引＞'!H23)</f>
        <v>●</v>
      </c>
      <c r="BO2" t="str">
        <f>IF('入力シート２　＜特別企画・割引＞'!B23="","",'入力シート２　＜特別企画・割引＞'!B23)</f>
        <v>学割（3,000円）</v>
      </c>
      <c r="BP2"/>
      <c r="BQ2"/>
      <c r="BR2"/>
      <c r="BS2" t="str">
        <f>IF('入力シート２　＜特別企画・割引＞'!I23="","",'入力シート２　＜特別企画・割引＞'!I23)</f>
        <v>1/19～3/23入校</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3人～</v>
      </c>
      <c r="BZ2" s="414" t="str">
        <f>'入力シート２　＜特別企画・割引＞'!B30</f>
        <v>●</v>
      </c>
      <c r="CA2" s="414"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195000</v>
      </c>
      <c r="CD2">
        <f>IF('入力シート２　＜特別企画・割引＞'!J30="","",'入力シート２　＜特別企画・割引＞'!J30)</f>
        <v>15000</v>
      </c>
      <c r="CE2" t="str">
        <f>IF('入力シート２　＜特別企画・割引＞'!L30="","",'入力シート２　＜特別企画・割引＞'!L30)</f>
        <v>30歳までの方に限る
ＭＴ車　税込16,200円ＵＰ
ホテルツインは税込5,400円ＵＰ
ホテルシングルは税込8,100円ＵＰ</v>
      </c>
      <c r="CF2" s="414" t="str">
        <f>'入力シート２　＜特別企画・割引＞'!B31</f>
        <v/>
      </c>
      <c r="CG2" s="414" t="str">
        <f>IF('入力シート２　＜特別企画・割引＞'!C31="","",'入力シート２　＜特別企画・割引＞'!C31)</f>
        <v>夏特</v>
      </c>
      <c r="CH2" t="str">
        <f>IF('入力シート２　＜特別企画・割引＞'!E32="","",'入力シート２　＜特別企画・割引＞'!E32)</f>
        <v>レギュラー（AT車）</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14" t="str">
        <f>'入力シート２　＜特別企画・割引＞'!B32</f>
        <v>●</v>
      </c>
      <c r="CM2" s="414" t="str">
        <f>IF('入力シート２　＜特別企画・割引＞'!C32="","",'入力シート２　＜特別企画・割引＞'!C32)</f>
        <v>春特</v>
      </c>
      <c r="CN2" t="str">
        <f>IF('入力シート２　＜特別企画・割引＞'!E33="","",'入力シート２　＜特別企画・割引＞'!E33)</f>
        <v>レギュラー（AT車）</v>
      </c>
      <c r="CO2">
        <f>IF('入力シート２　＜特別企画・割引＞'!H32="","",'入力シート２　＜特別企画・割引＞'!H32)</f>
        <v>205000</v>
      </c>
      <c r="CP2">
        <f>IF('入力シート２　＜特別企画・割引＞'!J32="","",'入力シート２　＜特別企画・割引＞'!J32)</f>
        <v>15000</v>
      </c>
      <c r="CQ2" t="str">
        <f>IF('入力シート２　＜特別企画・割引＞'!L32="","",'入力シート２　＜特別企画・割引＞'!L32)</f>
        <v>30歳までの方に限る
ＭＴ車　税込16,200円ＵＰ
ホテル（ツイン・シングル）は税込10,800円ＵＰ</v>
      </c>
      <c r="CR2" s="414" t="str">
        <f>'入力シート２　＜特別企画・割引＞'!B33</f>
        <v>●</v>
      </c>
      <c r="CS2" s="414" t="str">
        <f>IF('入力シート２　＜特別企画・割引＞'!C33="","",'入力シート２　＜特別企画・割引＞'!C33)</f>
        <v>ゴールド</v>
      </c>
      <c r="CT2" t="str">
        <f>IF('入力シート２　＜特別企画・割引＞'!E34="","",'入力シート２　＜特別企画・割引＞'!E34)</f>
        <v>全宿泊プラン（AT）</v>
      </c>
      <c r="CU2">
        <f>IF('入力シート２　＜特別企画・割引＞'!H33="","",'入力シート２　＜特別企画・割引＞'!H33)</f>
        <v>228500</v>
      </c>
      <c r="CV2">
        <f>IF('入力シート２　＜特別企画・割引＞'!J33="","",'入力シート２　＜特別企画・割引＞'!J33)</f>
        <v>15000</v>
      </c>
      <c r="CW2" t="str">
        <f>IF('入力シート２　＜特別企画・割引＞'!L33="","",'入力シート２　＜特別企画・割引＞'!L33)</f>
        <v>30歳までの方に限る
ＭＴ車　税込16,200円ＵＰ
ホテル（ツイン・シングル）は税込10,800円ＵＰ</v>
      </c>
      <c r="CX2" s="414" t="str">
        <f>'入力シート２　＜特別企画・割引＞'!B34</f>
        <v/>
      </c>
      <c r="CY2" s="414"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14" t="str">
        <f>'入力シート２　＜特別企画・割引＞'!B35</f>
        <v>●</v>
      </c>
      <c r="DE2" s="414"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 xml:space="preserve">年末年始は自宅でゆっくり過ごせるプラン。一時帰宅交通費付き(上限あり）
※交通費の支給額は、お申し込み時要確認。
</v>
      </c>
      <c r="DJ2" s="414" t="str">
        <f>'入力シート２　＜特別企画・割引＞'!B36</f>
        <v>×</v>
      </c>
      <c r="DK2" s="414"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14" t="str">
        <f>'入力シート２　＜特別企画・割引＞'!B37</f>
        <v>●</v>
      </c>
      <c r="DQ2" s="414" t="str">
        <f>IF('入力シート２　＜特別企画・割引＞'!C37="","",'入力シート２　＜特別企画・割引＞'!C37)</f>
        <v>ツイン特別</v>
      </c>
      <c r="DR2" t="str">
        <f>IF('入力シート２　＜特別企画・割引＞'!E38="","",'入力シート２　＜特別企画・割引＞'!E38)</f>
        <v>普通AT車+普通二輪（MT科）</v>
      </c>
      <c r="DS2">
        <f>IF('入力シート２　＜特別企画・割引＞'!H37="","",'入力シート２　＜特別企画・割引＞'!H37)</f>
        <v>200000</v>
      </c>
      <c r="DT2">
        <f>IF('入力シート２　＜特別企画・割引＞'!J37="","",'入力シート２　＜特別企画・割引＞'!J37)</f>
        <v>15000</v>
      </c>
      <c r="DU2" t="str">
        <f>IF('入力シート２　＜特別企画・割引＞'!L37="","",'入力シート２　＜特別企画・割引＞'!L37)</f>
        <v>30歳までの方に限る。
※同性2人でのお申込み。
※対象期間：10/1～1/18　3/24～5/31。</v>
      </c>
      <c r="DV2" s="414" t="str">
        <f>'入力シート２　＜特別企画・割引＞'!B38</f>
        <v>●</v>
      </c>
      <c r="DW2" s="414" t="str">
        <f>IF('入力シート２　＜特別企画・割引＞'!C38="","",'入力シート２　＜特別企画・割引＞'!C38)</f>
        <v>二輪同時特別</v>
      </c>
      <c r="DX2" t="str">
        <f>IF('入力シート２　＜特別企画・割引＞'!E39="","",'入力シート２　＜特別企画・割引＞'!E39)</f>
        <v/>
      </c>
      <c r="DY2">
        <f>IF('入力シート２　＜特別企画・割引＞'!H38="","",'入力シート２　＜特別企画・割引＞'!H38)</f>
        <v>252000</v>
      </c>
      <c r="DZ2">
        <f>IF('入力シート２　＜特別企画・割引＞'!J38="","",'入力シート２　＜特別企画・割引＞'!J38)</f>
        <v>15000</v>
      </c>
      <c r="EA2" t="str">
        <f>IF('入力シート２　＜特別企画・割引＞'!L38="","",'入力シート２　＜特別企画・割引＞'!L38)</f>
        <v xml:space="preserve">30歳までの方に限る
普通ＭＴ車+普通二輪（ＭＴ科）　税込285,660円
※宿泊プランは、ホテルシングルまたはシングルユース
※対象期間：10/1～1/18　3/24～5/31
</v>
      </c>
      <c r="EB2" s="414" t="str">
        <f>'入力シート２　＜特別企画・割引＞'!B39</f>
        <v>●</v>
      </c>
      <c r="EC2" s="414"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t="str">
        <f>IF('入力シート２　＜特別企画・割引＞'!L39="","",'入力シート２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c r="EH2" s="414" t="str">
        <f>'入力シート２　＜特別企画・割引＞'!B40</f>
        <v>●</v>
      </c>
      <c r="EI2" s="414"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レギュラー部屋（2～4人）をレギュラー料金でおひとりでご利用できます。
※ご希望の方は、お申し込み時に要申請。
※対象期間：10/1～1/18　3/24～5/31</v>
      </c>
      <c r="EN2" s="414" t="str">
        <f>'入力シート２　＜特別企画・割引＞'!B41</f>
        <v>●</v>
      </c>
      <c r="EO2" s="414" t="str">
        <f>IF('入力シート２　＜特別企画・割引＞'!C41="","",'入力シート２　＜特別企画・割引＞'!C41)</f>
        <v>グループユース</v>
      </c>
      <c r="EP2" t="str">
        <f>IF('入力シート２　＜特別企画・割引＞'!E42="","",'入力シート２　＜特別企画・割引＞'!E42)</f>
        <v>ホテルシングルA/ホテルツインA（ＡＴ車）</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 xml:space="preserve">レギュラー部屋（2～6人）をレギュラー料金でグループ(2名以上）でご利用可が能。
※ご希望の方は、お申し込み時に要申請。
</v>
      </c>
      <c r="ET2" s="414" t="str">
        <f>'入力シート２　＜特別企画・割引＞'!B42</f>
        <v>●</v>
      </c>
      <c r="EU2" s="414" t="str">
        <f>IF('入力シート２　＜特別企画・割引＞'!C42="","",'入力シート２　＜特別企画・割引＞'!C42)</f>
        <v>ミドルシニアプラン
（AT車のみ）</v>
      </c>
      <c r="EV2" t="str">
        <f>IF('入力シート２　＜特別企画・割引＞'!E43="","",'入力シート２　＜特別企画・割引＞'!E43)</f>
        <v>ホテルシングルA/ホテルツインA</v>
      </c>
      <c r="EW2">
        <f>IF('入力シート２　＜特別企画・割引＞'!H42="","",'入力シート２　＜特別企画・割引＞'!H42)</f>
        <v>230000</v>
      </c>
      <c r="EX2" t="str">
        <f>IF('入力シート２　＜特別企画・割引＞'!J42="","",'入力シート２　＜特別企画・割引＞'!J42)</f>
        <v/>
      </c>
      <c r="EY2" t="str">
        <f>IF('入力シート２　＜特別企画・割引＞'!L42="","",'入力シート２　＜特別企画・割引＞'!L42)</f>
        <v>ＡＴ車のみ
31歳～60歳までの方対象
技能教習が卒業まで追加料金なし
入校期間：10/1～1/18・3/24～5/31</v>
      </c>
      <c r="EZ2" s="414" t="str">
        <f>'入力シート２　＜特別企画・割引＞'!B43</f>
        <v>●</v>
      </c>
      <c r="FA2" s="414" t="str">
        <f>IF('入力シート２　＜特別企画・割引＞'!C43="","",'入力シート２　＜特別企画・割引＞'!C43)</f>
        <v>ホテル食事なしプラン</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ホテルツインＡ・ホテルシングルＡが税込16,200円割引
昼食付（学校食堂）
入校期間：10/1～1/18・3/24～5/31</v>
      </c>
      <c r="FF2" s="414" t="str">
        <f>'入力シート２　＜特別企画・割引＞'!B44</f>
        <v/>
      </c>
      <c r="FG2" s="414"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14" t="str">
        <f>'入力シート２　＜特別企画・割引＞'!B45</f>
        <v/>
      </c>
      <c r="FM2" s="414"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14"/>
      <c r="FS2" s="414"/>
      <c r="FT2" s="414"/>
      <c r="FU2" s="414"/>
      <c r="FV2" s="414"/>
      <c r="FW2" s="414"/>
      <c r="FX2" s="414"/>
      <c r="FY2" s="414"/>
      <c r="FZ2" s="414"/>
      <c r="GA2" s="414"/>
      <c r="GB2" s="414"/>
      <c r="GC2" s="414"/>
      <c r="GD2" s="414"/>
      <c r="GE2" s="414"/>
      <c r="GF2" s="414"/>
      <c r="GG2" s="414"/>
      <c r="GH2" s="414"/>
      <c r="GI2" s="414"/>
      <c r="GJ2" s="414"/>
      <c r="GK2" s="414"/>
      <c r="GL2" s="414"/>
      <c r="GM2" s="414"/>
      <c r="GN2" s="414"/>
      <c r="GO2" s="414"/>
      <c r="GP2" s="414"/>
      <c r="GQ2" s="414"/>
      <c r="GR2" s="414"/>
      <c r="GS2" s="414"/>
      <c r="GT2" s="414"/>
      <c r="GU2" s="414"/>
      <c r="GV2" s="414"/>
      <c r="GW2" s="414"/>
      <c r="GX2" s="414"/>
      <c r="GY2" s="414"/>
      <c r="GZ2" s="414"/>
      <c r="HA2" s="414"/>
      <c r="HB2" s="414"/>
      <c r="HC2" s="414"/>
      <c r="HD2" s="414"/>
      <c r="HE2" s="414"/>
      <c r="HF2" s="414"/>
      <c r="HG2" s="414"/>
      <c r="HH2" s="414"/>
      <c r="HI2" s="414"/>
      <c r="HJ2" s="414"/>
      <c r="HK2" s="414"/>
      <c r="HL2" s="414"/>
      <c r="HM2" s="414"/>
      <c r="HN2" s="414"/>
      <c r="HO2" s="414"/>
      <c r="HP2" s="414"/>
      <c r="HQ2" s="414"/>
      <c r="HR2" s="414"/>
      <c r="HS2" s="414"/>
      <c r="HT2" s="414"/>
      <c r="HU2" s="414"/>
      <c r="HV2" s="414"/>
      <c r="HW2" s="414"/>
      <c r="HX2" s="414"/>
      <c r="HY2" s="414"/>
      <c r="HZ2" s="414" t="str">
        <f>IF('入力シート２　＜特別企画・割引＞'!D25="","",'入力シート２　＜特別企画・割引＞'!D25)</f>
        <v/>
      </c>
      <c r="IA2" s="414"/>
      <c r="IB2" s="414"/>
      <c r="IC2" s="414"/>
      <c r="ID2" s="414"/>
      <c r="IE2" s="414"/>
      <c r="IF2" s="414" t="str">
        <f>'入力シート１＜普通車　料金表＞'!C48</f>
        <v>30歳までの方</v>
      </c>
      <c r="IG2" s="414" t="str">
        <f>IF('入力シート１＜普通車　料金表＞'!C49="","",'入力シート１＜普通車　料金表＞'!C49)</f>
        <v>卒業まで追加料金無し</v>
      </c>
      <c r="IH2" s="414" t="str">
        <f>IF('入力シート１＜普通車　料金表＞'!C50="","",'入力シート１＜普通車　料金表＞'!C50)</f>
        <v>卒業まで追加料金無し</v>
      </c>
      <c r="II2" s="414" t="str">
        <f>IF('入力シート１＜普通車　料金表＞'!C51="","",'入力シート１＜普通車　料金表＞'!C51)</f>
        <v>卒業まで追加料金無し</v>
      </c>
      <c r="IJ2" s="414" t="str">
        <f>IF('入力シート１＜普通車　料金表＞'!C52="","",'入力シート１＜普通車　料金表＞'!C52)</f>
        <v>卒業まで追加料金無し</v>
      </c>
      <c r="IK2" s="414" t="str">
        <f>IF('入力シート１＜普通車　料金表＞'!I48="","",'入力シート１＜普通車　料金表＞'!I48)</f>
        <v>31歳以上</v>
      </c>
      <c r="IL2" s="414" t="str">
        <f>IF('入力シート１＜普通車　料金表＞'!I49="","",'入力シート１＜普通車　料金表＞'!I49)</f>
        <v>規定時限数＋10時限まで</v>
      </c>
      <c r="IM2" s="414" t="str">
        <f>IF('入力シート１＜普通車　料金表＞'!I50="","",'入力シート１＜普通車　料金表＞'!I50)</f>
        <v>1回まで</v>
      </c>
      <c r="IN2" s="414" t="str">
        <f>IF('入力シート１＜普通車　料金表＞'!I51="","",'入力シート１＜普通車　料金表＞'!I51)</f>
        <v>1回まで</v>
      </c>
      <c r="IO2" s="414" t="str">
        <f>IF('入力シート１＜普通車　料金表＞'!I52="","",'入力シート１＜普通車　料金表＞'!I52)</f>
        <v>規定時限数＋3泊まで</v>
      </c>
      <c r="IP2" s="414" t="str">
        <f>IF('入力シート１＜普通車　料金表＞'!O48="","",'入力シート１＜普通車　料金表＞'!O48)</f>
        <v>追加料金</v>
      </c>
      <c r="IQ2" s="414" t="str">
        <f>IF('入力シート１＜普通車　料金表＞'!O49="","",'入力シート１＜普通車　料金表＞'!O49)</f>
        <v>1時限4,800円（税込5,184円）</v>
      </c>
      <c r="IR2" s="414" t="str">
        <f>IF('入力シート１＜普通車　料金表＞'!O50="","",'入力シート１＜普通車　料金表＞'!O50)</f>
        <v>1回5,000円（税込5,400円）</v>
      </c>
      <c r="IS2" s="414" t="str">
        <f>IF('入力シート１＜普通車　料金表＞'!O51="","",'入力シート１＜普通車　料金表＞'!O51)</f>
        <v>1回5,000円（税込5,400円）</v>
      </c>
      <c r="IT2" s="414" t="str">
        <f>IF('入力シート１＜普通車　料金表＞'!O52="","",'入力シート１＜普通車　料金表＞'!O52)</f>
        <v xml:space="preserve">レギュラーＡの場合
1泊4,500円（税込4,860円）
</v>
      </c>
      <c r="IU2" s="414" t="str">
        <f>IF('入力シート１＜普通車　料金表＞'!C53="","",'入力シート１＜普通車　料金表＞'!C53)</f>
        <v>（※１）ホテルツインＡ・ホテルシングルAは10/1～1/18・3/24～5/31の期間　税込16,200円割引で昼食のみのプランになります。
※ホテルプランは規定宿泊数＋3泊まで保証　以降はレギュラーＡへ移動　　　　　　　　　　　　　　　　　　　　　　　　　　　　　　　　　　　　　　　　　　　　　　　　　　　　　　　　　　　　　　　　　　　　　　　　　　　　　　　　　　　　　　　　　　　　　　　　　　　　　　　　　　　　　　　　　　　　　　　　　　　　　　　　　　　　　　　　　　　　　　　　　　　　　　</v>
      </c>
      <c r="IV2" s="414" t="str">
        <f>IF('入力シート１＜普通車　料金表＞'!C54="","",'入力シート１＜普通車　料金表＞'!C54)</f>
        <v>仮免許試験手数料：1,700円（非課税）/回（不合格の場合、受験ごとに必要）
仮免許交付手数料：1,150円（非課税）</v>
      </c>
      <c r="IW2" s="414" t="str">
        <f>IF('入力シート１＜普通車　料金表＞'!C55="","",'入力シート１＜普通車　料金表＞'!C55)</f>
        <v>普通二輪同時　税込75,600円ＵＰ　
普通二輪ＡＴの場合は税込73,440円ＵＰ
　（2月～3月の期間除く）</v>
      </c>
      <c r="IX2" s="414" t="str">
        <f>IF(ISBLANK(諸情報!B59),"",諸情報!B59)</f>
        <v>●</v>
      </c>
      <c r="IY2" s="413">
        <f>MIN(price!B5:G9)</f>
        <v>200000</v>
      </c>
      <c r="IZ2" s="413">
        <f>'入力シート１＜普通車　料金表＞'!H4</f>
        <v>15000</v>
      </c>
      <c r="JA2" s="413" t="str">
        <f>IF(ISBLANK(スケジュール!C5),"",スケジュール!C5)</f>
        <v>テスト</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2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topLeftCell="A8" zoomScale="25" zoomScaleNormal="25" workbookViewId="0">
      <selection activeCell="I10" sqref="I10:L10"/>
    </sheetView>
  </sheetViews>
  <sheetFormatPr defaultColWidth="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75" customWidth="1"/>
    <col min="13" max="13" width="26.125" style="2" customWidth="1"/>
    <col min="14" max="16384" width="8.75" style="2"/>
  </cols>
  <sheetData>
    <row r="1" spans="1:19" s="43" customFormat="1" ht="87" customHeight="1">
      <c r="A1" s="358" t="s">
        <v>101</v>
      </c>
      <c r="B1" s="22"/>
      <c r="C1" s="23"/>
      <c r="D1" s="23"/>
      <c r="E1" s="23"/>
      <c r="F1" s="23"/>
      <c r="G1" s="23"/>
      <c r="H1" s="23"/>
      <c r="I1" s="23"/>
      <c r="J1" s="23"/>
      <c r="K1" s="23"/>
      <c r="L1" s="23"/>
      <c r="M1" s="42"/>
      <c r="N1" s="42"/>
      <c r="S1" s="44" t="str">
        <f>入力用データ!A1</f>
        <v>●</v>
      </c>
    </row>
    <row r="2" spans="1:19" ht="54.75" customHeight="1">
      <c r="B2" s="502" t="s">
        <v>360</v>
      </c>
      <c r="C2" s="502"/>
      <c r="D2" s="502"/>
      <c r="E2" s="496" t="str">
        <f>IF(ISBLANK('入力シート１＜普通車　料金表＞'!C2),"",'入力シート１＜普通車　料金表＞'!C2)</f>
        <v>日本海自動車学校</v>
      </c>
      <c r="F2" s="497"/>
      <c r="G2" s="497"/>
      <c r="H2" s="497"/>
      <c r="I2" s="498"/>
      <c r="J2" s="24"/>
      <c r="K2" s="480" t="s">
        <v>331</v>
      </c>
      <c r="L2" s="482" t="str">
        <f>'入力シート１＜普通車　料金表＞'!L2</f>
        <v>岡嶋　政明</v>
      </c>
      <c r="M2" s="45"/>
      <c r="N2" s="45"/>
      <c r="S2" s="44" t="str">
        <f>入力用データ!A2</f>
        <v>×</v>
      </c>
    </row>
    <row r="3" spans="1:19" ht="67.5" customHeight="1">
      <c r="B3" s="502"/>
      <c r="C3" s="502"/>
      <c r="D3" s="502"/>
      <c r="E3" s="499"/>
      <c r="F3" s="500"/>
      <c r="G3" s="500"/>
      <c r="H3" s="500"/>
      <c r="I3" s="501"/>
      <c r="J3" s="25"/>
      <c r="K3" s="481"/>
      <c r="L3" s="483"/>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03" t="s">
        <v>416</v>
      </c>
      <c r="C6" s="504"/>
      <c r="D6" s="504"/>
      <c r="E6" s="504"/>
      <c r="F6" s="504"/>
      <c r="G6" s="504"/>
      <c r="H6" s="504"/>
      <c r="I6" s="504"/>
      <c r="J6" s="504"/>
      <c r="K6" s="504"/>
      <c r="L6" s="505"/>
      <c r="M6" s="48"/>
      <c r="N6" s="48"/>
    </row>
    <row r="7" spans="1:19" ht="77.25" customHeight="1">
      <c r="B7" s="506"/>
      <c r="C7" s="507"/>
      <c r="D7" s="507"/>
      <c r="E7" s="507"/>
      <c r="F7" s="507"/>
      <c r="G7" s="507"/>
      <c r="H7" s="507"/>
      <c r="I7" s="507"/>
      <c r="J7" s="507"/>
      <c r="K7" s="507"/>
      <c r="L7" s="508"/>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09" t="s">
        <v>320</v>
      </c>
      <c r="E9" s="510"/>
      <c r="F9" s="509" t="s">
        <v>321</v>
      </c>
      <c r="G9" s="510"/>
      <c r="H9" s="373" t="s">
        <v>70</v>
      </c>
      <c r="I9" s="552" t="s">
        <v>127</v>
      </c>
      <c r="J9" s="552"/>
      <c r="K9" s="552"/>
      <c r="L9" s="552"/>
      <c r="M9" s="271"/>
      <c r="N9" s="271"/>
    </row>
    <row r="10" spans="1:19" s="31" customFormat="1" ht="294.75" customHeight="1">
      <c r="A10" s="52"/>
      <c r="B10" s="493" t="s">
        <v>71</v>
      </c>
      <c r="C10" s="493"/>
      <c r="D10" s="291" t="s">
        <v>338</v>
      </c>
      <c r="E10" s="291" t="s">
        <v>339</v>
      </c>
      <c r="F10" s="489" t="s">
        <v>322</v>
      </c>
      <c r="G10" s="490"/>
      <c r="H10" s="298" t="s">
        <v>95</v>
      </c>
      <c r="I10" s="527" t="s">
        <v>735</v>
      </c>
      <c r="J10" s="528"/>
      <c r="K10" s="528"/>
      <c r="L10" s="529"/>
      <c r="M10" s="65"/>
      <c r="N10" s="65"/>
    </row>
    <row r="11" spans="1:19" s="31" customFormat="1" ht="82.5" hidden="1" customHeight="1">
      <c r="A11" s="52"/>
      <c r="B11" s="493" t="s">
        <v>87</v>
      </c>
      <c r="C11" s="493"/>
      <c r="D11" s="66"/>
      <c r="E11" s="67"/>
      <c r="F11" s="491" t="s">
        <v>322</v>
      </c>
      <c r="G11" s="492"/>
      <c r="H11" s="298"/>
      <c r="I11" s="409" t="s">
        <v>126</v>
      </c>
      <c r="J11" s="411" t="s">
        <v>15</v>
      </c>
      <c r="K11" s="364"/>
      <c r="L11" s="364"/>
      <c r="M11" s="65"/>
      <c r="N11" s="65"/>
    </row>
    <row r="12" spans="1:19" s="31" customFormat="1" ht="150" customHeight="1">
      <c r="A12" s="52"/>
      <c r="B12" s="493" t="s">
        <v>73</v>
      </c>
      <c r="C12" s="493"/>
      <c r="D12" s="292" t="s">
        <v>119</v>
      </c>
      <c r="E12" s="293" t="s">
        <v>120</v>
      </c>
      <c r="F12" s="351" t="s">
        <v>419</v>
      </c>
      <c r="G12" s="412">
        <v>43123</v>
      </c>
      <c r="H12" s="298" t="s">
        <v>95</v>
      </c>
      <c r="I12" s="527" t="s">
        <v>734</v>
      </c>
      <c r="J12" s="528" t="s">
        <v>443</v>
      </c>
      <c r="K12" s="528"/>
      <c r="L12" s="529"/>
    </row>
    <row r="13" spans="1:19" s="31" customFormat="1" ht="150" customHeight="1">
      <c r="A13" s="52"/>
      <c r="B13" s="493" t="s">
        <v>81</v>
      </c>
      <c r="C13" s="493"/>
      <c r="D13" s="294" t="s">
        <v>121</v>
      </c>
      <c r="E13" s="295" t="s">
        <v>122</v>
      </c>
      <c r="F13" s="351" t="s">
        <v>419</v>
      </c>
      <c r="G13" s="412" t="s">
        <v>442</v>
      </c>
      <c r="H13" s="298" t="s">
        <v>95</v>
      </c>
      <c r="I13" s="527" t="s">
        <v>734</v>
      </c>
      <c r="J13" s="528" t="s">
        <v>443</v>
      </c>
      <c r="K13" s="528"/>
      <c r="L13" s="529"/>
    </row>
    <row r="14" spans="1:19" s="31" customFormat="1" ht="150" hidden="1" customHeight="1">
      <c r="A14" s="52"/>
      <c r="B14" s="493" t="s">
        <v>82</v>
      </c>
      <c r="C14" s="493"/>
      <c r="D14" s="68"/>
      <c r="E14" s="69"/>
      <c r="F14" s="494" t="s">
        <v>72</v>
      </c>
      <c r="G14" s="495"/>
      <c r="H14" s="298"/>
      <c r="I14" s="409" t="s">
        <v>343</v>
      </c>
      <c r="J14" s="410" t="s">
        <v>15</v>
      </c>
      <c r="K14" s="410"/>
      <c r="L14" s="411"/>
      <c r="M14" s="65"/>
      <c r="N14" s="65"/>
    </row>
    <row r="15" spans="1:19" s="31" customFormat="1" ht="150" customHeight="1">
      <c r="A15" s="52"/>
      <c r="B15" s="493" t="s">
        <v>74</v>
      </c>
      <c r="C15" s="493"/>
      <c r="D15" s="513"/>
      <c r="E15" s="514"/>
      <c r="F15" s="489" t="s">
        <v>322</v>
      </c>
      <c r="G15" s="490"/>
      <c r="H15" s="298" t="s">
        <v>95</v>
      </c>
      <c r="I15" s="525" t="s">
        <v>426</v>
      </c>
      <c r="J15" s="553" t="s">
        <v>443</v>
      </c>
      <c r="K15" s="553"/>
      <c r="L15" s="526"/>
      <c r="M15" s="65"/>
      <c r="N15" s="65"/>
    </row>
    <row r="16" spans="1:19" s="31" customFormat="1" ht="150" customHeight="1">
      <c r="A16" s="52"/>
      <c r="B16" s="493" t="s">
        <v>76</v>
      </c>
      <c r="C16" s="493"/>
      <c r="D16" s="513"/>
      <c r="E16" s="514"/>
      <c r="F16" s="515"/>
      <c r="G16" s="516"/>
      <c r="H16" s="298" t="s">
        <v>96</v>
      </c>
      <c r="I16" s="527"/>
      <c r="J16" s="528"/>
      <c r="K16" s="528"/>
      <c r="L16" s="529"/>
      <c r="M16" s="65"/>
      <c r="N16" s="65"/>
    </row>
    <row r="17" spans="1:14" s="31" customFormat="1" ht="150" customHeight="1">
      <c r="A17" s="52"/>
      <c r="B17" s="493" t="s">
        <v>351</v>
      </c>
      <c r="C17" s="493"/>
      <c r="D17" s="291" t="str">
        <f>D10</f>
        <v>10/1～1/18</v>
      </c>
      <c r="E17" s="291" t="str">
        <f>E10</f>
        <v>3/24～5/31</v>
      </c>
      <c r="F17" s="515"/>
      <c r="G17" s="516"/>
      <c r="H17" s="298" t="s">
        <v>95</v>
      </c>
      <c r="I17" s="527" t="s">
        <v>733</v>
      </c>
      <c r="J17" s="528"/>
      <c r="K17" s="528"/>
      <c r="L17" s="529"/>
      <c r="M17" s="65"/>
      <c r="N17" s="65"/>
    </row>
    <row r="18" spans="1:14" s="31" customFormat="1" ht="150" customHeight="1">
      <c r="A18" s="52"/>
      <c r="B18" s="493" t="s">
        <v>77</v>
      </c>
      <c r="C18" s="493"/>
      <c r="D18" s="291" t="str">
        <f>D10</f>
        <v>10/1～1/18</v>
      </c>
      <c r="E18" s="291" t="str">
        <f>E10</f>
        <v>3/24～5/31</v>
      </c>
      <c r="F18" s="515"/>
      <c r="G18" s="516"/>
      <c r="H18" s="298" t="s">
        <v>95</v>
      </c>
      <c r="I18" s="527" t="s">
        <v>427</v>
      </c>
      <c r="J18" s="528"/>
      <c r="K18" s="528"/>
      <c r="L18" s="529"/>
      <c r="M18" s="65"/>
      <c r="N18" s="65"/>
    </row>
    <row r="19" spans="1:14" s="31" customFormat="1" ht="150" customHeight="1">
      <c r="A19" s="52"/>
      <c r="B19" s="493" t="s">
        <v>88</v>
      </c>
      <c r="C19" s="493"/>
      <c r="D19" s="511" t="s">
        <v>83</v>
      </c>
      <c r="E19" s="512"/>
      <c r="F19" s="515"/>
      <c r="G19" s="516"/>
      <c r="H19" s="298" t="s">
        <v>95</v>
      </c>
      <c r="I19" s="527" t="s">
        <v>132</v>
      </c>
      <c r="J19" s="528"/>
      <c r="K19" s="528"/>
      <c r="L19" s="529"/>
      <c r="M19" s="65"/>
      <c r="N19" s="65"/>
    </row>
    <row r="20" spans="1:14" s="31" customFormat="1" ht="150" customHeight="1">
      <c r="A20" s="52"/>
      <c r="B20" s="493" t="s">
        <v>350</v>
      </c>
      <c r="C20" s="493"/>
      <c r="D20" s="291" t="str">
        <f>D10</f>
        <v>10/1～1/18</v>
      </c>
      <c r="E20" s="291" t="str">
        <f>E10</f>
        <v>3/24～5/31</v>
      </c>
      <c r="F20" s="515"/>
      <c r="G20" s="516"/>
      <c r="H20" s="298" t="s">
        <v>95</v>
      </c>
      <c r="I20" s="527" t="s">
        <v>428</v>
      </c>
      <c r="J20" s="528"/>
      <c r="K20" s="528"/>
      <c r="L20" s="529"/>
      <c r="M20" s="65"/>
      <c r="N20" s="65"/>
    </row>
    <row r="21" spans="1:14" s="31" customFormat="1" ht="150" customHeight="1">
      <c r="A21" s="52"/>
      <c r="B21" s="493" t="s">
        <v>84</v>
      </c>
      <c r="C21" s="493"/>
      <c r="D21" s="511" t="s">
        <v>83</v>
      </c>
      <c r="E21" s="512"/>
      <c r="F21" s="515"/>
      <c r="G21" s="516"/>
      <c r="H21" s="298" t="s">
        <v>95</v>
      </c>
      <c r="I21" s="527" t="s">
        <v>429</v>
      </c>
      <c r="J21" s="528"/>
      <c r="K21" s="528"/>
      <c r="L21" s="529"/>
      <c r="M21" s="65"/>
      <c r="N21" s="65"/>
    </row>
    <row r="22" spans="1:14" s="31" customFormat="1" ht="118.5" customHeight="1">
      <c r="A22" s="52"/>
      <c r="B22" s="538" t="s">
        <v>102</v>
      </c>
      <c r="C22" s="538"/>
      <c r="D22" s="533" t="s">
        <v>355</v>
      </c>
      <c r="E22" s="534"/>
      <c r="F22" s="376">
        <v>43476</v>
      </c>
      <c r="G22" s="377" t="s">
        <v>324</v>
      </c>
      <c r="H22" s="298" t="s">
        <v>95</v>
      </c>
      <c r="I22" s="530" t="s">
        <v>444</v>
      </c>
      <c r="J22" s="531"/>
      <c r="K22" s="531"/>
      <c r="L22" s="532"/>
      <c r="M22" s="70"/>
      <c r="N22" s="70"/>
    </row>
    <row r="23" spans="1:14" s="31" customFormat="1" ht="111" customHeight="1">
      <c r="A23" s="52"/>
      <c r="B23" s="538" t="s">
        <v>79</v>
      </c>
      <c r="C23" s="538"/>
      <c r="D23" s="533" t="str">
        <f>D22</f>
        <v>1/19～3/23</v>
      </c>
      <c r="E23" s="534"/>
      <c r="F23" s="536" t="s">
        <v>417</v>
      </c>
      <c r="G23" s="537"/>
      <c r="H23" s="298" t="s">
        <v>95</v>
      </c>
      <c r="I23" s="530" t="s">
        <v>445</v>
      </c>
      <c r="J23" s="531"/>
      <c r="K23" s="531"/>
      <c r="L23" s="532"/>
      <c r="M23" s="71"/>
      <c r="N23" s="71"/>
    </row>
    <row r="24" spans="1:14" s="31" customFormat="1" ht="124.5" customHeight="1">
      <c r="A24" s="52"/>
      <c r="B24" s="538" t="s">
        <v>103</v>
      </c>
      <c r="C24" s="538"/>
      <c r="D24" s="511" t="s">
        <v>83</v>
      </c>
      <c r="E24" s="512"/>
      <c r="F24" s="554" t="s">
        <v>85</v>
      </c>
      <c r="G24" s="555"/>
      <c r="H24" s="298" t="s">
        <v>95</v>
      </c>
      <c r="I24" s="530" t="s">
        <v>446</v>
      </c>
      <c r="J24" s="531"/>
      <c r="K24" s="531"/>
      <c r="L24" s="532"/>
      <c r="M24" s="72"/>
      <c r="N24" s="72"/>
    </row>
    <row r="25" spans="1:14" s="31" customFormat="1" ht="126" customHeight="1">
      <c r="A25" s="52"/>
      <c r="B25" s="522" t="s">
        <v>86</v>
      </c>
      <c r="C25" s="522"/>
      <c r="D25" s="535"/>
      <c r="E25" s="535"/>
      <c r="F25" s="535"/>
      <c r="G25" s="535"/>
      <c r="H25" s="535"/>
      <c r="I25" s="535"/>
      <c r="J25" s="535"/>
      <c r="K25" s="535"/>
      <c r="L25" s="535"/>
      <c r="M25" s="72"/>
      <c r="N25" s="72"/>
    </row>
    <row r="26" spans="1:14" s="31" customFormat="1" ht="122.25" customHeight="1">
      <c r="A26" s="52"/>
      <c r="B26" s="522" t="s">
        <v>108</v>
      </c>
      <c r="C26" s="522"/>
      <c r="D26" s="523"/>
      <c r="E26" s="523"/>
      <c r="F26" s="523"/>
      <c r="G26" s="523"/>
      <c r="H26" s="523"/>
      <c r="I26" s="523"/>
      <c r="J26" s="523"/>
      <c r="K26" s="523"/>
      <c r="L26" s="523"/>
      <c r="M26" s="72"/>
      <c r="N26" s="72"/>
    </row>
    <row r="27" spans="1:14" s="31" customFormat="1" ht="52.9" customHeight="1">
      <c r="A27" s="52"/>
      <c r="B27" s="52"/>
      <c r="C27" s="52"/>
      <c r="D27" s="52"/>
      <c r="E27" s="52"/>
      <c r="F27" s="52"/>
      <c r="G27" s="52"/>
      <c r="H27" s="52"/>
      <c r="I27" s="52"/>
      <c r="J27" s="52"/>
      <c r="K27" s="52"/>
      <c r="L27" s="52"/>
    </row>
    <row r="28" spans="1:14" s="31" customFormat="1" ht="52.9" customHeight="1">
      <c r="A28" s="52"/>
      <c r="L28" s="52"/>
    </row>
    <row r="29" spans="1:14" s="276" customFormat="1" ht="90" customHeight="1">
      <c r="A29" s="275"/>
      <c r="B29" s="296" t="s">
        <v>26</v>
      </c>
      <c r="C29" s="517" t="s">
        <v>107</v>
      </c>
      <c r="D29" s="518"/>
      <c r="E29" s="517" t="s">
        <v>124</v>
      </c>
      <c r="F29" s="524"/>
      <c r="G29" s="518"/>
      <c r="H29" s="355" t="s">
        <v>12</v>
      </c>
      <c r="I29" s="355" t="s">
        <v>13</v>
      </c>
      <c r="J29" s="297" t="s">
        <v>105</v>
      </c>
      <c r="K29" s="297" t="s">
        <v>104</v>
      </c>
      <c r="L29" s="356" t="s">
        <v>127</v>
      </c>
      <c r="M29" s="31"/>
      <c r="N29" s="31"/>
    </row>
    <row r="30" spans="1:14" s="31" customFormat="1" ht="70.150000000000006" customHeight="1">
      <c r="A30" s="539" t="s">
        <v>98</v>
      </c>
      <c r="B30" s="299" t="str">
        <f>IF(ISBLANK(H10),"",H10)</f>
        <v>●</v>
      </c>
      <c r="C30" s="487" t="str">
        <f t="shared" ref="C30:C35" si="0">B10</f>
        <v>限定割</v>
      </c>
      <c r="D30" s="488"/>
      <c r="E30" s="541" t="s">
        <v>123</v>
      </c>
      <c r="F30" s="542"/>
      <c r="G30" s="543"/>
      <c r="H30" s="304">
        <v>195000</v>
      </c>
      <c r="I30" s="305">
        <f>IF(ISBLANK(H30),"",ROUNDDOWN(H30+H30*入力用データ!$D$1/100,0))</f>
        <v>210600</v>
      </c>
      <c r="J30" s="306">
        <v>15000</v>
      </c>
      <c r="K30" s="305">
        <f>IF(ISBLANK(J30),"",ROUNDDOWN(J30+J30*入力用データ!$D$1/100,0))</f>
        <v>16200</v>
      </c>
      <c r="L30" s="151" t="str">
        <f>I10</f>
        <v>30歳までの方に限る
ＭＴ車　税込16,200円ＵＰ
ホテルツインは税込5,400円ＵＰ
ホテルシングルは税込8,100円ＵＰ</v>
      </c>
    </row>
    <row r="31" spans="1:14" s="31" customFormat="1" ht="70.150000000000006" hidden="1" customHeight="1">
      <c r="A31" s="540"/>
      <c r="B31" s="299" t="str">
        <f t="shared" ref="B31:B41" si="1">IF(ISBLANK(H11),"",H11)</f>
        <v/>
      </c>
      <c r="C31" s="487" t="str">
        <f t="shared" si="0"/>
        <v>夏特</v>
      </c>
      <c r="D31" s="488"/>
      <c r="E31" s="541" t="s">
        <v>123</v>
      </c>
      <c r="F31" s="542"/>
      <c r="G31" s="543"/>
      <c r="H31" s="304"/>
      <c r="I31" s="305" t="str">
        <f>IF(ISBLANK(H31),"",ROUNDDOWN(H31+H31*入力用データ!$D$1/100,0))</f>
        <v/>
      </c>
      <c r="J31" s="306"/>
      <c r="K31" s="305"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70.150000000000006" customHeight="1">
      <c r="A32" s="540"/>
      <c r="B32" s="299" t="str">
        <f t="shared" si="1"/>
        <v>●</v>
      </c>
      <c r="C32" s="487" t="str">
        <f t="shared" si="0"/>
        <v>春特</v>
      </c>
      <c r="D32" s="488"/>
      <c r="E32" s="541" t="s">
        <v>125</v>
      </c>
      <c r="F32" s="542"/>
      <c r="G32" s="543"/>
      <c r="H32" s="304">
        <v>205000</v>
      </c>
      <c r="I32" s="305">
        <f>IF(ISBLANK(H32),"",ROUNDDOWN(H32+H32*入力用データ!$D$1/100,0))</f>
        <v>221400</v>
      </c>
      <c r="J32" s="306">
        <v>15000</v>
      </c>
      <c r="K32" s="305">
        <f>IF(ISBLANK(J32),"",ROUNDDOWN(J32+J32*入力用データ!$D$1/100,0))</f>
        <v>16200</v>
      </c>
      <c r="L32" s="151" t="str">
        <f t="shared" si="2"/>
        <v>30歳までの方に限る
ＭＴ車　税込16,200円ＵＰ
ホテル（ツイン・シングル）は税込10,800円ＵＰ</v>
      </c>
    </row>
    <row r="33" spans="1:12" s="31" customFormat="1" ht="70.150000000000006" customHeight="1">
      <c r="A33" s="540"/>
      <c r="B33" s="299" t="str">
        <f t="shared" si="1"/>
        <v>●</v>
      </c>
      <c r="C33" s="487" t="str">
        <f t="shared" si="0"/>
        <v>ゴールド</v>
      </c>
      <c r="D33" s="488"/>
      <c r="E33" s="541" t="s">
        <v>125</v>
      </c>
      <c r="F33" s="542"/>
      <c r="G33" s="543"/>
      <c r="H33" s="304">
        <v>228500</v>
      </c>
      <c r="I33" s="305">
        <f>IF(ISBLANK(H33),"",ROUNDDOWN(H33+H33*入力用データ!$D$1/100,0))</f>
        <v>246780</v>
      </c>
      <c r="J33" s="306">
        <v>15000</v>
      </c>
      <c r="K33" s="305">
        <f>IF(ISBLANK(J33),"",ROUNDDOWN(J33+J33*入力用データ!$D$1/100,0))</f>
        <v>16200</v>
      </c>
      <c r="L33" s="151" t="str">
        <f t="shared" si="2"/>
        <v>30歳までの方に限る
ＭＴ車　税込16,200円ＵＰ
ホテル（ツイン・シングル）は税込10,800円ＵＰ</v>
      </c>
    </row>
    <row r="34" spans="1:12" s="31" customFormat="1" ht="70.150000000000006" hidden="1" customHeight="1">
      <c r="A34" s="540"/>
      <c r="B34" s="299" t="str">
        <f t="shared" si="1"/>
        <v/>
      </c>
      <c r="C34" s="487" t="str">
        <f t="shared" si="0"/>
        <v>プラチナ</v>
      </c>
      <c r="D34" s="488"/>
      <c r="E34" s="544" t="s">
        <v>11</v>
      </c>
      <c r="F34" s="545"/>
      <c r="G34" s="546"/>
      <c r="H34" s="301"/>
      <c r="I34" s="302" t="str">
        <f>IF(ISBLANK(H34),"",ROUNDDOWN(H34+H34*入力用データ!$D$1/100,0))</f>
        <v/>
      </c>
      <c r="J34" s="303">
        <v>20000</v>
      </c>
      <c r="K34" s="302">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70.150000000000006" customHeight="1">
      <c r="A35" s="540"/>
      <c r="B35" s="299" t="str">
        <f t="shared" si="1"/>
        <v>●</v>
      </c>
      <c r="C35" s="487" t="str">
        <f t="shared" si="0"/>
        <v>年末一時帰宅</v>
      </c>
      <c r="D35" s="488"/>
      <c r="E35" s="484"/>
      <c r="F35" s="485"/>
      <c r="G35" s="486"/>
      <c r="H35" s="307"/>
      <c r="I35" s="307" t="str">
        <f>IF(ISBLANK(H35),"",ROUNDDOWN(H35+H35*入力用データ!$D$1/100,0))</f>
        <v/>
      </c>
      <c r="J35" s="308"/>
      <c r="K35" s="307" t="str">
        <f>IF(ISBLANK(J35),"",ROUNDDOWN(J35+J35*入力用データ!$D$1/100,0))</f>
        <v/>
      </c>
      <c r="L35" s="151" t="str">
        <f t="shared" si="2"/>
        <v xml:space="preserve">年末年始は自宅でゆっくり過ごせるプラン。一時帰宅交通費付き(上限あり）
※交通費の支給額は、お申し込み時要確認。
</v>
      </c>
    </row>
    <row r="36" spans="1:12" s="31" customFormat="1" ht="70.150000000000006" customHeight="1">
      <c r="A36" s="540"/>
      <c r="B36" s="299" t="str">
        <f t="shared" si="1"/>
        <v>×</v>
      </c>
      <c r="C36" s="487" t="str">
        <f t="shared" ref="C36:C41" si="3">B16</f>
        <v>卒業日一時帰宅</v>
      </c>
      <c r="D36" s="488"/>
      <c r="E36" s="484"/>
      <c r="F36" s="485"/>
      <c r="G36" s="486"/>
      <c r="H36" s="307"/>
      <c r="I36" s="307" t="str">
        <f>IF(ISBLANK(H36),"",ROUNDDOWN(H36+H36*入力用データ!$D$1/100,0))</f>
        <v/>
      </c>
      <c r="J36" s="308"/>
      <c r="K36" s="307" t="str">
        <f>IF(ISBLANK(J36),"",ROUNDDOWN(J36+J36*入力用データ!$D$1/100,0))</f>
        <v/>
      </c>
      <c r="L36" s="151">
        <f t="shared" si="2"/>
        <v>0</v>
      </c>
    </row>
    <row r="37" spans="1:12" s="31" customFormat="1" ht="70.150000000000006" customHeight="1">
      <c r="A37" s="540"/>
      <c r="B37" s="299" t="str">
        <f t="shared" si="1"/>
        <v>●</v>
      </c>
      <c r="C37" s="487" t="str">
        <f t="shared" si="3"/>
        <v>ツイン特別</v>
      </c>
      <c r="D37" s="488"/>
      <c r="E37" s="484"/>
      <c r="F37" s="485"/>
      <c r="G37" s="486"/>
      <c r="H37" s="301">
        <v>200000</v>
      </c>
      <c r="I37" s="302">
        <f>IF(ISBLANK(H37),"",ROUNDDOWN(H37+H37*入力用データ!$D$1/100,0))</f>
        <v>216000</v>
      </c>
      <c r="J37" s="303">
        <v>15000</v>
      </c>
      <c r="K37" s="302">
        <f>IF(ISBLANK(J37),"",ROUNDDOWN(J37+J37*入力用データ!$D$1/100,0))</f>
        <v>16200</v>
      </c>
      <c r="L37" s="151" t="str">
        <f t="shared" si="2"/>
        <v>30歳までの方に限る。
※同性2人でのお申込み。
※対象期間：10/1～1/18　3/24～5/31。</v>
      </c>
    </row>
    <row r="38" spans="1:12" s="31" customFormat="1" ht="70.150000000000006" customHeight="1">
      <c r="A38" s="540"/>
      <c r="B38" s="299" t="str">
        <f t="shared" si="1"/>
        <v>●</v>
      </c>
      <c r="C38" s="487" t="str">
        <f t="shared" si="3"/>
        <v>二輪同時特別</v>
      </c>
      <c r="D38" s="488"/>
      <c r="E38" s="484" t="s">
        <v>106</v>
      </c>
      <c r="F38" s="485"/>
      <c r="G38" s="486"/>
      <c r="H38" s="301">
        <v>252000</v>
      </c>
      <c r="I38" s="302">
        <f>IF(ISBLANK(H38),"",ROUNDDOWN(H38+H38*入力用データ!$D$1/100,0))</f>
        <v>272160</v>
      </c>
      <c r="J38" s="303">
        <v>15000</v>
      </c>
      <c r="K38" s="302">
        <f>IF(ISBLANK(J38),"",ROUNDDOWN(J38+J38*入力用データ!$D$1/100,0))</f>
        <v>16200</v>
      </c>
      <c r="L38" s="151" t="str">
        <f t="shared" si="2"/>
        <v xml:space="preserve">30歳までの方に限る
普通ＭＴ車+普通二輪（ＭＴ科）　税込285,660円
※宿泊プランは、ホテルシングルまたはシングルユース
※対象期間：10/1～1/18　3/24～5/31
</v>
      </c>
    </row>
    <row r="39" spans="1:12" s="31" customFormat="1" ht="70.150000000000006" customHeight="1">
      <c r="A39" s="540"/>
      <c r="B39" s="299" t="str">
        <f t="shared" si="1"/>
        <v>●</v>
      </c>
      <c r="C39" s="487" t="str">
        <f t="shared" si="3"/>
        <v>オフシーズン一時帰宅コース</v>
      </c>
      <c r="D39" s="488"/>
      <c r="E39" s="484"/>
      <c r="F39" s="485"/>
      <c r="G39" s="486"/>
      <c r="H39" s="302"/>
      <c r="I39" s="302" t="str">
        <f>IF(ISBLANK(H39),"",ROUNDDOWN(H39+H39*入力用データ!$D$1/100,0))</f>
        <v/>
      </c>
      <c r="J39" s="309"/>
      <c r="K39" s="302" t="str">
        <f>IF(ISBLANK(J39),"",ROUNDDOWN(J39+J39*入力用データ!$D$1/100,0))</f>
        <v/>
      </c>
      <c r="L39" s="151" t="str">
        <f t="shared" si="2"/>
        <v>2週間連続でお休みがとれない方。　交通費最大2往復分支給。
※対象期間は基本、オフシーズン（料金表の青色期間）。ご相談可能。
※出発地によって交通費支給額が異なります。お尋ねください。</v>
      </c>
    </row>
    <row r="40" spans="1:12" s="31" customFormat="1" ht="70.150000000000006" customHeight="1">
      <c r="A40" s="540"/>
      <c r="B40" s="299" t="str">
        <f t="shared" si="1"/>
        <v>●</v>
      </c>
      <c r="C40" s="487" t="str">
        <f t="shared" si="3"/>
        <v>シングルユース</v>
      </c>
      <c r="D40" s="488"/>
      <c r="E40" s="310"/>
      <c r="F40" s="311"/>
      <c r="G40" s="312"/>
      <c r="H40" s="302"/>
      <c r="I40" s="302"/>
      <c r="J40" s="309"/>
      <c r="K40" s="302"/>
      <c r="L40" s="151" t="str">
        <f>I20</f>
        <v>レギュラー部屋（2～4人）をレギュラー料金でおひとりでご利用できます。
※ご希望の方は、お申し込み時に要申請。
※対象期間：10/1～1/18　3/24～5/31</v>
      </c>
    </row>
    <row r="41" spans="1:12" s="31" customFormat="1" ht="70.150000000000006" customHeight="1">
      <c r="A41" s="481"/>
      <c r="B41" s="299" t="str">
        <f t="shared" si="1"/>
        <v>●</v>
      </c>
      <c r="C41" s="487" t="str">
        <f t="shared" si="3"/>
        <v>グループユース</v>
      </c>
      <c r="D41" s="488"/>
      <c r="E41" s="484"/>
      <c r="F41" s="485"/>
      <c r="G41" s="486"/>
      <c r="H41" s="302"/>
      <c r="I41" s="302" t="str">
        <f>IF(ISBLANK(H41),"",ROUNDDOWN(H41+H41*入力用データ!$D$1/100,0))</f>
        <v/>
      </c>
      <c r="J41" s="309"/>
      <c r="K41" s="302" t="str">
        <f>IF(ISBLANK(J41),"",ROUNDDOWN(J41+J41*入力用データ!$D$1/100,0))</f>
        <v/>
      </c>
      <c r="L41" s="151" t="str">
        <f t="shared" si="2"/>
        <v xml:space="preserve">レギュラー部屋（2～6人）をレギュラー料金でグループ(2名以上）でご利用可が能。
※ご希望の方は、お申し込み時に要申請。
</v>
      </c>
    </row>
    <row r="42" spans="1:12" s="31" customFormat="1" ht="238.5" customHeight="1">
      <c r="A42" s="539" t="s">
        <v>99</v>
      </c>
      <c r="B42" s="300" t="str">
        <f>IF(ISBLANK(C42),"","●")</f>
        <v>●</v>
      </c>
      <c r="C42" s="525" t="s">
        <v>447</v>
      </c>
      <c r="D42" s="526"/>
      <c r="E42" s="519" t="s">
        <v>471</v>
      </c>
      <c r="F42" s="548"/>
      <c r="G42" s="549"/>
      <c r="H42" s="365">
        <v>230000</v>
      </c>
      <c r="I42" s="366">
        <f>IF(ISBLANK(H42),"",ROUNDDOWN(H42+H42*入力用データ!$D$1/100,0))</f>
        <v>248400</v>
      </c>
      <c r="J42" s="367"/>
      <c r="K42" s="366" t="str">
        <f>IF(ISBLANK(J42),"",ROUNDDOWN(J42+J42*入力用データ!$D$1/100,0))</f>
        <v/>
      </c>
      <c r="L42" s="368" t="s">
        <v>473</v>
      </c>
    </row>
    <row r="43" spans="1:12" s="31" customFormat="1" ht="199.5" customHeight="1">
      <c r="A43" s="540"/>
      <c r="B43" s="300" t="str">
        <f>IF(ISBLANK(C43),"","●")</f>
        <v>●</v>
      </c>
      <c r="C43" s="525" t="s">
        <v>472</v>
      </c>
      <c r="D43" s="526"/>
      <c r="E43" s="547" t="s">
        <v>470</v>
      </c>
      <c r="F43" s="520"/>
      <c r="G43" s="521"/>
      <c r="H43" s="365"/>
      <c r="I43" s="366" t="str">
        <f>IF(ISBLANK(H43),"",ROUNDDOWN(H43+H43*入力用データ!$D$1/100,0))</f>
        <v/>
      </c>
      <c r="J43" s="367"/>
      <c r="K43" s="366" t="str">
        <f>IF(ISBLANK(J43),"",ROUNDDOWN(J43+J43*入力用データ!$D$1/100,0))</f>
        <v/>
      </c>
      <c r="L43" s="368" t="s">
        <v>475</v>
      </c>
    </row>
    <row r="44" spans="1:12" s="31" customFormat="1" ht="211.5" customHeight="1">
      <c r="A44" s="540"/>
      <c r="B44" s="300" t="str">
        <f>IF(ISBLANK(C44),"","●")</f>
        <v/>
      </c>
      <c r="C44" s="525"/>
      <c r="D44" s="526"/>
      <c r="E44" s="519"/>
      <c r="F44" s="520"/>
      <c r="G44" s="521"/>
      <c r="H44" s="365"/>
      <c r="I44" s="366" t="str">
        <f>IF(ISBLANK(H44),"",ROUNDDOWN(H44+H44*入力用データ!$D$1/100,0))</f>
        <v/>
      </c>
      <c r="J44" s="367"/>
      <c r="K44" s="366" t="str">
        <f>IF(ISBLANK(J44),"",ROUNDDOWN(J44+J44*入力用データ!$D$1/100,0))</f>
        <v/>
      </c>
      <c r="L44" s="368"/>
    </row>
    <row r="45" spans="1:12" s="31" customFormat="1" ht="214.5" customHeight="1">
      <c r="A45" s="481"/>
      <c r="B45" s="300" t="str">
        <f>IF(ISBLANK(C45),"","●")</f>
        <v/>
      </c>
      <c r="C45" s="550"/>
      <c r="D45" s="550"/>
      <c r="E45" s="547"/>
      <c r="F45" s="520"/>
      <c r="G45" s="521"/>
      <c r="H45" s="365"/>
      <c r="I45" s="366" t="str">
        <f>IF(ISBLANK(H45),"",ROUNDDOWN(H45+H45*入力用データ!$D$1/100,0))</f>
        <v/>
      </c>
      <c r="J45" s="367"/>
      <c r="K45" s="366" t="str">
        <f>IF(ISBLANK(J45),"",ROUNDDOWN(J45+J45*入力用データ!$D$1/100,0))</f>
        <v/>
      </c>
      <c r="L45" s="368"/>
    </row>
    <row r="46" spans="1:12" s="31" customFormat="1" ht="17.25">
      <c r="A46" s="52"/>
      <c r="B46" s="52"/>
      <c r="C46" s="52"/>
      <c r="D46" s="52"/>
      <c r="E46" s="52"/>
      <c r="F46" s="52"/>
      <c r="G46" s="52"/>
      <c r="H46" s="52"/>
      <c r="I46" s="52"/>
      <c r="J46" s="52"/>
      <c r="K46" s="52"/>
      <c r="L46" s="52"/>
    </row>
    <row r="47" spans="1:12" ht="88.5" customHeight="1">
      <c r="A47" s="287" t="s">
        <v>352</v>
      </c>
      <c r="D47" s="287"/>
    </row>
    <row r="48" spans="1:12" ht="203.25" customHeight="1">
      <c r="A48" s="556" t="s">
        <v>75</v>
      </c>
      <c r="B48" s="556"/>
      <c r="C48" s="556"/>
      <c r="D48" s="556"/>
      <c r="E48" s="556"/>
      <c r="F48" s="556"/>
      <c r="G48" s="556"/>
      <c r="H48" s="556"/>
      <c r="I48" s="556"/>
      <c r="J48" s="556"/>
      <c r="K48" s="556"/>
      <c r="L48" s="556"/>
    </row>
    <row r="49" spans="1:12" ht="212.25" customHeight="1">
      <c r="A49" s="557"/>
      <c r="B49" s="558"/>
      <c r="C49" s="558"/>
      <c r="D49" s="558"/>
      <c r="E49" s="558"/>
      <c r="F49" s="558"/>
      <c r="G49" s="558"/>
      <c r="H49" s="558"/>
      <c r="I49" s="558"/>
      <c r="J49" s="558"/>
      <c r="K49" s="558"/>
      <c r="L49" s="559"/>
    </row>
    <row r="50" spans="1:12" ht="255" customHeight="1">
      <c r="A50" s="560" t="s">
        <v>418</v>
      </c>
      <c r="B50" s="561"/>
      <c r="C50" s="561"/>
      <c r="D50" s="561"/>
      <c r="E50" s="561"/>
      <c r="F50" s="561"/>
      <c r="G50" s="561"/>
      <c r="H50" s="561"/>
      <c r="I50" s="561"/>
      <c r="J50" s="561"/>
      <c r="K50" s="561"/>
      <c r="L50" s="561"/>
    </row>
    <row r="51" spans="1:12" ht="174.75" customHeight="1">
      <c r="A51" s="551"/>
      <c r="B51" s="551"/>
      <c r="C51" s="551"/>
      <c r="D51" s="551"/>
      <c r="E51" s="551"/>
      <c r="F51" s="551"/>
      <c r="G51" s="551"/>
      <c r="H51" s="551"/>
      <c r="I51" s="551"/>
      <c r="J51" s="551"/>
      <c r="K51" s="551"/>
      <c r="L51" s="551"/>
    </row>
    <row r="52" spans="1:12" ht="17.25">
      <c r="A52" s="52"/>
    </row>
    <row r="53" spans="1:12" ht="55.5">
      <c r="A53" s="287" t="s">
        <v>353</v>
      </c>
    </row>
    <row r="54" spans="1:12" ht="181.5" customHeight="1">
      <c r="A54" s="562" t="s">
        <v>78</v>
      </c>
      <c r="B54" s="562"/>
      <c r="C54" s="562"/>
      <c r="D54" s="562"/>
      <c r="E54" s="562"/>
      <c r="F54" s="562"/>
      <c r="G54" s="562"/>
      <c r="H54" s="562"/>
      <c r="I54" s="562"/>
      <c r="J54" s="562"/>
      <c r="K54" s="562"/>
      <c r="L54" s="562"/>
    </row>
    <row r="55" spans="1:12" ht="223.5" customHeight="1">
      <c r="A55" s="551"/>
      <c r="B55" s="551"/>
      <c r="C55" s="551"/>
      <c r="D55" s="551"/>
      <c r="E55" s="551"/>
      <c r="F55" s="551"/>
      <c r="G55" s="551"/>
      <c r="H55" s="551"/>
      <c r="I55" s="551"/>
      <c r="J55" s="551"/>
      <c r="K55" s="551"/>
      <c r="L55" s="551"/>
    </row>
  </sheetData>
  <sheetProtection selectLockedCells="1"/>
  <mergeCells count="100">
    <mergeCell ref="A48:L48"/>
    <mergeCell ref="A49:L49"/>
    <mergeCell ref="A50:L50"/>
    <mergeCell ref="A51:L51"/>
    <mergeCell ref="A54:L54"/>
    <mergeCell ref="A55:L55"/>
    <mergeCell ref="I9:L9"/>
    <mergeCell ref="I10:L10"/>
    <mergeCell ref="I12:L12"/>
    <mergeCell ref="I13:L13"/>
    <mergeCell ref="I15:L15"/>
    <mergeCell ref="I16:L16"/>
    <mergeCell ref="I17:L17"/>
    <mergeCell ref="I18:L18"/>
    <mergeCell ref="E32:G32"/>
    <mergeCell ref="C31:D31"/>
    <mergeCell ref="E31:G31"/>
    <mergeCell ref="F24:G24"/>
    <mergeCell ref="B23:C23"/>
    <mergeCell ref="B24:C24"/>
    <mergeCell ref="A42:A45"/>
    <mergeCell ref="E45:G45"/>
    <mergeCell ref="C44:D44"/>
    <mergeCell ref="C42:D42"/>
    <mergeCell ref="E43:G43"/>
    <mergeCell ref="E42:G42"/>
    <mergeCell ref="C45:D45"/>
    <mergeCell ref="A30:A41"/>
    <mergeCell ref="C41:D41"/>
    <mergeCell ref="C35:D35"/>
    <mergeCell ref="E35:G35"/>
    <mergeCell ref="C32:D32"/>
    <mergeCell ref="C36:D36"/>
    <mergeCell ref="E30:G30"/>
    <mergeCell ref="C38:D38"/>
    <mergeCell ref="E38:G38"/>
    <mergeCell ref="C34:D34"/>
    <mergeCell ref="E34:G34"/>
    <mergeCell ref="C33:D33"/>
    <mergeCell ref="E33:G33"/>
    <mergeCell ref="C37:D37"/>
    <mergeCell ref="E36:G36"/>
    <mergeCell ref="E37:G37"/>
    <mergeCell ref="B20:C20"/>
    <mergeCell ref="D23:E23"/>
    <mergeCell ref="D24:E24"/>
    <mergeCell ref="D21:E21"/>
    <mergeCell ref="D25:L25"/>
    <mergeCell ref="F23:G23"/>
    <mergeCell ref="I23:L23"/>
    <mergeCell ref="I24:L24"/>
    <mergeCell ref="B25:C25"/>
    <mergeCell ref="B22:C22"/>
    <mergeCell ref="B21:C21"/>
    <mergeCell ref="D22:E22"/>
    <mergeCell ref="I19:L19"/>
    <mergeCell ref="I20:L20"/>
    <mergeCell ref="I21:L21"/>
    <mergeCell ref="I22:L22"/>
    <mergeCell ref="F20:G20"/>
    <mergeCell ref="F19:G19"/>
    <mergeCell ref="F21:G21"/>
    <mergeCell ref="C30:D30"/>
    <mergeCell ref="C29:D29"/>
    <mergeCell ref="E44:G44"/>
    <mergeCell ref="B26:C26"/>
    <mergeCell ref="D26:L26"/>
    <mergeCell ref="E29:G29"/>
    <mergeCell ref="C43:D43"/>
    <mergeCell ref="F18:G18"/>
    <mergeCell ref="B16:C16"/>
    <mergeCell ref="D16:E16"/>
    <mergeCell ref="F16:G16"/>
    <mergeCell ref="B17:C17"/>
    <mergeCell ref="F17:G17"/>
    <mergeCell ref="B18:C18"/>
    <mergeCell ref="D19:E19"/>
    <mergeCell ref="B19:C19"/>
    <mergeCell ref="B10:C10"/>
    <mergeCell ref="B11:C11"/>
    <mergeCell ref="B12:C12"/>
    <mergeCell ref="D15:E15"/>
    <mergeCell ref="B15:C15"/>
    <mergeCell ref="B14:C14"/>
    <mergeCell ref="K2:K3"/>
    <mergeCell ref="L2:L3"/>
    <mergeCell ref="E41:G41"/>
    <mergeCell ref="C39:D39"/>
    <mergeCell ref="E39:G39"/>
    <mergeCell ref="C40:D40"/>
    <mergeCell ref="F10:G10"/>
    <mergeCell ref="F15:G15"/>
    <mergeCell ref="F11:G11"/>
    <mergeCell ref="B13:C13"/>
    <mergeCell ref="F14:G14"/>
    <mergeCell ref="E2:I3"/>
    <mergeCell ref="B2:D3"/>
    <mergeCell ref="B6:L7"/>
    <mergeCell ref="D9:E9"/>
    <mergeCell ref="F9:G9"/>
  </mergeCells>
  <phoneticPr fontId="10"/>
  <dataValidations disablePrompts="1"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workbookViewId="0"/>
  </sheetViews>
  <sheetFormatPr defaultColWidth="8.75" defaultRowHeight="13.5"/>
  <cols>
    <col min="1" max="1" width="22.125" customWidth="1"/>
    <col min="2" max="2" width="21.5" customWidth="1"/>
    <col min="3" max="3" width="26.125" customWidth="1"/>
    <col min="4" max="4" width="34.625" customWidth="1"/>
    <col min="5" max="5" width="32.5" customWidth="1"/>
    <col min="6" max="6" width="50.5" customWidth="1"/>
    <col min="7" max="7" width="46.75" customWidth="1"/>
    <col min="8" max="8" width="40.625" customWidth="1"/>
    <col min="9" max="9" width="57.125" customWidth="1"/>
    <col min="10" max="10" width="52.5" customWidth="1"/>
    <col min="11" max="11" width="44.5" customWidth="1"/>
    <col min="12" max="12" width="180.5" customWidth="1"/>
    <col min="13" max="13" width="26.125" style="2" customWidth="1"/>
    <col min="14" max="16384" width="8.75" style="2"/>
  </cols>
  <sheetData>
    <row r="1" spans="1:19" s="43" customFormat="1" ht="90.75" customHeight="1">
      <c r="A1" s="358" t="s">
        <v>101</v>
      </c>
      <c r="B1" s="22"/>
      <c r="C1" s="23"/>
      <c r="D1" s="23"/>
      <c r="E1" s="23"/>
      <c r="F1" s="23"/>
      <c r="G1" s="23"/>
      <c r="H1" s="362"/>
      <c r="I1" s="23"/>
      <c r="J1" s="23"/>
      <c r="K1" s="23"/>
      <c r="L1" s="23"/>
      <c r="M1" s="42"/>
      <c r="N1" s="42"/>
      <c r="S1" s="44" t="str">
        <f>入力用データ!A1</f>
        <v>●</v>
      </c>
    </row>
    <row r="2" spans="1:19" ht="54.75" customHeight="1">
      <c r="B2" s="502" t="s">
        <v>360</v>
      </c>
      <c r="C2" s="502"/>
      <c r="D2" s="502"/>
      <c r="E2" s="496" t="s">
        <v>362</v>
      </c>
      <c r="F2" s="497"/>
      <c r="G2" s="497"/>
      <c r="H2" s="497"/>
      <c r="I2" s="498"/>
      <c r="J2" s="598" t="s">
        <v>414</v>
      </c>
      <c r="K2" s="480" t="s">
        <v>331</v>
      </c>
      <c r="L2" s="587"/>
      <c r="M2" s="45"/>
      <c r="N2" s="45"/>
      <c r="S2" s="44" t="str">
        <f>入力用データ!A2</f>
        <v>×</v>
      </c>
    </row>
    <row r="3" spans="1:19" ht="67.5" customHeight="1">
      <c r="B3" s="502"/>
      <c r="C3" s="502"/>
      <c r="D3" s="502"/>
      <c r="E3" s="499"/>
      <c r="F3" s="500"/>
      <c r="G3" s="500"/>
      <c r="H3" s="500"/>
      <c r="I3" s="501"/>
      <c r="J3" s="598"/>
      <c r="K3" s="481"/>
      <c r="L3" s="588"/>
      <c r="M3" s="45"/>
      <c r="N3" s="45"/>
    </row>
    <row r="4" spans="1:19" ht="30" customHeight="1">
      <c r="B4" s="26"/>
      <c r="C4" s="26"/>
      <c r="D4" s="26"/>
      <c r="E4" s="26"/>
      <c r="F4" s="26"/>
      <c r="G4" s="26"/>
      <c r="H4" s="27"/>
      <c r="I4" s="27"/>
      <c r="J4" s="27"/>
      <c r="K4" s="27"/>
      <c r="L4" s="27"/>
      <c r="M4" s="46"/>
      <c r="N4" s="46"/>
    </row>
    <row r="5" spans="1:19" ht="68.25" customHeight="1">
      <c r="B5" s="363"/>
      <c r="C5" s="26"/>
      <c r="D5" s="26"/>
      <c r="E5" s="26"/>
      <c r="F5" s="26"/>
      <c r="G5" s="26"/>
      <c r="H5" s="27"/>
      <c r="I5" s="27"/>
      <c r="J5" s="27"/>
      <c r="K5" s="27"/>
      <c r="L5" s="27"/>
      <c r="M5" s="47"/>
      <c r="N5" s="47"/>
    </row>
    <row r="6" spans="1:19" ht="114.75" customHeight="1">
      <c r="B6" s="589" t="s">
        <v>415</v>
      </c>
      <c r="C6" s="590"/>
      <c r="D6" s="590"/>
      <c r="E6" s="590"/>
      <c r="F6" s="590"/>
      <c r="G6" s="590"/>
      <c r="H6" s="590"/>
      <c r="I6" s="590"/>
      <c r="J6" s="590"/>
      <c r="K6" s="590"/>
      <c r="L6" s="591"/>
      <c r="M6" s="48"/>
      <c r="N6" s="48"/>
    </row>
    <row r="7" spans="1:19" ht="93" customHeight="1">
      <c r="B7" s="592"/>
      <c r="C7" s="593"/>
      <c r="D7" s="593"/>
      <c r="E7" s="593"/>
      <c r="F7" s="593"/>
      <c r="G7" s="593"/>
      <c r="H7" s="593"/>
      <c r="I7" s="593"/>
      <c r="J7" s="593"/>
      <c r="K7" s="593"/>
      <c r="L7" s="594"/>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95" t="s">
        <v>320</v>
      </c>
      <c r="E9" s="596"/>
      <c r="F9" s="595" t="s">
        <v>321</v>
      </c>
      <c r="G9" s="596"/>
      <c r="H9" s="374" t="s">
        <v>70</v>
      </c>
      <c r="I9" s="597" t="s">
        <v>127</v>
      </c>
      <c r="J9" s="597"/>
      <c r="K9" s="597"/>
      <c r="L9" s="597"/>
      <c r="M9" s="271"/>
      <c r="N9" s="271"/>
    </row>
    <row r="10" spans="1:19" s="31" customFormat="1" ht="176.25" customHeight="1">
      <c r="A10" s="52"/>
      <c r="B10" s="493" t="s">
        <v>71</v>
      </c>
      <c r="C10" s="493"/>
      <c r="D10" s="291" t="s">
        <v>338</v>
      </c>
      <c r="E10" s="291" t="s">
        <v>339</v>
      </c>
      <c r="F10" s="489" t="s">
        <v>322</v>
      </c>
      <c r="G10" s="490"/>
      <c r="H10" s="298" t="s">
        <v>95</v>
      </c>
      <c r="I10" s="586" t="s">
        <v>409</v>
      </c>
      <c r="J10" s="586"/>
      <c r="K10" s="586"/>
      <c r="L10" s="586"/>
      <c r="M10" s="65"/>
      <c r="N10" s="65"/>
    </row>
    <row r="11" spans="1:19" s="31" customFormat="1" ht="24.75" hidden="1" customHeight="1">
      <c r="A11" s="52"/>
      <c r="B11" s="493" t="s">
        <v>87</v>
      </c>
      <c r="C11" s="493"/>
      <c r="D11" s="66"/>
      <c r="E11" s="67"/>
      <c r="F11" s="491" t="s">
        <v>322</v>
      </c>
      <c r="G11" s="492"/>
      <c r="H11" s="298" t="s">
        <v>96</v>
      </c>
      <c r="I11" s="586" t="s">
        <v>126</v>
      </c>
      <c r="J11" s="586" t="s">
        <v>15</v>
      </c>
      <c r="K11" s="364"/>
      <c r="L11" s="364"/>
      <c r="M11" s="65"/>
      <c r="N11" s="65"/>
    </row>
    <row r="12" spans="1:19" s="31" customFormat="1" ht="150" customHeight="1">
      <c r="A12" s="52"/>
      <c r="B12" s="493" t="s">
        <v>73</v>
      </c>
      <c r="C12" s="493"/>
      <c r="D12" s="348" t="s">
        <v>119</v>
      </c>
      <c r="E12" s="349" t="s">
        <v>120</v>
      </c>
      <c r="F12" s="351" t="s">
        <v>419</v>
      </c>
      <c r="G12" s="375">
        <v>43484</v>
      </c>
      <c r="H12" s="298" t="s">
        <v>95</v>
      </c>
      <c r="I12" s="586" t="s">
        <v>410</v>
      </c>
      <c r="J12" s="586" t="s">
        <v>15</v>
      </c>
      <c r="K12" s="586"/>
      <c r="L12" s="586"/>
    </row>
    <row r="13" spans="1:19" s="31" customFormat="1" ht="150" customHeight="1">
      <c r="A13" s="52"/>
      <c r="B13" s="493" t="s">
        <v>81</v>
      </c>
      <c r="C13" s="493"/>
      <c r="D13" s="294" t="s">
        <v>121</v>
      </c>
      <c r="E13" s="295" t="s">
        <v>122</v>
      </c>
      <c r="F13" s="351" t="s">
        <v>419</v>
      </c>
      <c r="G13" s="375" t="s">
        <v>323</v>
      </c>
      <c r="H13" s="298" t="s">
        <v>80</v>
      </c>
      <c r="I13" s="586" t="s">
        <v>410</v>
      </c>
      <c r="J13" s="586" t="s">
        <v>15</v>
      </c>
      <c r="K13" s="586"/>
      <c r="L13" s="586"/>
    </row>
    <row r="14" spans="1:19" s="31" customFormat="1" ht="150" hidden="1" customHeight="1">
      <c r="A14" s="52"/>
      <c r="B14" s="493" t="s">
        <v>82</v>
      </c>
      <c r="C14" s="493"/>
      <c r="D14" s="346"/>
      <c r="E14" s="347"/>
      <c r="F14" s="494" t="s">
        <v>72</v>
      </c>
      <c r="G14" s="495"/>
      <c r="H14" s="298" t="s">
        <v>96</v>
      </c>
      <c r="I14" s="586" t="s">
        <v>126</v>
      </c>
      <c r="J14" s="586" t="s">
        <v>15</v>
      </c>
      <c r="K14" s="586"/>
      <c r="L14" s="586"/>
      <c r="M14" s="65"/>
      <c r="N14" s="65"/>
    </row>
    <row r="15" spans="1:19" s="31" customFormat="1" ht="150" customHeight="1">
      <c r="A15" s="52"/>
      <c r="B15" s="493" t="s">
        <v>74</v>
      </c>
      <c r="C15" s="493"/>
      <c r="D15" s="513"/>
      <c r="E15" s="514"/>
      <c r="F15" s="489" t="s">
        <v>322</v>
      </c>
      <c r="G15" s="490"/>
      <c r="H15" s="298" t="s">
        <v>96</v>
      </c>
      <c r="I15" s="586" t="s">
        <v>411</v>
      </c>
      <c r="J15" s="586" t="s">
        <v>15</v>
      </c>
      <c r="K15" s="586"/>
      <c r="L15" s="586"/>
      <c r="M15" s="65"/>
      <c r="N15" s="65"/>
    </row>
    <row r="16" spans="1:19" s="31" customFormat="1" ht="150" customHeight="1">
      <c r="A16" s="52"/>
      <c r="B16" s="493" t="s">
        <v>76</v>
      </c>
      <c r="C16" s="493"/>
      <c r="D16" s="513"/>
      <c r="E16" s="514"/>
      <c r="F16" s="515"/>
      <c r="G16" s="516"/>
      <c r="H16" s="298" t="s">
        <v>80</v>
      </c>
      <c r="I16" s="586" t="s">
        <v>129</v>
      </c>
      <c r="J16" s="586"/>
      <c r="K16" s="586"/>
      <c r="L16" s="586"/>
      <c r="M16" s="65"/>
      <c r="N16" s="65"/>
    </row>
    <row r="17" spans="1:14" s="31" customFormat="1" ht="150" customHeight="1">
      <c r="A17" s="52"/>
      <c r="B17" s="493" t="s">
        <v>351</v>
      </c>
      <c r="C17" s="493"/>
      <c r="D17" s="291" t="s">
        <v>366</v>
      </c>
      <c r="E17" s="291" t="s">
        <v>367</v>
      </c>
      <c r="F17" s="515"/>
      <c r="G17" s="516"/>
      <c r="H17" s="298" t="s">
        <v>80</v>
      </c>
      <c r="I17" s="586" t="s">
        <v>130</v>
      </c>
      <c r="J17" s="586"/>
      <c r="K17" s="586"/>
      <c r="L17" s="586"/>
      <c r="M17" s="65"/>
      <c r="N17" s="65"/>
    </row>
    <row r="18" spans="1:14" s="31" customFormat="1" ht="186" customHeight="1">
      <c r="A18" s="52"/>
      <c r="B18" s="493" t="s">
        <v>77</v>
      </c>
      <c r="C18" s="493"/>
      <c r="D18" s="291" t="s">
        <v>366</v>
      </c>
      <c r="E18" s="291" t="s">
        <v>367</v>
      </c>
      <c r="F18" s="515"/>
      <c r="G18" s="516"/>
      <c r="H18" s="298" t="s">
        <v>80</v>
      </c>
      <c r="I18" s="586" t="s">
        <v>131</v>
      </c>
      <c r="J18" s="586"/>
      <c r="K18" s="586"/>
      <c r="L18" s="586"/>
      <c r="M18" s="65"/>
      <c r="N18" s="65"/>
    </row>
    <row r="19" spans="1:14" s="31" customFormat="1" ht="150" customHeight="1">
      <c r="A19" s="52"/>
      <c r="B19" s="493" t="s">
        <v>88</v>
      </c>
      <c r="C19" s="493"/>
      <c r="D19" s="511" t="s">
        <v>83</v>
      </c>
      <c r="E19" s="512"/>
      <c r="F19" s="515"/>
      <c r="G19" s="516"/>
      <c r="H19" s="298" t="s">
        <v>80</v>
      </c>
      <c r="I19" s="586" t="s">
        <v>132</v>
      </c>
      <c r="J19" s="586"/>
      <c r="K19" s="586"/>
      <c r="L19" s="586"/>
      <c r="M19" s="65"/>
      <c r="N19" s="65"/>
    </row>
    <row r="20" spans="1:14" s="31" customFormat="1" ht="150" customHeight="1">
      <c r="A20" s="52"/>
      <c r="B20" s="493" t="s">
        <v>350</v>
      </c>
      <c r="C20" s="493"/>
      <c r="D20" s="291" t="s">
        <v>366</v>
      </c>
      <c r="E20" s="291" t="s">
        <v>367</v>
      </c>
      <c r="F20" s="515"/>
      <c r="G20" s="516"/>
      <c r="H20" s="298" t="s">
        <v>80</v>
      </c>
      <c r="I20" s="586" t="s">
        <v>133</v>
      </c>
      <c r="J20" s="586"/>
      <c r="K20" s="586"/>
      <c r="L20" s="586"/>
      <c r="M20" s="65"/>
      <c r="N20" s="65"/>
    </row>
    <row r="21" spans="1:14" s="31" customFormat="1" ht="150" customHeight="1">
      <c r="A21" s="52"/>
      <c r="B21" s="493" t="s">
        <v>84</v>
      </c>
      <c r="C21" s="493"/>
      <c r="D21" s="511" t="s">
        <v>83</v>
      </c>
      <c r="E21" s="512"/>
      <c r="F21" s="515"/>
      <c r="G21" s="516"/>
      <c r="H21" s="298" t="s">
        <v>95</v>
      </c>
      <c r="I21" s="586" t="s">
        <v>134</v>
      </c>
      <c r="J21" s="586"/>
      <c r="K21" s="586"/>
      <c r="L21" s="586"/>
      <c r="M21" s="65"/>
      <c r="N21" s="65"/>
    </row>
    <row r="22" spans="1:14" s="31" customFormat="1" ht="118.5" customHeight="1">
      <c r="A22" s="52"/>
      <c r="B22" s="538" t="s">
        <v>102</v>
      </c>
      <c r="C22" s="538"/>
      <c r="D22" s="533" t="s">
        <v>355</v>
      </c>
      <c r="E22" s="534"/>
      <c r="F22" s="376">
        <v>43476</v>
      </c>
      <c r="G22" s="377" t="s">
        <v>324</v>
      </c>
      <c r="H22" s="298" t="s">
        <v>80</v>
      </c>
      <c r="I22" s="585" t="s">
        <v>344</v>
      </c>
      <c r="J22" s="585"/>
      <c r="K22" s="585"/>
      <c r="L22" s="585"/>
      <c r="M22" s="70"/>
      <c r="N22" s="70"/>
    </row>
    <row r="23" spans="1:14" s="31" customFormat="1" ht="111" customHeight="1">
      <c r="A23" s="52"/>
      <c r="B23" s="538" t="s">
        <v>79</v>
      </c>
      <c r="C23" s="538"/>
      <c r="D23" s="533" t="s">
        <v>368</v>
      </c>
      <c r="E23" s="534"/>
      <c r="F23" s="536" t="s">
        <v>417</v>
      </c>
      <c r="G23" s="537"/>
      <c r="H23" s="298" t="s">
        <v>95</v>
      </c>
      <c r="I23" s="585" t="s">
        <v>345</v>
      </c>
      <c r="J23" s="585"/>
      <c r="K23" s="585"/>
      <c r="L23" s="585"/>
      <c r="M23" s="71"/>
      <c r="N23" s="71"/>
    </row>
    <row r="24" spans="1:14" s="31" customFormat="1" ht="124.5" customHeight="1">
      <c r="A24" s="52"/>
      <c r="B24" s="538" t="s">
        <v>103</v>
      </c>
      <c r="C24" s="538"/>
      <c r="D24" s="511" t="s">
        <v>83</v>
      </c>
      <c r="E24" s="512"/>
      <c r="F24" s="554" t="s">
        <v>85</v>
      </c>
      <c r="G24" s="555"/>
      <c r="H24" s="298" t="s">
        <v>95</v>
      </c>
      <c r="I24" s="585" t="s">
        <v>346</v>
      </c>
      <c r="J24" s="585"/>
      <c r="K24" s="585"/>
      <c r="L24" s="585"/>
      <c r="M24" s="72"/>
      <c r="N24" s="72"/>
    </row>
    <row r="25" spans="1:14" s="31" customFormat="1" ht="126" customHeight="1">
      <c r="A25" s="52"/>
      <c r="B25" s="522" t="s">
        <v>86</v>
      </c>
      <c r="C25" s="522"/>
      <c r="D25" s="535" t="s">
        <v>347</v>
      </c>
      <c r="E25" s="535"/>
      <c r="F25" s="535"/>
      <c r="G25" s="535"/>
      <c r="H25" s="535"/>
      <c r="I25" s="535"/>
      <c r="J25" s="535"/>
      <c r="K25" s="535"/>
      <c r="L25" s="535"/>
      <c r="M25" s="72"/>
      <c r="N25" s="72"/>
    </row>
    <row r="26" spans="1:14" s="31" customFormat="1" ht="122.25" customHeight="1">
      <c r="A26" s="52"/>
      <c r="B26" s="522" t="s">
        <v>108</v>
      </c>
      <c r="C26" s="522"/>
      <c r="D26" s="581"/>
      <c r="E26" s="581"/>
      <c r="F26" s="581"/>
      <c r="G26" s="581"/>
      <c r="H26" s="581"/>
      <c r="I26" s="581"/>
      <c r="J26" s="581"/>
      <c r="K26" s="581"/>
      <c r="L26" s="581"/>
      <c r="M26" s="72"/>
      <c r="N26" s="72"/>
    </row>
    <row r="27" spans="1:14" s="31" customFormat="1" ht="31.5" customHeight="1">
      <c r="A27" s="52"/>
      <c r="B27" s="52"/>
      <c r="C27" s="52"/>
      <c r="D27" s="52"/>
      <c r="E27" s="52"/>
      <c r="F27" s="52"/>
      <c r="G27" s="52"/>
      <c r="H27" s="52"/>
      <c r="I27" s="52"/>
      <c r="J27" s="52"/>
      <c r="K27" s="52"/>
      <c r="L27" s="52"/>
    </row>
    <row r="28" spans="1:14" s="31" customFormat="1" ht="52.9" customHeight="1">
      <c r="A28" s="52"/>
      <c r="L28" s="52"/>
    </row>
    <row r="29" spans="1:14" s="276" customFormat="1" ht="90" customHeight="1">
      <c r="A29" s="275"/>
      <c r="B29" s="369" t="s">
        <v>26</v>
      </c>
      <c r="C29" s="582" t="s">
        <v>107</v>
      </c>
      <c r="D29" s="583"/>
      <c r="E29" s="582" t="s">
        <v>124</v>
      </c>
      <c r="F29" s="584"/>
      <c r="G29" s="583"/>
      <c r="H29" s="370" t="s">
        <v>12</v>
      </c>
      <c r="I29" s="370" t="s">
        <v>13</v>
      </c>
      <c r="J29" s="371" t="s">
        <v>105</v>
      </c>
      <c r="K29" s="371" t="s">
        <v>104</v>
      </c>
      <c r="L29" s="372" t="s">
        <v>127</v>
      </c>
      <c r="M29" s="31"/>
      <c r="N29" s="31"/>
    </row>
    <row r="30" spans="1:14" s="31" customFormat="1" ht="70.150000000000006" customHeight="1">
      <c r="A30" s="539" t="s">
        <v>98</v>
      </c>
      <c r="B30" s="299" t="s">
        <v>95</v>
      </c>
      <c r="C30" s="487" t="s">
        <v>369</v>
      </c>
      <c r="D30" s="488"/>
      <c r="E30" s="541" t="s">
        <v>123</v>
      </c>
      <c r="F30" s="542"/>
      <c r="G30" s="543"/>
      <c r="H30" s="304">
        <v>195000</v>
      </c>
      <c r="I30" s="305">
        <v>210600</v>
      </c>
      <c r="J30" s="306">
        <v>15000</v>
      </c>
      <c r="K30" s="305">
        <v>16200</v>
      </c>
      <c r="L30" s="151" t="s">
        <v>370</v>
      </c>
    </row>
    <row r="31" spans="1:14" s="31" customFormat="1" ht="70.150000000000006" hidden="1" customHeight="1">
      <c r="A31" s="540"/>
      <c r="B31" s="299" t="s">
        <v>96</v>
      </c>
      <c r="C31" s="487" t="s">
        <v>371</v>
      </c>
      <c r="D31" s="488"/>
      <c r="E31" s="541" t="s">
        <v>123</v>
      </c>
      <c r="F31" s="542"/>
      <c r="G31" s="543"/>
      <c r="H31" s="304"/>
      <c r="I31" s="305" t="s">
        <v>363</v>
      </c>
      <c r="J31" s="306">
        <v>20000</v>
      </c>
      <c r="K31" s="305">
        <v>21600</v>
      </c>
      <c r="L31" s="151" t="s">
        <v>372</v>
      </c>
    </row>
    <row r="32" spans="1:14" s="31" customFormat="1" ht="70.150000000000006" customHeight="1">
      <c r="A32" s="540"/>
      <c r="B32" s="299" t="s">
        <v>95</v>
      </c>
      <c r="C32" s="487" t="s">
        <v>373</v>
      </c>
      <c r="D32" s="488"/>
      <c r="E32" s="541" t="s">
        <v>125</v>
      </c>
      <c r="F32" s="542"/>
      <c r="G32" s="543"/>
      <c r="H32" s="304">
        <v>205000</v>
      </c>
      <c r="I32" s="305">
        <v>221400</v>
      </c>
      <c r="J32" s="306">
        <v>15000</v>
      </c>
      <c r="K32" s="305">
        <v>16200</v>
      </c>
      <c r="L32" s="151" t="s">
        <v>374</v>
      </c>
    </row>
    <row r="33" spans="1:12" s="31" customFormat="1" ht="70.150000000000006" customHeight="1">
      <c r="A33" s="540"/>
      <c r="B33" s="299" t="s">
        <v>95</v>
      </c>
      <c r="C33" s="487" t="s">
        <v>375</v>
      </c>
      <c r="D33" s="488"/>
      <c r="E33" s="541" t="s">
        <v>125</v>
      </c>
      <c r="F33" s="542"/>
      <c r="G33" s="543"/>
      <c r="H33" s="304">
        <v>228500</v>
      </c>
      <c r="I33" s="305">
        <v>246780</v>
      </c>
      <c r="J33" s="306">
        <v>15000</v>
      </c>
      <c r="K33" s="305">
        <v>16200</v>
      </c>
      <c r="L33" s="151" t="s">
        <v>374</v>
      </c>
    </row>
    <row r="34" spans="1:12" s="31" customFormat="1" ht="70.150000000000006" hidden="1" customHeight="1">
      <c r="A34" s="540"/>
      <c r="B34" s="299" t="s">
        <v>96</v>
      </c>
      <c r="C34" s="487" t="s">
        <v>376</v>
      </c>
      <c r="D34" s="488"/>
      <c r="E34" s="578" t="s">
        <v>11</v>
      </c>
      <c r="F34" s="579"/>
      <c r="G34" s="580"/>
      <c r="H34" s="304"/>
      <c r="I34" s="305" t="s">
        <v>363</v>
      </c>
      <c r="J34" s="306">
        <v>20000</v>
      </c>
      <c r="K34" s="305">
        <v>21600</v>
      </c>
      <c r="L34" s="151" t="s">
        <v>372</v>
      </c>
    </row>
    <row r="35" spans="1:12" s="31" customFormat="1" ht="70.150000000000006" customHeight="1">
      <c r="A35" s="540"/>
      <c r="B35" s="299" t="s">
        <v>96</v>
      </c>
      <c r="C35" s="487" t="s">
        <v>377</v>
      </c>
      <c r="D35" s="488"/>
      <c r="E35" s="575"/>
      <c r="F35" s="576"/>
      <c r="G35" s="577"/>
      <c r="H35" s="378"/>
      <c r="I35" s="378" t="s">
        <v>363</v>
      </c>
      <c r="J35" s="379"/>
      <c r="K35" s="378" t="s">
        <v>363</v>
      </c>
      <c r="L35" s="151" t="s">
        <v>378</v>
      </c>
    </row>
    <row r="36" spans="1:12" s="31" customFormat="1" ht="70.150000000000006" customHeight="1">
      <c r="A36" s="540"/>
      <c r="B36" s="299" t="s">
        <v>95</v>
      </c>
      <c r="C36" s="487" t="s">
        <v>379</v>
      </c>
      <c r="D36" s="488"/>
      <c r="E36" s="575"/>
      <c r="F36" s="576"/>
      <c r="G36" s="577"/>
      <c r="H36" s="378"/>
      <c r="I36" s="378" t="s">
        <v>363</v>
      </c>
      <c r="J36" s="379"/>
      <c r="K36" s="378" t="s">
        <v>363</v>
      </c>
      <c r="L36" s="151" t="s">
        <v>380</v>
      </c>
    </row>
    <row r="37" spans="1:12" s="31" customFormat="1" ht="70.150000000000006" customHeight="1">
      <c r="A37" s="540"/>
      <c r="B37" s="299" t="s">
        <v>95</v>
      </c>
      <c r="C37" s="487" t="s">
        <v>381</v>
      </c>
      <c r="D37" s="488"/>
      <c r="E37" s="575"/>
      <c r="F37" s="576"/>
      <c r="G37" s="577"/>
      <c r="H37" s="304">
        <v>200000</v>
      </c>
      <c r="I37" s="305">
        <v>216000</v>
      </c>
      <c r="J37" s="306">
        <v>15000</v>
      </c>
      <c r="K37" s="305">
        <v>16200</v>
      </c>
      <c r="L37" s="151" t="s">
        <v>382</v>
      </c>
    </row>
    <row r="38" spans="1:12" s="31" customFormat="1" ht="70.150000000000006" customHeight="1">
      <c r="A38" s="540"/>
      <c r="B38" s="299" t="s">
        <v>95</v>
      </c>
      <c r="C38" s="487" t="s">
        <v>383</v>
      </c>
      <c r="D38" s="488"/>
      <c r="E38" s="575" t="s">
        <v>106</v>
      </c>
      <c r="F38" s="576"/>
      <c r="G38" s="577"/>
      <c r="H38" s="304">
        <v>252000</v>
      </c>
      <c r="I38" s="305">
        <v>272160</v>
      </c>
      <c r="J38" s="306">
        <v>12500</v>
      </c>
      <c r="K38" s="305">
        <v>13500</v>
      </c>
      <c r="L38" s="151" t="s">
        <v>384</v>
      </c>
    </row>
    <row r="39" spans="1:12" s="31" customFormat="1" ht="70.150000000000006" customHeight="1">
      <c r="A39" s="540"/>
      <c r="B39" s="299" t="s">
        <v>95</v>
      </c>
      <c r="C39" s="487" t="s">
        <v>385</v>
      </c>
      <c r="D39" s="488"/>
      <c r="E39" s="484"/>
      <c r="F39" s="485"/>
      <c r="G39" s="486"/>
      <c r="H39" s="302"/>
      <c r="I39" s="302" t="s">
        <v>363</v>
      </c>
      <c r="J39" s="309"/>
      <c r="K39" s="302" t="s">
        <v>363</v>
      </c>
      <c r="L39" s="151" t="s">
        <v>386</v>
      </c>
    </row>
    <row r="40" spans="1:12" s="31" customFormat="1" ht="70.150000000000006" customHeight="1">
      <c r="A40" s="540"/>
      <c r="B40" s="299" t="s">
        <v>95</v>
      </c>
      <c r="C40" s="487" t="s">
        <v>387</v>
      </c>
      <c r="D40" s="488"/>
      <c r="E40" s="343"/>
      <c r="F40" s="344"/>
      <c r="G40" s="345"/>
      <c r="H40" s="302"/>
      <c r="I40" s="302"/>
      <c r="J40" s="309"/>
      <c r="K40" s="302"/>
      <c r="L40" s="151" t="s">
        <v>388</v>
      </c>
    </row>
    <row r="41" spans="1:12" s="31" customFormat="1" ht="70.150000000000006" customHeight="1">
      <c r="A41" s="481"/>
      <c r="B41" s="299" t="s">
        <v>95</v>
      </c>
      <c r="C41" s="487" t="s">
        <v>389</v>
      </c>
      <c r="D41" s="488"/>
      <c r="E41" s="484"/>
      <c r="F41" s="485"/>
      <c r="G41" s="486"/>
      <c r="H41" s="302"/>
      <c r="I41" s="302" t="s">
        <v>363</v>
      </c>
      <c r="J41" s="309"/>
      <c r="K41" s="302" t="s">
        <v>363</v>
      </c>
      <c r="L41" s="151" t="s">
        <v>390</v>
      </c>
    </row>
    <row r="42" spans="1:12" s="31" customFormat="1" ht="228" customHeight="1">
      <c r="A42" s="539" t="s">
        <v>99</v>
      </c>
      <c r="B42" s="300" t="s">
        <v>95</v>
      </c>
      <c r="C42" s="525" t="s">
        <v>325</v>
      </c>
      <c r="D42" s="526"/>
      <c r="E42" s="519" t="s">
        <v>125</v>
      </c>
      <c r="F42" s="548"/>
      <c r="G42" s="549"/>
      <c r="H42" s="365">
        <v>175000</v>
      </c>
      <c r="I42" s="366">
        <v>189000</v>
      </c>
      <c r="J42" s="367">
        <v>20000</v>
      </c>
      <c r="K42" s="366">
        <v>21600</v>
      </c>
      <c r="L42" s="368" t="s">
        <v>420</v>
      </c>
    </row>
    <row r="43" spans="1:12" s="31" customFormat="1" ht="199.5" customHeight="1">
      <c r="A43" s="540"/>
      <c r="B43" s="300" t="s">
        <v>363</v>
      </c>
      <c r="C43" s="423"/>
      <c r="D43" s="425"/>
      <c r="E43" s="572"/>
      <c r="F43" s="573"/>
      <c r="G43" s="574"/>
      <c r="H43" s="273"/>
      <c r="I43" s="274"/>
      <c r="J43" s="251"/>
      <c r="K43" s="274"/>
      <c r="L43" s="152"/>
    </row>
    <row r="44" spans="1:12" s="31" customFormat="1" ht="211.5" customHeight="1">
      <c r="A44" s="540"/>
      <c r="B44" s="300" t="s">
        <v>363</v>
      </c>
      <c r="C44" s="423"/>
      <c r="D44" s="425"/>
      <c r="E44" s="572"/>
      <c r="F44" s="573"/>
      <c r="G44" s="574"/>
      <c r="H44" s="273"/>
      <c r="I44" s="274"/>
      <c r="J44" s="251"/>
      <c r="K44" s="274"/>
      <c r="L44" s="152"/>
    </row>
    <row r="45" spans="1:12" s="31" customFormat="1" ht="214.5" customHeight="1">
      <c r="A45" s="481"/>
      <c r="B45" s="300" t="s">
        <v>363</v>
      </c>
      <c r="C45" s="426"/>
      <c r="D45" s="426"/>
      <c r="E45" s="572"/>
      <c r="F45" s="573"/>
      <c r="G45" s="574"/>
      <c r="H45" s="273"/>
      <c r="I45" s="274" t="s">
        <v>363</v>
      </c>
      <c r="J45" s="251"/>
      <c r="K45" s="274" t="s">
        <v>363</v>
      </c>
      <c r="L45" s="74"/>
    </row>
    <row r="46" spans="1:12" s="31" customFormat="1" ht="17.25">
      <c r="A46" s="52"/>
      <c r="B46" s="52"/>
      <c r="C46" s="52"/>
      <c r="D46" s="52"/>
      <c r="E46" s="52"/>
      <c r="F46" s="52"/>
      <c r="G46" s="52"/>
      <c r="H46" s="52"/>
      <c r="I46" s="52"/>
      <c r="J46" s="52"/>
      <c r="K46" s="52"/>
      <c r="L46" s="52"/>
    </row>
    <row r="47" spans="1:12" ht="88.5" customHeight="1">
      <c r="A47" s="287" t="s">
        <v>352</v>
      </c>
      <c r="D47" s="287"/>
    </row>
    <row r="48" spans="1:12" ht="75" customHeight="1">
      <c r="A48" s="563" t="s">
        <v>75</v>
      </c>
      <c r="B48" s="563"/>
      <c r="C48" s="563"/>
      <c r="D48" s="563"/>
      <c r="E48" s="563"/>
      <c r="F48" s="563"/>
      <c r="G48" s="563"/>
      <c r="H48" s="563"/>
      <c r="I48" s="563"/>
      <c r="J48" s="563"/>
      <c r="K48" s="563"/>
      <c r="L48" s="563"/>
    </row>
    <row r="49" spans="1:12" ht="62.25" customHeight="1">
      <c r="A49" s="564"/>
      <c r="B49" s="565"/>
      <c r="C49" s="565"/>
      <c r="D49" s="565"/>
      <c r="E49" s="565"/>
      <c r="F49" s="565"/>
      <c r="G49" s="565"/>
      <c r="H49" s="565"/>
      <c r="I49" s="565"/>
      <c r="J49" s="565"/>
      <c r="K49" s="565"/>
      <c r="L49" s="566"/>
    </row>
    <row r="50" spans="1:12" ht="139.5" customHeight="1">
      <c r="A50" s="567" t="s">
        <v>418</v>
      </c>
      <c r="B50" s="568"/>
      <c r="C50" s="568"/>
      <c r="D50" s="568"/>
      <c r="E50" s="568"/>
      <c r="F50" s="568"/>
      <c r="G50" s="568"/>
      <c r="H50" s="568"/>
      <c r="I50" s="568"/>
      <c r="J50" s="568"/>
      <c r="K50" s="568"/>
      <c r="L50" s="568"/>
    </row>
    <row r="51" spans="1:12" ht="75" customHeight="1">
      <c r="A51" s="569"/>
      <c r="B51" s="569"/>
      <c r="C51" s="569"/>
      <c r="D51" s="569"/>
      <c r="E51" s="569"/>
      <c r="F51" s="569"/>
      <c r="G51" s="569"/>
      <c r="H51" s="569"/>
      <c r="I51" s="569"/>
      <c r="J51" s="569"/>
      <c r="K51" s="569"/>
      <c r="L51" s="569"/>
    </row>
    <row r="52" spans="1:12" ht="17.25">
      <c r="A52" s="52"/>
    </row>
    <row r="53" spans="1:12" ht="55.5">
      <c r="A53" s="287" t="s">
        <v>353</v>
      </c>
    </row>
    <row r="54" spans="1:12" ht="83.25" customHeight="1">
      <c r="A54" s="570" t="s">
        <v>78</v>
      </c>
      <c r="B54" s="570"/>
      <c r="C54" s="570"/>
      <c r="D54" s="570"/>
      <c r="E54" s="570"/>
      <c r="F54" s="570"/>
      <c r="G54" s="570"/>
      <c r="H54" s="570"/>
      <c r="I54" s="570"/>
      <c r="J54" s="570"/>
      <c r="K54" s="570"/>
      <c r="L54" s="570"/>
    </row>
    <row r="55" spans="1:12" ht="115.5" customHeight="1">
      <c r="A55" s="571"/>
      <c r="B55" s="571"/>
      <c r="C55" s="571"/>
      <c r="D55" s="571"/>
      <c r="E55" s="571"/>
      <c r="F55" s="571"/>
      <c r="G55" s="571"/>
      <c r="H55" s="571"/>
      <c r="I55" s="571"/>
      <c r="J55" s="571"/>
      <c r="K55" s="571"/>
      <c r="L55" s="571"/>
    </row>
  </sheetData>
  <sheetProtection selectLockedCells="1"/>
  <mergeCells count="103">
    <mergeCell ref="B2:D3"/>
    <mergeCell ref="E2:I3"/>
    <mergeCell ref="K2:K3"/>
    <mergeCell ref="L2:L3"/>
    <mergeCell ref="B6:L7"/>
    <mergeCell ref="D9:E9"/>
    <mergeCell ref="F9:G9"/>
    <mergeCell ref="I9:L9"/>
    <mergeCell ref="B12:C12"/>
    <mergeCell ref="I12:L12"/>
    <mergeCell ref="J2:J3"/>
    <mergeCell ref="B13:C13"/>
    <mergeCell ref="I13:L13"/>
    <mergeCell ref="B14:C14"/>
    <mergeCell ref="F14:G14"/>
    <mergeCell ref="I14:L14"/>
    <mergeCell ref="B10:C10"/>
    <mergeCell ref="F10:G10"/>
    <mergeCell ref="I10:L10"/>
    <mergeCell ref="B11:C11"/>
    <mergeCell ref="F11:G11"/>
    <mergeCell ref="I11:J11"/>
    <mergeCell ref="B17:C17"/>
    <mergeCell ref="F17:G17"/>
    <mergeCell ref="I17:L17"/>
    <mergeCell ref="B18:C18"/>
    <mergeCell ref="F18:G18"/>
    <mergeCell ref="I18:L18"/>
    <mergeCell ref="B15:C15"/>
    <mergeCell ref="D15:E15"/>
    <mergeCell ref="F15:G15"/>
    <mergeCell ref="I15:L15"/>
    <mergeCell ref="B16:C16"/>
    <mergeCell ref="D16:E16"/>
    <mergeCell ref="F16:G16"/>
    <mergeCell ref="I16:L16"/>
    <mergeCell ref="B21:C21"/>
    <mergeCell ref="D21:E21"/>
    <mergeCell ref="F21:G21"/>
    <mergeCell ref="I21:L21"/>
    <mergeCell ref="B22:C22"/>
    <mergeCell ref="D22:E22"/>
    <mergeCell ref="I22:L22"/>
    <mergeCell ref="B19:C19"/>
    <mergeCell ref="D19:E19"/>
    <mergeCell ref="F19:G19"/>
    <mergeCell ref="I19:L19"/>
    <mergeCell ref="B20:C20"/>
    <mergeCell ref="F20:G20"/>
    <mergeCell ref="I20:L20"/>
    <mergeCell ref="B25:C25"/>
    <mergeCell ref="D25:L25"/>
    <mergeCell ref="B26:C26"/>
    <mergeCell ref="D26:L26"/>
    <mergeCell ref="C29:D29"/>
    <mergeCell ref="E29:G29"/>
    <mergeCell ref="B23:C23"/>
    <mergeCell ref="D23:E23"/>
    <mergeCell ref="F23:G23"/>
    <mergeCell ref="I23:L23"/>
    <mergeCell ref="B24:C24"/>
    <mergeCell ref="D24:E24"/>
    <mergeCell ref="F24:G24"/>
    <mergeCell ref="I24:L24"/>
    <mergeCell ref="A30:A41"/>
    <mergeCell ref="C30:D30"/>
    <mergeCell ref="E30:G30"/>
    <mergeCell ref="C31:D31"/>
    <mergeCell ref="E31:G31"/>
    <mergeCell ref="C32:D32"/>
    <mergeCell ref="E32:G32"/>
    <mergeCell ref="C33:D33"/>
    <mergeCell ref="E33:G33"/>
    <mergeCell ref="C34:D34"/>
    <mergeCell ref="C38:D38"/>
    <mergeCell ref="E38:G38"/>
    <mergeCell ref="C39:D39"/>
    <mergeCell ref="E39:G39"/>
    <mergeCell ref="C40:D40"/>
    <mergeCell ref="C41:D41"/>
    <mergeCell ref="E41:G41"/>
    <mergeCell ref="E34:G34"/>
    <mergeCell ref="C35:D35"/>
    <mergeCell ref="E35:G35"/>
    <mergeCell ref="C36:D36"/>
    <mergeCell ref="E36:G36"/>
    <mergeCell ref="C37:D37"/>
    <mergeCell ref="E37:G37"/>
    <mergeCell ref="A48:L48"/>
    <mergeCell ref="A49:L49"/>
    <mergeCell ref="A50:L50"/>
    <mergeCell ref="A51:L51"/>
    <mergeCell ref="A54:L54"/>
    <mergeCell ref="A55:L55"/>
    <mergeCell ref="A42:A45"/>
    <mergeCell ref="C42:D42"/>
    <mergeCell ref="E42:G42"/>
    <mergeCell ref="C43:D43"/>
    <mergeCell ref="E43:G43"/>
    <mergeCell ref="C44:D44"/>
    <mergeCell ref="E44:G44"/>
    <mergeCell ref="C45:D45"/>
    <mergeCell ref="E45:G45"/>
  </mergeCells>
  <phoneticPr fontId="122"/>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topLeftCell="A2" zoomScale="55" zoomScaleNormal="55" workbookViewId="0">
      <selection activeCell="C6" sqref="C6"/>
    </sheetView>
  </sheetViews>
  <sheetFormatPr defaultColWidth="8.75" defaultRowHeight="26.25" customHeight="1"/>
  <cols>
    <col min="1" max="1" width="31.5" style="272" customWidth="1"/>
    <col min="2" max="2" width="23.1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8" width="18" style="31" customWidth="1"/>
    <col min="19" max="19" width="4.125" style="31" bestFit="1" customWidth="1"/>
    <col min="20" max="20" width="4.125" style="31" customWidth="1"/>
    <col min="21" max="22" width="4.125" style="387" bestFit="1" customWidth="1"/>
    <col min="23" max="23" width="10" style="387" bestFit="1" customWidth="1"/>
    <col min="24" max="28" width="15.375" style="387" bestFit="1" customWidth="1"/>
    <col min="29" max="29" width="7.375" style="387" bestFit="1" customWidth="1"/>
    <col min="30" max="30" width="19.75" style="272" bestFit="1" customWidth="1"/>
    <col min="31" max="31" width="19.75" style="272" customWidth="1"/>
    <col min="32" max="33" width="21.125" style="321" customWidth="1"/>
    <col min="34" max="16384" width="8.75" style="31"/>
  </cols>
  <sheetData>
    <row r="1" spans="1:33" ht="52.5" customHeight="1">
      <c r="A1" s="357" t="s">
        <v>701</v>
      </c>
    </row>
    <row r="2" spans="1:33" ht="39.75" customHeight="1">
      <c r="A2" s="322" t="s">
        <v>8</v>
      </c>
      <c r="B2" s="323">
        <f>'入力シート１＜普通車　料金表＞'!R2</f>
        <v>43374</v>
      </c>
      <c r="E2" s="76" t="s">
        <v>93</v>
      </c>
      <c r="F2" s="76"/>
      <c r="G2" s="76"/>
      <c r="H2" s="76"/>
      <c r="I2" s="76"/>
      <c r="J2" s="76"/>
      <c r="K2" s="76"/>
      <c r="L2" s="76"/>
      <c r="M2" s="76"/>
      <c r="N2" s="76"/>
      <c r="O2" s="76"/>
      <c r="P2" s="76"/>
      <c r="Q2" s="76"/>
      <c r="R2" s="76"/>
      <c r="S2" s="76"/>
      <c r="T2" s="76"/>
      <c r="U2" s="388"/>
      <c r="V2" s="388"/>
      <c r="W2" s="387" t="s">
        <v>0</v>
      </c>
      <c r="X2" s="389">
        <f>IF(ISBLANK('入力シート１＜普通車　料金表＞'!C10),"",'入力シート１＜普通車　料金表＞'!C10)</f>
        <v>43374</v>
      </c>
      <c r="Y2" s="389">
        <f>IF(ISBLANK('入力シート１＜普通車　料金表＞'!F10),"",'入力シート１＜普通車　料金表＞'!F10)</f>
        <v>43484</v>
      </c>
      <c r="Z2" s="389">
        <f>IF(ISBLANK('入力シート１＜普通車　料金表＞'!I10),"",'入力シート１＜普通車　料金表＞'!I10)</f>
        <v>43491</v>
      </c>
      <c r="AA2" s="389">
        <f>IF(ISBLANK('入力シート１＜普通車　料金表＞'!L10),"",'入力シート１＜普通車　料金表＞'!L10)</f>
        <v>43497</v>
      </c>
      <c r="AB2" s="389">
        <f>IF(ISBLANK('入力シート１＜普通車　料金表＞'!O10),"",'入力シート１＜普通車　料金表＞'!O10)</f>
        <v>43511</v>
      </c>
      <c r="AC2" s="389" t="str">
        <f>IF(ISBLANK('入力シート１＜普通車　料金表＞'!R10),"",'入力シート１＜普通車　料金表＞'!R10)</f>
        <v/>
      </c>
    </row>
    <row r="3" spans="1:33" ht="39.75" customHeight="1">
      <c r="A3" s="322" t="s">
        <v>9</v>
      </c>
      <c r="B3" s="323">
        <f>'入力シート１＜普通車　料金表＞'!T2</f>
        <v>43616</v>
      </c>
      <c r="E3" s="76">
        <f>IF(COUNTIF($E$8:E8,$E$2)=0,"",COUNTIF($E$8:E8,$E$2))</f>
        <v>1</v>
      </c>
      <c r="F3" s="76">
        <f>COUNTIF($E$8:F8,$E$2)</f>
        <v>1</v>
      </c>
      <c r="G3" s="76">
        <f>COUNTIF($E$8:G8,$E$2)</f>
        <v>2</v>
      </c>
      <c r="H3" s="76">
        <f>COUNTIF($E$8:H8,$E$2)</f>
        <v>3</v>
      </c>
      <c r="I3" s="76">
        <f>COUNTIF($E$8:I8,$E$2)</f>
        <v>3</v>
      </c>
      <c r="J3" s="76">
        <f>COUNTIF($E$8:J8,$E$2)</f>
        <v>4</v>
      </c>
      <c r="K3" s="76">
        <f>COUNTIF($E$8:K8,$E$2)</f>
        <v>4</v>
      </c>
      <c r="L3" s="76">
        <f>COUNTIF($E$8:L8,$E$2)</f>
        <v>4</v>
      </c>
      <c r="M3" s="76">
        <f>COUNTIF($E$8:M8,$E$2)</f>
        <v>4</v>
      </c>
      <c r="N3" s="76">
        <f>COUNTIF($E$8:N8,$E$2)</f>
        <v>4</v>
      </c>
      <c r="O3" s="76"/>
      <c r="P3" s="76">
        <f>COUNTIF($E$8:P8,$E$2)</f>
        <v>4</v>
      </c>
      <c r="Q3" s="76">
        <f>COUNTIF($E$8:Q8,$E$2)</f>
        <v>5</v>
      </c>
      <c r="R3" s="76">
        <f>COUNTIF($E$8:R8,$E$2)</f>
        <v>6</v>
      </c>
      <c r="S3" s="76">
        <f>COUNTIF($E$8:S8,$E$2)</f>
        <v>6</v>
      </c>
      <c r="T3" s="76">
        <f>COUNTIF($E$8:T8,$E$2)</f>
        <v>6</v>
      </c>
      <c r="U3" s="388">
        <f>COUNTIF($E$8:U8,$E$2)</f>
        <v>6</v>
      </c>
      <c r="V3" s="388">
        <f>COUNTIF($E$8:V8,$E$2)</f>
        <v>6</v>
      </c>
      <c r="W3" s="387" t="s">
        <v>1</v>
      </c>
      <c r="X3" s="389">
        <f>IF(ISBLANK('入力シート１＜普通車　料金表＞'!E10),"",'入力シート１＜普通車　料金表＞'!E10)</f>
        <v>43483</v>
      </c>
      <c r="Y3" s="389">
        <f>IF(ISBLANK('入力シート１＜普通車　料金表＞'!H10),"",'入力シート１＜普通車　料金表＞'!H10)</f>
        <v>43490</v>
      </c>
      <c r="Z3" s="389">
        <f>IF(ISBLANK('入力シート１＜普通車　料金表＞'!K10),"",'入力シート１＜普通車　料金表＞'!K10)</f>
        <v>43496</v>
      </c>
      <c r="AA3" s="389">
        <f>IF(ISBLANK('入力シート１＜普通車　料金表＞'!N10),"",'入力シート１＜普通車　料金表＞'!N10)</f>
        <v>43510</v>
      </c>
      <c r="AB3" s="389">
        <f>IF(ISBLANK('入力シート１＜普通車　料金表＞'!Q10),"",'入力シート１＜普通車　料金表＞'!Q10)</f>
        <v>43534</v>
      </c>
      <c r="AC3" s="389" t="str">
        <f>IF(ISBLANK('入力シート１＜普通車　料金表＞'!T10),"",'入力シート１＜普通車　料金表＞'!T10)</f>
        <v/>
      </c>
    </row>
    <row r="4" spans="1:33" ht="54" customHeight="1">
      <c r="E4" s="603" t="s">
        <v>112</v>
      </c>
      <c r="F4" s="603"/>
      <c r="G4" s="603"/>
      <c r="H4" s="603"/>
      <c r="I4" s="603"/>
      <c r="J4" s="603"/>
      <c r="K4" s="603"/>
      <c r="L4" s="603"/>
      <c r="M4" s="603"/>
      <c r="N4" s="603"/>
      <c r="O4" s="603"/>
      <c r="P4" s="603"/>
      <c r="Q4" s="603"/>
      <c r="R4" s="603"/>
      <c r="S4" s="603"/>
      <c r="T4" s="603"/>
      <c r="U4" s="603"/>
      <c r="V4" s="603"/>
      <c r="W4" s="387" t="s">
        <v>0</v>
      </c>
      <c r="X4" s="389">
        <f>IF(ISBLANK('入力シート１＜普通車　料金表＞'!C11),"",'入力シート１＜普通車　料金表＞'!C11)</f>
        <v>43548</v>
      </c>
      <c r="Y4" s="389" t="str">
        <f>IF(ISBLANK('入力シート１＜普通車　料金表＞'!F11),"",'入力シート１＜普通車　料金表＞'!F11)</f>
        <v/>
      </c>
      <c r="Z4" s="389">
        <f>IF(ISBLANK('入力シート１＜普通車　料金表＞'!I11),"",'入力シート１＜普通車　料金表＞'!I11)</f>
        <v>43540</v>
      </c>
      <c r="AA4" s="389">
        <f>IF(ISBLANK('入力シート１＜普通車　料金表＞'!L11),"",'入力シート１＜普通車　料金表＞'!L11)</f>
        <v>43535</v>
      </c>
      <c r="AB4" s="389" t="str">
        <f>IF(ISBLANK('入力シート１＜普通車　料金表＞'!O11),"",'入力シート１＜普通車　料金表＞'!O11)</f>
        <v/>
      </c>
      <c r="AC4" s="389" t="str">
        <f>IF(ISBLANK('入力シート１＜普通車　料金表＞'!R11),"",'入力シート１＜普通車　料金表＞'!R11)</f>
        <v/>
      </c>
    </row>
    <row r="5" spans="1:33" s="81" customFormat="1" ht="54" customHeight="1">
      <c r="A5" s="599" t="s">
        <v>794</v>
      </c>
      <c r="B5" s="599"/>
      <c r="C5" s="600" t="s">
        <v>795</v>
      </c>
      <c r="D5" s="601"/>
      <c r="E5" s="601"/>
      <c r="F5" s="601"/>
      <c r="G5" s="601"/>
      <c r="H5" s="601"/>
      <c r="I5" s="601"/>
      <c r="J5" s="601"/>
      <c r="K5" s="601"/>
      <c r="L5" s="601"/>
      <c r="M5" s="601"/>
      <c r="N5" s="601"/>
      <c r="O5" s="601"/>
      <c r="P5" s="601"/>
      <c r="Q5" s="601"/>
      <c r="R5" s="601"/>
      <c r="S5" s="601"/>
      <c r="T5" s="601"/>
      <c r="U5" s="601"/>
      <c r="V5" s="601"/>
      <c r="W5" s="601"/>
      <c r="X5" s="601"/>
      <c r="Y5" s="601"/>
      <c r="Z5" s="601"/>
      <c r="AA5" s="601"/>
      <c r="AB5" s="601"/>
      <c r="AC5" s="601"/>
      <c r="AD5" s="601"/>
      <c r="AE5" s="601"/>
      <c r="AF5" s="601"/>
      <c r="AG5" s="602"/>
    </row>
    <row r="6" spans="1:33" s="81" customFormat="1" ht="33" customHeight="1">
      <c r="A6" s="276"/>
      <c r="B6" s="324"/>
      <c r="C6" s="337"/>
      <c r="D6" s="337"/>
      <c r="E6" s="82"/>
      <c r="F6" s="82"/>
      <c r="G6" s="82"/>
      <c r="H6" s="82"/>
      <c r="I6" s="82"/>
      <c r="J6" s="82"/>
      <c r="K6" s="82"/>
      <c r="L6" s="82"/>
      <c r="M6" s="82"/>
      <c r="N6" s="82"/>
      <c r="O6" s="82"/>
      <c r="P6" s="82"/>
      <c r="Q6" s="82"/>
      <c r="R6" s="82"/>
      <c r="S6" s="82"/>
      <c r="T6" s="82"/>
      <c r="U6" s="390"/>
      <c r="V6" s="390"/>
      <c r="W6" s="387" t="s">
        <v>1</v>
      </c>
      <c r="X6" s="389">
        <f>IF(ISBLANK('入力シート１＜普通車　料金表＞'!E11),"",'入力シート１＜普通車　料金表＞'!E11)</f>
        <v>43616</v>
      </c>
      <c r="Y6" s="389" t="str">
        <f>IF(ISBLANK('入力シート１＜普通車　料金表＞'!H11),"",'入力シート１＜普通車　料金表＞'!H11)</f>
        <v/>
      </c>
      <c r="Z6" s="389">
        <f>IF(ISBLANK('入力シート１＜普通車　料金表＞'!K11),"",'入力シート１＜普通車　料金表＞'!K11)</f>
        <v>43547</v>
      </c>
      <c r="AA6" s="389">
        <f>IF(ISBLANK('入力シート１＜普通車　料金表＞'!N11),"",'入力シート１＜普通車　料金表＞'!N11)</f>
        <v>43539</v>
      </c>
      <c r="AB6" s="389" t="str">
        <f>IF(ISBLANK('入力シート１＜普通車　料金表＞'!Q11),"",'入力シート１＜普通車　料金表＞'!Q11)</f>
        <v/>
      </c>
      <c r="AC6" s="389" t="str">
        <f>IF(ISBLANK('入力シート１＜普通車　料金表＞'!T11),"",'入力シート１＜普通車　料金表＞'!T11)</f>
        <v/>
      </c>
      <c r="AD6" s="276"/>
      <c r="AE6" s="276"/>
      <c r="AF6" s="324"/>
      <c r="AG6" s="324"/>
    </row>
    <row r="7" spans="1:33" ht="54" customHeight="1">
      <c r="A7" s="613" t="s">
        <v>359</v>
      </c>
      <c r="B7" s="614"/>
      <c r="C7" s="615" t="str">
        <f>'入力シート１＜普通車　料金表＞'!C2</f>
        <v>日本海自動車学校</v>
      </c>
      <c r="D7" s="616"/>
      <c r="E7" s="617" t="s">
        <v>118</v>
      </c>
      <c r="F7" s="618"/>
      <c r="G7" s="618"/>
      <c r="H7" s="618"/>
      <c r="I7" s="618"/>
      <c r="J7" s="618"/>
      <c r="K7" s="618"/>
      <c r="L7" s="618"/>
      <c r="M7" s="618"/>
      <c r="N7" s="618"/>
      <c r="O7" s="618"/>
      <c r="P7" s="618"/>
      <c r="Q7" s="618"/>
      <c r="R7" s="618"/>
      <c r="S7" s="618"/>
      <c r="T7" s="618"/>
      <c r="U7" s="618"/>
      <c r="V7" s="618"/>
      <c r="W7" s="391" t="s">
        <v>0</v>
      </c>
      <c r="X7" s="392" t="str">
        <f>IF(ISBLANK('入力シート１＜普通車　料金表＞'!C12),"",'入力シート１＜普通車　料金表＞'!C12)</f>
        <v/>
      </c>
      <c r="Y7" s="392" t="str">
        <f>IF(ISBLANK('入力シート１＜普通車　料金表＞'!F12),"",'入力シート１＜普通車　料金表＞'!F12)</f>
        <v/>
      </c>
      <c r="Z7" s="392" t="str">
        <f>IF(ISBLANK('入力シート１＜普通車　料金表＞'!I12),"",'入力シート１＜普通車　料金表＞'!I12)</f>
        <v/>
      </c>
      <c r="AA7" s="392" t="str">
        <f>IF(ISBLANK('入力シート１＜普通車　料金表＞'!L12),"",'入力シート１＜普通車　料金表＞'!L12)</f>
        <v/>
      </c>
      <c r="AB7" s="392" t="str">
        <f>IF(ISBLANK('入力シート１＜普通車　料金表＞'!O12),"",'入力シート１＜普通車　料金表＞'!O12)</f>
        <v/>
      </c>
      <c r="AC7" s="392" t="str">
        <f>IF(ISBLANK('入力シート１＜普通車　料金表＞'!R12),"",'入力シート１＜普通車　料金表＞'!R12)</f>
        <v/>
      </c>
      <c r="AD7" s="330"/>
      <c r="AE7" s="331"/>
      <c r="AF7" s="332">
        <f>MIN(AF10:AF14)</f>
        <v>13</v>
      </c>
      <c r="AG7" s="333"/>
    </row>
    <row r="8" spans="1:33" ht="26.25" customHeight="1">
      <c r="A8" s="609"/>
      <c r="B8" s="610"/>
      <c r="C8" s="604" t="s">
        <v>91</v>
      </c>
      <c r="D8" s="604" t="s">
        <v>117</v>
      </c>
      <c r="E8" s="146" t="str">
        <f>IF((COUNTA(E10:E253)=0),"","●")</f>
        <v>●</v>
      </c>
      <c r="F8" s="146" t="str">
        <f t="shared" ref="F8:V8" si="0">IF((COUNTA(F10:F253)=0),"","●")</f>
        <v/>
      </c>
      <c r="G8" s="146" t="str">
        <f t="shared" si="0"/>
        <v>●</v>
      </c>
      <c r="H8" s="146" t="str">
        <f t="shared" si="0"/>
        <v>●</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v>
      </c>
      <c r="R8" s="146" t="str">
        <f t="shared" si="0"/>
        <v>●</v>
      </c>
      <c r="S8" s="146" t="str">
        <f t="shared" si="0"/>
        <v/>
      </c>
      <c r="T8" s="146" t="str">
        <f t="shared" si="0"/>
        <v/>
      </c>
      <c r="U8" s="393" t="str">
        <f t="shared" si="0"/>
        <v/>
      </c>
      <c r="V8" s="393" t="str">
        <f t="shared" si="0"/>
        <v/>
      </c>
      <c r="W8" s="393" t="s">
        <v>1</v>
      </c>
      <c r="X8" s="394" t="str">
        <f>IF(ISBLANK('入力シート１＜普通車　料金表＞'!E12),"",'入力シート１＜普通車　料金表＞'!E12)</f>
        <v/>
      </c>
      <c r="Y8" s="394" t="str">
        <f>IF(ISBLANK('入力シート１＜普通車　料金表＞'!H12),"",'入力シート１＜普通車　料金表＞'!H12)</f>
        <v/>
      </c>
      <c r="Z8" s="394" t="str">
        <f>IF(ISBLANK('入力シート１＜普通車　料金表＞'!K12),"",'入力シート１＜普通車　料金表＞'!K12)</f>
        <v/>
      </c>
      <c r="AA8" s="394" t="str">
        <f>IF(ISBLANK('入力シート１＜普通車　料金表＞'!N12),"",'入力シート１＜普通車　料金表＞'!N12)</f>
        <v/>
      </c>
      <c r="AB8" s="394" t="str">
        <f>IF(ISBLANK('入力シート１＜普通車　料金表＞'!Q12),"",'入力シート１＜普通車　料金表＞'!Q12)</f>
        <v/>
      </c>
      <c r="AC8" s="394" t="str">
        <f>IF(ISBLANK('入力シート１＜普通車　料金表＞'!T12),"",'入力シート１＜普通車　料金表＞'!T12)</f>
        <v/>
      </c>
      <c r="AD8" s="607" t="s">
        <v>356</v>
      </c>
      <c r="AE8" s="607" t="s">
        <v>357</v>
      </c>
      <c r="AF8" s="605" t="s">
        <v>109</v>
      </c>
      <c r="AG8" s="605" t="s">
        <v>110</v>
      </c>
    </row>
    <row r="9" spans="1:33" ht="39.75" customHeight="1">
      <c r="A9" s="611"/>
      <c r="B9" s="612"/>
      <c r="C9" s="604"/>
      <c r="D9" s="604"/>
      <c r="E9" s="329" t="str">
        <f>'入力シート２　＜特別企画・割引＞'!C30</f>
        <v>限定割</v>
      </c>
      <c r="F9" s="329" t="str">
        <f>'入力シート２　＜特別企画・割引＞'!C31</f>
        <v>夏特</v>
      </c>
      <c r="G9" s="329" t="str">
        <f>'入力シート２　＜特別企画・割引＞'!C32</f>
        <v>春特</v>
      </c>
      <c r="H9" s="329" t="str">
        <f>'入力シート２　＜特別企画・割引＞'!C33</f>
        <v>ゴールド</v>
      </c>
      <c r="I9" s="329" t="str">
        <f>'入力シート２　＜特別企画・割引＞'!C34</f>
        <v>プラチナ</v>
      </c>
      <c r="J9" s="329" t="str">
        <f>'入力シート２　＜特別企画・割引＞'!C35</f>
        <v>年末一時帰宅</v>
      </c>
      <c r="K9" s="329" t="str">
        <f>'入力シート２　＜特別企画・割引＞'!C36</f>
        <v>卒業日一時帰宅</v>
      </c>
      <c r="L9" s="329" t="str">
        <f>'入力シート２　＜特別企画・割引＞'!C37</f>
        <v>ツイン特別</v>
      </c>
      <c r="M9" s="329" t="str">
        <f>'入力シート２　＜特別企画・割引＞'!C38</f>
        <v>二輪同時特別</v>
      </c>
      <c r="N9" s="329" t="str">
        <f>'入力シート２　＜特別企画・割引＞'!C39</f>
        <v>オフシーズン一時帰宅コース</v>
      </c>
      <c r="O9" s="329" t="str">
        <f>'入力シート２　＜特別企画・割引＞'!C40</f>
        <v>シングルユース</v>
      </c>
      <c r="P9" s="329" t="str">
        <f>'入力シート２　＜特別企画・割引＞'!C41</f>
        <v>グループユース</v>
      </c>
      <c r="Q9" s="329" t="str">
        <f>IF(ISBLANK('入力シート２　＜特別企画・割引＞'!C42),"",'入力シート２　＜特別企画・割引＞'!C42)</f>
        <v>ミドルシニアプラン
（AT車のみ）</v>
      </c>
      <c r="R9" s="329" t="str">
        <f>IF(ISBLANK('入力シート２　＜特別企画・割引＞'!C43),"",'入力シート２　＜特別企画・割引＞'!C43)</f>
        <v>ホテル食事なしプラン</v>
      </c>
      <c r="S9" s="329" t="str">
        <f>IF(ISBLANK('入力シート２　＜特別企画・割引＞'!C44),"",'入力シート２　＜特別企画・割引＞'!C44)</f>
        <v/>
      </c>
      <c r="T9" s="329" t="str">
        <f>IF(ISBLANK('入力シート２　＜特別企画・割引＞'!C45),"",'入力シート２　＜特別企画・割引＞'!C45)</f>
        <v/>
      </c>
      <c r="U9" s="393" t="str">
        <f>IF(ISBLANK('入力シート２　＜特別企画・割引＞'!C46),"",'入力シート２　＜特別企画・割引＞'!C46)</f>
        <v/>
      </c>
      <c r="V9" s="393" t="str">
        <f>IF(ISBLANK('入力シート２　＜特別企画・割引＞'!C47),"",'入力シート２　＜特別企画・割引＞'!C47)</f>
        <v/>
      </c>
      <c r="W9" s="393"/>
      <c r="X9" s="393" t="s">
        <v>2</v>
      </c>
      <c r="Y9" s="393" t="s">
        <v>3</v>
      </c>
      <c r="Z9" s="393" t="s">
        <v>4</v>
      </c>
      <c r="AA9" s="393" t="s">
        <v>5</v>
      </c>
      <c r="AB9" s="393" t="s">
        <v>6</v>
      </c>
      <c r="AC9" s="393" t="s">
        <v>7</v>
      </c>
      <c r="AD9" s="608"/>
      <c r="AE9" s="608"/>
      <c r="AF9" s="606"/>
      <c r="AG9" s="606"/>
    </row>
    <row r="10" spans="1:33" ht="45" customHeight="1">
      <c r="A10" s="325">
        <f>B2</f>
        <v>43374</v>
      </c>
      <c r="B10" s="326" t="str">
        <f>IF(ISBLANK(A10),"",TEXT(A10,"aaa"))</f>
        <v>月</v>
      </c>
      <c r="C10" s="418"/>
      <c r="D10" s="338">
        <v>43388</v>
      </c>
      <c r="E10" s="79"/>
      <c r="F10" s="79"/>
      <c r="G10" s="79"/>
      <c r="H10" s="79"/>
      <c r="I10" s="79"/>
      <c r="J10" s="79"/>
      <c r="K10" s="79"/>
      <c r="L10" s="79"/>
      <c r="M10" s="79"/>
      <c r="N10" s="79"/>
      <c r="O10" s="79"/>
      <c r="P10" s="79"/>
      <c r="Q10" s="79" t="s">
        <v>95</v>
      </c>
      <c r="R10" s="79" t="s">
        <v>95</v>
      </c>
      <c r="S10" s="79"/>
      <c r="T10" s="79"/>
      <c r="U10" s="395"/>
      <c r="V10" s="395"/>
      <c r="W10" s="393"/>
      <c r="X10" s="396" t="str">
        <f>IF(AND(OR(AND(($A10&gt;=X$2),($A10&lt;=X$3)),AND(($A10&gt;=X$4),($A10&lt;=X$6)),AND(($A10&gt;=X$7),($A10&lt;=X$8))),OR($D10&lt;&gt;"",$C10&lt;&gt;"")),"●","")</f>
        <v>●</v>
      </c>
      <c r="Y10" s="396" t="str">
        <f t="shared" ref="Y10:AC25" si="1">IF(AND(OR(AND(($A10&gt;=Y$2),($A10&lt;=Y$3)),AND(($A10&gt;=Y$4),($A10&lt;=Y$6)),AND(($A10&gt;=Y$7),($A10&lt;=Y$8))),OR($D10&lt;&gt;"",$C10&lt;&gt;"")),"●","")</f>
        <v/>
      </c>
      <c r="Z10" s="396" t="str">
        <f t="shared" si="1"/>
        <v/>
      </c>
      <c r="AA10" s="396" t="str">
        <f t="shared" si="1"/>
        <v/>
      </c>
      <c r="AB10" s="396" t="str">
        <f t="shared" si="1"/>
        <v/>
      </c>
      <c r="AC10" s="396" t="str">
        <f t="shared" si="1"/>
        <v/>
      </c>
      <c r="AD10" s="334"/>
      <c r="AE10" s="335">
        <v>43382</v>
      </c>
      <c r="AF10" s="326" t="str">
        <f>IF(ISBLANK(C10),"",C10-$A10+1)</f>
        <v/>
      </c>
      <c r="AG10" s="326">
        <f>IF(ISBLANK(D10),"",D10-$A10+1)</f>
        <v>15</v>
      </c>
    </row>
    <row r="11" spans="1:33" ht="45" customHeight="1">
      <c r="A11" s="325">
        <f t="shared" ref="A11:A74" si="2">IF(A10&gt;=B$3,"",A10+1)</f>
        <v>43375</v>
      </c>
      <c r="B11" s="326" t="str">
        <f>IF(ISBLANK(A11),"",TEXT(A11,"aaa"))</f>
        <v>火</v>
      </c>
      <c r="C11" s="338"/>
      <c r="D11" s="338">
        <v>43389</v>
      </c>
      <c r="E11" s="79"/>
      <c r="F11" s="79"/>
      <c r="G11" s="79"/>
      <c r="H11" s="79"/>
      <c r="I11" s="79"/>
      <c r="J11" s="79"/>
      <c r="K11" s="79"/>
      <c r="L11" s="79"/>
      <c r="M11" s="79"/>
      <c r="N11" s="79"/>
      <c r="O11" s="79"/>
      <c r="P11" s="79"/>
      <c r="Q11" s="79" t="s">
        <v>95</v>
      </c>
      <c r="R11" s="79" t="s">
        <v>95</v>
      </c>
      <c r="S11" s="79"/>
      <c r="T11" s="79"/>
      <c r="U11" s="395"/>
      <c r="V11" s="395"/>
      <c r="W11" s="393"/>
      <c r="X11" s="396" t="str">
        <f t="shared" ref="X11:AC26" si="3">IF(AND(OR(AND(($A11&gt;=X$2),($A11&lt;=X$3)),AND(($A11&gt;=X$4),($A11&lt;=X$6)),AND(($A11&gt;=X$7),($A11&lt;=X$8))),OR($D11&lt;&gt;"",$C11&lt;&gt;"")),"●","")</f>
        <v>●</v>
      </c>
      <c r="Y11" s="396" t="str">
        <f t="shared" si="1"/>
        <v/>
      </c>
      <c r="Z11" s="396" t="str">
        <f t="shared" si="1"/>
        <v/>
      </c>
      <c r="AA11" s="396" t="str">
        <f t="shared" si="1"/>
        <v/>
      </c>
      <c r="AB11" s="396" t="str">
        <f t="shared" si="1"/>
        <v/>
      </c>
      <c r="AC11" s="396" t="str">
        <f t="shared" si="1"/>
        <v/>
      </c>
      <c r="AD11" s="334"/>
      <c r="AE11" s="335">
        <v>43383</v>
      </c>
      <c r="AF11" s="326" t="str">
        <f t="shared" ref="AF11:AF74" si="4">IF(ISBLANK(C11),"",C11-$A11+1)</f>
        <v/>
      </c>
      <c r="AG11" s="326">
        <f t="shared" ref="AG11:AG74" si="5">IF(ISBLANK(D11),"",D11-$A11+1)</f>
        <v>15</v>
      </c>
    </row>
    <row r="12" spans="1:33" ht="45" customHeight="1">
      <c r="A12" s="325">
        <f t="shared" si="2"/>
        <v>43376</v>
      </c>
      <c r="B12" s="326" t="str">
        <f t="shared" ref="B12:B75" si="6">IF(ISBLANK(A12),"",TEXT(A12,"aaa"))</f>
        <v>水</v>
      </c>
      <c r="C12" s="338">
        <v>43388</v>
      </c>
      <c r="D12" s="338">
        <v>43390</v>
      </c>
      <c r="E12" s="79"/>
      <c r="F12" s="79"/>
      <c r="G12" s="79"/>
      <c r="H12" s="79"/>
      <c r="I12" s="79"/>
      <c r="J12" s="79"/>
      <c r="K12" s="79"/>
      <c r="L12" s="79"/>
      <c r="M12" s="79"/>
      <c r="N12" s="79"/>
      <c r="O12" s="79"/>
      <c r="P12" s="79"/>
      <c r="Q12" s="79" t="s">
        <v>95</v>
      </c>
      <c r="R12" s="79" t="s">
        <v>95</v>
      </c>
      <c r="S12" s="79"/>
      <c r="T12" s="79"/>
      <c r="U12" s="395"/>
      <c r="V12" s="395"/>
      <c r="W12" s="393"/>
      <c r="X12" s="396" t="str">
        <f t="shared" si="3"/>
        <v>●</v>
      </c>
      <c r="Y12" s="396" t="str">
        <f t="shared" si="1"/>
        <v/>
      </c>
      <c r="Z12" s="396" t="str">
        <f t="shared" si="1"/>
        <v/>
      </c>
      <c r="AA12" s="396" t="str">
        <f t="shared" si="1"/>
        <v/>
      </c>
      <c r="AB12" s="396" t="str">
        <f t="shared" si="1"/>
        <v/>
      </c>
      <c r="AC12" s="396" t="str">
        <f t="shared" si="1"/>
        <v/>
      </c>
      <c r="AD12" s="335">
        <v>43382</v>
      </c>
      <c r="AE12" s="335">
        <v>43384</v>
      </c>
      <c r="AF12" s="326">
        <f t="shared" si="4"/>
        <v>13</v>
      </c>
      <c r="AG12" s="326">
        <f t="shared" si="5"/>
        <v>15</v>
      </c>
    </row>
    <row r="13" spans="1:33" ht="45" customHeight="1">
      <c r="A13" s="325">
        <f t="shared" si="2"/>
        <v>43377</v>
      </c>
      <c r="B13" s="326" t="str">
        <f t="shared" si="6"/>
        <v>木</v>
      </c>
      <c r="C13" s="338">
        <v>43389</v>
      </c>
      <c r="D13" s="338">
        <v>43391</v>
      </c>
      <c r="E13" s="79"/>
      <c r="F13" s="79"/>
      <c r="G13" s="79"/>
      <c r="H13" s="79"/>
      <c r="I13" s="79"/>
      <c r="J13" s="79"/>
      <c r="K13" s="79"/>
      <c r="L13" s="79"/>
      <c r="M13" s="79"/>
      <c r="N13" s="79"/>
      <c r="O13" s="79"/>
      <c r="P13" s="79"/>
      <c r="Q13" s="79" t="s">
        <v>95</v>
      </c>
      <c r="R13" s="79" t="s">
        <v>95</v>
      </c>
      <c r="S13" s="79"/>
      <c r="T13" s="79"/>
      <c r="U13" s="395"/>
      <c r="V13" s="395"/>
      <c r="W13" s="393"/>
      <c r="X13" s="396" t="str">
        <f t="shared" si="3"/>
        <v>●</v>
      </c>
      <c r="Y13" s="396" t="str">
        <f t="shared" si="1"/>
        <v/>
      </c>
      <c r="Z13" s="396" t="str">
        <f t="shared" si="1"/>
        <v/>
      </c>
      <c r="AA13" s="396" t="str">
        <f t="shared" si="1"/>
        <v/>
      </c>
      <c r="AB13" s="396" t="str">
        <f t="shared" si="1"/>
        <v/>
      </c>
      <c r="AC13" s="396" t="str">
        <f t="shared" si="1"/>
        <v/>
      </c>
      <c r="AD13" s="335">
        <v>43383</v>
      </c>
      <c r="AE13" s="335">
        <v>43385</v>
      </c>
      <c r="AF13" s="326">
        <f t="shared" si="4"/>
        <v>13</v>
      </c>
      <c r="AG13" s="326">
        <f t="shared" si="5"/>
        <v>15</v>
      </c>
    </row>
    <row r="14" spans="1:33" ht="45" customHeight="1">
      <c r="A14" s="325">
        <f t="shared" si="2"/>
        <v>43378</v>
      </c>
      <c r="B14" s="326" t="str">
        <f t="shared" si="6"/>
        <v>金</v>
      </c>
      <c r="C14" s="338">
        <v>43390</v>
      </c>
      <c r="D14" s="338"/>
      <c r="E14" s="338"/>
      <c r="F14" s="338"/>
      <c r="G14" s="338"/>
      <c r="H14" s="338"/>
      <c r="I14" s="338"/>
      <c r="J14" s="79"/>
      <c r="K14" s="79"/>
      <c r="L14" s="79"/>
      <c r="M14" s="79"/>
      <c r="N14" s="79"/>
      <c r="O14" s="79"/>
      <c r="P14" s="79"/>
      <c r="Q14" s="79" t="s">
        <v>95</v>
      </c>
      <c r="R14" s="79" t="s">
        <v>95</v>
      </c>
      <c r="S14" s="79"/>
      <c r="T14" s="79"/>
      <c r="U14" s="395"/>
      <c r="V14" s="395"/>
      <c r="W14" s="393"/>
      <c r="X14" s="396" t="str">
        <f t="shared" si="3"/>
        <v>●</v>
      </c>
      <c r="Y14" s="396" t="str">
        <f t="shared" si="1"/>
        <v/>
      </c>
      <c r="Z14" s="396" t="str">
        <f t="shared" si="1"/>
        <v/>
      </c>
      <c r="AA14" s="396" t="str">
        <f t="shared" si="1"/>
        <v/>
      </c>
      <c r="AB14" s="396" t="str">
        <f t="shared" si="1"/>
        <v/>
      </c>
      <c r="AC14" s="396" t="str">
        <f t="shared" si="1"/>
        <v/>
      </c>
      <c r="AD14" s="335">
        <v>43384</v>
      </c>
      <c r="AE14" s="334"/>
      <c r="AF14" s="326">
        <f t="shared" si="4"/>
        <v>13</v>
      </c>
      <c r="AG14" s="326" t="str">
        <f t="shared" si="5"/>
        <v/>
      </c>
    </row>
    <row r="15" spans="1:33" ht="45" customHeight="1">
      <c r="A15" s="325">
        <f t="shared" si="2"/>
        <v>43379</v>
      </c>
      <c r="B15" s="326" t="str">
        <f t="shared" si="6"/>
        <v>土</v>
      </c>
      <c r="C15" s="338"/>
      <c r="D15" s="338"/>
      <c r="E15" s="79"/>
      <c r="F15" s="79"/>
      <c r="G15" s="79"/>
      <c r="H15" s="79"/>
      <c r="I15" s="79"/>
      <c r="J15" s="79"/>
      <c r="K15" s="79"/>
      <c r="L15" s="79"/>
      <c r="M15" s="79"/>
      <c r="N15" s="79"/>
      <c r="O15" s="79"/>
      <c r="P15" s="79"/>
      <c r="Q15" s="79"/>
      <c r="R15" s="79"/>
      <c r="S15" s="79"/>
      <c r="T15" s="79"/>
      <c r="U15" s="395"/>
      <c r="V15" s="395"/>
      <c r="W15" s="393"/>
      <c r="X15" s="396" t="str">
        <f t="shared" si="3"/>
        <v/>
      </c>
      <c r="Y15" s="396" t="str">
        <f t="shared" si="1"/>
        <v/>
      </c>
      <c r="Z15" s="396" t="str">
        <f t="shared" si="1"/>
        <v/>
      </c>
      <c r="AA15" s="396" t="str">
        <f t="shared" si="1"/>
        <v/>
      </c>
      <c r="AB15" s="396" t="str">
        <f t="shared" si="1"/>
        <v/>
      </c>
      <c r="AC15" s="396" t="str">
        <f t="shared" si="1"/>
        <v/>
      </c>
      <c r="AD15" s="334"/>
      <c r="AE15" s="334"/>
      <c r="AF15" s="326" t="str">
        <f t="shared" si="4"/>
        <v/>
      </c>
      <c r="AG15" s="326" t="str">
        <f t="shared" si="5"/>
        <v/>
      </c>
    </row>
    <row r="16" spans="1:33" ht="45" customHeight="1">
      <c r="A16" s="325">
        <f t="shared" si="2"/>
        <v>43380</v>
      </c>
      <c r="B16" s="326" t="str">
        <f t="shared" si="6"/>
        <v>日</v>
      </c>
      <c r="C16" s="338"/>
      <c r="D16" s="338"/>
      <c r="E16" s="79"/>
      <c r="F16" s="79"/>
      <c r="G16" s="79"/>
      <c r="H16" s="79"/>
      <c r="I16" s="79"/>
      <c r="J16" s="79"/>
      <c r="K16" s="79"/>
      <c r="L16" s="79"/>
      <c r="M16" s="79"/>
      <c r="N16" s="79"/>
      <c r="O16" s="79"/>
      <c r="P16" s="79"/>
      <c r="Q16" s="79"/>
      <c r="R16" s="79"/>
      <c r="S16" s="79"/>
      <c r="T16" s="79"/>
      <c r="U16" s="395"/>
      <c r="V16" s="395"/>
      <c r="W16" s="393"/>
      <c r="X16" s="396" t="str">
        <f t="shared" si="3"/>
        <v/>
      </c>
      <c r="Y16" s="396" t="str">
        <f t="shared" si="1"/>
        <v/>
      </c>
      <c r="Z16" s="396" t="str">
        <f t="shared" si="1"/>
        <v/>
      </c>
      <c r="AA16" s="396" t="str">
        <f t="shared" si="1"/>
        <v/>
      </c>
      <c r="AB16" s="396" t="str">
        <f t="shared" si="1"/>
        <v/>
      </c>
      <c r="AC16" s="396" t="str">
        <f t="shared" si="1"/>
        <v/>
      </c>
      <c r="AD16" s="334"/>
      <c r="AE16" s="334"/>
      <c r="AF16" s="326" t="str">
        <f t="shared" si="4"/>
        <v/>
      </c>
      <c r="AG16" s="326" t="str">
        <f t="shared" si="5"/>
        <v/>
      </c>
    </row>
    <row r="17" spans="1:33" ht="45" customHeight="1">
      <c r="A17" s="325">
        <f t="shared" si="2"/>
        <v>43381</v>
      </c>
      <c r="B17" s="326" t="str">
        <f t="shared" si="6"/>
        <v>月</v>
      </c>
      <c r="C17" s="338"/>
      <c r="D17" s="338"/>
      <c r="E17" s="79"/>
      <c r="F17" s="79"/>
      <c r="G17" s="79"/>
      <c r="H17" s="79"/>
      <c r="I17" s="79"/>
      <c r="J17" s="79"/>
      <c r="K17" s="79"/>
      <c r="L17" s="79"/>
      <c r="M17" s="79"/>
      <c r="N17" s="79"/>
      <c r="O17" s="79"/>
      <c r="P17" s="79"/>
      <c r="Q17" s="79"/>
      <c r="R17" s="79"/>
      <c r="S17" s="79"/>
      <c r="T17" s="79"/>
      <c r="U17" s="395"/>
      <c r="V17" s="395"/>
      <c r="W17" s="393"/>
      <c r="X17" s="396" t="str">
        <f t="shared" si="3"/>
        <v/>
      </c>
      <c r="Y17" s="396" t="str">
        <f t="shared" si="1"/>
        <v/>
      </c>
      <c r="Z17" s="396" t="str">
        <f t="shared" si="1"/>
        <v/>
      </c>
      <c r="AA17" s="396" t="str">
        <f t="shared" si="1"/>
        <v/>
      </c>
      <c r="AB17" s="396" t="str">
        <f t="shared" si="1"/>
        <v/>
      </c>
      <c r="AC17" s="396" t="str">
        <f t="shared" si="1"/>
        <v/>
      </c>
      <c r="AD17" s="334"/>
      <c r="AE17" s="334"/>
      <c r="AF17" s="326" t="str">
        <f t="shared" si="4"/>
        <v/>
      </c>
      <c r="AG17" s="326" t="str">
        <f t="shared" si="5"/>
        <v/>
      </c>
    </row>
    <row r="18" spans="1:33" ht="45" customHeight="1">
      <c r="A18" s="325">
        <f t="shared" si="2"/>
        <v>43382</v>
      </c>
      <c r="B18" s="326" t="str">
        <f t="shared" si="6"/>
        <v>火</v>
      </c>
      <c r="C18" s="338">
        <v>43394</v>
      </c>
      <c r="D18" s="338">
        <v>43396</v>
      </c>
      <c r="E18" s="79" t="s">
        <v>95</v>
      </c>
      <c r="F18" s="79"/>
      <c r="G18" s="79"/>
      <c r="H18" s="79"/>
      <c r="I18" s="79"/>
      <c r="J18" s="79"/>
      <c r="K18" s="79"/>
      <c r="L18" s="79"/>
      <c r="M18" s="79"/>
      <c r="N18" s="79"/>
      <c r="O18" s="79"/>
      <c r="P18" s="79"/>
      <c r="Q18" s="79"/>
      <c r="R18" s="79"/>
      <c r="S18" s="79"/>
      <c r="T18" s="79"/>
      <c r="U18" s="395"/>
      <c r="V18" s="395"/>
      <c r="W18" s="393"/>
      <c r="X18" s="396" t="str">
        <f t="shared" si="3"/>
        <v>●</v>
      </c>
      <c r="Y18" s="396" t="str">
        <f t="shared" si="1"/>
        <v/>
      </c>
      <c r="Z18" s="396" t="str">
        <f t="shared" si="1"/>
        <v/>
      </c>
      <c r="AA18" s="396" t="str">
        <f t="shared" si="1"/>
        <v/>
      </c>
      <c r="AB18" s="396" t="str">
        <f t="shared" si="1"/>
        <v/>
      </c>
      <c r="AC18" s="396" t="str">
        <f t="shared" si="1"/>
        <v/>
      </c>
      <c r="AD18" s="335">
        <v>43394</v>
      </c>
      <c r="AE18" s="335">
        <v>43390</v>
      </c>
      <c r="AF18" s="326">
        <f t="shared" si="4"/>
        <v>13</v>
      </c>
      <c r="AG18" s="326">
        <f t="shared" si="5"/>
        <v>15</v>
      </c>
    </row>
    <row r="19" spans="1:33" ht="45" customHeight="1">
      <c r="A19" s="325">
        <f t="shared" si="2"/>
        <v>43383</v>
      </c>
      <c r="B19" s="326" t="str">
        <f t="shared" si="6"/>
        <v>水</v>
      </c>
      <c r="C19" s="338">
        <v>43395</v>
      </c>
      <c r="D19" s="338">
        <v>43397</v>
      </c>
      <c r="E19" s="338" t="s">
        <v>95</v>
      </c>
      <c r="F19" s="338"/>
      <c r="G19" s="338"/>
      <c r="H19" s="338"/>
      <c r="I19" s="338"/>
      <c r="J19" s="79"/>
      <c r="K19" s="79"/>
      <c r="L19" s="79"/>
      <c r="M19" s="79"/>
      <c r="N19" s="79"/>
      <c r="O19" s="79"/>
      <c r="P19" s="79"/>
      <c r="Q19" s="79"/>
      <c r="R19" s="79"/>
      <c r="S19" s="79"/>
      <c r="T19" s="79"/>
      <c r="U19" s="395"/>
      <c r="V19" s="395"/>
      <c r="W19" s="393"/>
      <c r="X19" s="396" t="str">
        <f t="shared" si="3"/>
        <v>●</v>
      </c>
      <c r="Y19" s="396" t="str">
        <f t="shared" si="1"/>
        <v/>
      </c>
      <c r="Z19" s="396" t="str">
        <f t="shared" si="1"/>
        <v/>
      </c>
      <c r="AA19" s="396" t="str">
        <f t="shared" si="1"/>
        <v/>
      </c>
      <c r="AB19" s="396" t="str">
        <f t="shared" si="1"/>
        <v/>
      </c>
      <c r="AC19" s="396" t="str">
        <f t="shared" si="1"/>
        <v/>
      </c>
      <c r="AD19" s="335">
        <v>43395</v>
      </c>
      <c r="AE19" s="335">
        <v>43391</v>
      </c>
      <c r="AF19" s="326">
        <f t="shared" si="4"/>
        <v>13</v>
      </c>
      <c r="AG19" s="326">
        <f t="shared" si="5"/>
        <v>15</v>
      </c>
    </row>
    <row r="20" spans="1:33" ht="45" customHeight="1">
      <c r="A20" s="325">
        <f t="shared" si="2"/>
        <v>43384</v>
      </c>
      <c r="B20" s="326" t="str">
        <f t="shared" si="6"/>
        <v>木</v>
      </c>
      <c r="C20" s="338">
        <v>43396</v>
      </c>
      <c r="D20" s="338">
        <v>43398</v>
      </c>
      <c r="E20" s="79" t="s">
        <v>95</v>
      </c>
      <c r="F20" s="79"/>
      <c r="G20" s="79"/>
      <c r="H20" s="79"/>
      <c r="I20" s="79"/>
      <c r="J20" s="79"/>
      <c r="K20" s="79"/>
      <c r="L20" s="79"/>
      <c r="M20" s="79"/>
      <c r="N20" s="79"/>
      <c r="O20" s="79"/>
      <c r="P20" s="79"/>
      <c r="Q20" s="79"/>
      <c r="R20" s="79"/>
      <c r="S20" s="79"/>
      <c r="T20" s="79"/>
      <c r="U20" s="395"/>
      <c r="V20" s="395"/>
      <c r="W20" s="393"/>
      <c r="X20" s="396" t="str">
        <f t="shared" si="3"/>
        <v>●</v>
      </c>
      <c r="Y20" s="396" t="str">
        <f t="shared" si="1"/>
        <v/>
      </c>
      <c r="Z20" s="396" t="str">
        <f t="shared" si="1"/>
        <v/>
      </c>
      <c r="AA20" s="396" t="str">
        <f t="shared" si="1"/>
        <v/>
      </c>
      <c r="AB20" s="396" t="str">
        <f t="shared" si="1"/>
        <v/>
      </c>
      <c r="AC20" s="396" t="str">
        <f t="shared" si="1"/>
        <v/>
      </c>
      <c r="AD20" s="335">
        <v>43396</v>
      </c>
      <c r="AE20" s="335">
        <v>43392</v>
      </c>
      <c r="AF20" s="326">
        <f t="shared" si="4"/>
        <v>13</v>
      </c>
      <c r="AG20" s="326">
        <f t="shared" si="5"/>
        <v>15</v>
      </c>
    </row>
    <row r="21" spans="1:33" ht="45" customHeight="1">
      <c r="A21" s="325">
        <f t="shared" si="2"/>
        <v>43385</v>
      </c>
      <c r="B21" s="326" t="str">
        <f t="shared" si="6"/>
        <v>金</v>
      </c>
      <c r="C21" s="338">
        <v>43397</v>
      </c>
      <c r="D21" s="338"/>
      <c r="E21" s="79" t="s">
        <v>95</v>
      </c>
      <c r="F21" s="79"/>
      <c r="G21" s="79"/>
      <c r="H21" s="79"/>
      <c r="I21" s="79"/>
      <c r="J21" s="79"/>
      <c r="K21" s="79"/>
      <c r="L21" s="79"/>
      <c r="M21" s="79"/>
      <c r="N21" s="79"/>
      <c r="O21" s="79"/>
      <c r="P21" s="79"/>
      <c r="Q21" s="79"/>
      <c r="R21" s="79"/>
      <c r="S21" s="79"/>
      <c r="T21" s="79"/>
      <c r="U21" s="395"/>
      <c r="V21" s="395"/>
      <c r="W21" s="393"/>
      <c r="X21" s="396" t="str">
        <f t="shared" si="3"/>
        <v>●</v>
      </c>
      <c r="Y21" s="396" t="str">
        <f t="shared" si="1"/>
        <v/>
      </c>
      <c r="Z21" s="396" t="str">
        <f t="shared" si="1"/>
        <v/>
      </c>
      <c r="AA21" s="396" t="str">
        <f t="shared" si="1"/>
        <v/>
      </c>
      <c r="AB21" s="396" t="str">
        <f t="shared" si="1"/>
        <v/>
      </c>
      <c r="AC21" s="396" t="str">
        <f t="shared" si="1"/>
        <v/>
      </c>
      <c r="AD21" s="335">
        <v>43397</v>
      </c>
      <c r="AE21" s="334"/>
      <c r="AF21" s="326">
        <f t="shared" si="4"/>
        <v>13</v>
      </c>
      <c r="AG21" s="326" t="str">
        <f t="shared" si="5"/>
        <v/>
      </c>
    </row>
    <row r="22" spans="1:33" ht="45" customHeight="1">
      <c r="A22" s="325">
        <f t="shared" si="2"/>
        <v>43386</v>
      </c>
      <c r="B22" s="326" t="str">
        <f t="shared" si="6"/>
        <v>土</v>
      </c>
      <c r="C22" s="338"/>
      <c r="D22" s="338"/>
      <c r="E22" s="79"/>
      <c r="F22" s="79"/>
      <c r="G22" s="79"/>
      <c r="H22" s="79"/>
      <c r="I22" s="79"/>
      <c r="J22" s="79"/>
      <c r="K22" s="79"/>
      <c r="L22" s="79"/>
      <c r="M22" s="79"/>
      <c r="N22" s="79"/>
      <c r="O22" s="79"/>
      <c r="P22" s="79"/>
      <c r="Q22" s="79"/>
      <c r="R22" s="79"/>
      <c r="S22" s="79"/>
      <c r="T22" s="79"/>
      <c r="U22" s="395"/>
      <c r="V22" s="395"/>
      <c r="W22" s="393"/>
      <c r="X22" s="396" t="str">
        <f t="shared" si="3"/>
        <v/>
      </c>
      <c r="Y22" s="396" t="str">
        <f t="shared" si="1"/>
        <v/>
      </c>
      <c r="Z22" s="396" t="str">
        <f t="shared" si="1"/>
        <v/>
      </c>
      <c r="AA22" s="396" t="str">
        <f t="shared" si="1"/>
        <v/>
      </c>
      <c r="AB22" s="396" t="str">
        <f t="shared" si="1"/>
        <v/>
      </c>
      <c r="AC22" s="396" t="str">
        <f t="shared" si="1"/>
        <v/>
      </c>
      <c r="AD22" s="334"/>
      <c r="AE22" s="334"/>
      <c r="AF22" s="326" t="str">
        <f t="shared" si="4"/>
        <v/>
      </c>
      <c r="AG22" s="326" t="str">
        <f t="shared" si="5"/>
        <v/>
      </c>
    </row>
    <row r="23" spans="1:33" ht="45" customHeight="1">
      <c r="A23" s="325">
        <f t="shared" si="2"/>
        <v>43387</v>
      </c>
      <c r="B23" s="326" t="str">
        <f t="shared" si="6"/>
        <v>日</v>
      </c>
      <c r="C23" s="338"/>
      <c r="D23" s="338"/>
      <c r="E23" s="79"/>
      <c r="F23" s="79"/>
      <c r="G23" s="79"/>
      <c r="H23" s="79"/>
      <c r="I23" s="79"/>
      <c r="J23" s="79"/>
      <c r="K23" s="79"/>
      <c r="L23" s="79"/>
      <c r="M23" s="79"/>
      <c r="N23" s="79"/>
      <c r="O23" s="79"/>
      <c r="P23" s="79"/>
      <c r="Q23" s="79"/>
      <c r="R23" s="79"/>
      <c r="S23" s="79"/>
      <c r="T23" s="79"/>
      <c r="U23" s="395"/>
      <c r="V23" s="395"/>
      <c r="W23" s="393"/>
      <c r="X23" s="396" t="str">
        <f t="shared" si="3"/>
        <v/>
      </c>
      <c r="Y23" s="396" t="str">
        <f t="shared" si="1"/>
        <v/>
      </c>
      <c r="Z23" s="396" t="str">
        <f t="shared" si="1"/>
        <v/>
      </c>
      <c r="AA23" s="396" t="str">
        <f t="shared" si="1"/>
        <v/>
      </c>
      <c r="AB23" s="396" t="str">
        <f t="shared" si="1"/>
        <v/>
      </c>
      <c r="AC23" s="396" t="str">
        <f t="shared" si="1"/>
        <v/>
      </c>
      <c r="AD23" s="334"/>
      <c r="AE23" s="334"/>
      <c r="AF23" s="326" t="str">
        <f t="shared" si="4"/>
        <v/>
      </c>
      <c r="AG23" s="326" t="str">
        <f t="shared" si="5"/>
        <v/>
      </c>
    </row>
    <row r="24" spans="1:33" ht="45" customHeight="1">
      <c r="A24" s="325">
        <f t="shared" si="2"/>
        <v>43388</v>
      </c>
      <c r="B24" s="326" t="str">
        <f t="shared" si="6"/>
        <v>月</v>
      </c>
      <c r="C24" s="338"/>
      <c r="D24" s="338">
        <v>43402</v>
      </c>
      <c r="E24" s="79"/>
      <c r="F24" s="79"/>
      <c r="G24" s="79"/>
      <c r="H24" s="79"/>
      <c r="I24" s="79"/>
      <c r="J24" s="79"/>
      <c r="K24" s="79"/>
      <c r="L24" s="79"/>
      <c r="M24" s="79"/>
      <c r="N24" s="79"/>
      <c r="O24" s="79"/>
      <c r="P24" s="79"/>
      <c r="Q24" s="79" t="s">
        <v>95</v>
      </c>
      <c r="R24" s="79" t="s">
        <v>95</v>
      </c>
      <c r="S24" s="79"/>
      <c r="T24" s="79"/>
      <c r="U24" s="395"/>
      <c r="V24" s="395"/>
      <c r="W24" s="393"/>
      <c r="X24" s="396" t="str">
        <f t="shared" si="3"/>
        <v>●</v>
      </c>
      <c r="Y24" s="396" t="str">
        <f t="shared" si="1"/>
        <v/>
      </c>
      <c r="Z24" s="396" t="str">
        <f t="shared" si="1"/>
        <v/>
      </c>
      <c r="AA24" s="396" t="str">
        <f t="shared" si="1"/>
        <v/>
      </c>
      <c r="AB24" s="396" t="str">
        <f t="shared" si="1"/>
        <v/>
      </c>
      <c r="AC24" s="396" t="str">
        <f t="shared" si="1"/>
        <v/>
      </c>
      <c r="AD24" s="334"/>
      <c r="AE24" s="335">
        <v>43396</v>
      </c>
      <c r="AF24" s="326" t="str">
        <f t="shared" si="4"/>
        <v/>
      </c>
      <c r="AG24" s="326">
        <f t="shared" si="5"/>
        <v>15</v>
      </c>
    </row>
    <row r="25" spans="1:33" ht="45" customHeight="1">
      <c r="A25" s="325">
        <f t="shared" si="2"/>
        <v>43389</v>
      </c>
      <c r="B25" s="326" t="str">
        <f t="shared" si="6"/>
        <v>火</v>
      </c>
      <c r="C25" s="338">
        <v>43401</v>
      </c>
      <c r="D25" s="338">
        <v>43403</v>
      </c>
      <c r="E25" s="79"/>
      <c r="F25" s="79"/>
      <c r="G25" s="79"/>
      <c r="H25" s="79"/>
      <c r="I25" s="79"/>
      <c r="J25" s="79"/>
      <c r="K25" s="79"/>
      <c r="L25" s="79"/>
      <c r="M25" s="79"/>
      <c r="N25" s="79"/>
      <c r="O25" s="79"/>
      <c r="P25" s="79"/>
      <c r="Q25" s="79" t="s">
        <v>95</v>
      </c>
      <c r="R25" s="79" t="s">
        <v>95</v>
      </c>
      <c r="S25" s="79"/>
      <c r="T25" s="79"/>
      <c r="U25" s="395"/>
      <c r="V25" s="395"/>
      <c r="W25" s="393"/>
      <c r="X25" s="396" t="str">
        <f t="shared" si="3"/>
        <v>●</v>
      </c>
      <c r="Y25" s="396" t="str">
        <f t="shared" si="1"/>
        <v/>
      </c>
      <c r="Z25" s="396" t="str">
        <f t="shared" si="1"/>
        <v/>
      </c>
      <c r="AA25" s="396" t="str">
        <f t="shared" si="1"/>
        <v/>
      </c>
      <c r="AB25" s="396" t="str">
        <f t="shared" si="1"/>
        <v/>
      </c>
      <c r="AC25" s="396" t="str">
        <f t="shared" si="1"/>
        <v/>
      </c>
      <c r="AD25" s="335">
        <v>43395</v>
      </c>
      <c r="AE25" s="335">
        <v>43397</v>
      </c>
      <c r="AF25" s="326">
        <f t="shared" si="4"/>
        <v>13</v>
      </c>
      <c r="AG25" s="326">
        <f t="shared" si="5"/>
        <v>15</v>
      </c>
    </row>
    <row r="26" spans="1:33" ht="45" customHeight="1">
      <c r="A26" s="325">
        <f t="shared" si="2"/>
        <v>43390</v>
      </c>
      <c r="B26" s="326" t="str">
        <f t="shared" si="6"/>
        <v>水</v>
      </c>
      <c r="C26" s="338">
        <v>43402</v>
      </c>
      <c r="D26" s="338">
        <v>43404</v>
      </c>
      <c r="E26" s="79"/>
      <c r="F26" s="79"/>
      <c r="G26" s="79"/>
      <c r="H26" s="79"/>
      <c r="I26" s="79"/>
      <c r="J26" s="79"/>
      <c r="K26" s="79"/>
      <c r="L26" s="79"/>
      <c r="M26" s="79"/>
      <c r="N26" s="79"/>
      <c r="O26" s="79"/>
      <c r="P26" s="79"/>
      <c r="Q26" s="79" t="s">
        <v>95</v>
      </c>
      <c r="R26" s="79" t="s">
        <v>95</v>
      </c>
      <c r="S26" s="79"/>
      <c r="T26" s="79"/>
      <c r="U26" s="395"/>
      <c r="V26" s="395"/>
      <c r="W26" s="393"/>
      <c r="X26" s="396" t="str">
        <f t="shared" si="3"/>
        <v>●</v>
      </c>
      <c r="Y26" s="396" t="str">
        <f t="shared" si="3"/>
        <v/>
      </c>
      <c r="Z26" s="396" t="str">
        <f t="shared" si="3"/>
        <v/>
      </c>
      <c r="AA26" s="396" t="str">
        <f t="shared" si="3"/>
        <v/>
      </c>
      <c r="AB26" s="396" t="str">
        <f t="shared" si="3"/>
        <v/>
      </c>
      <c r="AC26" s="396" t="str">
        <f t="shared" si="3"/>
        <v/>
      </c>
      <c r="AD26" s="335">
        <v>43396</v>
      </c>
      <c r="AE26" s="335">
        <v>43398</v>
      </c>
      <c r="AF26" s="326">
        <f t="shared" si="4"/>
        <v>13</v>
      </c>
      <c r="AG26" s="326">
        <f t="shared" si="5"/>
        <v>15</v>
      </c>
    </row>
    <row r="27" spans="1:33" ht="45" customHeight="1">
      <c r="A27" s="325">
        <f t="shared" si="2"/>
        <v>43391</v>
      </c>
      <c r="B27" s="326" t="str">
        <f t="shared" si="6"/>
        <v>木</v>
      </c>
      <c r="C27" s="338">
        <v>43403</v>
      </c>
      <c r="D27" s="338">
        <v>43405</v>
      </c>
      <c r="E27" s="79"/>
      <c r="F27" s="79"/>
      <c r="G27" s="79"/>
      <c r="H27" s="79"/>
      <c r="I27" s="79"/>
      <c r="J27" s="79"/>
      <c r="K27" s="79"/>
      <c r="L27" s="79"/>
      <c r="M27" s="79"/>
      <c r="N27" s="79"/>
      <c r="O27" s="79"/>
      <c r="P27" s="79"/>
      <c r="Q27" s="79" t="s">
        <v>95</v>
      </c>
      <c r="R27" s="79" t="s">
        <v>95</v>
      </c>
      <c r="S27" s="79"/>
      <c r="T27" s="79"/>
      <c r="U27" s="395"/>
      <c r="V27" s="395"/>
      <c r="W27" s="393"/>
      <c r="X27" s="396" t="str">
        <f t="shared" ref="X27:AC69" si="7">IF(AND(OR(AND(($A27&gt;=X$2),($A27&lt;=X$3)),AND(($A27&gt;=X$4),($A27&lt;=X$6)),AND(($A27&gt;=X$7),($A27&lt;=X$8))),OR($D27&lt;&gt;"",$C27&lt;&gt;"")),"●","")</f>
        <v>●</v>
      </c>
      <c r="Y27" s="396" t="str">
        <f t="shared" si="7"/>
        <v/>
      </c>
      <c r="Z27" s="396" t="str">
        <f t="shared" si="7"/>
        <v/>
      </c>
      <c r="AA27" s="396" t="str">
        <f t="shared" si="7"/>
        <v/>
      </c>
      <c r="AB27" s="396" t="str">
        <f t="shared" si="7"/>
        <v/>
      </c>
      <c r="AC27" s="396" t="str">
        <f t="shared" si="7"/>
        <v/>
      </c>
      <c r="AD27" s="335">
        <v>43397</v>
      </c>
      <c r="AE27" s="335">
        <v>43399</v>
      </c>
      <c r="AF27" s="326">
        <f t="shared" si="4"/>
        <v>13</v>
      </c>
      <c r="AG27" s="326">
        <f t="shared" si="5"/>
        <v>15</v>
      </c>
    </row>
    <row r="28" spans="1:33" ht="45" customHeight="1">
      <c r="A28" s="325">
        <f t="shared" si="2"/>
        <v>43392</v>
      </c>
      <c r="B28" s="326" t="str">
        <f t="shared" si="6"/>
        <v>金</v>
      </c>
      <c r="C28" s="338">
        <v>43404</v>
      </c>
      <c r="D28" s="338"/>
      <c r="E28" s="79"/>
      <c r="F28" s="79"/>
      <c r="G28" s="79"/>
      <c r="H28" s="79"/>
      <c r="I28" s="79"/>
      <c r="J28" s="79"/>
      <c r="K28" s="79"/>
      <c r="L28" s="79"/>
      <c r="M28" s="79"/>
      <c r="N28" s="79"/>
      <c r="O28" s="79"/>
      <c r="P28" s="79"/>
      <c r="Q28" s="79" t="s">
        <v>95</v>
      </c>
      <c r="R28" s="79" t="s">
        <v>95</v>
      </c>
      <c r="S28" s="79"/>
      <c r="T28" s="79"/>
      <c r="U28" s="395"/>
      <c r="V28" s="395"/>
      <c r="W28" s="393"/>
      <c r="X28" s="396" t="str">
        <f t="shared" si="7"/>
        <v>●</v>
      </c>
      <c r="Y28" s="396" t="str">
        <f t="shared" si="7"/>
        <v/>
      </c>
      <c r="Z28" s="396" t="str">
        <f t="shared" si="7"/>
        <v/>
      </c>
      <c r="AA28" s="396" t="str">
        <f t="shared" si="7"/>
        <v/>
      </c>
      <c r="AB28" s="396" t="str">
        <f t="shared" si="7"/>
        <v/>
      </c>
      <c r="AC28" s="396" t="str">
        <f t="shared" si="7"/>
        <v/>
      </c>
      <c r="AD28" s="335">
        <v>43398</v>
      </c>
      <c r="AE28" s="334"/>
      <c r="AF28" s="326">
        <f t="shared" si="4"/>
        <v>13</v>
      </c>
      <c r="AG28" s="326" t="str">
        <f t="shared" si="5"/>
        <v/>
      </c>
    </row>
    <row r="29" spans="1:33" ht="45" customHeight="1">
      <c r="A29" s="325">
        <f t="shared" si="2"/>
        <v>43393</v>
      </c>
      <c r="B29" s="326" t="str">
        <f t="shared" si="6"/>
        <v>土</v>
      </c>
      <c r="C29" s="338"/>
      <c r="D29" s="338"/>
      <c r="E29" s="79"/>
      <c r="F29" s="79"/>
      <c r="G29" s="79"/>
      <c r="H29" s="79"/>
      <c r="I29" s="79"/>
      <c r="J29" s="79"/>
      <c r="K29" s="79"/>
      <c r="L29" s="79"/>
      <c r="M29" s="79"/>
      <c r="N29" s="79"/>
      <c r="O29" s="79"/>
      <c r="P29" s="79"/>
      <c r="Q29" s="79"/>
      <c r="R29" s="79"/>
      <c r="S29" s="79"/>
      <c r="T29" s="79"/>
      <c r="U29" s="395"/>
      <c r="V29" s="395"/>
      <c r="W29" s="393"/>
      <c r="X29" s="396" t="str">
        <f t="shared" si="7"/>
        <v/>
      </c>
      <c r="Y29" s="396" t="str">
        <f t="shared" si="7"/>
        <v/>
      </c>
      <c r="Z29" s="396" t="str">
        <f t="shared" si="7"/>
        <v/>
      </c>
      <c r="AA29" s="396" t="str">
        <f t="shared" si="7"/>
        <v/>
      </c>
      <c r="AB29" s="396" t="str">
        <f t="shared" si="7"/>
        <v/>
      </c>
      <c r="AC29" s="396" t="str">
        <f t="shared" si="7"/>
        <v/>
      </c>
      <c r="AD29" s="334"/>
      <c r="AE29" s="334"/>
      <c r="AF29" s="326" t="str">
        <f t="shared" si="4"/>
        <v/>
      </c>
      <c r="AG29" s="326" t="str">
        <f t="shared" si="5"/>
        <v/>
      </c>
    </row>
    <row r="30" spans="1:33" ht="45" customHeight="1">
      <c r="A30" s="325">
        <f t="shared" si="2"/>
        <v>43394</v>
      </c>
      <c r="B30" s="326" t="str">
        <f t="shared" si="6"/>
        <v>日</v>
      </c>
      <c r="C30" s="338"/>
      <c r="D30" s="338"/>
      <c r="E30" s="79"/>
      <c r="F30" s="79"/>
      <c r="G30" s="79"/>
      <c r="H30" s="79"/>
      <c r="I30" s="79"/>
      <c r="J30" s="79"/>
      <c r="K30" s="79"/>
      <c r="L30" s="79"/>
      <c r="M30" s="79"/>
      <c r="N30" s="79"/>
      <c r="O30" s="79"/>
      <c r="P30" s="79"/>
      <c r="Q30" s="79"/>
      <c r="R30" s="79"/>
      <c r="S30" s="79"/>
      <c r="T30" s="79"/>
      <c r="U30" s="395"/>
      <c r="V30" s="395"/>
      <c r="W30" s="393"/>
      <c r="X30" s="396" t="str">
        <f t="shared" si="7"/>
        <v/>
      </c>
      <c r="Y30" s="396" t="str">
        <f t="shared" si="7"/>
        <v/>
      </c>
      <c r="Z30" s="396" t="str">
        <f t="shared" si="7"/>
        <v/>
      </c>
      <c r="AA30" s="396" t="str">
        <f t="shared" si="7"/>
        <v/>
      </c>
      <c r="AB30" s="396" t="str">
        <f t="shared" si="7"/>
        <v/>
      </c>
      <c r="AC30" s="396" t="str">
        <f t="shared" si="7"/>
        <v/>
      </c>
      <c r="AD30" s="334"/>
      <c r="AE30" s="334"/>
      <c r="AF30" s="326" t="str">
        <f t="shared" si="4"/>
        <v/>
      </c>
      <c r="AG30" s="326" t="str">
        <f t="shared" si="5"/>
        <v/>
      </c>
    </row>
    <row r="31" spans="1:33" ht="45" customHeight="1">
      <c r="A31" s="325">
        <f t="shared" si="2"/>
        <v>43395</v>
      </c>
      <c r="B31" s="326" t="str">
        <f t="shared" si="6"/>
        <v>月</v>
      </c>
      <c r="C31" s="338"/>
      <c r="D31" s="338">
        <v>43409</v>
      </c>
      <c r="E31" s="79" t="s">
        <v>95</v>
      </c>
      <c r="F31" s="79"/>
      <c r="G31" s="79"/>
      <c r="H31" s="79"/>
      <c r="I31" s="79"/>
      <c r="J31" s="79"/>
      <c r="K31" s="79"/>
      <c r="L31" s="79"/>
      <c r="M31" s="79"/>
      <c r="N31" s="79"/>
      <c r="O31" s="79"/>
      <c r="P31" s="79"/>
      <c r="Q31" s="79"/>
      <c r="R31" s="79"/>
      <c r="S31" s="79"/>
      <c r="T31" s="79"/>
      <c r="U31" s="395"/>
      <c r="V31" s="395"/>
      <c r="W31" s="393"/>
      <c r="X31" s="396" t="str">
        <f t="shared" si="7"/>
        <v>●</v>
      </c>
      <c r="Y31" s="396" t="str">
        <f t="shared" si="7"/>
        <v/>
      </c>
      <c r="Z31" s="396" t="str">
        <f t="shared" si="7"/>
        <v/>
      </c>
      <c r="AA31" s="396" t="str">
        <f t="shared" si="7"/>
        <v/>
      </c>
      <c r="AB31" s="396" t="str">
        <f t="shared" si="7"/>
        <v/>
      </c>
      <c r="AC31" s="396" t="str">
        <f t="shared" si="7"/>
        <v/>
      </c>
      <c r="AD31" s="334"/>
      <c r="AE31" s="335">
        <v>43403</v>
      </c>
      <c r="AF31" s="326" t="str">
        <f t="shared" si="4"/>
        <v/>
      </c>
      <c r="AG31" s="326">
        <f t="shared" si="5"/>
        <v>15</v>
      </c>
    </row>
    <row r="32" spans="1:33" ht="45" customHeight="1">
      <c r="A32" s="325">
        <f t="shared" si="2"/>
        <v>43396</v>
      </c>
      <c r="B32" s="326" t="str">
        <f t="shared" si="6"/>
        <v>火</v>
      </c>
      <c r="C32" s="338">
        <v>43408</v>
      </c>
      <c r="D32" s="338">
        <v>43410</v>
      </c>
      <c r="E32" s="79" t="s">
        <v>95</v>
      </c>
      <c r="F32" s="79"/>
      <c r="G32" s="79"/>
      <c r="H32" s="79"/>
      <c r="I32" s="79"/>
      <c r="J32" s="79"/>
      <c r="K32" s="79"/>
      <c r="L32" s="79"/>
      <c r="M32" s="79"/>
      <c r="N32" s="79"/>
      <c r="O32" s="79"/>
      <c r="P32" s="79"/>
      <c r="Q32" s="79"/>
      <c r="R32" s="79"/>
      <c r="S32" s="79"/>
      <c r="T32" s="79"/>
      <c r="U32" s="395"/>
      <c r="V32" s="395"/>
      <c r="W32" s="393"/>
      <c r="X32" s="396" t="str">
        <f t="shared" si="7"/>
        <v>●</v>
      </c>
      <c r="Y32" s="396" t="str">
        <f t="shared" si="7"/>
        <v/>
      </c>
      <c r="Z32" s="396" t="str">
        <f t="shared" si="7"/>
        <v/>
      </c>
      <c r="AA32" s="396" t="str">
        <f t="shared" si="7"/>
        <v/>
      </c>
      <c r="AB32" s="396" t="str">
        <f t="shared" si="7"/>
        <v/>
      </c>
      <c r="AC32" s="396" t="str">
        <f t="shared" si="7"/>
        <v/>
      </c>
      <c r="AD32" s="335">
        <v>43402</v>
      </c>
      <c r="AE32" s="335">
        <v>43404</v>
      </c>
      <c r="AF32" s="326">
        <f t="shared" si="4"/>
        <v>13</v>
      </c>
      <c r="AG32" s="326">
        <f t="shared" si="5"/>
        <v>15</v>
      </c>
    </row>
    <row r="33" spans="1:33" ht="45" customHeight="1">
      <c r="A33" s="325">
        <f t="shared" si="2"/>
        <v>43397</v>
      </c>
      <c r="B33" s="326" t="str">
        <f t="shared" si="6"/>
        <v>水</v>
      </c>
      <c r="C33" s="338">
        <v>43409</v>
      </c>
      <c r="D33" s="338">
        <v>43411</v>
      </c>
      <c r="E33" s="79" t="s">
        <v>95</v>
      </c>
      <c r="F33" s="79"/>
      <c r="G33" s="79"/>
      <c r="H33" s="79"/>
      <c r="I33" s="79"/>
      <c r="J33" s="79"/>
      <c r="K33" s="79"/>
      <c r="L33" s="79"/>
      <c r="M33" s="79"/>
      <c r="N33" s="79"/>
      <c r="O33" s="79"/>
      <c r="P33" s="79"/>
      <c r="Q33" s="79"/>
      <c r="R33" s="79"/>
      <c r="S33" s="79"/>
      <c r="T33" s="79"/>
      <c r="U33" s="395"/>
      <c r="V33" s="395"/>
      <c r="W33" s="393"/>
      <c r="X33" s="396" t="str">
        <f t="shared" si="7"/>
        <v>●</v>
      </c>
      <c r="Y33" s="396" t="str">
        <f t="shared" si="7"/>
        <v/>
      </c>
      <c r="Z33" s="396" t="str">
        <f t="shared" si="7"/>
        <v/>
      </c>
      <c r="AA33" s="396" t="str">
        <f t="shared" si="7"/>
        <v/>
      </c>
      <c r="AB33" s="396" t="str">
        <f t="shared" si="7"/>
        <v/>
      </c>
      <c r="AC33" s="396" t="str">
        <f t="shared" si="7"/>
        <v/>
      </c>
      <c r="AD33" s="335">
        <v>43403</v>
      </c>
      <c r="AE33" s="335">
        <v>43405</v>
      </c>
      <c r="AF33" s="326">
        <f t="shared" si="4"/>
        <v>13</v>
      </c>
      <c r="AG33" s="326">
        <f t="shared" si="5"/>
        <v>15</v>
      </c>
    </row>
    <row r="34" spans="1:33" ht="45" customHeight="1">
      <c r="A34" s="325">
        <f t="shared" si="2"/>
        <v>43398</v>
      </c>
      <c r="B34" s="326" t="str">
        <f t="shared" si="6"/>
        <v>木</v>
      </c>
      <c r="C34" s="338">
        <v>43410</v>
      </c>
      <c r="D34" s="338">
        <v>43412</v>
      </c>
      <c r="E34" s="79" t="s">
        <v>95</v>
      </c>
      <c r="F34" s="79"/>
      <c r="G34" s="79"/>
      <c r="H34" s="79"/>
      <c r="I34" s="79"/>
      <c r="J34" s="79"/>
      <c r="K34" s="79"/>
      <c r="L34" s="79"/>
      <c r="M34" s="79"/>
      <c r="N34" s="79"/>
      <c r="O34" s="79"/>
      <c r="P34" s="79"/>
      <c r="Q34" s="79"/>
      <c r="R34" s="79"/>
      <c r="S34" s="79"/>
      <c r="T34" s="79"/>
      <c r="U34" s="395"/>
      <c r="V34" s="395"/>
      <c r="W34" s="393"/>
      <c r="X34" s="396" t="str">
        <f t="shared" si="7"/>
        <v>●</v>
      </c>
      <c r="Y34" s="396" t="str">
        <f t="shared" si="7"/>
        <v/>
      </c>
      <c r="Z34" s="396" t="str">
        <f t="shared" si="7"/>
        <v/>
      </c>
      <c r="AA34" s="396" t="str">
        <f t="shared" si="7"/>
        <v/>
      </c>
      <c r="AB34" s="396" t="str">
        <f t="shared" si="7"/>
        <v/>
      </c>
      <c r="AC34" s="396" t="str">
        <f t="shared" si="7"/>
        <v/>
      </c>
      <c r="AD34" s="335">
        <v>43404</v>
      </c>
      <c r="AE34" s="335">
        <v>43406</v>
      </c>
      <c r="AF34" s="326">
        <f t="shared" si="4"/>
        <v>13</v>
      </c>
      <c r="AG34" s="326">
        <f t="shared" si="5"/>
        <v>15</v>
      </c>
    </row>
    <row r="35" spans="1:33" ht="45" customHeight="1">
      <c r="A35" s="325">
        <f t="shared" si="2"/>
        <v>43399</v>
      </c>
      <c r="B35" s="326" t="str">
        <f t="shared" si="6"/>
        <v>金</v>
      </c>
      <c r="C35" s="338">
        <v>43411</v>
      </c>
      <c r="D35" s="338"/>
      <c r="E35" s="79" t="s">
        <v>95</v>
      </c>
      <c r="F35" s="79"/>
      <c r="G35" s="79"/>
      <c r="H35" s="79"/>
      <c r="I35" s="79"/>
      <c r="J35" s="79"/>
      <c r="K35" s="79"/>
      <c r="L35" s="79"/>
      <c r="M35" s="79"/>
      <c r="N35" s="79"/>
      <c r="O35" s="79"/>
      <c r="P35" s="79"/>
      <c r="Q35" s="79"/>
      <c r="R35" s="79"/>
      <c r="S35" s="79"/>
      <c r="T35" s="79"/>
      <c r="U35" s="395"/>
      <c r="V35" s="395"/>
      <c r="W35" s="393"/>
      <c r="X35" s="396" t="str">
        <f t="shared" si="7"/>
        <v>●</v>
      </c>
      <c r="Y35" s="396" t="str">
        <f t="shared" si="7"/>
        <v/>
      </c>
      <c r="Z35" s="396" t="str">
        <f t="shared" si="7"/>
        <v/>
      </c>
      <c r="AA35" s="396" t="str">
        <f t="shared" si="7"/>
        <v/>
      </c>
      <c r="AB35" s="396" t="str">
        <f t="shared" si="7"/>
        <v/>
      </c>
      <c r="AC35" s="396" t="str">
        <f t="shared" si="7"/>
        <v/>
      </c>
      <c r="AD35" s="335">
        <v>43405</v>
      </c>
      <c r="AE35" s="334"/>
      <c r="AF35" s="326">
        <f t="shared" si="4"/>
        <v>13</v>
      </c>
      <c r="AG35" s="326" t="str">
        <f t="shared" si="5"/>
        <v/>
      </c>
    </row>
    <row r="36" spans="1:33" ht="45" customHeight="1">
      <c r="A36" s="325">
        <f t="shared" si="2"/>
        <v>43400</v>
      </c>
      <c r="B36" s="326" t="str">
        <f t="shared" si="6"/>
        <v>土</v>
      </c>
      <c r="C36" s="338"/>
      <c r="D36" s="338"/>
      <c r="E36" s="79"/>
      <c r="F36" s="79"/>
      <c r="G36" s="79"/>
      <c r="H36" s="79"/>
      <c r="I36" s="79"/>
      <c r="J36" s="79"/>
      <c r="K36" s="79"/>
      <c r="L36" s="79"/>
      <c r="M36" s="79"/>
      <c r="N36" s="79"/>
      <c r="O36" s="79"/>
      <c r="P36" s="79"/>
      <c r="Q36" s="79"/>
      <c r="R36" s="79"/>
      <c r="S36" s="79"/>
      <c r="T36" s="79"/>
      <c r="U36" s="395"/>
      <c r="V36" s="395"/>
      <c r="W36" s="393"/>
      <c r="X36" s="396" t="str">
        <f t="shared" si="7"/>
        <v/>
      </c>
      <c r="Y36" s="396" t="str">
        <f t="shared" si="7"/>
        <v/>
      </c>
      <c r="Z36" s="396" t="str">
        <f t="shared" si="7"/>
        <v/>
      </c>
      <c r="AA36" s="396" t="str">
        <f t="shared" si="7"/>
        <v/>
      </c>
      <c r="AB36" s="396" t="str">
        <f t="shared" si="7"/>
        <v/>
      </c>
      <c r="AC36" s="396" t="str">
        <f t="shared" si="7"/>
        <v/>
      </c>
      <c r="AD36" s="334"/>
      <c r="AE36" s="334"/>
      <c r="AF36" s="326" t="str">
        <f t="shared" si="4"/>
        <v/>
      </c>
      <c r="AG36" s="326" t="str">
        <f t="shared" si="5"/>
        <v/>
      </c>
    </row>
    <row r="37" spans="1:33" ht="45" customHeight="1">
      <c r="A37" s="325">
        <f t="shared" si="2"/>
        <v>43401</v>
      </c>
      <c r="B37" s="326" t="str">
        <f t="shared" si="6"/>
        <v>日</v>
      </c>
      <c r="C37" s="338"/>
      <c r="D37" s="338"/>
      <c r="E37" s="79"/>
      <c r="F37" s="79"/>
      <c r="G37" s="79"/>
      <c r="H37" s="79"/>
      <c r="I37" s="79"/>
      <c r="J37" s="79"/>
      <c r="K37" s="79"/>
      <c r="L37" s="79"/>
      <c r="M37" s="79"/>
      <c r="N37" s="79"/>
      <c r="O37" s="79"/>
      <c r="P37" s="79"/>
      <c r="Q37" s="79"/>
      <c r="R37" s="79"/>
      <c r="S37" s="79"/>
      <c r="T37" s="79"/>
      <c r="U37" s="395"/>
      <c r="V37" s="395"/>
      <c r="W37" s="393"/>
      <c r="X37" s="396" t="str">
        <f t="shared" si="7"/>
        <v/>
      </c>
      <c r="Y37" s="396" t="str">
        <f t="shared" si="7"/>
        <v/>
      </c>
      <c r="Z37" s="396" t="str">
        <f t="shared" si="7"/>
        <v/>
      </c>
      <c r="AA37" s="396" t="str">
        <f t="shared" si="7"/>
        <v/>
      </c>
      <c r="AB37" s="396" t="str">
        <f t="shared" si="7"/>
        <v/>
      </c>
      <c r="AC37" s="396" t="str">
        <f t="shared" si="7"/>
        <v/>
      </c>
      <c r="AD37" s="334"/>
      <c r="AE37" s="334"/>
      <c r="AF37" s="326" t="str">
        <f t="shared" si="4"/>
        <v/>
      </c>
      <c r="AG37" s="326" t="str">
        <f t="shared" si="5"/>
        <v/>
      </c>
    </row>
    <row r="38" spans="1:33" ht="45" customHeight="1">
      <c r="A38" s="325">
        <f t="shared" si="2"/>
        <v>43402</v>
      </c>
      <c r="B38" s="326" t="str">
        <f t="shared" si="6"/>
        <v>月</v>
      </c>
      <c r="C38" s="338"/>
      <c r="D38" s="338">
        <v>43416</v>
      </c>
      <c r="E38" s="79"/>
      <c r="F38" s="79"/>
      <c r="G38" s="79"/>
      <c r="H38" s="79"/>
      <c r="I38" s="79"/>
      <c r="J38" s="79"/>
      <c r="K38" s="79"/>
      <c r="L38" s="79"/>
      <c r="M38" s="79"/>
      <c r="N38" s="79"/>
      <c r="O38" s="79"/>
      <c r="P38" s="79"/>
      <c r="Q38" s="79" t="s">
        <v>95</v>
      </c>
      <c r="R38" s="79" t="s">
        <v>95</v>
      </c>
      <c r="S38" s="79"/>
      <c r="T38" s="79"/>
      <c r="U38" s="395"/>
      <c r="V38" s="395"/>
      <c r="W38" s="393"/>
      <c r="X38" s="396" t="str">
        <f t="shared" si="7"/>
        <v>●</v>
      </c>
      <c r="Y38" s="396" t="str">
        <f t="shared" si="7"/>
        <v/>
      </c>
      <c r="Z38" s="396" t="str">
        <f t="shared" si="7"/>
        <v/>
      </c>
      <c r="AA38" s="396" t="str">
        <f t="shared" si="7"/>
        <v/>
      </c>
      <c r="AB38" s="396" t="str">
        <f t="shared" si="7"/>
        <v/>
      </c>
      <c r="AC38" s="396" t="str">
        <f t="shared" si="7"/>
        <v/>
      </c>
      <c r="AD38" s="334"/>
      <c r="AE38" s="335">
        <v>43410</v>
      </c>
      <c r="AF38" s="326" t="str">
        <f t="shared" si="4"/>
        <v/>
      </c>
      <c r="AG38" s="326">
        <f t="shared" si="5"/>
        <v>15</v>
      </c>
    </row>
    <row r="39" spans="1:33" ht="45" customHeight="1">
      <c r="A39" s="325">
        <f t="shared" si="2"/>
        <v>43403</v>
      </c>
      <c r="B39" s="326" t="str">
        <f t="shared" si="6"/>
        <v>火</v>
      </c>
      <c r="C39" s="338">
        <v>43415</v>
      </c>
      <c r="D39" s="338">
        <v>43417</v>
      </c>
      <c r="E39" s="79"/>
      <c r="F39" s="79"/>
      <c r="G39" s="79"/>
      <c r="H39" s="79"/>
      <c r="I39" s="79"/>
      <c r="J39" s="79"/>
      <c r="K39" s="79"/>
      <c r="L39" s="79"/>
      <c r="M39" s="79"/>
      <c r="N39" s="79"/>
      <c r="O39" s="79"/>
      <c r="P39" s="79"/>
      <c r="Q39" s="79" t="s">
        <v>95</v>
      </c>
      <c r="R39" s="79" t="s">
        <v>95</v>
      </c>
      <c r="S39" s="79"/>
      <c r="T39" s="79"/>
      <c r="U39" s="395"/>
      <c r="V39" s="395"/>
      <c r="W39" s="393"/>
      <c r="X39" s="396" t="str">
        <f t="shared" si="7"/>
        <v>●</v>
      </c>
      <c r="Y39" s="396" t="str">
        <f t="shared" si="7"/>
        <v/>
      </c>
      <c r="Z39" s="396" t="str">
        <f t="shared" si="7"/>
        <v/>
      </c>
      <c r="AA39" s="396" t="str">
        <f t="shared" si="7"/>
        <v/>
      </c>
      <c r="AB39" s="396" t="str">
        <f t="shared" si="7"/>
        <v/>
      </c>
      <c r="AC39" s="396" t="str">
        <f t="shared" si="7"/>
        <v/>
      </c>
      <c r="AD39" s="335">
        <v>43409</v>
      </c>
      <c r="AE39" s="335">
        <v>43411</v>
      </c>
      <c r="AF39" s="326">
        <f t="shared" si="4"/>
        <v>13</v>
      </c>
      <c r="AG39" s="326">
        <f t="shared" si="5"/>
        <v>15</v>
      </c>
    </row>
    <row r="40" spans="1:33" ht="45" customHeight="1">
      <c r="A40" s="325">
        <f t="shared" si="2"/>
        <v>43404</v>
      </c>
      <c r="B40" s="326" t="str">
        <f t="shared" si="6"/>
        <v>水</v>
      </c>
      <c r="C40" s="338">
        <v>43416</v>
      </c>
      <c r="D40" s="338">
        <v>43418</v>
      </c>
      <c r="E40" s="79"/>
      <c r="F40" s="79"/>
      <c r="G40" s="79"/>
      <c r="H40" s="79"/>
      <c r="I40" s="79"/>
      <c r="J40" s="79"/>
      <c r="K40" s="79"/>
      <c r="L40" s="79"/>
      <c r="M40" s="79"/>
      <c r="N40" s="79"/>
      <c r="O40" s="79"/>
      <c r="P40" s="79"/>
      <c r="Q40" s="79" t="s">
        <v>95</v>
      </c>
      <c r="R40" s="79" t="s">
        <v>95</v>
      </c>
      <c r="S40" s="79"/>
      <c r="T40" s="79"/>
      <c r="U40" s="395"/>
      <c r="V40" s="395"/>
      <c r="W40" s="393"/>
      <c r="X40" s="396" t="str">
        <f t="shared" si="7"/>
        <v>●</v>
      </c>
      <c r="Y40" s="396" t="str">
        <f t="shared" si="7"/>
        <v/>
      </c>
      <c r="Z40" s="396" t="str">
        <f t="shared" si="7"/>
        <v/>
      </c>
      <c r="AA40" s="396" t="str">
        <f t="shared" si="7"/>
        <v/>
      </c>
      <c r="AB40" s="396" t="str">
        <f t="shared" si="7"/>
        <v/>
      </c>
      <c r="AC40" s="396" t="str">
        <f t="shared" si="7"/>
        <v/>
      </c>
      <c r="AD40" s="335">
        <v>43410</v>
      </c>
      <c r="AE40" s="335">
        <v>43412</v>
      </c>
      <c r="AF40" s="326">
        <f t="shared" si="4"/>
        <v>13</v>
      </c>
      <c r="AG40" s="326">
        <f t="shared" si="5"/>
        <v>15</v>
      </c>
    </row>
    <row r="41" spans="1:33" ht="45" customHeight="1">
      <c r="A41" s="325">
        <f t="shared" si="2"/>
        <v>43405</v>
      </c>
      <c r="B41" s="326" t="str">
        <f t="shared" si="6"/>
        <v>木</v>
      </c>
      <c r="C41" s="338">
        <v>43417</v>
      </c>
      <c r="D41" s="338">
        <v>43419</v>
      </c>
      <c r="E41" s="79"/>
      <c r="F41" s="79"/>
      <c r="G41" s="79"/>
      <c r="H41" s="79"/>
      <c r="I41" s="79"/>
      <c r="J41" s="79"/>
      <c r="K41" s="79"/>
      <c r="L41" s="79"/>
      <c r="M41" s="79"/>
      <c r="N41" s="79"/>
      <c r="O41" s="79"/>
      <c r="P41" s="79"/>
      <c r="Q41" s="79" t="s">
        <v>95</v>
      </c>
      <c r="R41" s="79" t="s">
        <v>95</v>
      </c>
      <c r="S41" s="79"/>
      <c r="T41" s="79"/>
      <c r="U41" s="395"/>
      <c r="V41" s="395"/>
      <c r="W41" s="393"/>
      <c r="X41" s="396" t="str">
        <f t="shared" si="7"/>
        <v>●</v>
      </c>
      <c r="Y41" s="396" t="str">
        <f t="shared" si="7"/>
        <v/>
      </c>
      <c r="Z41" s="396" t="str">
        <f t="shared" si="7"/>
        <v/>
      </c>
      <c r="AA41" s="396" t="str">
        <f t="shared" si="7"/>
        <v/>
      </c>
      <c r="AB41" s="396" t="str">
        <f t="shared" si="7"/>
        <v/>
      </c>
      <c r="AC41" s="396" t="str">
        <f t="shared" si="7"/>
        <v/>
      </c>
      <c r="AD41" s="335">
        <v>43411</v>
      </c>
      <c r="AE41" s="335">
        <v>43413</v>
      </c>
      <c r="AF41" s="326">
        <f t="shared" si="4"/>
        <v>13</v>
      </c>
      <c r="AG41" s="326">
        <f t="shared" si="5"/>
        <v>15</v>
      </c>
    </row>
    <row r="42" spans="1:33" ht="45" customHeight="1">
      <c r="A42" s="325">
        <f t="shared" si="2"/>
        <v>43406</v>
      </c>
      <c r="B42" s="326" t="str">
        <f t="shared" si="6"/>
        <v>金</v>
      </c>
      <c r="C42" s="338">
        <v>43418</v>
      </c>
      <c r="D42" s="338"/>
      <c r="E42" s="79"/>
      <c r="F42" s="79"/>
      <c r="G42" s="79"/>
      <c r="H42" s="79"/>
      <c r="I42" s="79"/>
      <c r="J42" s="79"/>
      <c r="K42" s="79"/>
      <c r="L42" s="79"/>
      <c r="M42" s="79"/>
      <c r="N42" s="79"/>
      <c r="O42" s="79"/>
      <c r="P42" s="79"/>
      <c r="Q42" s="79" t="s">
        <v>95</v>
      </c>
      <c r="R42" s="79" t="s">
        <v>95</v>
      </c>
      <c r="S42" s="79"/>
      <c r="T42" s="79"/>
      <c r="U42" s="395"/>
      <c r="V42" s="395"/>
      <c r="W42" s="393"/>
      <c r="X42" s="396" t="str">
        <f t="shared" si="7"/>
        <v>●</v>
      </c>
      <c r="Y42" s="396" t="str">
        <f t="shared" si="7"/>
        <v/>
      </c>
      <c r="Z42" s="396" t="str">
        <f t="shared" si="7"/>
        <v/>
      </c>
      <c r="AA42" s="396" t="str">
        <f t="shared" si="7"/>
        <v/>
      </c>
      <c r="AB42" s="396" t="str">
        <f t="shared" si="7"/>
        <v/>
      </c>
      <c r="AC42" s="396" t="str">
        <f t="shared" si="7"/>
        <v/>
      </c>
      <c r="AD42" s="335">
        <v>43412</v>
      </c>
      <c r="AE42" s="334"/>
      <c r="AF42" s="326">
        <f t="shared" si="4"/>
        <v>13</v>
      </c>
      <c r="AG42" s="326" t="str">
        <f t="shared" si="5"/>
        <v/>
      </c>
    </row>
    <row r="43" spans="1:33" ht="45" customHeight="1">
      <c r="A43" s="325">
        <f t="shared" si="2"/>
        <v>43407</v>
      </c>
      <c r="B43" s="326" t="str">
        <f t="shared" si="6"/>
        <v>土</v>
      </c>
      <c r="C43" s="338"/>
      <c r="D43" s="338"/>
      <c r="E43" s="79"/>
      <c r="F43" s="79"/>
      <c r="G43" s="79"/>
      <c r="H43" s="79"/>
      <c r="I43" s="79"/>
      <c r="J43" s="79"/>
      <c r="K43" s="79"/>
      <c r="L43" s="79"/>
      <c r="M43" s="79"/>
      <c r="N43" s="79"/>
      <c r="O43" s="79"/>
      <c r="P43" s="79"/>
      <c r="Q43" s="79"/>
      <c r="R43" s="79"/>
      <c r="S43" s="79"/>
      <c r="T43" s="79"/>
      <c r="U43" s="395"/>
      <c r="V43" s="395"/>
      <c r="W43" s="393"/>
      <c r="X43" s="396" t="str">
        <f t="shared" si="7"/>
        <v/>
      </c>
      <c r="Y43" s="396" t="str">
        <f t="shared" si="7"/>
        <v/>
      </c>
      <c r="Z43" s="396" t="str">
        <f t="shared" si="7"/>
        <v/>
      </c>
      <c r="AA43" s="396" t="str">
        <f t="shared" si="7"/>
        <v/>
      </c>
      <c r="AB43" s="396" t="str">
        <f t="shared" si="7"/>
        <v/>
      </c>
      <c r="AC43" s="396" t="str">
        <f t="shared" si="7"/>
        <v/>
      </c>
      <c r="AD43" s="334"/>
      <c r="AE43" s="334"/>
      <c r="AF43" s="326" t="str">
        <f t="shared" si="4"/>
        <v/>
      </c>
      <c r="AG43" s="326" t="str">
        <f t="shared" si="5"/>
        <v/>
      </c>
    </row>
    <row r="44" spans="1:33" ht="45" customHeight="1">
      <c r="A44" s="325">
        <f t="shared" si="2"/>
        <v>43408</v>
      </c>
      <c r="B44" s="326" t="str">
        <f t="shared" si="6"/>
        <v>日</v>
      </c>
      <c r="C44" s="338"/>
      <c r="D44" s="338"/>
      <c r="E44" s="79"/>
      <c r="F44" s="79"/>
      <c r="G44" s="79"/>
      <c r="H44" s="79"/>
      <c r="I44" s="79"/>
      <c r="J44" s="79"/>
      <c r="K44" s="79"/>
      <c r="L44" s="79"/>
      <c r="M44" s="79"/>
      <c r="N44" s="79"/>
      <c r="O44" s="79"/>
      <c r="P44" s="79"/>
      <c r="Q44" s="79"/>
      <c r="R44" s="79"/>
      <c r="S44" s="79"/>
      <c r="T44" s="79"/>
      <c r="U44" s="395"/>
      <c r="V44" s="395"/>
      <c r="W44" s="393"/>
      <c r="X44" s="396" t="str">
        <f t="shared" si="7"/>
        <v/>
      </c>
      <c r="Y44" s="396" t="str">
        <f t="shared" si="7"/>
        <v/>
      </c>
      <c r="Z44" s="396" t="str">
        <f t="shared" si="7"/>
        <v/>
      </c>
      <c r="AA44" s="396" t="str">
        <f t="shared" si="7"/>
        <v/>
      </c>
      <c r="AB44" s="396" t="str">
        <f t="shared" si="7"/>
        <v/>
      </c>
      <c r="AC44" s="396" t="str">
        <f t="shared" si="7"/>
        <v/>
      </c>
      <c r="AD44" s="334"/>
      <c r="AE44" s="334"/>
      <c r="AF44" s="326" t="str">
        <f t="shared" si="4"/>
        <v/>
      </c>
      <c r="AG44" s="326" t="str">
        <f t="shared" si="5"/>
        <v/>
      </c>
    </row>
    <row r="45" spans="1:33" ht="45" customHeight="1">
      <c r="A45" s="325">
        <f t="shared" si="2"/>
        <v>43409</v>
      </c>
      <c r="B45" s="326" t="str">
        <f t="shared" si="6"/>
        <v>月</v>
      </c>
      <c r="C45" s="338"/>
      <c r="D45" s="338">
        <v>43423</v>
      </c>
      <c r="E45" s="79" t="s">
        <v>95</v>
      </c>
      <c r="F45" s="79"/>
      <c r="G45" s="79"/>
      <c r="H45" s="79"/>
      <c r="I45" s="79"/>
      <c r="J45" s="79"/>
      <c r="K45" s="79"/>
      <c r="L45" s="79"/>
      <c r="M45" s="79"/>
      <c r="N45" s="79"/>
      <c r="O45" s="79"/>
      <c r="P45" s="79"/>
      <c r="Q45" s="79"/>
      <c r="R45" s="79"/>
      <c r="S45" s="79"/>
      <c r="T45" s="79"/>
      <c r="U45" s="395"/>
      <c r="V45" s="395"/>
      <c r="W45" s="393"/>
      <c r="X45" s="396" t="str">
        <f t="shared" si="7"/>
        <v>●</v>
      </c>
      <c r="Y45" s="396" t="str">
        <f t="shared" si="7"/>
        <v/>
      </c>
      <c r="Z45" s="396" t="str">
        <f t="shared" si="7"/>
        <v/>
      </c>
      <c r="AA45" s="396" t="str">
        <f t="shared" si="7"/>
        <v/>
      </c>
      <c r="AB45" s="396" t="str">
        <f t="shared" si="7"/>
        <v/>
      </c>
      <c r="AC45" s="396" t="str">
        <f t="shared" si="7"/>
        <v/>
      </c>
      <c r="AD45" s="334"/>
      <c r="AE45" s="335">
        <v>43417</v>
      </c>
      <c r="AF45" s="326" t="str">
        <f t="shared" si="4"/>
        <v/>
      </c>
      <c r="AG45" s="326">
        <f t="shared" si="5"/>
        <v>15</v>
      </c>
    </row>
    <row r="46" spans="1:33" ht="45" customHeight="1">
      <c r="A46" s="325">
        <f t="shared" si="2"/>
        <v>43410</v>
      </c>
      <c r="B46" s="326" t="str">
        <f t="shared" si="6"/>
        <v>火</v>
      </c>
      <c r="C46" s="338">
        <v>43422</v>
      </c>
      <c r="D46" s="338">
        <v>43424</v>
      </c>
      <c r="E46" s="79" t="s">
        <v>95</v>
      </c>
      <c r="F46" s="79"/>
      <c r="G46" s="79"/>
      <c r="H46" s="79"/>
      <c r="I46" s="79"/>
      <c r="J46" s="79"/>
      <c r="K46" s="79"/>
      <c r="L46" s="79"/>
      <c r="M46" s="79"/>
      <c r="N46" s="79"/>
      <c r="O46" s="79"/>
      <c r="P46" s="79"/>
      <c r="Q46" s="79"/>
      <c r="R46" s="79"/>
      <c r="S46" s="79"/>
      <c r="T46" s="79"/>
      <c r="U46" s="395"/>
      <c r="V46" s="395"/>
      <c r="W46" s="393"/>
      <c r="X46" s="396" t="str">
        <f t="shared" si="7"/>
        <v>●</v>
      </c>
      <c r="Y46" s="396" t="str">
        <f t="shared" si="7"/>
        <v/>
      </c>
      <c r="Z46" s="396" t="str">
        <f t="shared" si="7"/>
        <v/>
      </c>
      <c r="AA46" s="396" t="str">
        <f t="shared" si="7"/>
        <v/>
      </c>
      <c r="AB46" s="396" t="str">
        <f t="shared" si="7"/>
        <v/>
      </c>
      <c r="AC46" s="396" t="str">
        <f t="shared" si="7"/>
        <v/>
      </c>
      <c r="AD46" s="335">
        <v>43416</v>
      </c>
      <c r="AE46" s="335">
        <v>43418</v>
      </c>
      <c r="AF46" s="326">
        <f t="shared" si="4"/>
        <v>13</v>
      </c>
      <c r="AG46" s="326">
        <f t="shared" si="5"/>
        <v>15</v>
      </c>
    </row>
    <row r="47" spans="1:33" ht="45" customHeight="1">
      <c r="A47" s="325">
        <f t="shared" si="2"/>
        <v>43411</v>
      </c>
      <c r="B47" s="326" t="str">
        <f t="shared" si="6"/>
        <v>水</v>
      </c>
      <c r="C47" s="338">
        <v>43423</v>
      </c>
      <c r="D47" s="338">
        <v>43425</v>
      </c>
      <c r="E47" s="79" t="s">
        <v>95</v>
      </c>
      <c r="F47" s="79"/>
      <c r="G47" s="79"/>
      <c r="H47" s="79"/>
      <c r="I47" s="79"/>
      <c r="J47" s="79"/>
      <c r="K47" s="79"/>
      <c r="L47" s="79"/>
      <c r="M47" s="79"/>
      <c r="N47" s="79"/>
      <c r="O47" s="79"/>
      <c r="P47" s="79"/>
      <c r="Q47" s="79"/>
      <c r="R47" s="79"/>
      <c r="S47" s="79"/>
      <c r="T47" s="79"/>
      <c r="U47" s="395"/>
      <c r="V47" s="395"/>
      <c r="W47" s="393"/>
      <c r="X47" s="396" t="str">
        <f t="shared" si="7"/>
        <v>●</v>
      </c>
      <c r="Y47" s="396" t="str">
        <f t="shared" si="7"/>
        <v/>
      </c>
      <c r="Z47" s="396" t="str">
        <f t="shared" si="7"/>
        <v/>
      </c>
      <c r="AA47" s="396" t="str">
        <f t="shared" si="7"/>
        <v/>
      </c>
      <c r="AB47" s="396" t="str">
        <f t="shared" si="7"/>
        <v/>
      </c>
      <c r="AC47" s="396" t="str">
        <f t="shared" si="7"/>
        <v/>
      </c>
      <c r="AD47" s="335">
        <v>43417</v>
      </c>
      <c r="AE47" s="335">
        <v>43419</v>
      </c>
      <c r="AF47" s="326">
        <f t="shared" si="4"/>
        <v>13</v>
      </c>
      <c r="AG47" s="326">
        <f t="shared" si="5"/>
        <v>15</v>
      </c>
    </row>
    <row r="48" spans="1:33" ht="45" customHeight="1">
      <c r="A48" s="325">
        <f t="shared" si="2"/>
        <v>43412</v>
      </c>
      <c r="B48" s="326" t="str">
        <f t="shared" si="6"/>
        <v>木</v>
      </c>
      <c r="C48" s="338">
        <v>43424</v>
      </c>
      <c r="D48" s="338">
        <v>43426</v>
      </c>
      <c r="E48" s="79" t="s">
        <v>95</v>
      </c>
      <c r="F48" s="79"/>
      <c r="G48" s="79"/>
      <c r="H48" s="79"/>
      <c r="I48" s="79"/>
      <c r="J48" s="79"/>
      <c r="K48" s="79"/>
      <c r="L48" s="79"/>
      <c r="M48" s="79"/>
      <c r="N48" s="79"/>
      <c r="O48" s="79"/>
      <c r="P48" s="79"/>
      <c r="Q48" s="79"/>
      <c r="R48" s="79"/>
      <c r="S48" s="79"/>
      <c r="T48" s="79"/>
      <c r="U48" s="395"/>
      <c r="V48" s="395"/>
      <c r="W48" s="393"/>
      <c r="X48" s="396" t="str">
        <f t="shared" si="7"/>
        <v>●</v>
      </c>
      <c r="Y48" s="396" t="str">
        <f t="shared" si="7"/>
        <v/>
      </c>
      <c r="Z48" s="396" t="str">
        <f t="shared" si="7"/>
        <v/>
      </c>
      <c r="AA48" s="396" t="str">
        <f t="shared" si="7"/>
        <v/>
      </c>
      <c r="AB48" s="396" t="str">
        <f t="shared" si="7"/>
        <v/>
      </c>
      <c r="AC48" s="396" t="str">
        <f t="shared" si="7"/>
        <v/>
      </c>
      <c r="AD48" s="335">
        <v>43418</v>
      </c>
      <c r="AE48" s="335">
        <v>43420</v>
      </c>
      <c r="AF48" s="326">
        <f t="shared" si="4"/>
        <v>13</v>
      </c>
      <c r="AG48" s="326">
        <f t="shared" si="5"/>
        <v>15</v>
      </c>
    </row>
    <row r="49" spans="1:33" ht="45" customHeight="1">
      <c r="A49" s="325">
        <f t="shared" si="2"/>
        <v>43413</v>
      </c>
      <c r="B49" s="326" t="str">
        <f t="shared" si="6"/>
        <v>金</v>
      </c>
      <c r="C49" s="338">
        <v>43425</v>
      </c>
      <c r="D49" s="338"/>
      <c r="E49" s="79" t="s">
        <v>95</v>
      </c>
      <c r="F49" s="79"/>
      <c r="G49" s="79"/>
      <c r="H49" s="79"/>
      <c r="I49" s="79"/>
      <c r="J49" s="79"/>
      <c r="K49" s="79"/>
      <c r="L49" s="79"/>
      <c r="M49" s="79"/>
      <c r="N49" s="79"/>
      <c r="O49" s="79"/>
      <c r="P49" s="79"/>
      <c r="Q49" s="79"/>
      <c r="R49" s="79"/>
      <c r="S49" s="79"/>
      <c r="T49" s="79"/>
      <c r="U49" s="395"/>
      <c r="V49" s="395"/>
      <c r="W49" s="393"/>
      <c r="X49" s="396" t="str">
        <f t="shared" si="7"/>
        <v>●</v>
      </c>
      <c r="Y49" s="396" t="str">
        <f t="shared" si="7"/>
        <v/>
      </c>
      <c r="Z49" s="396" t="str">
        <f t="shared" si="7"/>
        <v/>
      </c>
      <c r="AA49" s="396" t="str">
        <f t="shared" si="7"/>
        <v/>
      </c>
      <c r="AB49" s="396" t="str">
        <f t="shared" si="7"/>
        <v/>
      </c>
      <c r="AC49" s="396" t="str">
        <f t="shared" si="7"/>
        <v/>
      </c>
      <c r="AD49" s="335">
        <v>43419</v>
      </c>
      <c r="AE49" s="334"/>
      <c r="AF49" s="326">
        <f t="shared" si="4"/>
        <v>13</v>
      </c>
      <c r="AG49" s="326" t="str">
        <f t="shared" si="5"/>
        <v/>
      </c>
    </row>
    <row r="50" spans="1:33" ht="45" customHeight="1">
      <c r="A50" s="325">
        <f t="shared" si="2"/>
        <v>43414</v>
      </c>
      <c r="B50" s="326" t="str">
        <f t="shared" si="6"/>
        <v>土</v>
      </c>
      <c r="C50" s="338"/>
      <c r="D50" s="338"/>
      <c r="E50" s="79"/>
      <c r="F50" s="79"/>
      <c r="G50" s="79"/>
      <c r="H50" s="79"/>
      <c r="I50" s="79"/>
      <c r="J50" s="79"/>
      <c r="K50" s="79"/>
      <c r="L50" s="79"/>
      <c r="M50" s="79"/>
      <c r="N50" s="79"/>
      <c r="O50" s="79"/>
      <c r="P50" s="79"/>
      <c r="Q50" s="79"/>
      <c r="R50" s="79"/>
      <c r="S50" s="79"/>
      <c r="T50" s="79"/>
      <c r="U50" s="395"/>
      <c r="V50" s="395"/>
      <c r="W50" s="393"/>
      <c r="X50" s="396" t="str">
        <f t="shared" si="7"/>
        <v/>
      </c>
      <c r="Y50" s="396" t="str">
        <f t="shared" si="7"/>
        <v/>
      </c>
      <c r="Z50" s="396" t="str">
        <f t="shared" si="7"/>
        <v/>
      </c>
      <c r="AA50" s="396" t="str">
        <f t="shared" si="7"/>
        <v/>
      </c>
      <c r="AB50" s="396" t="str">
        <f t="shared" si="7"/>
        <v/>
      </c>
      <c r="AC50" s="396" t="str">
        <f t="shared" si="7"/>
        <v/>
      </c>
      <c r="AD50" s="334"/>
      <c r="AE50" s="334"/>
      <c r="AF50" s="326" t="str">
        <f t="shared" si="4"/>
        <v/>
      </c>
      <c r="AG50" s="326" t="str">
        <f t="shared" si="5"/>
        <v/>
      </c>
    </row>
    <row r="51" spans="1:33" ht="45" customHeight="1">
      <c r="A51" s="325">
        <f t="shared" si="2"/>
        <v>43415</v>
      </c>
      <c r="B51" s="326" t="str">
        <f t="shared" si="6"/>
        <v>日</v>
      </c>
      <c r="C51" s="338"/>
      <c r="D51" s="338"/>
      <c r="E51" s="79"/>
      <c r="F51" s="79"/>
      <c r="G51" s="79"/>
      <c r="H51" s="79"/>
      <c r="I51" s="79"/>
      <c r="J51" s="79"/>
      <c r="K51" s="79"/>
      <c r="L51" s="79"/>
      <c r="M51" s="79"/>
      <c r="N51" s="79"/>
      <c r="O51" s="79"/>
      <c r="P51" s="79"/>
      <c r="Q51" s="79"/>
      <c r="R51" s="79"/>
      <c r="S51" s="79"/>
      <c r="T51" s="79"/>
      <c r="U51" s="395"/>
      <c r="V51" s="395"/>
      <c r="W51" s="393"/>
      <c r="X51" s="396" t="str">
        <f t="shared" si="7"/>
        <v/>
      </c>
      <c r="Y51" s="396" t="str">
        <f t="shared" si="7"/>
        <v/>
      </c>
      <c r="Z51" s="396" t="str">
        <f t="shared" si="7"/>
        <v/>
      </c>
      <c r="AA51" s="396" t="str">
        <f t="shared" si="7"/>
        <v/>
      </c>
      <c r="AB51" s="396" t="str">
        <f t="shared" si="7"/>
        <v/>
      </c>
      <c r="AC51" s="396" t="str">
        <f t="shared" si="7"/>
        <v/>
      </c>
      <c r="AD51" s="334"/>
      <c r="AE51" s="334"/>
      <c r="AF51" s="326" t="str">
        <f t="shared" si="4"/>
        <v/>
      </c>
      <c r="AG51" s="326" t="str">
        <f t="shared" si="5"/>
        <v/>
      </c>
    </row>
    <row r="52" spans="1:33" ht="45" customHeight="1">
      <c r="A52" s="325">
        <f t="shared" si="2"/>
        <v>43416</v>
      </c>
      <c r="B52" s="326" t="str">
        <f t="shared" si="6"/>
        <v>月</v>
      </c>
      <c r="C52" s="338"/>
      <c r="D52" s="338">
        <v>43430</v>
      </c>
      <c r="E52" s="79"/>
      <c r="F52" s="79"/>
      <c r="G52" s="79"/>
      <c r="H52" s="79"/>
      <c r="I52" s="79"/>
      <c r="J52" s="79"/>
      <c r="K52" s="79"/>
      <c r="L52" s="79"/>
      <c r="M52" s="79"/>
      <c r="N52" s="79"/>
      <c r="O52" s="79"/>
      <c r="P52" s="79"/>
      <c r="Q52" s="79" t="s">
        <v>95</v>
      </c>
      <c r="R52" s="79" t="s">
        <v>95</v>
      </c>
      <c r="S52" s="79"/>
      <c r="T52" s="79"/>
      <c r="U52" s="395"/>
      <c r="V52" s="395"/>
      <c r="W52" s="393"/>
      <c r="X52" s="396" t="str">
        <f t="shared" si="7"/>
        <v>●</v>
      </c>
      <c r="Y52" s="396" t="str">
        <f t="shared" si="7"/>
        <v/>
      </c>
      <c r="Z52" s="396" t="str">
        <f t="shared" si="7"/>
        <v/>
      </c>
      <c r="AA52" s="396" t="str">
        <f t="shared" si="7"/>
        <v/>
      </c>
      <c r="AB52" s="396" t="str">
        <f t="shared" si="7"/>
        <v/>
      </c>
      <c r="AC52" s="396" t="str">
        <f t="shared" si="7"/>
        <v/>
      </c>
      <c r="AD52" s="334"/>
      <c r="AE52" s="335">
        <v>43424</v>
      </c>
      <c r="AF52" s="326" t="str">
        <f t="shared" si="4"/>
        <v/>
      </c>
      <c r="AG52" s="326">
        <f t="shared" si="5"/>
        <v>15</v>
      </c>
    </row>
    <row r="53" spans="1:33" ht="45" customHeight="1">
      <c r="A53" s="325">
        <f t="shared" si="2"/>
        <v>43417</v>
      </c>
      <c r="B53" s="326" t="str">
        <f t="shared" si="6"/>
        <v>火</v>
      </c>
      <c r="C53" s="338">
        <v>43429</v>
      </c>
      <c r="D53" s="338">
        <v>43431</v>
      </c>
      <c r="E53" s="79"/>
      <c r="F53" s="79"/>
      <c r="G53" s="79"/>
      <c r="H53" s="79"/>
      <c r="I53" s="79"/>
      <c r="J53" s="79"/>
      <c r="K53" s="79"/>
      <c r="L53" s="79"/>
      <c r="M53" s="79"/>
      <c r="N53" s="79"/>
      <c r="O53" s="79"/>
      <c r="P53" s="79"/>
      <c r="Q53" s="79" t="s">
        <v>95</v>
      </c>
      <c r="R53" s="79" t="s">
        <v>95</v>
      </c>
      <c r="S53" s="79"/>
      <c r="T53" s="79"/>
      <c r="U53" s="395"/>
      <c r="V53" s="395"/>
      <c r="W53" s="393"/>
      <c r="X53" s="396" t="str">
        <f t="shared" si="7"/>
        <v>●</v>
      </c>
      <c r="Y53" s="396" t="str">
        <f t="shared" si="7"/>
        <v/>
      </c>
      <c r="Z53" s="396" t="str">
        <f t="shared" si="7"/>
        <v/>
      </c>
      <c r="AA53" s="396" t="str">
        <f t="shared" si="7"/>
        <v/>
      </c>
      <c r="AB53" s="396" t="str">
        <f t="shared" si="7"/>
        <v/>
      </c>
      <c r="AC53" s="396" t="str">
        <f t="shared" si="7"/>
        <v/>
      </c>
      <c r="AD53" s="335">
        <v>43423</v>
      </c>
      <c r="AE53" s="335">
        <v>43425</v>
      </c>
      <c r="AF53" s="326">
        <f t="shared" si="4"/>
        <v>13</v>
      </c>
      <c r="AG53" s="326">
        <f t="shared" si="5"/>
        <v>15</v>
      </c>
    </row>
    <row r="54" spans="1:33" ht="45" customHeight="1">
      <c r="A54" s="325">
        <f t="shared" si="2"/>
        <v>43418</v>
      </c>
      <c r="B54" s="326" t="str">
        <f t="shared" si="6"/>
        <v>水</v>
      </c>
      <c r="C54" s="338">
        <v>43430</v>
      </c>
      <c r="D54" s="338">
        <v>43432</v>
      </c>
      <c r="E54" s="79"/>
      <c r="F54" s="79"/>
      <c r="G54" s="79"/>
      <c r="H54" s="79"/>
      <c r="I54" s="211"/>
      <c r="J54" s="211"/>
      <c r="K54" s="211"/>
      <c r="L54" s="211"/>
      <c r="M54" s="211"/>
      <c r="N54" s="211"/>
      <c r="O54" s="79"/>
      <c r="P54" s="79"/>
      <c r="Q54" s="79" t="s">
        <v>95</v>
      </c>
      <c r="R54" s="79" t="s">
        <v>95</v>
      </c>
      <c r="S54" s="79"/>
      <c r="T54" s="79"/>
      <c r="U54" s="395"/>
      <c r="V54" s="395"/>
      <c r="W54" s="393"/>
      <c r="X54" s="396" t="str">
        <f t="shared" si="7"/>
        <v>●</v>
      </c>
      <c r="Y54" s="396" t="str">
        <f t="shared" si="7"/>
        <v/>
      </c>
      <c r="Z54" s="396" t="str">
        <f t="shared" si="7"/>
        <v/>
      </c>
      <c r="AA54" s="396" t="str">
        <f t="shared" si="7"/>
        <v/>
      </c>
      <c r="AB54" s="396" t="str">
        <f t="shared" si="7"/>
        <v/>
      </c>
      <c r="AC54" s="396" t="str">
        <f t="shared" si="7"/>
        <v/>
      </c>
      <c r="AD54" s="335">
        <v>43424</v>
      </c>
      <c r="AE54" s="335">
        <v>43426</v>
      </c>
      <c r="AF54" s="326">
        <f t="shared" si="4"/>
        <v>13</v>
      </c>
      <c r="AG54" s="326">
        <f t="shared" si="5"/>
        <v>15</v>
      </c>
    </row>
    <row r="55" spans="1:33" ht="45" customHeight="1">
      <c r="A55" s="325">
        <f t="shared" si="2"/>
        <v>43419</v>
      </c>
      <c r="B55" s="326" t="str">
        <f t="shared" si="6"/>
        <v>木</v>
      </c>
      <c r="C55" s="338">
        <v>43431</v>
      </c>
      <c r="D55" s="338"/>
      <c r="E55" s="79"/>
      <c r="F55" s="79"/>
      <c r="G55" s="79"/>
      <c r="H55" s="79"/>
      <c r="I55" s="79"/>
      <c r="J55" s="79"/>
      <c r="K55" s="79"/>
      <c r="L55" s="79"/>
      <c r="M55" s="79"/>
      <c r="N55" s="79"/>
      <c r="O55" s="79"/>
      <c r="P55" s="79"/>
      <c r="Q55" s="79" t="s">
        <v>95</v>
      </c>
      <c r="R55" s="79" t="s">
        <v>95</v>
      </c>
      <c r="S55" s="79"/>
      <c r="T55" s="79"/>
      <c r="U55" s="395"/>
      <c r="V55" s="395"/>
      <c r="W55" s="393"/>
      <c r="X55" s="396" t="str">
        <f t="shared" si="7"/>
        <v>●</v>
      </c>
      <c r="Y55" s="396" t="str">
        <f t="shared" si="7"/>
        <v/>
      </c>
      <c r="Z55" s="396" t="str">
        <f t="shared" si="7"/>
        <v/>
      </c>
      <c r="AA55" s="396" t="str">
        <f t="shared" si="7"/>
        <v/>
      </c>
      <c r="AB55" s="396" t="str">
        <f t="shared" si="7"/>
        <v/>
      </c>
      <c r="AC55" s="396" t="str">
        <f t="shared" si="7"/>
        <v/>
      </c>
      <c r="AD55" s="335">
        <v>43425</v>
      </c>
      <c r="AE55" s="335">
        <v>43427</v>
      </c>
      <c r="AF55" s="326">
        <f t="shared" si="4"/>
        <v>13</v>
      </c>
      <c r="AG55" s="326" t="str">
        <f t="shared" si="5"/>
        <v/>
      </c>
    </row>
    <row r="56" spans="1:33" ht="45" customHeight="1">
      <c r="A56" s="325">
        <f t="shared" si="2"/>
        <v>43420</v>
      </c>
      <c r="B56" s="326" t="str">
        <f t="shared" si="6"/>
        <v>金</v>
      </c>
      <c r="C56" s="338">
        <v>43432</v>
      </c>
      <c r="D56" s="338"/>
      <c r="E56" s="79"/>
      <c r="F56" s="79"/>
      <c r="G56" s="79"/>
      <c r="H56" s="79"/>
      <c r="I56" s="79"/>
      <c r="J56" s="79"/>
      <c r="K56" s="79"/>
      <c r="L56" s="79"/>
      <c r="M56" s="79"/>
      <c r="N56" s="79"/>
      <c r="O56" s="79"/>
      <c r="P56" s="79"/>
      <c r="Q56" s="79" t="s">
        <v>95</v>
      </c>
      <c r="R56" s="79" t="s">
        <v>95</v>
      </c>
      <c r="S56" s="79"/>
      <c r="T56" s="79"/>
      <c r="U56" s="395"/>
      <c r="V56" s="395"/>
      <c r="W56" s="393"/>
      <c r="X56" s="396" t="str">
        <f t="shared" si="7"/>
        <v>●</v>
      </c>
      <c r="Y56" s="396" t="str">
        <f t="shared" si="7"/>
        <v/>
      </c>
      <c r="Z56" s="396" t="str">
        <f t="shared" si="7"/>
        <v/>
      </c>
      <c r="AA56" s="396" t="str">
        <f t="shared" si="7"/>
        <v/>
      </c>
      <c r="AB56" s="396" t="str">
        <f t="shared" si="7"/>
        <v/>
      </c>
      <c r="AC56" s="396" t="str">
        <f t="shared" si="7"/>
        <v/>
      </c>
      <c r="AD56" s="335">
        <v>43426</v>
      </c>
      <c r="AE56" s="334"/>
      <c r="AF56" s="326">
        <f t="shared" si="4"/>
        <v>13</v>
      </c>
      <c r="AG56" s="326" t="str">
        <f t="shared" si="5"/>
        <v/>
      </c>
    </row>
    <row r="57" spans="1:33" ht="45" customHeight="1">
      <c r="A57" s="325">
        <f t="shared" si="2"/>
        <v>43421</v>
      </c>
      <c r="B57" s="326" t="str">
        <f t="shared" si="6"/>
        <v>土</v>
      </c>
      <c r="C57" s="338"/>
      <c r="D57" s="338"/>
      <c r="E57" s="79"/>
      <c r="F57" s="79"/>
      <c r="G57" s="79"/>
      <c r="H57" s="79"/>
      <c r="I57" s="79"/>
      <c r="J57" s="79"/>
      <c r="K57" s="79"/>
      <c r="L57" s="79"/>
      <c r="M57" s="79"/>
      <c r="N57" s="79"/>
      <c r="O57" s="79"/>
      <c r="P57" s="79"/>
      <c r="Q57" s="79"/>
      <c r="R57" s="79"/>
      <c r="S57" s="79"/>
      <c r="T57" s="79"/>
      <c r="U57" s="395"/>
      <c r="V57" s="395"/>
      <c r="W57" s="393"/>
      <c r="X57" s="396" t="str">
        <f t="shared" si="7"/>
        <v/>
      </c>
      <c r="Y57" s="396" t="str">
        <f t="shared" si="7"/>
        <v/>
      </c>
      <c r="Z57" s="396" t="str">
        <f t="shared" si="7"/>
        <v/>
      </c>
      <c r="AA57" s="396" t="str">
        <f t="shared" si="7"/>
        <v/>
      </c>
      <c r="AB57" s="396" t="str">
        <f t="shared" si="7"/>
        <v/>
      </c>
      <c r="AC57" s="396" t="str">
        <f t="shared" si="7"/>
        <v/>
      </c>
      <c r="AD57" s="334"/>
      <c r="AE57" s="334"/>
      <c r="AF57" s="326" t="str">
        <f t="shared" si="4"/>
        <v/>
      </c>
      <c r="AG57" s="326" t="str">
        <f t="shared" si="5"/>
        <v/>
      </c>
    </row>
    <row r="58" spans="1:33" ht="45" customHeight="1">
      <c r="A58" s="325">
        <f t="shared" si="2"/>
        <v>43422</v>
      </c>
      <c r="B58" s="326" t="str">
        <f t="shared" si="6"/>
        <v>日</v>
      </c>
      <c r="C58" s="338"/>
      <c r="D58" s="338"/>
      <c r="E58" s="79"/>
      <c r="F58" s="79"/>
      <c r="G58" s="79"/>
      <c r="H58" s="79"/>
      <c r="I58" s="79"/>
      <c r="J58" s="79"/>
      <c r="K58" s="79"/>
      <c r="L58" s="79"/>
      <c r="M58" s="79"/>
      <c r="N58" s="79"/>
      <c r="O58" s="79"/>
      <c r="P58" s="79"/>
      <c r="Q58" s="79"/>
      <c r="R58" s="79"/>
      <c r="S58" s="79"/>
      <c r="T58" s="79"/>
      <c r="U58" s="395"/>
      <c r="V58" s="395"/>
      <c r="W58" s="393"/>
      <c r="X58" s="396" t="str">
        <f t="shared" si="7"/>
        <v/>
      </c>
      <c r="Y58" s="396" t="str">
        <f t="shared" si="7"/>
        <v/>
      </c>
      <c r="Z58" s="396" t="str">
        <f t="shared" si="7"/>
        <v/>
      </c>
      <c r="AA58" s="396" t="str">
        <f t="shared" si="7"/>
        <v/>
      </c>
      <c r="AB58" s="396" t="str">
        <f t="shared" si="7"/>
        <v/>
      </c>
      <c r="AC58" s="396" t="str">
        <f t="shared" si="7"/>
        <v/>
      </c>
      <c r="AD58" s="334"/>
      <c r="AE58" s="334"/>
      <c r="AF58" s="326" t="str">
        <f t="shared" si="4"/>
        <v/>
      </c>
      <c r="AG58" s="326" t="str">
        <f t="shared" si="5"/>
        <v/>
      </c>
    </row>
    <row r="59" spans="1:33" ht="45" customHeight="1">
      <c r="A59" s="325">
        <f t="shared" si="2"/>
        <v>43423</v>
      </c>
      <c r="B59" s="326" t="str">
        <f t="shared" si="6"/>
        <v>月</v>
      </c>
      <c r="C59" s="338"/>
      <c r="D59" s="338">
        <v>43437</v>
      </c>
      <c r="E59" s="79" t="s">
        <v>95</v>
      </c>
      <c r="F59" s="79"/>
      <c r="G59" s="79"/>
      <c r="H59" s="79"/>
      <c r="I59" s="79"/>
      <c r="J59" s="79"/>
      <c r="K59" s="79"/>
      <c r="L59" s="79"/>
      <c r="M59" s="79"/>
      <c r="N59" s="79"/>
      <c r="O59" s="79"/>
      <c r="P59" s="79"/>
      <c r="Q59" s="79"/>
      <c r="R59" s="79"/>
      <c r="S59" s="79"/>
      <c r="T59" s="79"/>
      <c r="U59" s="395"/>
      <c r="V59" s="395"/>
      <c r="W59" s="393"/>
      <c r="X59" s="396" t="str">
        <f t="shared" si="7"/>
        <v>●</v>
      </c>
      <c r="Y59" s="396" t="str">
        <f t="shared" si="7"/>
        <v/>
      </c>
      <c r="Z59" s="396" t="str">
        <f t="shared" si="7"/>
        <v/>
      </c>
      <c r="AA59" s="396" t="str">
        <f t="shared" si="7"/>
        <v/>
      </c>
      <c r="AB59" s="396" t="str">
        <f t="shared" si="7"/>
        <v/>
      </c>
      <c r="AC59" s="396" t="str">
        <f t="shared" si="7"/>
        <v/>
      </c>
      <c r="AD59" s="334"/>
      <c r="AE59" s="335">
        <v>43431</v>
      </c>
      <c r="AF59" s="326" t="str">
        <f t="shared" si="4"/>
        <v/>
      </c>
      <c r="AG59" s="326">
        <f t="shared" si="5"/>
        <v>15</v>
      </c>
    </row>
    <row r="60" spans="1:33" ht="45" customHeight="1">
      <c r="A60" s="325">
        <f t="shared" si="2"/>
        <v>43424</v>
      </c>
      <c r="B60" s="326" t="str">
        <f t="shared" si="6"/>
        <v>火</v>
      </c>
      <c r="C60" s="338">
        <v>43436</v>
      </c>
      <c r="D60" s="338">
        <v>43438</v>
      </c>
      <c r="E60" s="79" t="s">
        <v>95</v>
      </c>
      <c r="F60" s="79"/>
      <c r="G60" s="79"/>
      <c r="H60" s="79"/>
      <c r="I60" s="79"/>
      <c r="J60" s="79"/>
      <c r="K60" s="79"/>
      <c r="L60" s="79"/>
      <c r="M60" s="79"/>
      <c r="N60" s="79"/>
      <c r="O60" s="79"/>
      <c r="P60" s="79"/>
      <c r="Q60" s="79"/>
      <c r="R60" s="79"/>
      <c r="S60" s="79"/>
      <c r="T60" s="79"/>
      <c r="U60" s="395"/>
      <c r="V60" s="395"/>
      <c r="W60" s="393"/>
      <c r="X60" s="396" t="str">
        <f t="shared" si="7"/>
        <v>●</v>
      </c>
      <c r="Y60" s="396" t="str">
        <f t="shared" si="7"/>
        <v/>
      </c>
      <c r="Z60" s="396" t="str">
        <f t="shared" si="7"/>
        <v/>
      </c>
      <c r="AA60" s="396" t="str">
        <f t="shared" si="7"/>
        <v/>
      </c>
      <c r="AB60" s="396" t="str">
        <f t="shared" si="7"/>
        <v/>
      </c>
      <c r="AC60" s="396" t="str">
        <f t="shared" si="7"/>
        <v/>
      </c>
      <c r="AD60" s="335">
        <v>43430</v>
      </c>
      <c r="AE60" s="335">
        <v>43432</v>
      </c>
      <c r="AF60" s="326">
        <f t="shared" si="4"/>
        <v>13</v>
      </c>
      <c r="AG60" s="326">
        <f t="shared" si="5"/>
        <v>15</v>
      </c>
    </row>
    <row r="61" spans="1:33" ht="45" customHeight="1">
      <c r="A61" s="325">
        <f t="shared" si="2"/>
        <v>43425</v>
      </c>
      <c r="B61" s="326" t="str">
        <f t="shared" si="6"/>
        <v>水</v>
      </c>
      <c r="C61" s="338">
        <v>43437</v>
      </c>
      <c r="D61" s="338">
        <v>43439</v>
      </c>
      <c r="E61" s="79" t="s">
        <v>95</v>
      </c>
      <c r="F61" s="79"/>
      <c r="G61" s="79"/>
      <c r="H61" s="79"/>
      <c r="I61" s="79"/>
      <c r="J61" s="79"/>
      <c r="K61" s="79"/>
      <c r="L61" s="79"/>
      <c r="M61" s="79"/>
      <c r="N61" s="79"/>
      <c r="O61" s="79"/>
      <c r="P61" s="79"/>
      <c r="Q61" s="79"/>
      <c r="R61" s="79"/>
      <c r="S61" s="79"/>
      <c r="T61" s="79"/>
      <c r="U61" s="395"/>
      <c r="V61" s="395"/>
      <c r="W61" s="393"/>
      <c r="X61" s="396" t="str">
        <f t="shared" si="7"/>
        <v>●</v>
      </c>
      <c r="Y61" s="396" t="str">
        <f t="shared" si="7"/>
        <v/>
      </c>
      <c r="Z61" s="396" t="str">
        <f t="shared" si="7"/>
        <v/>
      </c>
      <c r="AA61" s="396" t="str">
        <f t="shared" si="7"/>
        <v/>
      </c>
      <c r="AB61" s="396" t="str">
        <f t="shared" si="7"/>
        <v/>
      </c>
      <c r="AC61" s="396" t="str">
        <f t="shared" si="7"/>
        <v/>
      </c>
      <c r="AD61" s="335">
        <v>43431</v>
      </c>
      <c r="AE61" s="335">
        <v>43433</v>
      </c>
      <c r="AF61" s="326">
        <f t="shared" si="4"/>
        <v>13</v>
      </c>
      <c r="AG61" s="326">
        <f t="shared" si="5"/>
        <v>15</v>
      </c>
    </row>
    <row r="62" spans="1:33" ht="45" customHeight="1">
      <c r="A62" s="325">
        <f t="shared" si="2"/>
        <v>43426</v>
      </c>
      <c r="B62" s="326" t="str">
        <f t="shared" si="6"/>
        <v>木</v>
      </c>
      <c r="C62" s="338">
        <v>43438</v>
      </c>
      <c r="D62" s="338">
        <v>43440</v>
      </c>
      <c r="E62" s="79" t="s">
        <v>95</v>
      </c>
      <c r="F62" s="79"/>
      <c r="G62" s="79"/>
      <c r="H62" s="79"/>
      <c r="I62" s="79"/>
      <c r="J62" s="79"/>
      <c r="K62" s="79"/>
      <c r="L62" s="79"/>
      <c r="M62" s="79"/>
      <c r="N62" s="79"/>
      <c r="O62" s="79"/>
      <c r="P62" s="79"/>
      <c r="Q62" s="79"/>
      <c r="R62" s="79"/>
      <c r="S62" s="79"/>
      <c r="T62" s="79"/>
      <c r="U62" s="395"/>
      <c r="V62" s="395"/>
      <c r="W62" s="393"/>
      <c r="X62" s="396" t="str">
        <f t="shared" si="7"/>
        <v>●</v>
      </c>
      <c r="Y62" s="396" t="str">
        <f t="shared" si="7"/>
        <v/>
      </c>
      <c r="Z62" s="396" t="str">
        <f t="shared" si="7"/>
        <v/>
      </c>
      <c r="AA62" s="396" t="str">
        <f t="shared" si="7"/>
        <v/>
      </c>
      <c r="AB62" s="396" t="str">
        <f t="shared" si="7"/>
        <v/>
      </c>
      <c r="AC62" s="396" t="str">
        <f t="shared" si="7"/>
        <v/>
      </c>
      <c r="AD62" s="335">
        <v>43432</v>
      </c>
      <c r="AE62" s="335">
        <v>43434</v>
      </c>
      <c r="AF62" s="326">
        <f t="shared" si="4"/>
        <v>13</v>
      </c>
      <c r="AG62" s="326">
        <f t="shared" si="5"/>
        <v>15</v>
      </c>
    </row>
    <row r="63" spans="1:33" ht="45" customHeight="1">
      <c r="A63" s="325">
        <f t="shared" si="2"/>
        <v>43427</v>
      </c>
      <c r="B63" s="326" t="str">
        <f t="shared" si="6"/>
        <v>金</v>
      </c>
      <c r="C63" s="338"/>
      <c r="D63" s="338"/>
      <c r="E63" s="79"/>
      <c r="F63" s="79"/>
      <c r="G63" s="79"/>
      <c r="H63" s="79"/>
      <c r="I63" s="79"/>
      <c r="J63" s="79"/>
      <c r="K63" s="79"/>
      <c r="L63" s="79"/>
      <c r="M63" s="79"/>
      <c r="N63" s="79"/>
      <c r="O63" s="79"/>
      <c r="P63" s="79"/>
      <c r="Q63" s="79"/>
      <c r="R63" s="79"/>
      <c r="S63" s="79"/>
      <c r="T63" s="79"/>
      <c r="U63" s="395"/>
      <c r="V63" s="395"/>
      <c r="W63" s="393"/>
      <c r="X63" s="396" t="str">
        <f t="shared" si="7"/>
        <v/>
      </c>
      <c r="Y63" s="396" t="str">
        <f t="shared" si="7"/>
        <v/>
      </c>
      <c r="Z63" s="396" t="str">
        <f t="shared" si="7"/>
        <v/>
      </c>
      <c r="AA63" s="396" t="str">
        <f t="shared" si="7"/>
        <v/>
      </c>
      <c r="AB63" s="396" t="str">
        <f t="shared" si="7"/>
        <v/>
      </c>
      <c r="AC63" s="396" t="str">
        <f t="shared" si="7"/>
        <v/>
      </c>
      <c r="AD63" s="334"/>
      <c r="AE63" s="334"/>
      <c r="AF63" s="326" t="str">
        <f t="shared" si="4"/>
        <v/>
      </c>
      <c r="AG63" s="326" t="str">
        <f t="shared" si="5"/>
        <v/>
      </c>
    </row>
    <row r="64" spans="1:33" ht="45" customHeight="1">
      <c r="A64" s="325">
        <f t="shared" si="2"/>
        <v>43428</v>
      </c>
      <c r="B64" s="326" t="str">
        <f t="shared" si="6"/>
        <v>土</v>
      </c>
      <c r="C64" s="338"/>
      <c r="D64" s="338"/>
      <c r="E64" s="79"/>
      <c r="F64" s="79"/>
      <c r="G64" s="79"/>
      <c r="H64" s="79"/>
      <c r="I64" s="79"/>
      <c r="J64" s="79"/>
      <c r="K64" s="79"/>
      <c r="L64" s="79"/>
      <c r="M64" s="79"/>
      <c r="N64" s="79"/>
      <c r="O64" s="79"/>
      <c r="P64" s="79"/>
      <c r="Q64" s="79"/>
      <c r="R64" s="79"/>
      <c r="S64" s="79"/>
      <c r="T64" s="79"/>
      <c r="U64" s="395"/>
      <c r="V64" s="395"/>
      <c r="W64" s="393"/>
      <c r="X64" s="396" t="str">
        <f t="shared" si="7"/>
        <v/>
      </c>
      <c r="Y64" s="396" t="str">
        <f t="shared" si="7"/>
        <v/>
      </c>
      <c r="Z64" s="396" t="str">
        <f t="shared" si="7"/>
        <v/>
      </c>
      <c r="AA64" s="396" t="str">
        <f t="shared" si="7"/>
        <v/>
      </c>
      <c r="AB64" s="396" t="str">
        <f t="shared" si="7"/>
        <v/>
      </c>
      <c r="AC64" s="396" t="str">
        <f t="shared" si="7"/>
        <v/>
      </c>
      <c r="AD64" s="334"/>
      <c r="AE64" s="334"/>
      <c r="AF64" s="326" t="str">
        <f t="shared" si="4"/>
        <v/>
      </c>
      <c r="AG64" s="326" t="str">
        <f t="shared" si="5"/>
        <v/>
      </c>
    </row>
    <row r="65" spans="1:33" ht="45" customHeight="1">
      <c r="A65" s="325">
        <f t="shared" si="2"/>
        <v>43429</v>
      </c>
      <c r="B65" s="326" t="str">
        <f t="shared" si="6"/>
        <v>日</v>
      </c>
      <c r="C65" s="338"/>
      <c r="D65" s="338"/>
      <c r="E65" s="79"/>
      <c r="F65" s="79"/>
      <c r="G65" s="79"/>
      <c r="H65" s="79"/>
      <c r="I65" s="79"/>
      <c r="J65" s="79"/>
      <c r="K65" s="79"/>
      <c r="L65" s="79"/>
      <c r="M65" s="79"/>
      <c r="N65" s="79"/>
      <c r="O65" s="79"/>
      <c r="P65" s="79"/>
      <c r="Q65" s="79"/>
      <c r="R65" s="79"/>
      <c r="S65" s="79"/>
      <c r="T65" s="79"/>
      <c r="U65" s="395"/>
      <c r="V65" s="395"/>
      <c r="W65" s="393"/>
      <c r="X65" s="396" t="str">
        <f t="shared" si="7"/>
        <v/>
      </c>
      <c r="Y65" s="396" t="str">
        <f t="shared" si="7"/>
        <v/>
      </c>
      <c r="Z65" s="396" t="str">
        <f t="shared" si="7"/>
        <v/>
      </c>
      <c r="AA65" s="396" t="str">
        <f t="shared" si="7"/>
        <v/>
      </c>
      <c r="AB65" s="396" t="str">
        <f t="shared" si="7"/>
        <v/>
      </c>
      <c r="AC65" s="396" t="str">
        <f t="shared" si="7"/>
        <v/>
      </c>
      <c r="AD65" s="334"/>
      <c r="AE65" s="334"/>
      <c r="AF65" s="326" t="str">
        <f t="shared" si="4"/>
        <v/>
      </c>
      <c r="AG65" s="326" t="str">
        <f t="shared" si="5"/>
        <v/>
      </c>
    </row>
    <row r="66" spans="1:33" ht="45" customHeight="1">
      <c r="A66" s="325">
        <f t="shared" si="2"/>
        <v>43430</v>
      </c>
      <c r="B66" s="326" t="str">
        <f t="shared" si="6"/>
        <v>月</v>
      </c>
      <c r="C66" s="338"/>
      <c r="D66" s="338">
        <v>43444</v>
      </c>
      <c r="E66" s="79"/>
      <c r="F66" s="79"/>
      <c r="G66" s="79"/>
      <c r="H66" s="79"/>
      <c r="I66" s="79"/>
      <c r="J66" s="79"/>
      <c r="K66" s="79"/>
      <c r="L66" s="79"/>
      <c r="M66" s="79"/>
      <c r="N66" s="79"/>
      <c r="O66" s="79"/>
      <c r="P66" s="79"/>
      <c r="Q66" s="79" t="s">
        <v>95</v>
      </c>
      <c r="R66" s="79" t="s">
        <v>95</v>
      </c>
      <c r="S66" s="79"/>
      <c r="T66" s="79"/>
      <c r="U66" s="395"/>
      <c r="V66" s="395"/>
      <c r="W66" s="393"/>
      <c r="X66" s="396" t="str">
        <f t="shared" si="7"/>
        <v>●</v>
      </c>
      <c r="Y66" s="396" t="str">
        <f t="shared" si="7"/>
        <v/>
      </c>
      <c r="Z66" s="396" t="str">
        <f t="shared" si="7"/>
        <v/>
      </c>
      <c r="AA66" s="396" t="str">
        <f t="shared" si="7"/>
        <v/>
      </c>
      <c r="AB66" s="396" t="str">
        <f t="shared" si="7"/>
        <v/>
      </c>
      <c r="AC66" s="396" t="str">
        <f t="shared" si="7"/>
        <v/>
      </c>
      <c r="AD66" s="334"/>
      <c r="AE66" s="335">
        <v>43438</v>
      </c>
      <c r="AF66" s="326" t="str">
        <f t="shared" si="4"/>
        <v/>
      </c>
      <c r="AG66" s="326">
        <f t="shared" si="5"/>
        <v>15</v>
      </c>
    </row>
    <row r="67" spans="1:33" ht="45" customHeight="1">
      <c r="A67" s="325">
        <f t="shared" si="2"/>
        <v>43431</v>
      </c>
      <c r="B67" s="326" t="str">
        <f t="shared" si="6"/>
        <v>火</v>
      </c>
      <c r="C67" s="338">
        <v>43443</v>
      </c>
      <c r="D67" s="338">
        <v>43445</v>
      </c>
      <c r="E67" s="79"/>
      <c r="F67" s="79"/>
      <c r="G67" s="79"/>
      <c r="H67" s="79"/>
      <c r="I67" s="79"/>
      <c r="J67" s="79"/>
      <c r="K67" s="79"/>
      <c r="L67" s="79"/>
      <c r="M67" s="79"/>
      <c r="N67" s="79"/>
      <c r="O67" s="79"/>
      <c r="P67" s="79"/>
      <c r="Q67" s="79" t="s">
        <v>95</v>
      </c>
      <c r="R67" s="79" t="s">
        <v>95</v>
      </c>
      <c r="S67" s="79"/>
      <c r="T67" s="79"/>
      <c r="U67" s="395"/>
      <c r="V67" s="395"/>
      <c r="W67" s="393"/>
      <c r="X67" s="396" t="str">
        <f t="shared" si="7"/>
        <v>●</v>
      </c>
      <c r="Y67" s="396" t="str">
        <f t="shared" si="7"/>
        <v/>
      </c>
      <c r="Z67" s="396" t="str">
        <f t="shared" si="7"/>
        <v/>
      </c>
      <c r="AA67" s="396" t="str">
        <f t="shared" si="7"/>
        <v/>
      </c>
      <c r="AB67" s="396" t="str">
        <f t="shared" si="7"/>
        <v/>
      </c>
      <c r="AC67" s="396" t="str">
        <f t="shared" si="7"/>
        <v/>
      </c>
      <c r="AD67" s="335">
        <v>43437</v>
      </c>
      <c r="AE67" s="335">
        <v>43439</v>
      </c>
      <c r="AF67" s="326">
        <f t="shared" si="4"/>
        <v>13</v>
      </c>
      <c r="AG67" s="326">
        <f t="shared" si="5"/>
        <v>15</v>
      </c>
    </row>
    <row r="68" spans="1:33" ht="45" customHeight="1">
      <c r="A68" s="325">
        <f t="shared" si="2"/>
        <v>43432</v>
      </c>
      <c r="B68" s="326" t="str">
        <f t="shared" si="6"/>
        <v>水</v>
      </c>
      <c r="C68" s="338">
        <v>43444</v>
      </c>
      <c r="D68" s="338">
        <v>43446</v>
      </c>
      <c r="E68" s="79"/>
      <c r="F68" s="79"/>
      <c r="G68" s="79"/>
      <c r="H68" s="79"/>
      <c r="I68" s="79"/>
      <c r="J68" s="79"/>
      <c r="K68" s="79"/>
      <c r="L68" s="79"/>
      <c r="M68" s="79"/>
      <c r="N68" s="79"/>
      <c r="O68" s="79"/>
      <c r="P68" s="79"/>
      <c r="Q68" s="79" t="s">
        <v>95</v>
      </c>
      <c r="R68" s="79" t="s">
        <v>95</v>
      </c>
      <c r="S68" s="79"/>
      <c r="T68" s="79"/>
      <c r="U68" s="395"/>
      <c r="V68" s="395"/>
      <c r="W68" s="393"/>
      <c r="X68" s="396" t="str">
        <f t="shared" si="7"/>
        <v>●</v>
      </c>
      <c r="Y68" s="396" t="str">
        <f t="shared" si="7"/>
        <v/>
      </c>
      <c r="Z68" s="396" t="str">
        <f t="shared" si="7"/>
        <v/>
      </c>
      <c r="AA68" s="396" t="str">
        <f t="shared" si="7"/>
        <v/>
      </c>
      <c r="AB68" s="396" t="str">
        <f t="shared" si="7"/>
        <v/>
      </c>
      <c r="AC68" s="396" t="str">
        <f t="shared" si="7"/>
        <v/>
      </c>
      <c r="AD68" s="335">
        <v>43438</v>
      </c>
      <c r="AE68" s="335">
        <v>43440</v>
      </c>
      <c r="AF68" s="326">
        <f t="shared" si="4"/>
        <v>13</v>
      </c>
      <c r="AG68" s="326">
        <f t="shared" si="5"/>
        <v>15</v>
      </c>
    </row>
    <row r="69" spans="1:33" ht="45" customHeight="1">
      <c r="A69" s="325">
        <f t="shared" si="2"/>
        <v>43433</v>
      </c>
      <c r="B69" s="326" t="str">
        <f t="shared" si="6"/>
        <v>木</v>
      </c>
      <c r="C69" s="338">
        <v>43445</v>
      </c>
      <c r="D69" s="338">
        <v>43447</v>
      </c>
      <c r="E69" s="79"/>
      <c r="F69" s="79"/>
      <c r="G69" s="79"/>
      <c r="H69" s="79"/>
      <c r="I69" s="79"/>
      <c r="J69" s="79"/>
      <c r="K69" s="79"/>
      <c r="L69" s="79"/>
      <c r="M69" s="79"/>
      <c r="N69" s="79"/>
      <c r="O69" s="79"/>
      <c r="P69" s="79"/>
      <c r="Q69" s="79" t="s">
        <v>95</v>
      </c>
      <c r="R69" s="79" t="s">
        <v>95</v>
      </c>
      <c r="S69" s="79"/>
      <c r="T69" s="79"/>
      <c r="U69" s="395"/>
      <c r="V69" s="395"/>
      <c r="W69" s="393"/>
      <c r="X69" s="396" t="str">
        <f t="shared" si="7"/>
        <v>●</v>
      </c>
      <c r="Y69" s="396" t="str">
        <f t="shared" si="7"/>
        <v/>
      </c>
      <c r="Z69" s="396" t="str">
        <f t="shared" si="7"/>
        <v/>
      </c>
      <c r="AA69" s="396" t="str">
        <f t="shared" ref="Y69:AC120" si="8">IF(AND(OR(AND(($A69&gt;=AA$2),($A69&lt;=AA$3)),AND(($A69&gt;=AA$4),($A69&lt;=AA$6)),AND(($A69&gt;=AA$7),($A69&lt;=AA$8))),OR($D69&lt;&gt;"",$C69&lt;&gt;"")),"●","")</f>
        <v/>
      </c>
      <c r="AB69" s="396" t="str">
        <f t="shared" si="8"/>
        <v/>
      </c>
      <c r="AC69" s="396" t="str">
        <f t="shared" si="8"/>
        <v/>
      </c>
      <c r="AD69" s="335">
        <v>43439</v>
      </c>
      <c r="AE69" s="335">
        <v>43441</v>
      </c>
      <c r="AF69" s="326">
        <f t="shared" si="4"/>
        <v>13</v>
      </c>
      <c r="AG69" s="326">
        <f t="shared" si="5"/>
        <v>15</v>
      </c>
    </row>
    <row r="70" spans="1:33" ht="45" customHeight="1">
      <c r="A70" s="325">
        <f t="shared" si="2"/>
        <v>43434</v>
      </c>
      <c r="B70" s="326" t="str">
        <f t="shared" si="6"/>
        <v>金</v>
      </c>
      <c r="C70" s="338">
        <v>43446</v>
      </c>
      <c r="D70" s="338"/>
      <c r="E70" s="79"/>
      <c r="F70" s="79"/>
      <c r="G70" s="79"/>
      <c r="H70" s="79"/>
      <c r="I70" s="79"/>
      <c r="J70" s="79"/>
      <c r="K70" s="79"/>
      <c r="L70" s="79"/>
      <c r="M70" s="79"/>
      <c r="N70" s="79"/>
      <c r="O70" s="79"/>
      <c r="P70" s="79"/>
      <c r="Q70" s="79" t="s">
        <v>95</v>
      </c>
      <c r="R70" s="79" t="s">
        <v>95</v>
      </c>
      <c r="S70" s="79"/>
      <c r="T70" s="79"/>
      <c r="U70" s="395"/>
      <c r="V70" s="395"/>
      <c r="W70" s="393"/>
      <c r="X70" s="396" t="str">
        <f t="shared" ref="X70:X133" si="9">IF(AND(OR(AND(($A70&gt;=X$2),($A70&lt;=X$3)),AND(($A70&gt;=X$4),($A70&lt;=X$6)),AND(($A70&gt;=X$7),($A70&lt;=X$8))),OR($D70&lt;&gt;"",$C70&lt;&gt;"")),"●","")</f>
        <v>●</v>
      </c>
      <c r="Y70" s="396" t="str">
        <f t="shared" si="8"/>
        <v/>
      </c>
      <c r="Z70" s="396" t="str">
        <f t="shared" si="8"/>
        <v/>
      </c>
      <c r="AA70" s="396" t="str">
        <f t="shared" si="8"/>
        <v/>
      </c>
      <c r="AB70" s="396" t="str">
        <f t="shared" si="8"/>
        <v/>
      </c>
      <c r="AC70" s="396" t="str">
        <f t="shared" si="8"/>
        <v/>
      </c>
      <c r="AD70" s="335">
        <v>43440</v>
      </c>
      <c r="AE70" s="334"/>
      <c r="AF70" s="326">
        <f t="shared" si="4"/>
        <v>13</v>
      </c>
      <c r="AG70" s="326" t="str">
        <f t="shared" si="5"/>
        <v/>
      </c>
    </row>
    <row r="71" spans="1:33" ht="45" customHeight="1">
      <c r="A71" s="325">
        <f t="shared" si="2"/>
        <v>43435</v>
      </c>
      <c r="B71" s="326" t="str">
        <f t="shared" si="6"/>
        <v>土</v>
      </c>
      <c r="C71" s="338"/>
      <c r="D71" s="338"/>
      <c r="E71" s="79"/>
      <c r="F71" s="79"/>
      <c r="G71" s="79"/>
      <c r="H71" s="79"/>
      <c r="I71" s="79"/>
      <c r="J71" s="79"/>
      <c r="K71" s="79"/>
      <c r="L71" s="79"/>
      <c r="M71" s="79"/>
      <c r="N71" s="79"/>
      <c r="O71" s="79"/>
      <c r="P71" s="79"/>
      <c r="Q71" s="79"/>
      <c r="R71" s="79"/>
      <c r="S71" s="79"/>
      <c r="T71" s="79"/>
      <c r="U71" s="395"/>
      <c r="V71" s="395"/>
      <c r="W71" s="393"/>
      <c r="X71" s="396" t="str">
        <f t="shared" si="9"/>
        <v/>
      </c>
      <c r="Y71" s="396" t="str">
        <f t="shared" si="8"/>
        <v/>
      </c>
      <c r="Z71" s="396" t="str">
        <f t="shared" si="8"/>
        <v/>
      </c>
      <c r="AA71" s="396" t="str">
        <f t="shared" si="8"/>
        <v/>
      </c>
      <c r="AB71" s="396" t="str">
        <f t="shared" si="8"/>
        <v/>
      </c>
      <c r="AC71" s="396" t="str">
        <f t="shared" si="8"/>
        <v/>
      </c>
      <c r="AD71" s="334"/>
      <c r="AE71" s="334"/>
      <c r="AF71" s="326" t="str">
        <f t="shared" si="4"/>
        <v/>
      </c>
      <c r="AG71" s="326" t="str">
        <f t="shared" si="5"/>
        <v/>
      </c>
    </row>
    <row r="72" spans="1:33" ht="45" customHeight="1">
      <c r="A72" s="325">
        <f t="shared" si="2"/>
        <v>43436</v>
      </c>
      <c r="B72" s="326" t="str">
        <f t="shared" si="6"/>
        <v>日</v>
      </c>
      <c r="C72" s="338"/>
      <c r="D72" s="338"/>
      <c r="E72" s="79"/>
      <c r="F72" s="79"/>
      <c r="G72" s="79"/>
      <c r="H72" s="79"/>
      <c r="I72" s="79"/>
      <c r="J72" s="79"/>
      <c r="K72" s="79"/>
      <c r="L72" s="79"/>
      <c r="M72" s="79"/>
      <c r="N72" s="79"/>
      <c r="O72" s="79"/>
      <c r="P72" s="79"/>
      <c r="Q72" s="79"/>
      <c r="R72" s="79"/>
      <c r="S72" s="79"/>
      <c r="T72" s="79"/>
      <c r="U72" s="395"/>
      <c r="V72" s="395"/>
      <c r="W72" s="393"/>
      <c r="X72" s="396" t="str">
        <f t="shared" si="9"/>
        <v/>
      </c>
      <c r="Y72" s="396" t="str">
        <f t="shared" si="8"/>
        <v/>
      </c>
      <c r="Z72" s="396" t="str">
        <f t="shared" si="8"/>
        <v/>
      </c>
      <c r="AA72" s="396" t="str">
        <f t="shared" si="8"/>
        <v/>
      </c>
      <c r="AB72" s="396" t="str">
        <f t="shared" si="8"/>
        <v/>
      </c>
      <c r="AC72" s="396" t="str">
        <f t="shared" si="8"/>
        <v/>
      </c>
      <c r="AD72" s="334"/>
      <c r="AE72" s="334"/>
      <c r="AF72" s="326" t="str">
        <f t="shared" si="4"/>
        <v/>
      </c>
      <c r="AG72" s="326" t="str">
        <f t="shared" si="5"/>
        <v/>
      </c>
    </row>
    <row r="73" spans="1:33" ht="45" customHeight="1">
      <c r="A73" s="325">
        <f t="shared" si="2"/>
        <v>43437</v>
      </c>
      <c r="B73" s="326" t="str">
        <f t="shared" si="6"/>
        <v>月</v>
      </c>
      <c r="C73" s="338"/>
      <c r="D73" s="338">
        <v>43451</v>
      </c>
      <c r="E73" s="79" t="s">
        <v>95</v>
      </c>
      <c r="F73" s="79"/>
      <c r="G73" s="79"/>
      <c r="H73" s="79"/>
      <c r="I73" s="79"/>
      <c r="J73" s="79"/>
      <c r="K73" s="79"/>
      <c r="L73" s="79"/>
      <c r="M73" s="79"/>
      <c r="N73" s="79"/>
      <c r="O73" s="79"/>
      <c r="P73" s="79"/>
      <c r="Q73" s="79"/>
      <c r="R73" s="79"/>
      <c r="S73" s="79"/>
      <c r="T73" s="79"/>
      <c r="U73" s="395"/>
      <c r="V73" s="395"/>
      <c r="W73" s="393"/>
      <c r="X73" s="396" t="str">
        <f t="shared" si="9"/>
        <v>●</v>
      </c>
      <c r="Y73" s="396" t="str">
        <f t="shared" si="8"/>
        <v/>
      </c>
      <c r="Z73" s="396" t="str">
        <f t="shared" si="8"/>
        <v/>
      </c>
      <c r="AA73" s="396" t="str">
        <f t="shared" si="8"/>
        <v/>
      </c>
      <c r="AB73" s="396" t="str">
        <f t="shared" si="8"/>
        <v/>
      </c>
      <c r="AC73" s="396" t="str">
        <f t="shared" si="8"/>
        <v/>
      </c>
      <c r="AD73" s="334"/>
      <c r="AE73" s="335">
        <v>43445</v>
      </c>
      <c r="AF73" s="326" t="str">
        <f t="shared" si="4"/>
        <v/>
      </c>
      <c r="AG73" s="326">
        <f t="shared" si="5"/>
        <v>15</v>
      </c>
    </row>
    <row r="74" spans="1:33" ht="45" customHeight="1">
      <c r="A74" s="325">
        <f t="shared" si="2"/>
        <v>43438</v>
      </c>
      <c r="B74" s="326" t="str">
        <f t="shared" si="6"/>
        <v>火</v>
      </c>
      <c r="C74" s="338">
        <v>43450</v>
      </c>
      <c r="D74" s="338">
        <v>43452</v>
      </c>
      <c r="E74" s="79" t="s">
        <v>95</v>
      </c>
      <c r="F74" s="79"/>
      <c r="G74" s="79"/>
      <c r="H74" s="79"/>
      <c r="I74" s="79"/>
      <c r="J74" s="79"/>
      <c r="K74" s="79"/>
      <c r="L74" s="79"/>
      <c r="M74" s="79"/>
      <c r="N74" s="79"/>
      <c r="O74" s="79"/>
      <c r="P74" s="79"/>
      <c r="Q74" s="79"/>
      <c r="R74" s="79"/>
      <c r="S74" s="79"/>
      <c r="T74" s="79"/>
      <c r="U74" s="395"/>
      <c r="V74" s="395"/>
      <c r="W74" s="393"/>
      <c r="X74" s="396" t="str">
        <f t="shared" si="9"/>
        <v>●</v>
      </c>
      <c r="Y74" s="396" t="str">
        <f t="shared" si="8"/>
        <v/>
      </c>
      <c r="Z74" s="396" t="str">
        <f t="shared" si="8"/>
        <v/>
      </c>
      <c r="AA74" s="396" t="str">
        <f t="shared" si="8"/>
        <v/>
      </c>
      <c r="AB74" s="396" t="str">
        <f t="shared" si="8"/>
        <v/>
      </c>
      <c r="AC74" s="396" t="str">
        <f t="shared" si="8"/>
        <v/>
      </c>
      <c r="AD74" s="335">
        <v>43444</v>
      </c>
      <c r="AE74" s="335">
        <v>43446</v>
      </c>
      <c r="AF74" s="326">
        <f t="shared" si="4"/>
        <v>13</v>
      </c>
      <c r="AG74" s="326">
        <f t="shared" si="5"/>
        <v>15</v>
      </c>
    </row>
    <row r="75" spans="1:33" ht="45" customHeight="1">
      <c r="A75" s="325">
        <f t="shared" ref="A75:A138" si="10">IF(A74&gt;=B$3,"",A74+1)</f>
        <v>43439</v>
      </c>
      <c r="B75" s="326" t="str">
        <f t="shared" si="6"/>
        <v>水</v>
      </c>
      <c r="C75" s="338">
        <v>43451</v>
      </c>
      <c r="D75" s="338">
        <v>43453</v>
      </c>
      <c r="E75" s="79" t="s">
        <v>95</v>
      </c>
      <c r="F75" s="79"/>
      <c r="G75" s="79"/>
      <c r="H75" s="79"/>
      <c r="I75" s="79"/>
      <c r="J75" s="79"/>
      <c r="K75" s="79"/>
      <c r="L75" s="79"/>
      <c r="M75" s="79"/>
      <c r="N75" s="79"/>
      <c r="O75" s="79"/>
      <c r="P75" s="79"/>
      <c r="Q75" s="79"/>
      <c r="R75" s="79"/>
      <c r="S75" s="79"/>
      <c r="T75" s="79"/>
      <c r="U75" s="395"/>
      <c r="V75" s="395"/>
      <c r="W75" s="393"/>
      <c r="X75" s="396" t="str">
        <f t="shared" si="9"/>
        <v>●</v>
      </c>
      <c r="Y75" s="396" t="str">
        <f t="shared" si="8"/>
        <v/>
      </c>
      <c r="Z75" s="396" t="str">
        <f t="shared" si="8"/>
        <v/>
      </c>
      <c r="AA75" s="396" t="str">
        <f t="shared" si="8"/>
        <v/>
      </c>
      <c r="AB75" s="396" t="str">
        <f t="shared" si="8"/>
        <v/>
      </c>
      <c r="AC75" s="396" t="str">
        <f t="shared" si="8"/>
        <v/>
      </c>
      <c r="AD75" s="335">
        <v>43445</v>
      </c>
      <c r="AE75" s="335">
        <v>43447</v>
      </c>
      <c r="AF75" s="326">
        <f t="shared" ref="AF75:AF138" si="11">IF(ISBLANK(C75),"",C75-$A75+1)</f>
        <v>13</v>
      </c>
      <c r="AG75" s="326">
        <f t="shared" ref="AG75:AG138" si="12">IF(ISBLANK(D75),"",D75-$A75+1)</f>
        <v>15</v>
      </c>
    </row>
    <row r="76" spans="1:33" ht="45" customHeight="1">
      <c r="A76" s="325">
        <f t="shared" si="10"/>
        <v>43440</v>
      </c>
      <c r="B76" s="326" t="str">
        <f t="shared" ref="B76:B139" si="13">IF(ISBLANK(A76),"",TEXT(A76,"aaa"))</f>
        <v>木</v>
      </c>
      <c r="C76" s="338">
        <v>43452</v>
      </c>
      <c r="D76" s="338">
        <v>43454</v>
      </c>
      <c r="E76" s="79" t="s">
        <v>95</v>
      </c>
      <c r="F76" s="79"/>
      <c r="G76" s="79"/>
      <c r="H76" s="79"/>
      <c r="I76" s="79"/>
      <c r="J76" s="79"/>
      <c r="K76" s="79"/>
      <c r="L76" s="79"/>
      <c r="M76" s="79"/>
      <c r="N76" s="79"/>
      <c r="O76" s="79"/>
      <c r="P76" s="79"/>
      <c r="Q76" s="79"/>
      <c r="R76" s="79"/>
      <c r="S76" s="79"/>
      <c r="T76" s="79"/>
      <c r="U76" s="395"/>
      <c r="V76" s="395"/>
      <c r="W76" s="393"/>
      <c r="X76" s="396" t="str">
        <f t="shared" si="9"/>
        <v>●</v>
      </c>
      <c r="Y76" s="396" t="str">
        <f t="shared" si="8"/>
        <v/>
      </c>
      <c r="Z76" s="396" t="str">
        <f t="shared" si="8"/>
        <v/>
      </c>
      <c r="AA76" s="396" t="str">
        <f t="shared" si="8"/>
        <v/>
      </c>
      <c r="AB76" s="396" t="str">
        <f t="shared" si="8"/>
        <v/>
      </c>
      <c r="AC76" s="396" t="str">
        <f t="shared" si="8"/>
        <v/>
      </c>
      <c r="AD76" s="335">
        <v>43446</v>
      </c>
      <c r="AE76" s="335">
        <v>43448</v>
      </c>
      <c r="AF76" s="326">
        <f t="shared" si="11"/>
        <v>13</v>
      </c>
      <c r="AG76" s="326">
        <f t="shared" si="12"/>
        <v>15</v>
      </c>
    </row>
    <row r="77" spans="1:33" ht="45" customHeight="1">
      <c r="A77" s="325">
        <f t="shared" si="10"/>
        <v>43441</v>
      </c>
      <c r="B77" s="326" t="str">
        <f t="shared" si="13"/>
        <v>金</v>
      </c>
      <c r="C77" s="338">
        <v>43453</v>
      </c>
      <c r="D77" s="338"/>
      <c r="E77" s="79" t="s">
        <v>95</v>
      </c>
      <c r="F77" s="79"/>
      <c r="G77" s="79"/>
      <c r="H77" s="79"/>
      <c r="I77" s="79"/>
      <c r="J77" s="79"/>
      <c r="K77" s="79"/>
      <c r="L77" s="79"/>
      <c r="M77" s="79"/>
      <c r="N77" s="79"/>
      <c r="O77" s="79"/>
      <c r="P77" s="79"/>
      <c r="Q77" s="79"/>
      <c r="R77" s="79"/>
      <c r="S77" s="79"/>
      <c r="T77" s="79"/>
      <c r="U77" s="395"/>
      <c r="V77" s="395"/>
      <c r="W77" s="393"/>
      <c r="X77" s="396" t="str">
        <f t="shared" si="9"/>
        <v>●</v>
      </c>
      <c r="Y77" s="396" t="str">
        <f t="shared" si="8"/>
        <v/>
      </c>
      <c r="Z77" s="396" t="str">
        <f t="shared" si="8"/>
        <v/>
      </c>
      <c r="AA77" s="396" t="str">
        <f t="shared" si="8"/>
        <v/>
      </c>
      <c r="AB77" s="396" t="str">
        <f t="shared" si="8"/>
        <v/>
      </c>
      <c r="AC77" s="396" t="str">
        <f t="shared" si="8"/>
        <v/>
      </c>
      <c r="AD77" s="335">
        <v>43447</v>
      </c>
      <c r="AE77" s="334"/>
      <c r="AF77" s="326">
        <f t="shared" si="11"/>
        <v>13</v>
      </c>
      <c r="AG77" s="326" t="str">
        <f t="shared" si="12"/>
        <v/>
      </c>
    </row>
    <row r="78" spans="1:33" ht="45" customHeight="1">
      <c r="A78" s="325">
        <f t="shared" si="10"/>
        <v>43442</v>
      </c>
      <c r="B78" s="326" t="str">
        <f t="shared" si="13"/>
        <v>土</v>
      </c>
      <c r="C78" s="338"/>
      <c r="D78" s="338"/>
      <c r="E78" s="79"/>
      <c r="F78" s="79"/>
      <c r="G78" s="79"/>
      <c r="H78" s="79"/>
      <c r="I78" s="79"/>
      <c r="J78" s="79"/>
      <c r="K78" s="79"/>
      <c r="L78" s="79"/>
      <c r="M78" s="79"/>
      <c r="N78" s="79"/>
      <c r="O78" s="79"/>
      <c r="P78" s="79"/>
      <c r="Q78" s="79"/>
      <c r="R78" s="79"/>
      <c r="S78" s="79"/>
      <c r="T78" s="79"/>
      <c r="U78" s="395"/>
      <c r="V78" s="395"/>
      <c r="W78" s="393"/>
      <c r="X78" s="396" t="str">
        <f t="shared" si="9"/>
        <v/>
      </c>
      <c r="Y78" s="396" t="str">
        <f t="shared" si="8"/>
        <v/>
      </c>
      <c r="Z78" s="396" t="str">
        <f t="shared" si="8"/>
        <v/>
      </c>
      <c r="AA78" s="396" t="str">
        <f t="shared" si="8"/>
        <v/>
      </c>
      <c r="AB78" s="396" t="str">
        <f t="shared" si="8"/>
        <v/>
      </c>
      <c r="AC78" s="396" t="str">
        <f t="shared" si="8"/>
        <v/>
      </c>
      <c r="AD78" s="334"/>
      <c r="AE78" s="334"/>
      <c r="AF78" s="326" t="str">
        <f t="shared" si="11"/>
        <v/>
      </c>
      <c r="AG78" s="326" t="str">
        <f t="shared" si="12"/>
        <v/>
      </c>
    </row>
    <row r="79" spans="1:33" ht="45" customHeight="1">
      <c r="A79" s="325">
        <f t="shared" si="10"/>
        <v>43443</v>
      </c>
      <c r="B79" s="326" t="str">
        <f t="shared" si="13"/>
        <v>日</v>
      </c>
      <c r="C79" s="338"/>
      <c r="D79" s="338"/>
      <c r="E79" s="79"/>
      <c r="F79" s="79"/>
      <c r="G79" s="79"/>
      <c r="H79" s="79"/>
      <c r="I79" s="79"/>
      <c r="J79" s="79"/>
      <c r="K79" s="79"/>
      <c r="L79" s="79"/>
      <c r="M79" s="79"/>
      <c r="N79" s="79"/>
      <c r="O79" s="79"/>
      <c r="P79" s="79"/>
      <c r="Q79" s="79"/>
      <c r="R79" s="79"/>
      <c r="S79" s="79"/>
      <c r="T79" s="79"/>
      <c r="U79" s="395"/>
      <c r="V79" s="395"/>
      <c r="W79" s="393"/>
      <c r="X79" s="396" t="str">
        <f t="shared" si="9"/>
        <v/>
      </c>
      <c r="Y79" s="396" t="str">
        <f t="shared" si="8"/>
        <v/>
      </c>
      <c r="Z79" s="396" t="str">
        <f t="shared" si="8"/>
        <v/>
      </c>
      <c r="AA79" s="396" t="str">
        <f t="shared" si="8"/>
        <v/>
      </c>
      <c r="AB79" s="396" t="str">
        <f t="shared" si="8"/>
        <v/>
      </c>
      <c r="AC79" s="396" t="str">
        <f t="shared" si="8"/>
        <v/>
      </c>
      <c r="AD79" s="334"/>
      <c r="AE79" s="334"/>
      <c r="AF79" s="326" t="str">
        <f t="shared" si="11"/>
        <v/>
      </c>
      <c r="AG79" s="326" t="str">
        <f t="shared" si="12"/>
        <v/>
      </c>
    </row>
    <row r="80" spans="1:33" ht="45" customHeight="1">
      <c r="A80" s="325">
        <f t="shared" si="10"/>
        <v>43444</v>
      </c>
      <c r="B80" s="326" t="str">
        <f t="shared" si="13"/>
        <v>月</v>
      </c>
      <c r="C80" s="338"/>
      <c r="D80" s="338">
        <v>43458</v>
      </c>
      <c r="E80" s="79"/>
      <c r="F80" s="79"/>
      <c r="G80" s="79"/>
      <c r="H80" s="79"/>
      <c r="I80" s="79"/>
      <c r="J80" s="79"/>
      <c r="K80" s="79"/>
      <c r="L80" s="79"/>
      <c r="M80" s="79"/>
      <c r="N80" s="79"/>
      <c r="O80" s="79"/>
      <c r="P80" s="79"/>
      <c r="Q80" s="79" t="s">
        <v>95</v>
      </c>
      <c r="R80" s="79" t="s">
        <v>95</v>
      </c>
      <c r="S80" s="79"/>
      <c r="T80" s="79"/>
      <c r="U80" s="395"/>
      <c r="V80" s="395"/>
      <c r="W80" s="393"/>
      <c r="X80" s="396" t="str">
        <f t="shared" si="9"/>
        <v>●</v>
      </c>
      <c r="Y80" s="396" t="str">
        <f t="shared" si="8"/>
        <v/>
      </c>
      <c r="Z80" s="396" t="str">
        <f t="shared" si="8"/>
        <v/>
      </c>
      <c r="AA80" s="396" t="str">
        <f t="shared" si="8"/>
        <v/>
      </c>
      <c r="AB80" s="396" t="str">
        <f t="shared" si="8"/>
        <v/>
      </c>
      <c r="AC80" s="396" t="str">
        <f t="shared" si="8"/>
        <v/>
      </c>
      <c r="AD80" s="334"/>
      <c r="AE80" s="335">
        <v>43452</v>
      </c>
      <c r="AF80" s="326" t="str">
        <f t="shared" si="11"/>
        <v/>
      </c>
      <c r="AG80" s="326">
        <f t="shared" si="12"/>
        <v>15</v>
      </c>
    </row>
    <row r="81" spans="1:33" ht="45" customHeight="1">
      <c r="A81" s="325">
        <f t="shared" si="10"/>
        <v>43445</v>
      </c>
      <c r="B81" s="326" t="str">
        <f t="shared" si="13"/>
        <v>火</v>
      </c>
      <c r="C81" s="338">
        <v>43457</v>
      </c>
      <c r="D81" s="338">
        <v>43459</v>
      </c>
      <c r="E81" s="79"/>
      <c r="F81" s="79"/>
      <c r="G81" s="79"/>
      <c r="H81" s="79"/>
      <c r="I81" s="79"/>
      <c r="J81" s="79"/>
      <c r="K81" s="79"/>
      <c r="L81" s="79"/>
      <c r="M81" s="79"/>
      <c r="N81" s="79"/>
      <c r="O81" s="79"/>
      <c r="P81" s="79"/>
      <c r="Q81" s="79" t="s">
        <v>95</v>
      </c>
      <c r="R81" s="79" t="s">
        <v>95</v>
      </c>
      <c r="S81" s="79"/>
      <c r="T81" s="79"/>
      <c r="U81" s="395"/>
      <c r="V81" s="395"/>
      <c r="W81" s="393"/>
      <c r="X81" s="396" t="str">
        <f t="shared" si="9"/>
        <v>●</v>
      </c>
      <c r="Y81" s="396" t="str">
        <f t="shared" si="8"/>
        <v/>
      </c>
      <c r="Z81" s="396" t="str">
        <f t="shared" si="8"/>
        <v/>
      </c>
      <c r="AA81" s="396" t="str">
        <f t="shared" si="8"/>
        <v/>
      </c>
      <c r="AB81" s="396" t="str">
        <f t="shared" si="8"/>
        <v/>
      </c>
      <c r="AC81" s="396" t="str">
        <f t="shared" si="8"/>
        <v/>
      </c>
      <c r="AD81" s="335">
        <v>43451</v>
      </c>
      <c r="AE81" s="335">
        <v>43453</v>
      </c>
      <c r="AF81" s="326">
        <f t="shared" si="11"/>
        <v>13</v>
      </c>
      <c r="AG81" s="326">
        <f t="shared" si="12"/>
        <v>15</v>
      </c>
    </row>
    <row r="82" spans="1:33" ht="45" customHeight="1">
      <c r="A82" s="325">
        <f t="shared" si="10"/>
        <v>43446</v>
      </c>
      <c r="B82" s="326" t="str">
        <f t="shared" si="13"/>
        <v>水</v>
      </c>
      <c r="C82" s="338">
        <v>43458</v>
      </c>
      <c r="D82" s="338">
        <v>43460</v>
      </c>
      <c r="E82" s="79"/>
      <c r="F82" s="79"/>
      <c r="G82" s="79"/>
      <c r="H82" s="79"/>
      <c r="I82" s="79"/>
      <c r="J82" s="79"/>
      <c r="K82" s="79"/>
      <c r="L82" s="79"/>
      <c r="M82" s="79"/>
      <c r="N82" s="79"/>
      <c r="O82" s="79"/>
      <c r="P82" s="79"/>
      <c r="Q82" s="79" t="s">
        <v>95</v>
      </c>
      <c r="R82" s="79" t="s">
        <v>95</v>
      </c>
      <c r="S82" s="79"/>
      <c r="T82" s="79"/>
      <c r="U82" s="395"/>
      <c r="V82" s="395"/>
      <c r="W82" s="393"/>
      <c r="X82" s="396" t="str">
        <f t="shared" si="9"/>
        <v>●</v>
      </c>
      <c r="Y82" s="396" t="str">
        <f t="shared" si="8"/>
        <v/>
      </c>
      <c r="Z82" s="396" t="str">
        <f t="shared" si="8"/>
        <v/>
      </c>
      <c r="AA82" s="396" t="str">
        <f t="shared" si="8"/>
        <v/>
      </c>
      <c r="AB82" s="396" t="str">
        <f t="shared" si="8"/>
        <v/>
      </c>
      <c r="AC82" s="396" t="str">
        <f t="shared" si="8"/>
        <v/>
      </c>
      <c r="AD82" s="335">
        <v>43452</v>
      </c>
      <c r="AE82" s="335">
        <v>43454</v>
      </c>
      <c r="AF82" s="326">
        <f t="shared" si="11"/>
        <v>13</v>
      </c>
      <c r="AG82" s="326">
        <f t="shared" si="12"/>
        <v>15</v>
      </c>
    </row>
    <row r="83" spans="1:33" ht="45" customHeight="1">
      <c r="A83" s="325">
        <f t="shared" si="10"/>
        <v>43447</v>
      </c>
      <c r="B83" s="326" t="str">
        <f t="shared" si="13"/>
        <v>木</v>
      </c>
      <c r="C83" s="338">
        <v>43459</v>
      </c>
      <c r="D83" s="338">
        <v>43461</v>
      </c>
      <c r="E83" s="79"/>
      <c r="F83" s="79"/>
      <c r="G83" s="79"/>
      <c r="H83" s="79"/>
      <c r="I83" s="79"/>
      <c r="J83" s="79"/>
      <c r="K83" s="79"/>
      <c r="L83" s="79"/>
      <c r="M83" s="79"/>
      <c r="N83" s="79"/>
      <c r="O83" s="79"/>
      <c r="P83" s="79"/>
      <c r="Q83" s="79" t="s">
        <v>95</v>
      </c>
      <c r="R83" s="79" t="s">
        <v>95</v>
      </c>
      <c r="S83" s="79"/>
      <c r="T83" s="79"/>
      <c r="U83" s="395"/>
      <c r="V83" s="395"/>
      <c r="W83" s="393"/>
      <c r="X83" s="396" t="str">
        <f t="shared" si="9"/>
        <v>●</v>
      </c>
      <c r="Y83" s="396" t="str">
        <f t="shared" si="8"/>
        <v/>
      </c>
      <c r="Z83" s="396" t="str">
        <f t="shared" si="8"/>
        <v/>
      </c>
      <c r="AA83" s="396" t="str">
        <f t="shared" si="8"/>
        <v/>
      </c>
      <c r="AB83" s="396" t="str">
        <f t="shared" si="8"/>
        <v/>
      </c>
      <c r="AC83" s="396" t="str">
        <f t="shared" si="8"/>
        <v/>
      </c>
      <c r="AD83" s="335">
        <v>43453</v>
      </c>
      <c r="AE83" s="335">
        <v>43455</v>
      </c>
      <c r="AF83" s="326">
        <f t="shared" si="11"/>
        <v>13</v>
      </c>
      <c r="AG83" s="326">
        <f t="shared" si="12"/>
        <v>15</v>
      </c>
    </row>
    <row r="84" spans="1:33" ht="45" customHeight="1">
      <c r="A84" s="325">
        <f t="shared" si="10"/>
        <v>43448</v>
      </c>
      <c r="B84" s="326" t="str">
        <f t="shared" si="13"/>
        <v>金</v>
      </c>
      <c r="C84" s="338">
        <v>43460</v>
      </c>
      <c r="D84" s="338"/>
      <c r="E84" s="79"/>
      <c r="F84" s="79"/>
      <c r="G84" s="79"/>
      <c r="H84" s="79"/>
      <c r="I84" s="79"/>
      <c r="J84" s="79"/>
      <c r="K84" s="79"/>
      <c r="L84" s="79"/>
      <c r="M84" s="79"/>
      <c r="N84" s="79"/>
      <c r="O84" s="79"/>
      <c r="P84" s="79"/>
      <c r="Q84" s="79" t="s">
        <v>95</v>
      </c>
      <c r="R84" s="79" t="s">
        <v>95</v>
      </c>
      <c r="S84" s="79"/>
      <c r="T84" s="79"/>
      <c r="U84" s="395"/>
      <c r="V84" s="395"/>
      <c r="W84" s="393"/>
      <c r="X84" s="396" t="str">
        <f t="shared" si="9"/>
        <v>●</v>
      </c>
      <c r="Y84" s="396" t="str">
        <f t="shared" si="8"/>
        <v/>
      </c>
      <c r="Z84" s="396" t="str">
        <f t="shared" si="8"/>
        <v/>
      </c>
      <c r="AA84" s="396" t="str">
        <f t="shared" si="8"/>
        <v/>
      </c>
      <c r="AB84" s="396" t="str">
        <f t="shared" si="8"/>
        <v/>
      </c>
      <c r="AC84" s="396" t="str">
        <f t="shared" si="8"/>
        <v/>
      </c>
      <c r="AD84" s="335">
        <v>43454</v>
      </c>
      <c r="AE84" s="334"/>
      <c r="AF84" s="326">
        <f t="shared" si="11"/>
        <v>13</v>
      </c>
      <c r="AG84" s="326" t="str">
        <f t="shared" si="12"/>
        <v/>
      </c>
    </row>
    <row r="85" spans="1:33" ht="45" customHeight="1">
      <c r="A85" s="325">
        <f t="shared" si="10"/>
        <v>43449</v>
      </c>
      <c r="B85" s="326" t="str">
        <f t="shared" si="13"/>
        <v>土</v>
      </c>
      <c r="C85" s="338"/>
      <c r="D85" s="338"/>
      <c r="E85" s="79"/>
      <c r="F85" s="79"/>
      <c r="G85" s="79"/>
      <c r="H85" s="79"/>
      <c r="I85" s="79"/>
      <c r="J85" s="79"/>
      <c r="K85" s="79"/>
      <c r="L85" s="79"/>
      <c r="M85" s="79"/>
      <c r="N85" s="79"/>
      <c r="O85" s="79"/>
      <c r="P85" s="79"/>
      <c r="Q85" s="79"/>
      <c r="R85" s="79"/>
      <c r="S85" s="79"/>
      <c r="T85" s="79"/>
      <c r="U85" s="395"/>
      <c r="V85" s="395"/>
      <c r="W85" s="393"/>
      <c r="X85" s="396" t="str">
        <f t="shared" si="9"/>
        <v/>
      </c>
      <c r="Y85" s="396" t="str">
        <f t="shared" si="8"/>
        <v/>
      </c>
      <c r="Z85" s="396" t="str">
        <f t="shared" si="8"/>
        <v/>
      </c>
      <c r="AA85" s="396" t="str">
        <f t="shared" si="8"/>
        <v/>
      </c>
      <c r="AB85" s="396" t="str">
        <f t="shared" si="8"/>
        <v/>
      </c>
      <c r="AC85" s="396" t="str">
        <f t="shared" si="8"/>
        <v/>
      </c>
      <c r="AD85" s="334"/>
      <c r="AE85" s="334"/>
      <c r="AF85" s="326" t="str">
        <f t="shared" si="11"/>
        <v/>
      </c>
      <c r="AG85" s="326" t="str">
        <f t="shared" si="12"/>
        <v/>
      </c>
    </row>
    <row r="86" spans="1:33" ht="45" customHeight="1">
      <c r="A86" s="325">
        <f t="shared" si="10"/>
        <v>43450</v>
      </c>
      <c r="B86" s="326" t="str">
        <f t="shared" si="13"/>
        <v>日</v>
      </c>
      <c r="C86" s="338"/>
      <c r="D86" s="338"/>
      <c r="E86" s="79"/>
      <c r="F86" s="79"/>
      <c r="G86" s="79"/>
      <c r="H86" s="79"/>
      <c r="I86" s="79"/>
      <c r="J86" s="79"/>
      <c r="K86" s="79"/>
      <c r="L86" s="79"/>
      <c r="M86" s="79"/>
      <c r="N86" s="79"/>
      <c r="O86" s="79"/>
      <c r="P86" s="79"/>
      <c r="Q86" s="79"/>
      <c r="R86" s="79"/>
      <c r="S86" s="79"/>
      <c r="T86" s="79"/>
      <c r="U86" s="395"/>
      <c r="V86" s="395"/>
      <c r="W86" s="393"/>
      <c r="X86" s="396" t="str">
        <f t="shared" si="9"/>
        <v/>
      </c>
      <c r="Y86" s="396" t="str">
        <f t="shared" si="8"/>
        <v/>
      </c>
      <c r="Z86" s="396" t="str">
        <f t="shared" si="8"/>
        <v/>
      </c>
      <c r="AA86" s="396" t="str">
        <f t="shared" si="8"/>
        <v/>
      </c>
      <c r="AB86" s="396" t="str">
        <f t="shared" si="8"/>
        <v/>
      </c>
      <c r="AC86" s="396" t="str">
        <f t="shared" si="8"/>
        <v/>
      </c>
      <c r="AD86" s="334"/>
      <c r="AE86" s="334"/>
      <c r="AF86" s="326" t="str">
        <f t="shared" si="11"/>
        <v/>
      </c>
      <c r="AG86" s="326" t="str">
        <f t="shared" si="12"/>
        <v/>
      </c>
    </row>
    <row r="87" spans="1:33" ht="45" customHeight="1">
      <c r="A87" s="325">
        <f t="shared" si="10"/>
        <v>43451</v>
      </c>
      <c r="B87" s="326" t="str">
        <f t="shared" si="13"/>
        <v>月</v>
      </c>
      <c r="C87" s="338"/>
      <c r="D87" s="338">
        <v>43471</v>
      </c>
      <c r="E87" s="79" t="s">
        <v>95</v>
      </c>
      <c r="F87" s="79"/>
      <c r="G87" s="79"/>
      <c r="H87" s="79"/>
      <c r="I87" s="79"/>
      <c r="J87" s="79" t="s">
        <v>95</v>
      </c>
      <c r="K87" s="79"/>
      <c r="L87" s="79"/>
      <c r="M87" s="79"/>
      <c r="N87" s="79"/>
      <c r="O87" s="79"/>
      <c r="P87" s="79"/>
      <c r="Q87" s="79"/>
      <c r="R87" s="79"/>
      <c r="S87" s="79"/>
      <c r="T87" s="79"/>
      <c r="U87" s="395"/>
      <c r="V87" s="395"/>
      <c r="W87" s="393"/>
      <c r="X87" s="396" t="str">
        <f t="shared" si="9"/>
        <v>●</v>
      </c>
      <c r="Y87" s="396" t="str">
        <f t="shared" si="8"/>
        <v/>
      </c>
      <c r="Z87" s="396" t="str">
        <f t="shared" si="8"/>
        <v/>
      </c>
      <c r="AA87" s="396" t="str">
        <f t="shared" si="8"/>
        <v/>
      </c>
      <c r="AB87" s="396" t="str">
        <f t="shared" si="8"/>
        <v/>
      </c>
      <c r="AC87" s="396" t="str">
        <f t="shared" si="8"/>
        <v/>
      </c>
      <c r="AD87" s="334"/>
      <c r="AE87" s="335">
        <v>43459</v>
      </c>
      <c r="AF87" s="326" t="str">
        <f t="shared" si="11"/>
        <v/>
      </c>
      <c r="AG87" s="326">
        <f t="shared" si="12"/>
        <v>21</v>
      </c>
    </row>
    <row r="88" spans="1:33" ht="45" customHeight="1">
      <c r="A88" s="325">
        <f t="shared" si="10"/>
        <v>43452</v>
      </c>
      <c r="B88" s="326" t="str">
        <f t="shared" si="13"/>
        <v>火</v>
      </c>
      <c r="C88" s="338"/>
      <c r="D88" s="338">
        <v>43472</v>
      </c>
      <c r="E88" s="79" t="s">
        <v>95</v>
      </c>
      <c r="F88" s="79"/>
      <c r="G88" s="79"/>
      <c r="H88" s="79"/>
      <c r="I88" s="79"/>
      <c r="J88" s="79" t="s">
        <v>95</v>
      </c>
      <c r="K88" s="79"/>
      <c r="L88" s="79"/>
      <c r="M88" s="79"/>
      <c r="N88" s="79"/>
      <c r="O88" s="79"/>
      <c r="P88" s="79"/>
      <c r="Q88" s="79"/>
      <c r="R88" s="79"/>
      <c r="S88" s="79"/>
      <c r="T88" s="79"/>
      <c r="U88" s="395"/>
      <c r="V88" s="395"/>
      <c r="W88" s="393"/>
      <c r="X88" s="396" t="str">
        <f t="shared" si="9"/>
        <v>●</v>
      </c>
      <c r="Y88" s="396" t="str">
        <f t="shared" si="8"/>
        <v/>
      </c>
      <c r="Z88" s="396" t="str">
        <f t="shared" si="8"/>
        <v/>
      </c>
      <c r="AA88" s="396" t="str">
        <f t="shared" si="8"/>
        <v/>
      </c>
      <c r="AB88" s="396" t="str">
        <f t="shared" si="8"/>
        <v/>
      </c>
      <c r="AC88" s="396" t="str">
        <f t="shared" si="8"/>
        <v/>
      </c>
      <c r="AD88" s="334"/>
      <c r="AE88" s="335">
        <v>43460</v>
      </c>
      <c r="AF88" s="326" t="str">
        <f t="shared" si="11"/>
        <v/>
      </c>
      <c r="AG88" s="326">
        <f t="shared" si="12"/>
        <v>21</v>
      </c>
    </row>
    <row r="89" spans="1:33" ht="45" customHeight="1">
      <c r="A89" s="325">
        <f t="shared" si="10"/>
        <v>43453</v>
      </c>
      <c r="B89" s="326" t="str">
        <f t="shared" si="13"/>
        <v>水</v>
      </c>
      <c r="C89" s="338">
        <v>43471</v>
      </c>
      <c r="D89" s="338">
        <v>43473</v>
      </c>
      <c r="E89" s="79" t="s">
        <v>95</v>
      </c>
      <c r="F89" s="79"/>
      <c r="G89" s="79"/>
      <c r="H89" s="79"/>
      <c r="I89" s="79"/>
      <c r="J89" s="79" t="s">
        <v>95</v>
      </c>
      <c r="K89" s="79"/>
      <c r="L89" s="79"/>
      <c r="M89" s="79"/>
      <c r="N89" s="79"/>
      <c r="O89" s="79"/>
      <c r="P89" s="79"/>
      <c r="Q89" s="79"/>
      <c r="R89" s="79"/>
      <c r="S89" s="79"/>
      <c r="T89" s="79"/>
      <c r="U89" s="395"/>
      <c r="V89" s="395"/>
      <c r="W89" s="393"/>
      <c r="X89" s="396" t="str">
        <f t="shared" si="9"/>
        <v>●</v>
      </c>
      <c r="Y89" s="396" t="str">
        <f t="shared" si="8"/>
        <v/>
      </c>
      <c r="Z89" s="396" t="str">
        <f t="shared" si="8"/>
        <v/>
      </c>
      <c r="AA89" s="396" t="str">
        <f t="shared" si="8"/>
        <v/>
      </c>
      <c r="AB89" s="396" t="str">
        <f t="shared" si="8"/>
        <v/>
      </c>
      <c r="AC89" s="396" t="str">
        <f t="shared" si="8"/>
        <v/>
      </c>
      <c r="AD89" s="335">
        <v>43459</v>
      </c>
      <c r="AE89" s="335">
        <v>43461</v>
      </c>
      <c r="AF89" s="326">
        <f t="shared" si="11"/>
        <v>19</v>
      </c>
      <c r="AG89" s="326">
        <f t="shared" si="12"/>
        <v>21</v>
      </c>
    </row>
    <row r="90" spans="1:33" ht="45" customHeight="1">
      <c r="A90" s="325">
        <f t="shared" si="10"/>
        <v>43454</v>
      </c>
      <c r="B90" s="326" t="str">
        <f t="shared" si="13"/>
        <v>木</v>
      </c>
      <c r="C90" s="338">
        <v>43472</v>
      </c>
      <c r="D90" s="338">
        <v>43475</v>
      </c>
      <c r="E90" s="79" t="s">
        <v>95</v>
      </c>
      <c r="F90" s="79"/>
      <c r="G90" s="79"/>
      <c r="H90" s="79"/>
      <c r="I90" s="79"/>
      <c r="J90" s="79" t="s">
        <v>95</v>
      </c>
      <c r="K90" s="79"/>
      <c r="L90" s="79"/>
      <c r="M90" s="79"/>
      <c r="N90" s="79"/>
      <c r="O90" s="79"/>
      <c r="P90" s="79"/>
      <c r="Q90" s="79"/>
      <c r="R90" s="79"/>
      <c r="S90" s="79"/>
      <c r="T90" s="79"/>
      <c r="U90" s="395"/>
      <c r="V90" s="395"/>
      <c r="W90" s="393"/>
      <c r="X90" s="396" t="str">
        <f t="shared" si="9"/>
        <v>●</v>
      </c>
      <c r="Y90" s="396" t="str">
        <f t="shared" si="8"/>
        <v/>
      </c>
      <c r="Z90" s="396" t="str">
        <f t="shared" si="8"/>
        <v/>
      </c>
      <c r="AA90" s="396" t="str">
        <f t="shared" si="8"/>
        <v/>
      </c>
      <c r="AB90" s="396" t="str">
        <f t="shared" si="8"/>
        <v/>
      </c>
      <c r="AC90" s="396" t="str">
        <f t="shared" si="8"/>
        <v/>
      </c>
      <c r="AD90" s="335">
        <v>43460</v>
      </c>
      <c r="AE90" s="335">
        <v>43462</v>
      </c>
      <c r="AF90" s="326">
        <f t="shared" si="11"/>
        <v>19</v>
      </c>
      <c r="AG90" s="326">
        <f t="shared" si="12"/>
        <v>22</v>
      </c>
    </row>
    <row r="91" spans="1:33" ht="45" customHeight="1">
      <c r="A91" s="325">
        <f t="shared" si="10"/>
        <v>43455</v>
      </c>
      <c r="B91" s="326" t="str">
        <f t="shared" si="13"/>
        <v>金</v>
      </c>
      <c r="C91" s="338">
        <v>43473</v>
      </c>
      <c r="D91" s="338"/>
      <c r="E91" s="79" t="s">
        <v>95</v>
      </c>
      <c r="F91" s="79"/>
      <c r="G91" s="79"/>
      <c r="H91" s="79"/>
      <c r="I91" s="79"/>
      <c r="J91" s="79" t="s">
        <v>95</v>
      </c>
      <c r="K91" s="79"/>
      <c r="L91" s="79"/>
      <c r="M91" s="79"/>
      <c r="N91" s="79"/>
      <c r="O91" s="79"/>
      <c r="P91" s="79"/>
      <c r="Q91" s="79"/>
      <c r="R91" s="79"/>
      <c r="S91" s="79"/>
      <c r="T91" s="79"/>
      <c r="U91" s="395"/>
      <c r="V91" s="395"/>
      <c r="W91" s="393"/>
      <c r="X91" s="396" t="str">
        <f t="shared" si="9"/>
        <v>●</v>
      </c>
      <c r="Y91" s="396" t="str">
        <f t="shared" si="8"/>
        <v/>
      </c>
      <c r="Z91" s="396" t="str">
        <f t="shared" si="8"/>
        <v/>
      </c>
      <c r="AA91" s="396" t="str">
        <f t="shared" si="8"/>
        <v/>
      </c>
      <c r="AB91" s="396" t="str">
        <f t="shared" si="8"/>
        <v/>
      </c>
      <c r="AC91" s="396" t="str">
        <f t="shared" si="8"/>
        <v/>
      </c>
      <c r="AD91" s="335">
        <v>43461</v>
      </c>
      <c r="AE91" s="334"/>
      <c r="AF91" s="326">
        <f t="shared" si="11"/>
        <v>19</v>
      </c>
      <c r="AG91" s="326" t="str">
        <f t="shared" si="12"/>
        <v/>
      </c>
    </row>
    <row r="92" spans="1:33" ht="45" customHeight="1">
      <c r="A92" s="325">
        <f t="shared" si="10"/>
        <v>43456</v>
      </c>
      <c r="B92" s="326" t="str">
        <f t="shared" si="13"/>
        <v>土</v>
      </c>
      <c r="C92" s="338"/>
      <c r="D92" s="338"/>
      <c r="E92" s="79"/>
      <c r="F92" s="79"/>
      <c r="G92" s="79"/>
      <c r="H92" s="79"/>
      <c r="I92" s="79"/>
      <c r="J92" s="79"/>
      <c r="K92" s="79"/>
      <c r="L92" s="79"/>
      <c r="M92" s="79"/>
      <c r="N92" s="79"/>
      <c r="O92" s="79"/>
      <c r="P92" s="79"/>
      <c r="Q92" s="79"/>
      <c r="R92" s="79"/>
      <c r="S92" s="79"/>
      <c r="T92" s="79"/>
      <c r="U92" s="395"/>
      <c r="V92" s="395"/>
      <c r="W92" s="393"/>
      <c r="X92" s="396" t="str">
        <f t="shared" si="9"/>
        <v/>
      </c>
      <c r="Y92" s="396" t="str">
        <f t="shared" si="8"/>
        <v/>
      </c>
      <c r="Z92" s="396" t="str">
        <f t="shared" si="8"/>
        <v/>
      </c>
      <c r="AA92" s="396" t="str">
        <f t="shared" si="8"/>
        <v/>
      </c>
      <c r="AB92" s="396" t="str">
        <f t="shared" si="8"/>
        <v/>
      </c>
      <c r="AC92" s="396" t="str">
        <f t="shared" si="8"/>
        <v/>
      </c>
      <c r="AD92" s="334"/>
      <c r="AE92" s="334"/>
      <c r="AF92" s="326" t="str">
        <f t="shared" si="11"/>
        <v/>
      </c>
      <c r="AG92" s="326" t="str">
        <f t="shared" si="12"/>
        <v/>
      </c>
    </row>
    <row r="93" spans="1:33" ht="45" customHeight="1">
      <c r="A93" s="325">
        <f t="shared" si="10"/>
        <v>43457</v>
      </c>
      <c r="B93" s="326" t="str">
        <f t="shared" si="13"/>
        <v>日</v>
      </c>
      <c r="C93" s="338"/>
      <c r="D93" s="338"/>
      <c r="E93" s="79"/>
      <c r="F93" s="79"/>
      <c r="G93" s="79"/>
      <c r="H93" s="79"/>
      <c r="I93" s="79"/>
      <c r="J93" s="79"/>
      <c r="K93" s="79"/>
      <c r="L93" s="79"/>
      <c r="M93" s="79"/>
      <c r="N93" s="79"/>
      <c r="O93" s="79"/>
      <c r="P93" s="79"/>
      <c r="Q93" s="79"/>
      <c r="R93" s="79"/>
      <c r="S93" s="79"/>
      <c r="T93" s="79"/>
      <c r="U93" s="395"/>
      <c r="V93" s="395"/>
      <c r="W93" s="393"/>
      <c r="X93" s="396" t="str">
        <f t="shared" si="9"/>
        <v/>
      </c>
      <c r="Y93" s="396" t="str">
        <f t="shared" si="8"/>
        <v/>
      </c>
      <c r="Z93" s="396" t="str">
        <f t="shared" si="8"/>
        <v/>
      </c>
      <c r="AA93" s="396" t="str">
        <f t="shared" si="8"/>
        <v/>
      </c>
      <c r="AB93" s="396" t="str">
        <f t="shared" si="8"/>
        <v/>
      </c>
      <c r="AC93" s="396" t="str">
        <f t="shared" si="8"/>
        <v/>
      </c>
      <c r="AD93" s="334"/>
      <c r="AE93" s="334"/>
      <c r="AF93" s="326" t="str">
        <f t="shared" si="11"/>
        <v/>
      </c>
      <c r="AG93" s="326" t="str">
        <f t="shared" si="12"/>
        <v/>
      </c>
    </row>
    <row r="94" spans="1:33" ht="45" customHeight="1">
      <c r="A94" s="325">
        <f t="shared" si="10"/>
        <v>43458</v>
      </c>
      <c r="B94" s="326" t="str">
        <f t="shared" si="13"/>
        <v>月</v>
      </c>
      <c r="C94" s="338"/>
      <c r="D94" s="338"/>
      <c r="E94" s="79"/>
      <c r="F94" s="79"/>
      <c r="G94" s="79"/>
      <c r="H94" s="79"/>
      <c r="I94" s="79"/>
      <c r="J94" s="79"/>
      <c r="K94" s="79"/>
      <c r="L94" s="79"/>
      <c r="M94" s="79"/>
      <c r="N94" s="79"/>
      <c r="O94" s="79"/>
      <c r="P94" s="79"/>
      <c r="Q94" s="79"/>
      <c r="R94" s="79"/>
      <c r="S94" s="79"/>
      <c r="T94" s="79"/>
      <c r="U94" s="395"/>
      <c r="V94" s="395"/>
      <c r="W94" s="393"/>
      <c r="X94" s="396" t="str">
        <f t="shared" si="9"/>
        <v/>
      </c>
      <c r="Y94" s="396" t="str">
        <f t="shared" si="8"/>
        <v/>
      </c>
      <c r="Z94" s="396" t="str">
        <f t="shared" si="8"/>
        <v/>
      </c>
      <c r="AA94" s="396" t="str">
        <f t="shared" si="8"/>
        <v/>
      </c>
      <c r="AB94" s="396" t="str">
        <f t="shared" si="8"/>
        <v/>
      </c>
      <c r="AC94" s="396" t="str">
        <f t="shared" si="8"/>
        <v/>
      </c>
      <c r="AD94" s="334"/>
      <c r="AE94" s="334"/>
      <c r="AF94" s="326" t="str">
        <f t="shared" si="11"/>
        <v/>
      </c>
      <c r="AG94" s="326" t="str">
        <f t="shared" si="12"/>
        <v/>
      </c>
    </row>
    <row r="95" spans="1:33" ht="45" customHeight="1">
      <c r="A95" s="325">
        <f t="shared" si="10"/>
        <v>43459</v>
      </c>
      <c r="B95" s="326" t="str">
        <f t="shared" si="13"/>
        <v>火</v>
      </c>
      <c r="C95" s="338"/>
      <c r="D95" s="338"/>
      <c r="E95" s="79"/>
      <c r="F95" s="79"/>
      <c r="G95" s="79"/>
      <c r="H95" s="79"/>
      <c r="I95" s="79"/>
      <c r="J95" s="79"/>
      <c r="K95" s="79"/>
      <c r="L95" s="79"/>
      <c r="M95" s="79"/>
      <c r="N95" s="79"/>
      <c r="O95" s="79"/>
      <c r="P95" s="79"/>
      <c r="Q95" s="79"/>
      <c r="R95" s="79"/>
      <c r="S95" s="79"/>
      <c r="T95" s="79"/>
      <c r="U95" s="395"/>
      <c r="V95" s="395"/>
      <c r="W95" s="393"/>
      <c r="X95" s="396" t="str">
        <f t="shared" si="9"/>
        <v/>
      </c>
      <c r="Y95" s="396" t="str">
        <f t="shared" si="8"/>
        <v/>
      </c>
      <c r="Z95" s="396" t="str">
        <f t="shared" si="8"/>
        <v/>
      </c>
      <c r="AA95" s="396" t="str">
        <f t="shared" si="8"/>
        <v/>
      </c>
      <c r="AB95" s="396" t="str">
        <f t="shared" si="8"/>
        <v/>
      </c>
      <c r="AC95" s="396" t="str">
        <f t="shared" si="8"/>
        <v/>
      </c>
      <c r="AD95" s="334"/>
      <c r="AE95" s="334"/>
      <c r="AF95" s="326" t="str">
        <f t="shared" si="11"/>
        <v/>
      </c>
      <c r="AG95" s="326" t="str">
        <f t="shared" si="12"/>
        <v/>
      </c>
    </row>
    <row r="96" spans="1:33" ht="45" customHeight="1">
      <c r="A96" s="325">
        <f t="shared" si="10"/>
        <v>43460</v>
      </c>
      <c r="B96" s="326" t="str">
        <f t="shared" si="13"/>
        <v>水</v>
      </c>
      <c r="C96" s="338"/>
      <c r="D96" s="338"/>
      <c r="E96" s="79"/>
      <c r="F96" s="79"/>
      <c r="G96" s="79"/>
      <c r="H96" s="79"/>
      <c r="I96" s="79"/>
      <c r="J96" s="79"/>
      <c r="K96" s="79"/>
      <c r="L96" s="79"/>
      <c r="M96" s="79"/>
      <c r="N96" s="79"/>
      <c r="O96" s="79"/>
      <c r="P96" s="79"/>
      <c r="Q96" s="79"/>
      <c r="R96" s="79"/>
      <c r="S96" s="79"/>
      <c r="T96" s="79"/>
      <c r="U96" s="395"/>
      <c r="V96" s="395"/>
      <c r="W96" s="393"/>
      <c r="X96" s="396" t="str">
        <f t="shared" si="9"/>
        <v/>
      </c>
      <c r="Y96" s="396" t="str">
        <f t="shared" si="8"/>
        <v/>
      </c>
      <c r="Z96" s="396" t="str">
        <f t="shared" si="8"/>
        <v/>
      </c>
      <c r="AA96" s="396" t="str">
        <f t="shared" si="8"/>
        <v/>
      </c>
      <c r="AB96" s="396" t="str">
        <f t="shared" si="8"/>
        <v/>
      </c>
      <c r="AC96" s="396" t="str">
        <f t="shared" si="8"/>
        <v/>
      </c>
      <c r="AD96" s="334"/>
      <c r="AE96" s="334"/>
      <c r="AF96" s="326" t="str">
        <f t="shared" si="11"/>
        <v/>
      </c>
      <c r="AG96" s="326" t="str">
        <f t="shared" si="12"/>
        <v/>
      </c>
    </row>
    <row r="97" spans="1:33" ht="45" customHeight="1">
      <c r="A97" s="325">
        <f t="shared" si="10"/>
        <v>43461</v>
      </c>
      <c r="B97" s="326" t="str">
        <f t="shared" si="13"/>
        <v>木</v>
      </c>
      <c r="C97" s="338"/>
      <c r="D97" s="338"/>
      <c r="E97" s="79"/>
      <c r="F97" s="79"/>
      <c r="G97" s="79"/>
      <c r="H97" s="79"/>
      <c r="I97" s="79"/>
      <c r="J97" s="79"/>
      <c r="K97" s="79"/>
      <c r="L97" s="79"/>
      <c r="M97" s="79"/>
      <c r="N97" s="79"/>
      <c r="O97" s="79"/>
      <c r="P97" s="79"/>
      <c r="Q97" s="79"/>
      <c r="R97" s="79"/>
      <c r="S97" s="79"/>
      <c r="T97" s="79"/>
      <c r="U97" s="395"/>
      <c r="V97" s="395"/>
      <c r="W97" s="393"/>
      <c r="X97" s="396" t="str">
        <f t="shared" si="9"/>
        <v/>
      </c>
      <c r="Y97" s="396" t="str">
        <f t="shared" si="8"/>
        <v/>
      </c>
      <c r="Z97" s="396" t="str">
        <f t="shared" si="8"/>
        <v/>
      </c>
      <c r="AA97" s="396" t="str">
        <f t="shared" si="8"/>
        <v/>
      </c>
      <c r="AB97" s="396" t="str">
        <f t="shared" si="8"/>
        <v/>
      </c>
      <c r="AC97" s="396" t="str">
        <f t="shared" si="8"/>
        <v/>
      </c>
      <c r="AD97" s="334"/>
      <c r="AE97" s="334"/>
      <c r="AF97" s="326" t="str">
        <f t="shared" si="11"/>
        <v/>
      </c>
      <c r="AG97" s="326" t="str">
        <f t="shared" si="12"/>
        <v/>
      </c>
    </row>
    <row r="98" spans="1:33" ht="45" customHeight="1">
      <c r="A98" s="325">
        <f t="shared" si="10"/>
        <v>43462</v>
      </c>
      <c r="B98" s="326" t="str">
        <f t="shared" si="13"/>
        <v>金</v>
      </c>
      <c r="C98" s="338"/>
      <c r="D98" s="338"/>
      <c r="E98" s="79"/>
      <c r="F98" s="79"/>
      <c r="G98" s="79"/>
      <c r="H98" s="79"/>
      <c r="I98" s="79"/>
      <c r="J98" s="79"/>
      <c r="K98" s="79"/>
      <c r="L98" s="79"/>
      <c r="M98" s="79"/>
      <c r="N98" s="79"/>
      <c r="O98" s="79"/>
      <c r="P98" s="79"/>
      <c r="Q98" s="79"/>
      <c r="R98" s="79"/>
      <c r="S98" s="79"/>
      <c r="T98" s="79"/>
      <c r="U98" s="395"/>
      <c r="V98" s="395"/>
      <c r="W98" s="393"/>
      <c r="X98" s="396" t="str">
        <f t="shared" si="9"/>
        <v/>
      </c>
      <c r="Y98" s="396" t="str">
        <f t="shared" si="8"/>
        <v/>
      </c>
      <c r="Z98" s="396" t="str">
        <f t="shared" si="8"/>
        <v/>
      </c>
      <c r="AA98" s="396" t="str">
        <f t="shared" si="8"/>
        <v/>
      </c>
      <c r="AB98" s="396" t="str">
        <f t="shared" si="8"/>
        <v/>
      </c>
      <c r="AC98" s="396" t="str">
        <f t="shared" si="8"/>
        <v/>
      </c>
      <c r="AD98" s="334"/>
      <c r="AE98" s="334"/>
      <c r="AF98" s="326" t="str">
        <f t="shared" si="11"/>
        <v/>
      </c>
      <c r="AG98" s="326" t="str">
        <f t="shared" si="12"/>
        <v/>
      </c>
    </row>
    <row r="99" spans="1:33" ht="45" customHeight="1">
      <c r="A99" s="325">
        <f t="shared" si="10"/>
        <v>43463</v>
      </c>
      <c r="B99" s="326" t="str">
        <f t="shared" si="13"/>
        <v>土</v>
      </c>
      <c r="C99" s="338"/>
      <c r="D99" s="338"/>
      <c r="E99" s="79"/>
      <c r="F99" s="79"/>
      <c r="G99" s="79"/>
      <c r="H99" s="79"/>
      <c r="I99" s="79"/>
      <c r="J99" s="79"/>
      <c r="K99" s="79"/>
      <c r="L99" s="79"/>
      <c r="M99" s="79"/>
      <c r="N99" s="79"/>
      <c r="O99" s="79"/>
      <c r="P99" s="79"/>
      <c r="Q99" s="79"/>
      <c r="R99" s="79"/>
      <c r="S99" s="79"/>
      <c r="T99" s="79"/>
      <c r="U99" s="395"/>
      <c r="V99" s="395"/>
      <c r="W99" s="393"/>
      <c r="X99" s="396" t="str">
        <f t="shared" si="9"/>
        <v/>
      </c>
      <c r="Y99" s="396" t="str">
        <f t="shared" si="8"/>
        <v/>
      </c>
      <c r="Z99" s="396" t="str">
        <f t="shared" si="8"/>
        <v/>
      </c>
      <c r="AA99" s="396" t="str">
        <f t="shared" si="8"/>
        <v/>
      </c>
      <c r="AB99" s="396" t="str">
        <f t="shared" si="8"/>
        <v/>
      </c>
      <c r="AC99" s="396" t="str">
        <f t="shared" si="8"/>
        <v/>
      </c>
      <c r="AD99" s="334"/>
      <c r="AE99" s="334"/>
      <c r="AF99" s="326" t="str">
        <f t="shared" si="11"/>
        <v/>
      </c>
      <c r="AG99" s="326" t="str">
        <f t="shared" si="12"/>
        <v/>
      </c>
    </row>
    <row r="100" spans="1:33" ht="45" customHeight="1">
      <c r="A100" s="325">
        <f t="shared" si="10"/>
        <v>43464</v>
      </c>
      <c r="B100" s="326" t="str">
        <f t="shared" si="13"/>
        <v>日</v>
      </c>
      <c r="C100" s="338"/>
      <c r="D100" s="338"/>
      <c r="E100" s="79"/>
      <c r="F100" s="79"/>
      <c r="G100" s="79"/>
      <c r="H100" s="79"/>
      <c r="I100" s="79"/>
      <c r="J100" s="79"/>
      <c r="K100" s="79"/>
      <c r="L100" s="79"/>
      <c r="M100" s="79"/>
      <c r="N100" s="79"/>
      <c r="O100" s="79"/>
      <c r="P100" s="79"/>
      <c r="Q100" s="79"/>
      <c r="R100" s="79"/>
      <c r="S100" s="79"/>
      <c r="T100" s="79"/>
      <c r="U100" s="395"/>
      <c r="V100" s="395"/>
      <c r="W100" s="393"/>
      <c r="X100" s="396" t="str">
        <f t="shared" si="9"/>
        <v/>
      </c>
      <c r="Y100" s="396" t="str">
        <f t="shared" si="8"/>
        <v/>
      </c>
      <c r="Z100" s="396" t="str">
        <f t="shared" si="8"/>
        <v/>
      </c>
      <c r="AA100" s="396" t="str">
        <f t="shared" si="8"/>
        <v/>
      </c>
      <c r="AB100" s="396" t="str">
        <f t="shared" si="8"/>
        <v/>
      </c>
      <c r="AC100" s="396" t="str">
        <f t="shared" si="8"/>
        <v/>
      </c>
      <c r="AD100" s="334"/>
      <c r="AE100" s="334"/>
      <c r="AF100" s="326" t="str">
        <f t="shared" si="11"/>
        <v/>
      </c>
      <c r="AG100" s="326" t="str">
        <f t="shared" si="12"/>
        <v/>
      </c>
    </row>
    <row r="101" spans="1:33" ht="45" customHeight="1">
      <c r="A101" s="325">
        <f t="shared" si="10"/>
        <v>43465</v>
      </c>
      <c r="B101" s="326" t="str">
        <f t="shared" si="13"/>
        <v>月</v>
      </c>
      <c r="C101" s="338"/>
      <c r="D101" s="338"/>
      <c r="E101" s="79"/>
      <c r="F101" s="79"/>
      <c r="G101" s="79"/>
      <c r="H101" s="79"/>
      <c r="I101" s="79"/>
      <c r="J101" s="79"/>
      <c r="K101" s="79"/>
      <c r="L101" s="79"/>
      <c r="M101" s="79"/>
      <c r="N101" s="79"/>
      <c r="O101" s="79"/>
      <c r="P101" s="79"/>
      <c r="Q101" s="79"/>
      <c r="R101" s="79"/>
      <c r="S101" s="79"/>
      <c r="T101" s="79"/>
      <c r="U101" s="395"/>
      <c r="V101" s="395"/>
      <c r="W101" s="393"/>
      <c r="X101" s="396" t="str">
        <f t="shared" si="9"/>
        <v/>
      </c>
      <c r="Y101" s="396" t="str">
        <f t="shared" si="8"/>
        <v/>
      </c>
      <c r="Z101" s="396" t="str">
        <f t="shared" si="8"/>
        <v/>
      </c>
      <c r="AA101" s="396" t="str">
        <f t="shared" si="8"/>
        <v/>
      </c>
      <c r="AB101" s="396" t="str">
        <f t="shared" si="8"/>
        <v/>
      </c>
      <c r="AC101" s="396" t="str">
        <f t="shared" si="8"/>
        <v/>
      </c>
      <c r="AD101" s="334"/>
      <c r="AE101" s="334"/>
      <c r="AF101" s="326" t="str">
        <f t="shared" si="11"/>
        <v/>
      </c>
      <c r="AG101" s="326" t="str">
        <f t="shared" si="12"/>
        <v/>
      </c>
    </row>
    <row r="102" spans="1:33" ht="45" customHeight="1">
      <c r="A102" s="325">
        <f t="shared" si="10"/>
        <v>43466</v>
      </c>
      <c r="B102" s="326" t="str">
        <f t="shared" si="13"/>
        <v>火</v>
      </c>
      <c r="C102" s="338"/>
      <c r="D102" s="338"/>
      <c r="E102" s="79"/>
      <c r="F102" s="79"/>
      <c r="G102" s="79"/>
      <c r="H102" s="79"/>
      <c r="I102" s="79"/>
      <c r="J102" s="79"/>
      <c r="K102" s="79"/>
      <c r="L102" s="79"/>
      <c r="M102" s="79"/>
      <c r="N102" s="79"/>
      <c r="O102" s="79"/>
      <c r="P102" s="79"/>
      <c r="Q102" s="79"/>
      <c r="R102" s="79"/>
      <c r="S102" s="79"/>
      <c r="T102" s="79"/>
      <c r="U102" s="395"/>
      <c r="V102" s="395"/>
      <c r="W102" s="393"/>
      <c r="X102" s="396" t="str">
        <f t="shared" si="9"/>
        <v/>
      </c>
      <c r="Y102" s="396" t="str">
        <f t="shared" si="8"/>
        <v/>
      </c>
      <c r="Z102" s="396" t="str">
        <f t="shared" si="8"/>
        <v/>
      </c>
      <c r="AA102" s="396" t="str">
        <f t="shared" si="8"/>
        <v/>
      </c>
      <c r="AB102" s="396" t="str">
        <f t="shared" si="8"/>
        <v/>
      </c>
      <c r="AC102" s="396" t="str">
        <f t="shared" si="8"/>
        <v/>
      </c>
      <c r="AD102" s="334"/>
      <c r="AE102" s="334"/>
      <c r="AF102" s="326" t="str">
        <f t="shared" si="11"/>
        <v/>
      </c>
      <c r="AG102" s="326" t="str">
        <f t="shared" si="12"/>
        <v/>
      </c>
    </row>
    <row r="103" spans="1:33" ht="45" customHeight="1">
      <c r="A103" s="325">
        <f t="shared" si="10"/>
        <v>43467</v>
      </c>
      <c r="B103" s="326" t="str">
        <f t="shared" si="13"/>
        <v>水</v>
      </c>
      <c r="C103" s="338"/>
      <c r="D103" s="338"/>
      <c r="E103" s="79"/>
      <c r="F103" s="79"/>
      <c r="G103" s="79"/>
      <c r="H103" s="79"/>
      <c r="I103" s="79"/>
      <c r="J103" s="79"/>
      <c r="K103" s="79"/>
      <c r="L103" s="79"/>
      <c r="M103" s="79"/>
      <c r="N103" s="79"/>
      <c r="O103" s="79"/>
      <c r="P103" s="79"/>
      <c r="Q103" s="79"/>
      <c r="R103" s="79"/>
      <c r="S103" s="79"/>
      <c r="T103" s="79"/>
      <c r="U103" s="395"/>
      <c r="V103" s="395"/>
      <c r="W103" s="393"/>
      <c r="X103" s="396" t="str">
        <f t="shared" si="9"/>
        <v/>
      </c>
      <c r="Y103" s="396" t="str">
        <f t="shared" si="8"/>
        <v/>
      </c>
      <c r="Z103" s="396" t="str">
        <f t="shared" si="8"/>
        <v/>
      </c>
      <c r="AA103" s="396" t="str">
        <f t="shared" si="8"/>
        <v/>
      </c>
      <c r="AB103" s="396" t="str">
        <f t="shared" si="8"/>
        <v/>
      </c>
      <c r="AC103" s="396" t="str">
        <f t="shared" si="8"/>
        <v/>
      </c>
      <c r="AD103" s="334"/>
      <c r="AE103" s="334"/>
      <c r="AF103" s="326" t="str">
        <f t="shared" si="11"/>
        <v/>
      </c>
      <c r="AG103" s="326" t="str">
        <f t="shared" si="12"/>
        <v/>
      </c>
    </row>
    <row r="104" spans="1:33" ht="45" customHeight="1">
      <c r="A104" s="325">
        <f t="shared" si="10"/>
        <v>43468</v>
      </c>
      <c r="B104" s="326" t="str">
        <f t="shared" si="13"/>
        <v>木</v>
      </c>
      <c r="C104" s="338"/>
      <c r="D104" s="338"/>
      <c r="E104" s="79"/>
      <c r="F104" s="79"/>
      <c r="G104" s="79"/>
      <c r="H104" s="79"/>
      <c r="I104" s="79"/>
      <c r="J104" s="79"/>
      <c r="K104" s="79"/>
      <c r="L104" s="79"/>
      <c r="M104" s="79"/>
      <c r="N104" s="79"/>
      <c r="O104" s="79"/>
      <c r="P104" s="79"/>
      <c r="Q104" s="79"/>
      <c r="R104" s="79"/>
      <c r="S104" s="79"/>
      <c r="T104" s="79"/>
      <c r="U104" s="395"/>
      <c r="V104" s="395"/>
      <c r="W104" s="393"/>
      <c r="X104" s="396" t="str">
        <f t="shared" si="9"/>
        <v/>
      </c>
      <c r="Y104" s="396" t="str">
        <f t="shared" si="8"/>
        <v/>
      </c>
      <c r="Z104" s="396" t="str">
        <f t="shared" si="8"/>
        <v/>
      </c>
      <c r="AA104" s="396" t="str">
        <f t="shared" si="8"/>
        <v/>
      </c>
      <c r="AB104" s="396" t="str">
        <f t="shared" si="8"/>
        <v/>
      </c>
      <c r="AC104" s="396" t="str">
        <f t="shared" si="8"/>
        <v/>
      </c>
      <c r="AD104" s="334"/>
      <c r="AE104" s="334"/>
      <c r="AF104" s="326" t="str">
        <f t="shared" si="11"/>
        <v/>
      </c>
      <c r="AG104" s="326" t="str">
        <f t="shared" si="12"/>
        <v/>
      </c>
    </row>
    <row r="105" spans="1:33" ht="45" customHeight="1">
      <c r="A105" s="325">
        <f t="shared" si="10"/>
        <v>43469</v>
      </c>
      <c r="B105" s="326" t="str">
        <f t="shared" si="13"/>
        <v>金</v>
      </c>
      <c r="C105" s="338"/>
      <c r="D105" s="338"/>
      <c r="E105" s="79"/>
      <c r="F105" s="79"/>
      <c r="G105" s="79"/>
      <c r="H105" s="79"/>
      <c r="I105" s="79"/>
      <c r="J105" s="79"/>
      <c r="K105" s="79"/>
      <c r="L105" s="79"/>
      <c r="M105" s="79"/>
      <c r="N105" s="79"/>
      <c r="O105" s="79"/>
      <c r="P105" s="79"/>
      <c r="Q105" s="79"/>
      <c r="R105" s="79"/>
      <c r="S105" s="79"/>
      <c r="T105" s="79"/>
      <c r="U105" s="395"/>
      <c r="V105" s="395"/>
      <c r="W105" s="393"/>
      <c r="X105" s="396" t="str">
        <f t="shared" si="9"/>
        <v/>
      </c>
      <c r="Y105" s="396" t="str">
        <f t="shared" si="8"/>
        <v/>
      </c>
      <c r="Z105" s="396" t="str">
        <f t="shared" si="8"/>
        <v/>
      </c>
      <c r="AA105" s="396" t="str">
        <f t="shared" si="8"/>
        <v/>
      </c>
      <c r="AB105" s="396" t="str">
        <f t="shared" si="8"/>
        <v/>
      </c>
      <c r="AC105" s="396" t="str">
        <f t="shared" si="8"/>
        <v/>
      </c>
      <c r="AD105" s="334"/>
      <c r="AE105" s="334"/>
      <c r="AF105" s="326" t="str">
        <f t="shared" si="11"/>
        <v/>
      </c>
      <c r="AG105" s="326" t="str">
        <f t="shared" si="12"/>
        <v/>
      </c>
    </row>
    <row r="106" spans="1:33" ht="45" customHeight="1">
      <c r="A106" s="325">
        <f t="shared" si="10"/>
        <v>43470</v>
      </c>
      <c r="B106" s="326" t="str">
        <f t="shared" si="13"/>
        <v>土</v>
      </c>
      <c r="C106" s="338"/>
      <c r="D106" s="338"/>
      <c r="E106" s="79"/>
      <c r="F106" s="79"/>
      <c r="G106" s="79"/>
      <c r="H106" s="79"/>
      <c r="I106" s="79"/>
      <c r="J106" s="79"/>
      <c r="K106" s="79"/>
      <c r="L106" s="79"/>
      <c r="M106" s="79"/>
      <c r="N106" s="79"/>
      <c r="O106" s="79"/>
      <c r="P106" s="79"/>
      <c r="Q106" s="79"/>
      <c r="R106" s="79"/>
      <c r="S106" s="79"/>
      <c r="T106" s="79"/>
      <c r="U106" s="395"/>
      <c r="V106" s="395"/>
      <c r="W106" s="393"/>
      <c r="X106" s="396" t="str">
        <f t="shared" si="9"/>
        <v/>
      </c>
      <c r="Y106" s="396" t="str">
        <f t="shared" si="8"/>
        <v/>
      </c>
      <c r="Z106" s="396" t="str">
        <f t="shared" si="8"/>
        <v/>
      </c>
      <c r="AA106" s="396" t="str">
        <f t="shared" si="8"/>
        <v/>
      </c>
      <c r="AB106" s="396" t="str">
        <f t="shared" si="8"/>
        <v/>
      </c>
      <c r="AC106" s="396" t="str">
        <f t="shared" si="8"/>
        <v/>
      </c>
      <c r="AD106" s="334"/>
      <c r="AE106" s="334"/>
      <c r="AF106" s="326" t="str">
        <f t="shared" si="11"/>
        <v/>
      </c>
      <c r="AG106" s="326" t="str">
        <f t="shared" si="12"/>
        <v/>
      </c>
    </row>
    <row r="107" spans="1:33" ht="45" customHeight="1">
      <c r="A107" s="325">
        <f t="shared" si="10"/>
        <v>43471</v>
      </c>
      <c r="B107" s="326" t="str">
        <f t="shared" si="13"/>
        <v>日</v>
      </c>
      <c r="C107" s="338"/>
      <c r="D107" s="338"/>
      <c r="E107" s="79"/>
      <c r="F107" s="79"/>
      <c r="G107" s="79"/>
      <c r="H107" s="79"/>
      <c r="I107" s="79"/>
      <c r="J107" s="79"/>
      <c r="K107" s="79"/>
      <c r="L107" s="79"/>
      <c r="M107" s="79"/>
      <c r="N107" s="79"/>
      <c r="O107" s="79"/>
      <c r="P107" s="79"/>
      <c r="Q107" s="79"/>
      <c r="R107" s="79"/>
      <c r="S107" s="79"/>
      <c r="T107" s="79"/>
      <c r="U107" s="395"/>
      <c r="V107" s="395"/>
      <c r="W107" s="393"/>
      <c r="X107" s="396" t="str">
        <f t="shared" si="9"/>
        <v/>
      </c>
      <c r="Y107" s="396" t="str">
        <f t="shared" si="8"/>
        <v/>
      </c>
      <c r="Z107" s="396" t="str">
        <f t="shared" si="8"/>
        <v/>
      </c>
      <c r="AA107" s="396" t="str">
        <f t="shared" si="8"/>
        <v/>
      </c>
      <c r="AB107" s="396" t="str">
        <f t="shared" si="8"/>
        <v/>
      </c>
      <c r="AC107" s="396" t="str">
        <f t="shared" si="8"/>
        <v/>
      </c>
      <c r="AD107" s="334"/>
      <c r="AE107" s="334"/>
      <c r="AF107" s="326" t="str">
        <f t="shared" si="11"/>
        <v/>
      </c>
      <c r="AG107" s="326" t="str">
        <f t="shared" si="12"/>
        <v/>
      </c>
    </row>
    <row r="108" spans="1:33" ht="45" customHeight="1">
      <c r="A108" s="325">
        <f t="shared" si="10"/>
        <v>43472</v>
      </c>
      <c r="B108" s="326" t="str">
        <f t="shared" si="13"/>
        <v>月</v>
      </c>
      <c r="C108" s="338"/>
      <c r="D108" s="338">
        <v>43486</v>
      </c>
      <c r="E108" s="79"/>
      <c r="F108" s="79"/>
      <c r="G108" s="79"/>
      <c r="H108" s="79"/>
      <c r="I108" s="79"/>
      <c r="J108" s="79"/>
      <c r="K108" s="79"/>
      <c r="L108" s="79"/>
      <c r="M108" s="79"/>
      <c r="N108" s="79"/>
      <c r="O108" s="79"/>
      <c r="P108" s="79"/>
      <c r="Q108" s="79" t="s">
        <v>95</v>
      </c>
      <c r="R108" s="79" t="s">
        <v>95</v>
      </c>
      <c r="S108" s="79"/>
      <c r="T108" s="79"/>
      <c r="U108" s="395"/>
      <c r="V108" s="395"/>
      <c r="W108" s="393"/>
      <c r="X108" s="396" t="str">
        <f t="shared" si="9"/>
        <v>●</v>
      </c>
      <c r="Y108" s="396" t="str">
        <f t="shared" si="8"/>
        <v/>
      </c>
      <c r="Z108" s="396" t="str">
        <f t="shared" si="8"/>
        <v/>
      </c>
      <c r="AA108" s="396" t="str">
        <f t="shared" si="8"/>
        <v/>
      </c>
      <c r="AB108" s="396" t="str">
        <f t="shared" si="8"/>
        <v/>
      </c>
      <c r="AC108" s="396" t="str">
        <f t="shared" si="8"/>
        <v/>
      </c>
      <c r="AD108" s="334"/>
      <c r="AE108" s="335">
        <v>43115</v>
      </c>
      <c r="AF108" s="326" t="str">
        <f t="shared" si="11"/>
        <v/>
      </c>
      <c r="AG108" s="326">
        <f t="shared" si="12"/>
        <v>15</v>
      </c>
    </row>
    <row r="109" spans="1:33" ht="45" customHeight="1">
      <c r="A109" s="325">
        <f t="shared" si="10"/>
        <v>43473</v>
      </c>
      <c r="B109" s="326" t="str">
        <f t="shared" si="13"/>
        <v>火</v>
      </c>
      <c r="C109" s="338"/>
      <c r="D109" s="338">
        <v>43487</v>
      </c>
      <c r="E109" s="79"/>
      <c r="F109" s="79"/>
      <c r="G109" s="79"/>
      <c r="H109" s="79"/>
      <c r="I109" s="79"/>
      <c r="J109" s="79"/>
      <c r="K109" s="79"/>
      <c r="L109" s="79"/>
      <c r="M109" s="79"/>
      <c r="N109" s="79"/>
      <c r="O109" s="79"/>
      <c r="P109" s="79"/>
      <c r="Q109" s="79" t="s">
        <v>95</v>
      </c>
      <c r="R109" s="79" t="s">
        <v>95</v>
      </c>
      <c r="S109" s="79"/>
      <c r="T109" s="79"/>
      <c r="U109" s="395"/>
      <c r="V109" s="395"/>
      <c r="W109" s="393"/>
      <c r="X109" s="396" t="str">
        <f t="shared" si="9"/>
        <v>●</v>
      </c>
      <c r="Y109" s="396" t="str">
        <f t="shared" si="8"/>
        <v/>
      </c>
      <c r="Z109" s="396" t="str">
        <f t="shared" si="8"/>
        <v/>
      </c>
      <c r="AA109" s="396" t="str">
        <f t="shared" si="8"/>
        <v/>
      </c>
      <c r="AB109" s="396" t="str">
        <f t="shared" si="8"/>
        <v/>
      </c>
      <c r="AC109" s="396" t="str">
        <f t="shared" si="8"/>
        <v/>
      </c>
      <c r="AD109" s="334"/>
      <c r="AE109" s="335">
        <v>43116</v>
      </c>
      <c r="AF109" s="326" t="str">
        <f t="shared" si="11"/>
        <v/>
      </c>
      <c r="AG109" s="326">
        <f t="shared" si="12"/>
        <v>15</v>
      </c>
    </row>
    <row r="110" spans="1:33" ht="45" customHeight="1">
      <c r="A110" s="325">
        <f t="shared" si="10"/>
        <v>43474</v>
      </c>
      <c r="B110" s="326" t="str">
        <f t="shared" si="13"/>
        <v>水</v>
      </c>
      <c r="C110" s="338">
        <v>43486</v>
      </c>
      <c r="D110" s="338">
        <v>43488</v>
      </c>
      <c r="E110" s="79"/>
      <c r="F110" s="79"/>
      <c r="G110" s="79"/>
      <c r="H110" s="79"/>
      <c r="I110" s="79"/>
      <c r="J110" s="79"/>
      <c r="K110" s="79"/>
      <c r="L110" s="79"/>
      <c r="M110" s="79"/>
      <c r="N110" s="79"/>
      <c r="O110" s="79"/>
      <c r="P110" s="79"/>
      <c r="Q110" s="79" t="s">
        <v>95</v>
      </c>
      <c r="R110" s="79" t="s">
        <v>95</v>
      </c>
      <c r="S110" s="79"/>
      <c r="T110" s="79"/>
      <c r="U110" s="395"/>
      <c r="V110" s="395"/>
      <c r="W110" s="393"/>
      <c r="X110" s="396" t="str">
        <f t="shared" si="9"/>
        <v>●</v>
      </c>
      <c r="Y110" s="396" t="str">
        <f t="shared" si="8"/>
        <v/>
      </c>
      <c r="Z110" s="396" t="str">
        <f t="shared" si="8"/>
        <v/>
      </c>
      <c r="AA110" s="396" t="str">
        <f t="shared" si="8"/>
        <v/>
      </c>
      <c r="AB110" s="396" t="str">
        <f t="shared" si="8"/>
        <v/>
      </c>
      <c r="AC110" s="396" t="str">
        <f t="shared" si="8"/>
        <v/>
      </c>
      <c r="AD110" s="335">
        <v>43115</v>
      </c>
      <c r="AE110" s="335">
        <v>43117</v>
      </c>
      <c r="AF110" s="326">
        <f t="shared" si="11"/>
        <v>13</v>
      </c>
      <c r="AG110" s="326">
        <f t="shared" si="12"/>
        <v>15</v>
      </c>
    </row>
    <row r="111" spans="1:33" ht="45" customHeight="1">
      <c r="A111" s="325">
        <f t="shared" si="10"/>
        <v>43475</v>
      </c>
      <c r="B111" s="326" t="str">
        <f t="shared" si="13"/>
        <v>木</v>
      </c>
      <c r="C111" s="338">
        <v>43487</v>
      </c>
      <c r="D111" s="338">
        <v>43489</v>
      </c>
      <c r="E111" s="79"/>
      <c r="F111" s="79"/>
      <c r="G111" s="79"/>
      <c r="H111" s="79"/>
      <c r="I111" s="79"/>
      <c r="J111" s="79"/>
      <c r="K111" s="79"/>
      <c r="L111" s="79"/>
      <c r="M111" s="79"/>
      <c r="N111" s="79"/>
      <c r="O111" s="79"/>
      <c r="P111" s="79"/>
      <c r="Q111" s="79" t="s">
        <v>95</v>
      </c>
      <c r="R111" s="79" t="s">
        <v>95</v>
      </c>
      <c r="S111" s="79"/>
      <c r="T111" s="79"/>
      <c r="U111" s="395"/>
      <c r="V111" s="395"/>
      <c r="W111" s="393"/>
      <c r="X111" s="396" t="str">
        <f t="shared" si="9"/>
        <v>●</v>
      </c>
      <c r="Y111" s="396" t="str">
        <f t="shared" si="8"/>
        <v/>
      </c>
      <c r="Z111" s="396" t="str">
        <f t="shared" si="8"/>
        <v/>
      </c>
      <c r="AA111" s="396" t="str">
        <f t="shared" si="8"/>
        <v/>
      </c>
      <c r="AB111" s="396" t="str">
        <f t="shared" si="8"/>
        <v/>
      </c>
      <c r="AC111" s="396" t="str">
        <f t="shared" si="8"/>
        <v/>
      </c>
      <c r="AD111" s="335">
        <v>43116</v>
      </c>
      <c r="AE111" s="335">
        <v>43118</v>
      </c>
      <c r="AF111" s="326">
        <f t="shared" si="11"/>
        <v>13</v>
      </c>
      <c r="AG111" s="326">
        <f t="shared" si="12"/>
        <v>15</v>
      </c>
    </row>
    <row r="112" spans="1:33" ht="45" customHeight="1">
      <c r="A112" s="325">
        <f t="shared" si="10"/>
        <v>43476</v>
      </c>
      <c r="B112" s="326" t="str">
        <f t="shared" si="13"/>
        <v>金</v>
      </c>
      <c r="C112" s="338">
        <v>43488</v>
      </c>
      <c r="D112" s="338"/>
      <c r="E112" s="79"/>
      <c r="F112" s="79"/>
      <c r="G112" s="79"/>
      <c r="H112" s="79"/>
      <c r="I112" s="79"/>
      <c r="J112" s="79"/>
      <c r="K112" s="79"/>
      <c r="L112" s="79"/>
      <c r="M112" s="79"/>
      <c r="N112" s="79"/>
      <c r="O112" s="79"/>
      <c r="P112" s="79"/>
      <c r="Q112" s="79" t="s">
        <v>95</v>
      </c>
      <c r="R112" s="79" t="s">
        <v>95</v>
      </c>
      <c r="S112" s="79"/>
      <c r="T112" s="79"/>
      <c r="U112" s="395"/>
      <c r="V112" s="395"/>
      <c r="W112" s="393"/>
      <c r="X112" s="396" t="str">
        <f t="shared" si="9"/>
        <v>●</v>
      </c>
      <c r="Y112" s="396" t="str">
        <f t="shared" si="8"/>
        <v/>
      </c>
      <c r="Z112" s="396" t="str">
        <f t="shared" si="8"/>
        <v/>
      </c>
      <c r="AA112" s="396" t="str">
        <f t="shared" si="8"/>
        <v/>
      </c>
      <c r="AB112" s="396" t="str">
        <f t="shared" si="8"/>
        <v/>
      </c>
      <c r="AC112" s="396" t="str">
        <f t="shared" si="8"/>
        <v/>
      </c>
      <c r="AD112" s="335">
        <v>43117</v>
      </c>
      <c r="AE112" s="334"/>
      <c r="AF112" s="326">
        <f t="shared" si="11"/>
        <v>13</v>
      </c>
      <c r="AG112" s="326" t="str">
        <f t="shared" si="12"/>
        <v/>
      </c>
    </row>
    <row r="113" spans="1:33" ht="45" customHeight="1">
      <c r="A113" s="325">
        <f t="shared" si="10"/>
        <v>43477</v>
      </c>
      <c r="B113" s="326" t="str">
        <f t="shared" si="13"/>
        <v>土</v>
      </c>
      <c r="C113" s="338"/>
      <c r="D113" s="338"/>
      <c r="E113" s="79"/>
      <c r="F113" s="79"/>
      <c r="G113" s="79"/>
      <c r="H113" s="79"/>
      <c r="I113" s="79"/>
      <c r="J113" s="79"/>
      <c r="K113" s="79"/>
      <c r="L113" s="79"/>
      <c r="M113" s="79"/>
      <c r="N113" s="79"/>
      <c r="O113" s="79"/>
      <c r="P113" s="79"/>
      <c r="Q113" s="79"/>
      <c r="R113" s="79"/>
      <c r="S113" s="79"/>
      <c r="T113" s="79"/>
      <c r="U113" s="395"/>
      <c r="V113" s="395"/>
      <c r="W113" s="393"/>
      <c r="X113" s="396" t="str">
        <f t="shared" si="9"/>
        <v/>
      </c>
      <c r="Y113" s="396" t="str">
        <f t="shared" si="8"/>
        <v/>
      </c>
      <c r="Z113" s="396" t="str">
        <f t="shared" si="8"/>
        <v/>
      </c>
      <c r="AA113" s="396" t="str">
        <f t="shared" si="8"/>
        <v/>
      </c>
      <c r="AB113" s="396" t="str">
        <f t="shared" si="8"/>
        <v/>
      </c>
      <c r="AC113" s="396" t="str">
        <f t="shared" si="8"/>
        <v/>
      </c>
      <c r="AD113" s="334"/>
      <c r="AE113" s="334"/>
      <c r="AF113" s="326" t="str">
        <f t="shared" si="11"/>
        <v/>
      </c>
      <c r="AG113" s="326" t="str">
        <f t="shared" si="12"/>
        <v/>
      </c>
    </row>
    <row r="114" spans="1:33" ht="45" customHeight="1">
      <c r="A114" s="325">
        <f t="shared" si="10"/>
        <v>43478</v>
      </c>
      <c r="B114" s="326" t="str">
        <f t="shared" si="13"/>
        <v>日</v>
      </c>
      <c r="C114" s="338"/>
      <c r="D114" s="338"/>
      <c r="E114" s="79"/>
      <c r="F114" s="79"/>
      <c r="G114" s="79"/>
      <c r="H114" s="79"/>
      <c r="I114" s="79"/>
      <c r="J114" s="79"/>
      <c r="K114" s="79"/>
      <c r="L114" s="79"/>
      <c r="M114" s="79"/>
      <c r="N114" s="79"/>
      <c r="O114" s="79"/>
      <c r="P114" s="79"/>
      <c r="Q114" s="79"/>
      <c r="R114" s="79"/>
      <c r="S114" s="79"/>
      <c r="T114" s="79"/>
      <c r="U114" s="395"/>
      <c r="V114" s="395"/>
      <c r="W114" s="393"/>
      <c r="X114" s="396" t="str">
        <f t="shared" si="9"/>
        <v/>
      </c>
      <c r="Y114" s="396" t="str">
        <f t="shared" si="8"/>
        <v/>
      </c>
      <c r="Z114" s="396" t="str">
        <f t="shared" si="8"/>
        <v/>
      </c>
      <c r="AA114" s="396" t="str">
        <f t="shared" si="8"/>
        <v/>
      </c>
      <c r="AB114" s="396" t="str">
        <f t="shared" si="8"/>
        <v/>
      </c>
      <c r="AC114" s="396" t="str">
        <f t="shared" si="8"/>
        <v/>
      </c>
      <c r="AD114" s="334"/>
      <c r="AE114" s="334"/>
      <c r="AF114" s="326" t="str">
        <f t="shared" si="11"/>
        <v/>
      </c>
      <c r="AG114" s="326" t="str">
        <f t="shared" si="12"/>
        <v/>
      </c>
    </row>
    <row r="115" spans="1:33" ht="45" customHeight="1">
      <c r="A115" s="325">
        <f t="shared" si="10"/>
        <v>43479</v>
      </c>
      <c r="B115" s="326" t="str">
        <f t="shared" si="13"/>
        <v>月</v>
      </c>
      <c r="C115" s="338"/>
      <c r="D115" s="338"/>
      <c r="E115" s="79"/>
      <c r="F115" s="79"/>
      <c r="G115" s="79"/>
      <c r="H115" s="79"/>
      <c r="I115" s="79"/>
      <c r="J115" s="79"/>
      <c r="K115" s="79"/>
      <c r="L115" s="79"/>
      <c r="M115" s="79"/>
      <c r="N115" s="79"/>
      <c r="O115" s="79"/>
      <c r="P115" s="79"/>
      <c r="Q115" s="79"/>
      <c r="R115" s="79"/>
      <c r="S115" s="79"/>
      <c r="T115" s="79"/>
      <c r="U115" s="395"/>
      <c r="V115" s="395"/>
      <c r="W115" s="393"/>
      <c r="X115" s="396" t="str">
        <f t="shared" si="9"/>
        <v/>
      </c>
      <c r="Y115" s="396" t="str">
        <f t="shared" si="8"/>
        <v/>
      </c>
      <c r="Z115" s="396" t="str">
        <f t="shared" si="8"/>
        <v/>
      </c>
      <c r="AA115" s="396" t="str">
        <f t="shared" si="8"/>
        <v/>
      </c>
      <c r="AB115" s="396" t="str">
        <f t="shared" si="8"/>
        <v/>
      </c>
      <c r="AC115" s="396" t="str">
        <f t="shared" si="8"/>
        <v/>
      </c>
      <c r="AD115" s="334"/>
      <c r="AE115" s="334"/>
      <c r="AF115" s="326" t="str">
        <f t="shared" si="11"/>
        <v/>
      </c>
      <c r="AG115" s="326" t="str">
        <f t="shared" si="12"/>
        <v/>
      </c>
    </row>
    <row r="116" spans="1:33" ht="45" customHeight="1">
      <c r="A116" s="325">
        <f t="shared" si="10"/>
        <v>43480</v>
      </c>
      <c r="B116" s="326" t="str">
        <f t="shared" si="13"/>
        <v>火</v>
      </c>
      <c r="C116" s="338">
        <v>43492</v>
      </c>
      <c r="D116" s="338">
        <v>43494</v>
      </c>
      <c r="E116" s="79" t="s">
        <v>95</v>
      </c>
      <c r="F116" s="79"/>
      <c r="G116" s="79"/>
      <c r="H116" s="79"/>
      <c r="I116" s="79"/>
      <c r="J116" s="79"/>
      <c r="K116" s="79"/>
      <c r="L116" s="79"/>
      <c r="M116" s="79"/>
      <c r="N116" s="79"/>
      <c r="O116" s="79"/>
      <c r="P116" s="79"/>
      <c r="Q116" s="79"/>
      <c r="R116" s="79"/>
      <c r="S116" s="79"/>
      <c r="T116" s="79"/>
      <c r="U116" s="395"/>
      <c r="V116" s="395"/>
      <c r="W116" s="393"/>
      <c r="X116" s="396" t="str">
        <f t="shared" si="9"/>
        <v>●</v>
      </c>
      <c r="Y116" s="396" t="str">
        <f t="shared" si="8"/>
        <v/>
      </c>
      <c r="Z116" s="396" t="str">
        <f t="shared" si="8"/>
        <v/>
      </c>
      <c r="AA116" s="396" t="str">
        <f t="shared" si="8"/>
        <v/>
      </c>
      <c r="AB116" s="396" t="str">
        <f t="shared" si="8"/>
        <v/>
      </c>
      <c r="AC116" s="396" t="str">
        <f t="shared" si="8"/>
        <v/>
      </c>
      <c r="AD116" s="335">
        <v>43121</v>
      </c>
      <c r="AE116" s="335">
        <v>43123</v>
      </c>
      <c r="AF116" s="326">
        <f t="shared" si="11"/>
        <v>13</v>
      </c>
      <c r="AG116" s="326">
        <f t="shared" si="12"/>
        <v>15</v>
      </c>
    </row>
    <row r="117" spans="1:33" ht="45" customHeight="1">
      <c r="A117" s="325">
        <f t="shared" si="10"/>
        <v>43481</v>
      </c>
      <c r="B117" s="326" t="str">
        <f t="shared" si="13"/>
        <v>水</v>
      </c>
      <c r="C117" s="338">
        <v>43493</v>
      </c>
      <c r="D117" s="338">
        <v>43495</v>
      </c>
      <c r="E117" s="79" t="s">
        <v>95</v>
      </c>
      <c r="F117" s="79"/>
      <c r="G117" s="79"/>
      <c r="H117" s="79"/>
      <c r="I117" s="79"/>
      <c r="J117" s="79"/>
      <c r="K117" s="79"/>
      <c r="L117" s="79"/>
      <c r="M117" s="79"/>
      <c r="N117" s="79"/>
      <c r="O117" s="79"/>
      <c r="P117" s="79"/>
      <c r="Q117" s="79"/>
      <c r="R117" s="79"/>
      <c r="S117" s="79"/>
      <c r="T117" s="79"/>
      <c r="U117" s="395"/>
      <c r="V117" s="395"/>
      <c r="W117" s="393"/>
      <c r="X117" s="396" t="str">
        <f t="shared" si="9"/>
        <v>●</v>
      </c>
      <c r="Y117" s="396" t="str">
        <f t="shared" si="8"/>
        <v/>
      </c>
      <c r="Z117" s="396" t="str">
        <f t="shared" si="8"/>
        <v/>
      </c>
      <c r="AA117" s="396" t="str">
        <f t="shared" si="8"/>
        <v/>
      </c>
      <c r="AB117" s="396" t="str">
        <f t="shared" si="8"/>
        <v/>
      </c>
      <c r="AC117" s="396" t="str">
        <f t="shared" si="8"/>
        <v/>
      </c>
      <c r="AD117" s="335">
        <v>43122</v>
      </c>
      <c r="AE117" s="335">
        <v>43124</v>
      </c>
      <c r="AF117" s="326">
        <f t="shared" si="11"/>
        <v>13</v>
      </c>
      <c r="AG117" s="326">
        <f t="shared" si="12"/>
        <v>15</v>
      </c>
    </row>
    <row r="118" spans="1:33" ht="45" customHeight="1">
      <c r="A118" s="325">
        <f t="shared" si="10"/>
        <v>43482</v>
      </c>
      <c r="B118" s="326" t="str">
        <f t="shared" si="13"/>
        <v>木</v>
      </c>
      <c r="C118" s="338">
        <v>43494</v>
      </c>
      <c r="D118" s="338">
        <v>43496</v>
      </c>
      <c r="E118" s="79" t="s">
        <v>95</v>
      </c>
      <c r="F118" s="79"/>
      <c r="G118" s="79"/>
      <c r="H118" s="79"/>
      <c r="I118" s="79"/>
      <c r="J118" s="79"/>
      <c r="K118" s="79"/>
      <c r="L118" s="79"/>
      <c r="M118" s="79"/>
      <c r="N118" s="79"/>
      <c r="O118" s="79"/>
      <c r="P118" s="79"/>
      <c r="Q118" s="79"/>
      <c r="R118" s="79"/>
      <c r="S118" s="79"/>
      <c r="T118" s="79"/>
      <c r="U118" s="395"/>
      <c r="V118" s="395"/>
      <c r="W118" s="393"/>
      <c r="X118" s="396" t="str">
        <f t="shared" si="9"/>
        <v>●</v>
      </c>
      <c r="Y118" s="396" t="str">
        <f t="shared" si="8"/>
        <v/>
      </c>
      <c r="Z118" s="396" t="str">
        <f t="shared" si="8"/>
        <v/>
      </c>
      <c r="AA118" s="396" t="str">
        <f t="shared" si="8"/>
        <v/>
      </c>
      <c r="AB118" s="396" t="str">
        <f t="shared" si="8"/>
        <v/>
      </c>
      <c r="AC118" s="396" t="str">
        <f t="shared" si="8"/>
        <v/>
      </c>
      <c r="AD118" s="335">
        <v>43123</v>
      </c>
      <c r="AE118" s="335">
        <v>43125</v>
      </c>
      <c r="AF118" s="326">
        <f t="shared" si="11"/>
        <v>13</v>
      </c>
      <c r="AG118" s="326">
        <f t="shared" si="12"/>
        <v>15</v>
      </c>
    </row>
    <row r="119" spans="1:33" ht="45" customHeight="1">
      <c r="A119" s="325">
        <f t="shared" si="10"/>
        <v>43483</v>
      </c>
      <c r="B119" s="326" t="str">
        <f t="shared" si="13"/>
        <v>金</v>
      </c>
      <c r="C119" s="338">
        <v>43495</v>
      </c>
      <c r="D119" s="338"/>
      <c r="E119" s="79" t="s">
        <v>95</v>
      </c>
      <c r="F119" s="79"/>
      <c r="G119" s="79"/>
      <c r="H119" s="79"/>
      <c r="I119" s="79"/>
      <c r="J119" s="79"/>
      <c r="K119" s="79"/>
      <c r="L119" s="79"/>
      <c r="M119" s="79"/>
      <c r="N119" s="79"/>
      <c r="O119" s="79"/>
      <c r="P119" s="79"/>
      <c r="Q119" s="79"/>
      <c r="R119" s="79"/>
      <c r="S119" s="79"/>
      <c r="T119" s="79"/>
      <c r="U119" s="395"/>
      <c r="V119" s="395"/>
      <c r="W119" s="393"/>
      <c r="X119" s="396" t="str">
        <f t="shared" si="9"/>
        <v>●</v>
      </c>
      <c r="Y119" s="396" t="str">
        <f t="shared" si="8"/>
        <v/>
      </c>
      <c r="Z119" s="396" t="str">
        <f t="shared" si="8"/>
        <v/>
      </c>
      <c r="AA119" s="396" t="str">
        <f t="shared" si="8"/>
        <v/>
      </c>
      <c r="AB119" s="396" t="str">
        <f t="shared" si="8"/>
        <v/>
      </c>
      <c r="AC119" s="396" t="str">
        <f t="shared" si="8"/>
        <v/>
      </c>
      <c r="AD119" s="335">
        <v>43124</v>
      </c>
      <c r="AE119" s="334"/>
      <c r="AF119" s="326">
        <f t="shared" si="11"/>
        <v>13</v>
      </c>
      <c r="AG119" s="326" t="str">
        <f t="shared" si="12"/>
        <v/>
      </c>
    </row>
    <row r="120" spans="1:33" ht="45" customHeight="1">
      <c r="A120" s="325">
        <f t="shared" si="10"/>
        <v>43484</v>
      </c>
      <c r="B120" s="326" t="str">
        <f t="shared" si="13"/>
        <v>土</v>
      </c>
      <c r="C120" s="338"/>
      <c r="D120" s="338"/>
      <c r="E120" s="79"/>
      <c r="F120" s="79"/>
      <c r="G120" s="79"/>
      <c r="H120" s="79"/>
      <c r="I120" s="79"/>
      <c r="J120" s="79"/>
      <c r="K120" s="79"/>
      <c r="L120" s="79"/>
      <c r="M120" s="79"/>
      <c r="N120" s="79"/>
      <c r="O120" s="79"/>
      <c r="P120" s="79"/>
      <c r="Q120" s="79"/>
      <c r="R120" s="79"/>
      <c r="S120" s="79"/>
      <c r="T120" s="79"/>
      <c r="U120" s="395"/>
      <c r="V120" s="395"/>
      <c r="W120" s="393"/>
      <c r="X120" s="396" t="str">
        <f t="shared" si="9"/>
        <v/>
      </c>
      <c r="Y120" s="396" t="str">
        <f t="shared" si="8"/>
        <v/>
      </c>
      <c r="Z120" s="396" t="str">
        <f t="shared" si="8"/>
        <v/>
      </c>
      <c r="AA120" s="396" t="str">
        <f t="shared" ref="Y120:AC171" si="14">IF(AND(OR(AND(($A120&gt;=AA$2),($A120&lt;=AA$3)),AND(($A120&gt;=AA$4),($A120&lt;=AA$6)),AND(($A120&gt;=AA$7),($A120&lt;=AA$8))),OR($D120&lt;&gt;"",$C120&lt;&gt;"")),"●","")</f>
        <v/>
      </c>
      <c r="AB120" s="396" t="str">
        <f t="shared" si="14"/>
        <v/>
      </c>
      <c r="AC120" s="396" t="str">
        <f t="shared" si="14"/>
        <v/>
      </c>
      <c r="AD120" s="334"/>
      <c r="AE120" s="334"/>
      <c r="AF120" s="326" t="str">
        <f t="shared" si="11"/>
        <v/>
      </c>
      <c r="AG120" s="326" t="str">
        <f t="shared" si="12"/>
        <v/>
      </c>
    </row>
    <row r="121" spans="1:33" ht="45" customHeight="1">
      <c r="A121" s="325">
        <f t="shared" si="10"/>
        <v>43485</v>
      </c>
      <c r="B121" s="326" t="str">
        <f t="shared" si="13"/>
        <v>日</v>
      </c>
      <c r="C121" s="338"/>
      <c r="D121" s="338"/>
      <c r="E121" s="79"/>
      <c r="F121" s="79"/>
      <c r="G121" s="79"/>
      <c r="H121" s="79"/>
      <c r="I121" s="79"/>
      <c r="J121" s="79"/>
      <c r="K121" s="79"/>
      <c r="L121" s="79"/>
      <c r="M121" s="79"/>
      <c r="N121" s="79"/>
      <c r="O121" s="79"/>
      <c r="P121" s="79"/>
      <c r="Q121" s="79"/>
      <c r="R121" s="79"/>
      <c r="S121" s="79"/>
      <c r="T121" s="79"/>
      <c r="U121" s="395"/>
      <c r="V121" s="395"/>
      <c r="W121" s="393"/>
      <c r="X121" s="396" t="str">
        <f t="shared" si="9"/>
        <v/>
      </c>
      <c r="Y121" s="396" t="str">
        <f t="shared" si="14"/>
        <v/>
      </c>
      <c r="Z121" s="396" t="str">
        <f t="shared" si="14"/>
        <v/>
      </c>
      <c r="AA121" s="396" t="str">
        <f t="shared" si="14"/>
        <v/>
      </c>
      <c r="AB121" s="396" t="str">
        <f t="shared" si="14"/>
        <v/>
      </c>
      <c r="AC121" s="396" t="str">
        <f t="shared" si="14"/>
        <v/>
      </c>
      <c r="AD121" s="334"/>
      <c r="AE121" s="334"/>
      <c r="AF121" s="326" t="str">
        <f t="shared" si="11"/>
        <v/>
      </c>
      <c r="AG121" s="326" t="str">
        <f t="shared" si="12"/>
        <v/>
      </c>
    </row>
    <row r="122" spans="1:33" ht="45" customHeight="1">
      <c r="A122" s="325">
        <f t="shared" si="10"/>
        <v>43486</v>
      </c>
      <c r="B122" s="326" t="str">
        <f t="shared" si="13"/>
        <v>月</v>
      </c>
      <c r="C122" s="338"/>
      <c r="D122" s="338">
        <v>43501</v>
      </c>
      <c r="E122" s="79"/>
      <c r="F122" s="79"/>
      <c r="G122" s="79"/>
      <c r="H122" s="79"/>
      <c r="I122" s="79"/>
      <c r="J122" s="79"/>
      <c r="K122" s="79"/>
      <c r="L122" s="79"/>
      <c r="M122" s="79"/>
      <c r="N122" s="79"/>
      <c r="O122" s="79"/>
      <c r="P122" s="79"/>
      <c r="Q122" s="79"/>
      <c r="R122" s="79"/>
      <c r="S122" s="79"/>
      <c r="T122" s="79"/>
      <c r="U122" s="395"/>
      <c r="V122" s="395"/>
      <c r="W122" s="393"/>
      <c r="X122" s="396" t="str">
        <f t="shared" si="9"/>
        <v/>
      </c>
      <c r="Y122" s="396" t="str">
        <f t="shared" si="14"/>
        <v>●</v>
      </c>
      <c r="Z122" s="396" t="str">
        <f t="shared" si="14"/>
        <v/>
      </c>
      <c r="AA122" s="396" t="str">
        <f t="shared" si="14"/>
        <v/>
      </c>
      <c r="AB122" s="396" t="str">
        <f t="shared" si="14"/>
        <v/>
      </c>
      <c r="AC122" s="396" t="str">
        <f t="shared" si="14"/>
        <v/>
      </c>
      <c r="AD122" s="334"/>
      <c r="AE122" s="335">
        <v>43129</v>
      </c>
      <c r="AF122" s="326" t="str">
        <f t="shared" si="11"/>
        <v/>
      </c>
      <c r="AG122" s="326">
        <f t="shared" si="12"/>
        <v>16</v>
      </c>
    </row>
    <row r="123" spans="1:33" ht="45" customHeight="1">
      <c r="A123" s="325">
        <f t="shared" si="10"/>
        <v>43487</v>
      </c>
      <c r="B123" s="326" t="str">
        <f t="shared" si="13"/>
        <v>火</v>
      </c>
      <c r="C123" s="338">
        <v>43500</v>
      </c>
      <c r="D123" s="338">
        <v>43502</v>
      </c>
      <c r="E123" s="79"/>
      <c r="F123" s="79"/>
      <c r="G123" s="79"/>
      <c r="H123" s="79"/>
      <c r="I123" s="79"/>
      <c r="J123" s="79"/>
      <c r="K123" s="79"/>
      <c r="L123" s="79"/>
      <c r="M123" s="79"/>
      <c r="N123" s="79"/>
      <c r="O123" s="79"/>
      <c r="P123" s="79"/>
      <c r="Q123" s="79"/>
      <c r="R123" s="79"/>
      <c r="S123" s="79"/>
      <c r="T123" s="79"/>
      <c r="U123" s="395"/>
      <c r="V123" s="395"/>
      <c r="W123" s="393"/>
      <c r="X123" s="396" t="str">
        <f t="shared" si="9"/>
        <v/>
      </c>
      <c r="Y123" s="396" t="str">
        <f t="shared" si="14"/>
        <v>●</v>
      </c>
      <c r="Z123" s="396" t="str">
        <f t="shared" si="14"/>
        <v/>
      </c>
      <c r="AA123" s="396" t="str">
        <f t="shared" si="14"/>
        <v/>
      </c>
      <c r="AB123" s="396" t="str">
        <f t="shared" si="14"/>
        <v/>
      </c>
      <c r="AC123" s="396" t="str">
        <f t="shared" si="14"/>
        <v/>
      </c>
      <c r="AD123" s="335">
        <v>43128</v>
      </c>
      <c r="AE123" s="335">
        <v>43130</v>
      </c>
      <c r="AF123" s="326">
        <f t="shared" si="11"/>
        <v>14</v>
      </c>
      <c r="AG123" s="326">
        <f t="shared" si="12"/>
        <v>16</v>
      </c>
    </row>
    <row r="124" spans="1:33" ht="45" customHeight="1">
      <c r="A124" s="325">
        <f t="shared" si="10"/>
        <v>43488</v>
      </c>
      <c r="B124" s="326" t="str">
        <f t="shared" si="13"/>
        <v>水</v>
      </c>
      <c r="C124" s="338">
        <v>43501</v>
      </c>
      <c r="D124" s="338">
        <v>43503</v>
      </c>
      <c r="E124" s="79"/>
      <c r="F124" s="79"/>
      <c r="G124" s="79" t="s">
        <v>95</v>
      </c>
      <c r="H124" s="79"/>
      <c r="I124" s="79"/>
      <c r="J124" s="79"/>
      <c r="K124" s="79"/>
      <c r="L124" s="79"/>
      <c r="M124" s="79"/>
      <c r="N124" s="79"/>
      <c r="O124" s="79"/>
      <c r="P124" s="79"/>
      <c r="Q124" s="79"/>
      <c r="R124" s="79"/>
      <c r="S124" s="79"/>
      <c r="T124" s="79"/>
      <c r="U124" s="395"/>
      <c r="V124" s="395"/>
      <c r="W124" s="393"/>
      <c r="X124" s="396" t="str">
        <f t="shared" si="9"/>
        <v/>
      </c>
      <c r="Y124" s="396" t="str">
        <f t="shared" si="14"/>
        <v>●</v>
      </c>
      <c r="Z124" s="396" t="str">
        <f t="shared" si="14"/>
        <v/>
      </c>
      <c r="AA124" s="396" t="str">
        <f t="shared" si="14"/>
        <v/>
      </c>
      <c r="AB124" s="396" t="str">
        <f t="shared" si="14"/>
        <v/>
      </c>
      <c r="AC124" s="396" t="str">
        <f t="shared" si="14"/>
        <v/>
      </c>
      <c r="AD124" s="335">
        <v>43129</v>
      </c>
      <c r="AE124" s="335">
        <v>43131</v>
      </c>
      <c r="AF124" s="326">
        <f t="shared" si="11"/>
        <v>14</v>
      </c>
      <c r="AG124" s="326">
        <f t="shared" si="12"/>
        <v>16</v>
      </c>
    </row>
    <row r="125" spans="1:33" ht="45" customHeight="1">
      <c r="A125" s="325">
        <f t="shared" si="10"/>
        <v>43489</v>
      </c>
      <c r="B125" s="326" t="str">
        <f t="shared" si="13"/>
        <v>木</v>
      </c>
      <c r="C125" s="338">
        <v>43502</v>
      </c>
      <c r="D125" s="338">
        <v>43504</v>
      </c>
      <c r="E125" s="79"/>
      <c r="F125" s="79"/>
      <c r="G125" s="79"/>
      <c r="H125" s="79"/>
      <c r="I125" s="79"/>
      <c r="J125" s="79"/>
      <c r="K125" s="79"/>
      <c r="L125" s="79"/>
      <c r="M125" s="79"/>
      <c r="N125" s="79"/>
      <c r="O125" s="79"/>
      <c r="P125" s="79"/>
      <c r="Q125" s="79"/>
      <c r="R125" s="79"/>
      <c r="S125" s="79"/>
      <c r="T125" s="79"/>
      <c r="U125" s="395"/>
      <c r="V125" s="395"/>
      <c r="W125" s="393"/>
      <c r="X125" s="396" t="str">
        <f t="shared" si="9"/>
        <v/>
      </c>
      <c r="Y125" s="396" t="str">
        <f t="shared" si="14"/>
        <v>●</v>
      </c>
      <c r="Z125" s="396" t="str">
        <f t="shared" si="14"/>
        <v/>
      </c>
      <c r="AA125" s="396" t="str">
        <f t="shared" si="14"/>
        <v/>
      </c>
      <c r="AB125" s="396" t="str">
        <f t="shared" si="14"/>
        <v/>
      </c>
      <c r="AC125" s="396" t="str">
        <f t="shared" si="14"/>
        <v/>
      </c>
      <c r="AD125" s="335">
        <v>43130</v>
      </c>
      <c r="AE125" s="335">
        <v>43132</v>
      </c>
      <c r="AF125" s="326">
        <f t="shared" si="11"/>
        <v>14</v>
      </c>
      <c r="AG125" s="326">
        <f t="shared" si="12"/>
        <v>16</v>
      </c>
    </row>
    <row r="126" spans="1:33" ht="45" customHeight="1">
      <c r="A126" s="325">
        <f t="shared" si="10"/>
        <v>43490</v>
      </c>
      <c r="B126" s="326" t="str">
        <f t="shared" si="13"/>
        <v>金</v>
      </c>
      <c r="C126" s="338">
        <v>43503</v>
      </c>
      <c r="D126" s="338"/>
      <c r="E126" s="79"/>
      <c r="F126" s="79"/>
      <c r="G126" s="79"/>
      <c r="H126" s="79"/>
      <c r="I126" s="79"/>
      <c r="J126" s="79"/>
      <c r="K126" s="79"/>
      <c r="L126" s="79"/>
      <c r="M126" s="79"/>
      <c r="N126" s="79"/>
      <c r="O126" s="79"/>
      <c r="P126" s="79"/>
      <c r="Q126" s="79"/>
      <c r="R126" s="79"/>
      <c r="S126" s="79"/>
      <c r="T126" s="79"/>
      <c r="U126" s="395"/>
      <c r="V126" s="395"/>
      <c r="W126" s="393"/>
      <c r="X126" s="396" t="str">
        <f t="shared" si="9"/>
        <v/>
      </c>
      <c r="Y126" s="396" t="str">
        <f t="shared" si="14"/>
        <v>●</v>
      </c>
      <c r="Z126" s="396" t="str">
        <f t="shared" si="14"/>
        <v/>
      </c>
      <c r="AA126" s="396" t="str">
        <f t="shared" si="14"/>
        <v/>
      </c>
      <c r="AB126" s="396" t="str">
        <f t="shared" si="14"/>
        <v/>
      </c>
      <c r="AC126" s="396" t="str">
        <f t="shared" si="14"/>
        <v/>
      </c>
      <c r="AD126" s="335">
        <v>43131</v>
      </c>
      <c r="AE126" s="334"/>
      <c r="AF126" s="326">
        <f t="shared" si="11"/>
        <v>14</v>
      </c>
      <c r="AG126" s="326" t="str">
        <f t="shared" si="12"/>
        <v/>
      </c>
    </row>
    <row r="127" spans="1:33" ht="45" customHeight="1">
      <c r="A127" s="325">
        <f t="shared" si="10"/>
        <v>43491</v>
      </c>
      <c r="B127" s="326" t="str">
        <f t="shared" si="13"/>
        <v>土</v>
      </c>
      <c r="C127" s="338"/>
      <c r="D127" s="338"/>
      <c r="E127" s="79"/>
      <c r="F127" s="79"/>
      <c r="G127" s="79"/>
      <c r="H127" s="79"/>
      <c r="I127" s="79"/>
      <c r="J127" s="79"/>
      <c r="K127" s="79"/>
      <c r="L127" s="79"/>
      <c r="M127" s="79"/>
      <c r="N127" s="79"/>
      <c r="O127" s="79"/>
      <c r="P127" s="79"/>
      <c r="Q127" s="79"/>
      <c r="R127" s="79"/>
      <c r="S127" s="79"/>
      <c r="T127" s="79"/>
      <c r="U127" s="395"/>
      <c r="V127" s="395"/>
      <c r="W127" s="393"/>
      <c r="X127" s="396" t="str">
        <f t="shared" si="9"/>
        <v/>
      </c>
      <c r="Y127" s="396" t="str">
        <f t="shared" si="14"/>
        <v/>
      </c>
      <c r="Z127" s="396" t="str">
        <f t="shared" si="14"/>
        <v/>
      </c>
      <c r="AA127" s="396" t="str">
        <f t="shared" si="14"/>
        <v/>
      </c>
      <c r="AB127" s="396" t="str">
        <f t="shared" si="14"/>
        <v/>
      </c>
      <c r="AC127" s="396" t="str">
        <f t="shared" si="14"/>
        <v/>
      </c>
      <c r="AD127" s="334"/>
      <c r="AE127" s="334"/>
      <c r="AF127" s="326" t="str">
        <f t="shared" si="11"/>
        <v/>
      </c>
      <c r="AG127" s="326" t="str">
        <f t="shared" si="12"/>
        <v/>
      </c>
    </row>
    <row r="128" spans="1:33" ht="45" customHeight="1">
      <c r="A128" s="325">
        <f t="shared" si="10"/>
        <v>43492</v>
      </c>
      <c r="B128" s="326" t="str">
        <f t="shared" si="13"/>
        <v>日</v>
      </c>
      <c r="C128" s="338"/>
      <c r="D128" s="338"/>
      <c r="E128" s="79"/>
      <c r="F128" s="79"/>
      <c r="G128" s="79"/>
      <c r="H128" s="79"/>
      <c r="I128" s="79"/>
      <c r="J128" s="79"/>
      <c r="K128" s="79"/>
      <c r="L128" s="79"/>
      <c r="M128" s="79"/>
      <c r="N128" s="79"/>
      <c r="O128" s="79"/>
      <c r="P128" s="79"/>
      <c r="Q128" s="79"/>
      <c r="R128" s="79"/>
      <c r="S128" s="79"/>
      <c r="T128" s="79"/>
      <c r="U128" s="395"/>
      <c r="V128" s="395"/>
      <c r="W128" s="393"/>
      <c r="X128" s="396" t="str">
        <f t="shared" si="9"/>
        <v/>
      </c>
      <c r="Y128" s="396" t="str">
        <f t="shared" si="14"/>
        <v/>
      </c>
      <c r="Z128" s="396" t="str">
        <f t="shared" si="14"/>
        <v/>
      </c>
      <c r="AA128" s="396" t="str">
        <f t="shared" si="14"/>
        <v/>
      </c>
      <c r="AB128" s="396" t="str">
        <f t="shared" si="14"/>
        <v/>
      </c>
      <c r="AC128" s="396" t="str">
        <f t="shared" si="14"/>
        <v/>
      </c>
      <c r="AD128" s="334"/>
      <c r="AE128" s="334"/>
      <c r="AF128" s="326" t="str">
        <f t="shared" si="11"/>
        <v/>
      </c>
      <c r="AG128" s="326" t="str">
        <f t="shared" si="12"/>
        <v/>
      </c>
    </row>
    <row r="129" spans="1:33" ht="45" customHeight="1">
      <c r="A129" s="325">
        <f t="shared" si="10"/>
        <v>43493</v>
      </c>
      <c r="B129" s="326" t="str">
        <f t="shared" si="13"/>
        <v>月</v>
      </c>
      <c r="C129" s="338"/>
      <c r="D129" s="338">
        <v>43508</v>
      </c>
      <c r="E129" s="79"/>
      <c r="F129" s="79"/>
      <c r="G129" s="79"/>
      <c r="H129" s="79"/>
      <c r="I129" s="79"/>
      <c r="J129" s="79"/>
      <c r="K129" s="79"/>
      <c r="L129" s="79"/>
      <c r="M129" s="79"/>
      <c r="N129" s="79"/>
      <c r="O129" s="79"/>
      <c r="P129" s="79"/>
      <c r="Q129" s="79"/>
      <c r="R129" s="79"/>
      <c r="S129" s="79"/>
      <c r="T129" s="79"/>
      <c r="U129" s="395"/>
      <c r="V129" s="395"/>
      <c r="W129" s="393"/>
      <c r="X129" s="396" t="str">
        <f t="shared" si="9"/>
        <v/>
      </c>
      <c r="Y129" s="396" t="str">
        <f t="shared" si="14"/>
        <v/>
      </c>
      <c r="Z129" s="396" t="str">
        <f t="shared" si="14"/>
        <v>●</v>
      </c>
      <c r="AA129" s="396" t="str">
        <f t="shared" si="14"/>
        <v/>
      </c>
      <c r="AB129" s="396" t="str">
        <f t="shared" si="14"/>
        <v/>
      </c>
      <c r="AC129" s="396" t="str">
        <f t="shared" si="14"/>
        <v/>
      </c>
      <c r="AD129" s="334"/>
      <c r="AE129" s="335">
        <v>43136</v>
      </c>
      <c r="AF129" s="326" t="str">
        <f t="shared" si="11"/>
        <v/>
      </c>
      <c r="AG129" s="326">
        <f t="shared" si="12"/>
        <v>16</v>
      </c>
    </row>
    <row r="130" spans="1:33" ht="45" customHeight="1">
      <c r="A130" s="325">
        <f t="shared" si="10"/>
        <v>43494</v>
      </c>
      <c r="B130" s="326" t="str">
        <f t="shared" si="13"/>
        <v>火</v>
      </c>
      <c r="C130" s="338">
        <v>43507</v>
      </c>
      <c r="D130" s="338">
        <v>43509</v>
      </c>
      <c r="E130" s="79"/>
      <c r="F130" s="79"/>
      <c r="G130" s="79"/>
      <c r="H130" s="79"/>
      <c r="I130" s="79"/>
      <c r="J130" s="79"/>
      <c r="K130" s="79"/>
      <c r="L130" s="79"/>
      <c r="M130" s="79"/>
      <c r="N130" s="79"/>
      <c r="O130" s="79"/>
      <c r="P130" s="79"/>
      <c r="Q130" s="79"/>
      <c r="R130" s="79"/>
      <c r="S130" s="79"/>
      <c r="T130" s="79"/>
      <c r="U130" s="395"/>
      <c r="V130" s="395"/>
      <c r="W130" s="393"/>
      <c r="X130" s="396" t="str">
        <f t="shared" si="9"/>
        <v/>
      </c>
      <c r="Y130" s="396" t="str">
        <f t="shared" si="14"/>
        <v/>
      </c>
      <c r="Z130" s="396" t="str">
        <f t="shared" si="14"/>
        <v>●</v>
      </c>
      <c r="AA130" s="396" t="str">
        <f t="shared" si="14"/>
        <v/>
      </c>
      <c r="AB130" s="396" t="str">
        <f t="shared" si="14"/>
        <v/>
      </c>
      <c r="AC130" s="396" t="str">
        <f t="shared" si="14"/>
        <v/>
      </c>
      <c r="AD130" s="335">
        <v>43135</v>
      </c>
      <c r="AE130" s="335">
        <v>43137</v>
      </c>
      <c r="AF130" s="326">
        <f t="shared" si="11"/>
        <v>14</v>
      </c>
      <c r="AG130" s="326">
        <f t="shared" si="12"/>
        <v>16</v>
      </c>
    </row>
    <row r="131" spans="1:33" ht="45" customHeight="1">
      <c r="A131" s="325">
        <f t="shared" si="10"/>
        <v>43495</v>
      </c>
      <c r="B131" s="326" t="str">
        <f t="shared" si="13"/>
        <v>水</v>
      </c>
      <c r="C131" s="338">
        <v>43508</v>
      </c>
      <c r="D131" s="338">
        <v>43510</v>
      </c>
      <c r="E131" s="79"/>
      <c r="F131" s="79"/>
      <c r="G131" s="79"/>
      <c r="H131" s="79" t="s">
        <v>95</v>
      </c>
      <c r="I131" s="79"/>
      <c r="J131" s="79"/>
      <c r="K131" s="79"/>
      <c r="L131" s="79"/>
      <c r="M131" s="79"/>
      <c r="N131" s="79"/>
      <c r="O131" s="79"/>
      <c r="P131" s="79"/>
      <c r="Q131" s="79"/>
      <c r="R131" s="79"/>
      <c r="S131" s="79"/>
      <c r="T131" s="79"/>
      <c r="U131" s="395"/>
      <c r="V131" s="395"/>
      <c r="W131" s="393"/>
      <c r="X131" s="396" t="str">
        <f t="shared" si="9"/>
        <v/>
      </c>
      <c r="Y131" s="396" t="str">
        <f t="shared" si="14"/>
        <v/>
      </c>
      <c r="Z131" s="396" t="str">
        <f t="shared" si="14"/>
        <v>●</v>
      </c>
      <c r="AA131" s="396" t="str">
        <f t="shared" si="14"/>
        <v/>
      </c>
      <c r="AB131" s="396" t="str">
        <f t="shared" si="14"/>
        <v/>
      </c>
      <c r="AC131" s="396" t="str">
        <f t="shared" si="14"/>
        <v/>
      </c>
      <c r="AD131" s="335">
        <v>43136</v>
      </c>
      <c r="AE131" s="335">
        <v>43138</v>
      </c>
      <c r="AF131" s="326">
        <f t="shared" si="11"/>
        <v>14</v>
      </c>
      <c r="AG131" s="326">
        <f t="shared" si="12"/>
        <v>16</v>
      </c>
    </row>
    <row r="132" spans="1:33" ht="45" customHeight="1">
      <c r="A132" s="325">
        <f t="shared" si="10"/>
        <v>43496</v>
      </c>
      <c r="B132" s="326" t="str">
        <f t="shared" si="13"/>
        <v>木</v>
      </c>
      <c r="C132" s="338">
        <v>43509</v>
      </c>
      <c r="D132" s="338">
        <v>43511</v>
      </c>
      <c r="E132" s="79"/>
      <c r="F132" s="79"/>
      <c r="G132" s="79"/>
      <c r="H132" s="79"/>
      <c r="I132" s="79"/>
      <c r="J132" s="79"/>
      <c r="K132" s="79"/>
      <c r="L132" s="79"/>
      <c r="M132" s="79"/>
      <c r="N132" s="79"/>
      <c r="O132" s="79"/>
      <c r="P132" s="79"/>
      <c r="Q132" s="79"/>
      <c r="R132" s="79"/>
      <c r="S132" s="79"/>
      <c r="T132" s="79"/>
      <c r="U132" s="395"/>
      <c r="V132" s="395"/>
      <c r="W132" s="393"/>
      <c r="X132" s="396" t="str">
        <f t="shared" si="9"/>
        <v/>
      </c>
      <c r="Y132" s="396" t="str">
        <f t="shared" si="14"/>
        <v/>
      </c>
      <c r="Z132" s="396" t="str">
        <f t="shared" si="14"/>
        <v>●</v>
      </c>
      <c r="AA132" s="396" t="str">
        <f t="shared" si="14"/>
        <v/>
      </c>
      <c r="AB132" s="396" t="str">
        <f t="shared" si="14"/>
        <v/>
      </c>
      <c r="AC132" s="396" t="str">
        <f t="shared" si="14"/>
        <v/>
      </c>
      <c r="AD132" s="335">
        <v>43137</v>
      </c>
      <c r="AE132" s="335">
        <v>43139</v>
      </c>
      <c r="AF132" s="326">
        <f t="shared" si="11"/>
        <v>14</v>
      </c>
      <c r="AG132" s="326">
        <f t="shared" si="12"/>
        <v>16</v>
      </c>
    </row>
    <row r="133" spans="1:33" ht="45" customHeight="1">
      <c r="A133" s="325">
        <f t="shared" si="10"/>
        <v>43497</v>
      </c>
      <c r="B133" s="326" t="str">
        <f t="shared" si="13"/>
        <v>金</v>
      </c>
      <c r="C133" s="338"/>
      <c r="D133" s="338"/>
      <c r="E133" s="79"/>
      <c r="F133" s="79"/>
      <c r="G133" s="79"/>
      <c r="H133" s="79"/>
      <c r="I133" s="79"/>
      <c r="J133" s="79"/>
      <c r="K133" s="79"/>
      <c r="L133" s="79"/>
      <c r="M133" s="79"/>
      <c r="N133" s="79"/>
      <c r="O133" s="79"/>
      <c r="P133" s="79"/>
      <c r="Q133" s="79"/>
      <c r="R133" s="79"/>
      <c r="S133" s="79"/>
      <c r="T133" s="79"/>
      <c r="U133" s="395"/>
      <c r="V133" s="395"/>
      <c r="W133" s="393"/>
      <c r="X133" s="396" t="str">
        <f t="shared" si="9"/>
        <v/>
      </c>
      <c r="Y133" s="396" t="str">
        <f t="shared" si="14"/>
        <v/>
      </c>
      <c r="Z133" s="396" t="str">
        <f t="shared" si="14"/>
        <v/>
      </c>
      <c r="AA133" s="396" t="str">
        <f t="shared" si="14"/>
        <v/>
      </c>
      <c r="AB133" s="396" t="str">
        <f t="shared" si="14"/>
        <v/>
      </c>
      <c r="AC133" s="396" t="str">
        <f t="shared" si="14"/>
        <v/>
      </c>
      <c r="AD133" s="334"/>
      <c r="AE133" s="334"/>
      <c r="AF133" s="326" t="str">
        <f t="shared" si="11"/>
        <v/>
      </c>
      <c r="AG133" s="326" t="str">
        <f t="shared" si="12"/>
        <v/>
      </c>
    </row>
    <row r="134" spans="1:33" ht="45" customHeight="1">
      <c r="A134" s="325">
        <f t="shared" si="10"/>
        <v>43498</v>
      </c>
      <c r="B134" s="326" t="str">
        <f t="shared" si="13"/>
        <v>土</v>
      </c>
      <c r="C134" s="338"/>
      <c r="D134" s="338"/>
      <c r="E134" s="79"/>
      <c r="F134" s="79"/>
      <c r="G134" s="79"/>
      <c r="H134" s="79"/>
      <c r="I134" s="79"/>
      <c r="J134" s="79"/>
      <c r="K134" s="79"/>
      <c r="L134" s="79"/>
      <c r="M134" s="79"/>
      <c r="N134" s="79"/>
      <c r="O134" s="79"/>
      <c r="P134" s="79"/>
      <c r="Q134" s="79"/>
      <c r="R134" s="79"/>
      <c r="S134" s="79"/>
      <c r="T134" s="79"/>
      <c r="U134" s="395"/>
      <c r="V134" s="395"/>
      <c r="W134" s="393"/>
      <c r="X134" s="396" t="str">
        <f t="shared" ref="X134:X197" si="15">IF(AND(OR(AND(($A134&gt;=X$2),($A134&lt;=X$3)),AND(($A134&gt;=X$4),($A134&lt;=X$6)),AND(($A134&gt;=X$7),($A134&lt;=X$8))),OR($D134&lt;&gt;"",$C134&lt;&gt;"")),"●","")</f>
        <v/>
      </c>
      <c r="Y134" s="396" t="str">
        <f t="shared" si="14"/>
        <v/>
      </c>
      <c r="Z134" s="396" t="str">
        <f t="shared" si="14"/>
        <v/>
      </c>
      <c r="AA134" s="396" t="str">
        <f t="shared" si="14"/>
        <v/>
      </c>
      <c r="AB134" s="396" t="str">
        <f t="shared" si="14"/>
        <v/>
      </c>
      <c r="AC134" s="396" t="str">
        <f t="shared" si="14"/>
        <v/>
      </c>
      <c r="AD134" s="334"/>
      <c r="AE134" s="334"/>
      <c r="AF134" s="326" t="str">
        <f t="shared" si="11"/>
        <v/>
      </c>
      <c r="AG134" s="326" t="str">
        <f t="shared" si="12"/>
        <v/>
      </c>
    </row>
    <row r="135" spans="1:33" ht="45" customHeight="1">
      <c r="A135" s="325">
        <f t="shared" si="10"/>
        <v>43499</v>
      </c>
      <c r="B135" s="326" t="str">
        <f t="shared" si="13"/>
        <v>日</v>
      </c>
      <c r="C135" s="338"/>
      <c r="D135" s="338"/>
      <c r="E135" s="79"/>
      <c r="F135" s="79"/>
      <c r="G135" s="79"/>
      <c r="H135" s="79"/>
      <c r="I135" s="79"/>
      <c r="J135" s="79"/>
      <c r="K135" s="79"/>
      <c r="L135" s="79"/>
      <c r="M135" s="79"/>
      <c r="N135" s="79"/>
      <c r="O135" s="79"/>
      <c r="P135" s="79"/>
      <c r="Q135" s="79"/>
      <c r="R135" s="79"/>
      <c r="S135" s="79"/>
      <c r="T135" s="79"/>
      <c r="U135" s="395"/>
      <c r="V135" s="395"/>
      <c r="W135" s="393"/>
      <c r="X135" s="396" t="str">
        <f t="shared" si="15"/>
        <v/>
      </c>
      <c r="Y135" s="396" t="str">
        <f t="shared" si="14"/>
        <v/>
      </c>
      <c r="Z135" s="396" t="str">
        <f t="shared" si="14"/>
        <v/>
      </c>
      <c r="AA135" s="396" t="str">
        <f t="shared" si="14"/>
        <v/>
      </c>
      <c r="AB135" s="396" t="str">
        <f t="shared" si="14"/>
        <v/>
      </c>
      <c r="AC135" s="396" t="str">
        <f t="shared" si="14"/>
        <v/>
      </c>
      <c r="AD135" s="334"/>
      <c r="AE135" s="334"/>
      <c r="AF135" s="326" t="str">
        <f t="shared" si="11"/>
        <v/>
      </c>
      <c r="AG135" s="326" t="str">
        <f t="shared" si="12"/>
        <v/>
      </c>
    </row>
    <row r="136" spans="1:33" ht="45" customHeight="1">
      <c r="A136" s="325">
        <f t="shared" si="10"/>
        <v>43500</v>
      </c>
      <c r="B136" s="326" t="str">
        <f t="shared" si="13"/>
        <v>月</v>
      </c>
      <c r="C136" s="338"/>
      <c r="D136" s="338"/>
      <c r="E136" s="79"/>
      <c r="F136" s="79"/>
      <c r="G136" s="79"/>
      <c r="H136" s="79"/>
      <c r="I136" s="79"/>
      <c r="J136" s="79"/>
      <c r="K136" s="79"/>
      <c r="L136" s="79"/>
      <c r="M136" s="79"/>
      <c r="N136" s="79"/>
      <c r="O136" s="79"/>
      <c r="P136" s="79"/>
      <c r="Q136" s="79"/>
      <c r="R136" s="79"/>
      <c r="S136" s="79"/>
      <c r="T136" s="79"/>
      <c r="U136" s="395"/>
      <c r="V136" s="395"/>
      <c r="W136" s="393"/>
      <c r="X136" s="396" t="str">
        <f t="shared" si="15"/>
        <v/>
      </c>
      <c r="Y136" s="396" t="str">
        <f t="shared" si="14"/>
        <v/>
      </c>
      <c r="Z136" s="396" t="str">
        <f t="shared" si="14"/>
        <v/>
      </c>
      <c r="AA136" s="396" t="str">
        <f t="shared" si="14"/>
        <v/>
      </c>
      <c r="AB136" s="396" t="str">
        <f t="shared" si="14"/>
        <v/>
      </c>
      <c r="AC136" s="396" t="str">
        <f t="shared" si="14"/>
        <v/>
      </c>
      <c r="AD136" s="334"/>
      <c r="AE136" s="334"/>
      <c r="AF136" s="326" t="str">
        <f t="shared" si="11"/>
        <v/>
      </c>
      <c r="AG136" s="326" t="str">
        <f t="shared" si="12"/>
        <v/>
      </c>
    </row>
    <row r="137" spans="1:33" ht="45" customHeight="1">
      <c r="A137" s="325">
        <f t="shared" si="10"/>
        <v>43501</v>
      </c>
      <c r="B137" s="326" t="str">
        <f t="shared" si="13"/>
        <v>火</v>
      </c>
      <c r="C137" s="338">
        <v>43515</v>
      </c>
      <c r="D137" s="338">
        <v>43516</v>
      </c>
      <c r="E137" s="79"/>
      <c r="F137" s="79"/>
      <c r="G137" s="79"/>
      <c r="H137" s="79"/>
      <c r="I137" s="79"/>
      <c r="J137" s="79"/>
      <c r="K137" s="79"/>
      <c r="L137" s="79"/>
      <c r="M137" s="79"/>
      <c r="N137" s="79"/>
      <c r="O137" s="79"/>
      <c r="P137" s="79"/>
      <c r="Q137" s="79"/>
      <c r="R137" s="79"/>
      <c r="S137" s="79"/>
      <c r="T137" s="79"/>
      <c r="U137" s="395"/>
      <c r="V137" s="395"/>
      <c r="W137" s="393"/>
      <c r="X137" s="396" t="str">
        <f t="shared" si="15"/>
        <v/>
      </c>
      <c r="Y137" s="396" t="str">
        <f t="shared" si="14"/>
        <v/>
      </c>
      <c r="Z137" s="396" t="str">
        <f t="shared" si="14"/>
        <v/>
      </c>
      <c r="AA137" s="396" t="str">
        <f t="shared" si="14"/>
        <v>●</v>
      </c>
      <c r="AB137" s="396" t="str">
        <f t="shared" si="14"/>
        <v/>
      </c>
      <c r="AC137" s="396" t="str">
        <f t="shared" si="14"/>
        <v/>
      </c>
      <c r="AD137" s="335">
        <v>43143</v>
      </c>
      <c r="AE137" s="335">
        <v>43144</v>
      </c>
      <c r="AF137" s="326">
        <f t="shared" si="11"/>
        <v>15</v>
      </c>
      <c r="AG137" s="326">
        <f t="shared" si="12"/>
        <v>16</v>
      </c>
    </row>
    <row r="138" spans="1:33" ht="45" customHeight="1">
      <c r="A138" s="325">
        <f t="shared" si="10"/>
        <v>43502</v>
      </c>
      <c r="B138" s="326" t="str">
        <f t="shared" si="13"/>
        <v>水</v>
      </c>
      <c r="C138" s="338">
        <v>43516</v>
      </c>
      <c r="D138" s="338">
        <v>43517</v>
      </c>
      <c r="E138" s="79"/>
      <c r="F138" s="79"/>
      <c r="G138" s="79"/>
      <c r="H138" s="79"/>
      <c r="I138" s="79"/>
      <c r="J138" s="79"/>
      <c r="K138" s="79"/>
      <c r="L138" s="79"/>
      <c r="M138" s="79"/>
      <c r="N138" s="79"/>
      <c r="O138" s="79"/>
      <c r="P138" s="79"/>
      <c r="Q138" s="79"/>
      <c r="R138" s="79"/>
      <c r="S138" s="79"/>
      <c r="T138" s="79"/>
      <c r="U138" s="395"/>
      <c r="V138" s="395"/>
      <c r="W138" s="393"/>
      <c r="X138" s="396" t="str">
        <f t="shared" si="15"/>
        <v/>
      </c>
      <c r="Y138" s="396" t="str">
        <f t="shared" si="14"/>
        <v/>
      </c>
      <c r="Z138" s="396" t="str">
        <f t="shared" si="14"/>
        <v/>
      </c>
      <c r="AA138" s="396" t="str">
        <f t="shared" si="14"/>
        <v>●</v>
      </c>
      <c r="AB138" s="396" t="str">
        <f t="shared" si="14"/>
        <v/>
      </c>
      <c r="AC138" s="396" t="str">
        <f t="shared" si="14"/>
        <v/>
      </c>
      <c r="AD138" s="335">
        <v>43144</v>
      </c>
      <c r="AE138" s="335">
        <v>43145</v>
      </c>
      <c r="AF138" s="326">
        <f t="shared" si="11"/>
        <v>15</v>
      </c>
      <c r="AG138" s="326">
        <f t="shared" si="12"/>
        <v>16</v>
      </c>
    </row>
    <row r="139" spans="1:33" ht="45" customHeight="1">
      <c r="A139" s="325">
        <f t="shared" ref="A139:A202" si="16">IF(A138&gt;=B$3,"",A138+1)</f>
        <v>43503</v>
      </c>
      <c r="B139" s="326" t="str">
        <f t="shared" si="13"/>
        <v>木</v>
      </c>
      <c r="C139" s="338"/>
      <c r="D139" s="338">
        <v>43518</v>
      </c>
      <c r="E139" s="79"/>
      <c r="F139" s="79"/>
      <c r="G139" s="79"/>
      <c r="H139" s="79"/>
      <c r="I139" s="79"/>
      <c r="J139" s="79"/>
      <c r="K139" s="79"/>
      <c r="L139" s="79"/>
      <c r="M139" s="79"/>
      <c r="N139" s="79"/>
      <c r="O139" s="79"/>
      <c r="P139" s="79"/>
      <c r="Q139" s="79"/>
      <c r="R139" s="79"/>
      <c r="S139" s="79"/>
      <c r="T139" s="79"/>
      <c r="U139" s="395"/>
      <c r="V139" s="395"/>
      <c r="W139" s="393"/>
      <c r="X139" s="396" t="str">
        <f t="shared" si="15"/>
        <v/>
      </c>
      <c r="Y139" s="396" t="str">
        <f t="shared" si="14"/>
        <v/>
      </c>
      <c r="Z139" s="396" t="str">
        <f t="shared" si="14"/>
        <v/>
      </c>
      <c r="AA139" s="396" t="str">
        <f t="shared" si="14"/>
        <v>●</v>
      </c>
      <c r="AB139" s="396" t="str">
        <f t="shared" si="14"/>
        <v/>
      </c>
      <c r="AC139" s="396" t="str">
        <f t="shared" si="14"/>
        <v/>
      </c>
      <c r="AD139" s="334"/>
      <c r="AE139" s="335">
        <v>43146</v>
      </c>
      <c r="AF139" s="326" t="str">
        <f t="shared" ref="AF139:AF202" si="17">IF(ISBLANK(C139),"",C139-$A139+1)</f>
        <v/>
      </c>
      <c r="AG139" s="326">
        <f t="shared" ref="AG139:AG202" si="18">IF(ISBLANK(D139),"",D139-$A139+1)</f>
        <v>16</v>
      </c>
    </row>
    <row r="140" spans="1:33" ht="45" customHeight="1">
      <c r="A140" s="325">
        <f t="shared" si="16"/>
        <v>43504</v>
      </c>
      <c r="B140" s="326" t="str">
        <f t="shared" ref="B140:B203" si="19">IF(ISBLANK(A140),"",TEXT(A140,"aaa"))</f>
        <v>金</v>
      </c>
      <c r="C140" s="338"/>
      <c r="D140" s="338"/>
      <c r="E140" s="79"/>
      <c r="F140" s="79"/>
      <c r="G140" s="79"/>
      <c r="H140" s="79"/>
      <c r="I140" s="79"/>
      <c r="J140" s="79"/>
      <c r="K140" s="79"/>
      <c r="L140" s="79"/>
      <c r="M140" s="79"/>
      <c r="N140" s="79"/>
      <c r="O140" s="79"/>
      <c r="P140" s="79"/>
      <c r="Q140" s="79"/>
      <c r="R140" s="79"/>
      <c r="S140" s="79"/>
      <c r="T140" s="79"/>
      <c r="U140" s="395"/>
      <c r="V140" s="395"/>
      <c r="W140" s="393"/>
      <c r="X140" s="396" t="str">
        <f t="shared" si="15"/>
        <v/>
      </c>
      <c r="Y140" s="396" t="str">
        <f t="shared" si="14"/>
        <v/>
      </c>
      <c r="Z140" s="396" t="str">
        <f t="shared" si="14"/>
        <v/>
      </c>
      <c r="AA140" s="396" t="str">
        <f t="shared" si="14"/>
        <v/>
      </c>
      <c r="AB140" s="396" t="str">
        <f t="shared" si="14"/>
        <v/>
      </c>
      <c r="AC140" s="396" t="str">
        <f t="shared" si="14"/>
        <v/>
      </c>
      <c r="AD140" s="334"/>
      <c r="AE140" s="334"/>
      <c r="AF140" s="326" t="str">
        <f t="shared" si="17"/>
        <v/>
      </c>
      <c r="AG140" s="326" t="str">
        <f t="shared" si="18"/>
        <v/>
      </c>
    </row>
    <row r="141" spans="1:33" ht="45" customHeight="1">
      <c r="A141" s="325">
        <f t="shared" si="16"/>
        <v>43505</v>
      </c>
      <c r="B141" s="326" t="str">
        <f t="shared" si="19"/>
        <v>土</v>
      </c>
      <c r="C141" s="338"/>
      <c r="D141" s="338"/>
      <c r="E141" s="79"/>
      <c r="F141" s="79"/>
      <c r="G141" s="79"/>
      <c r="H141" s="79"/>
      <c r="I141" s="79"/>
      <c r="J141" s="79"/>
      <c r="K141" s="79"/>
      <c r="L141" s="79"/>
      <c r="M141" s="79"/>
      <c r="N141" s="79"/>
      <c r="O141" s="79"/>
      <c r="P141" s="79"/>
      <c r="Q141" s="79"/>
      <c r="R141" s="79"/>
      <c r="S141" s="79"/>
      <c r="T141" s="79"/>
      <c r="U141" s="395"/>
      <c r="V141" s="395"/>
      <c r="W141" s="393"/>
      <c r="X141" s="396" t="str">
        <f t="shared" si="15"/>
        <v/>
      </c>
      <c r="Y141" s="396" t="str">
        <f t="shared" si="14"/>
        <v/>
      </c>
      <c r="Z141" s="396" t="str">
        <f t="shared" si="14"/>
        <v/>
      </c>
      <c r="AA141" s="396" t="str">
        <f t="shared" si="14"/>
        <v/>
      </c>
      <c r="AB141" s="396" t="str">
        <f t="shared" si="14"/>
        <v/>
      </c>
      <c r="AC141" s="396" t="str">
        <f t="shared" si="14"/>
        <v/>
      </c>
      <c r="AD141" s="334"/>
      <c r="AE141" s="334"/>
      <c r="AF141" s="326" t="str">
        <f t="shared" si="17"/>
        <v/>
      </c>
      <c r="AG141" s="326" t="str">
        <f t="shared" si="18"/>
        <v/>
      </c>
    </row>
    <row r="142" spans="1:33" ht="45" customHeight="1">
      <c r="A142" s="325">
        <f t="shared" si="16"/>
        <v>43506</v>
      </c>
      <c r="B142" s="326" t="str">
        <f t="shared" si="19"/>
        <v>日</v>
      </c>
      <c r="C142" s="338"/>
      <c r="D142" s="338"/>
      <c r="E142" s="79"/>
      <c r="F142" s="79"/>
      <c r="G142" s="79"/>
      <c r="H142" s="79"/>
      <c r="I142" s="79"/>
      <c r="J142" s="79"/>
      <c r="K142" s="79"/>
      <c r="L142" s="79"/>
      <c r="M142" s="79"/>
      <c r="N142" s="79"/>
      <c r="O142" s="79"/>
      <c r="P142" s="79"/>
      <c r="Q142" s="79"/>
      <c r="R142" s="79"/>
      <c r="S142" s="79"/>
      <c r="T142" s="79"/>
      <c r="U142" s="395"/>
      <c r="V142" s="395"/>
      <c r="W142" s="393"/>
      <c r="X142" s="396" t="str">
        <f t="shared" si="15"/>
        <v/>
      </c>
      <c r="Y142" s="396" t="str">
        <f t="shared" si="14"/>
        <v/>
      </c>
      <c r="Z142" s="396" t="str">
        <f t="shared" si="14"/>
        <v/>
      </c>
      <c r="AA142" s="396" t="str">
        <f t="shared" si="14"/>
        <v/>
      </c>
      <c r="AB142" s="396" t="str">
        <f t="shared" si="14"/>
        <v/>
      </c>
      <c r="AC142" s="396" t="str">
        <f t="shared" si="14"/>
        <v/>
      </c>
      <c r="AD142" s="334"/>
      <c r="AE142" s="334"/>
      <c r="AF142" s="326" t="str">
        <f t="shared" si="17"/>
        <v/>
      </c>
      <c r="AG142" s="326" t="str">
        <f t="shared" si="18"/>
        <v/>
      </c>
    </row>
    <row r="143" spans="1:33" ht="45" customHeight="1">
      <c r="A143" s="325">
        <f t="shared" si="16"/>
        <v>43507</v>
      </c>
      <c r="B143" s="326" t="str">
        <f t="shared" si="19"/>
        <v>月</v>
      </c>
      <c r="C143" s="338"/>
      <c r="D143" s="338"/>
      <c r="E143" s="79"/>
      <c r="F143" s="79"/>
      <c r="G143" s="79"/>
      <c r="H143" s="79"/>
      <c r="I143" s="79"/>
      <c r="J143" s="79"/>
      <c r="K143" s="79"/>
      <c r="L143" s="79"/>
      <c r="M143" s="79"/>
      <c r="N143" s="79"/>
      <c r="O143" s="79"/>
      <c r="P143" s="79"/>
      <c r="Q143" s="79"/>
      <c r="R143" s="79"/>
      <c r="S143" s="79"/>
      <c r="T143" s="79"/>
      <c r="U143" s="395"/>
      <c r="V143" s="395"/>
      <c r="W143" s="393"/>
      <c r="X143" s="396" t="str">
        <f t="shared" si="15"/>
        <v/>
      </c>
      <c r="Y143" s="396" t="str">
        <f t="shared" si="14"/>
        <v/>
      </c>
      <c r="Z143" s="396" t="str">
        <f t="shared" si="14"/>
        <v/>
      </c>
      <c r="AA143" s="396" t="str">
        <f t="shared" si="14"/>
        <v/>
      </c>
      <c r="AB143" s="396" t="str">
        <f t="shared" si="14"/>
        <v/>
      </c>
      <c r="AC143" s="396" t="str">
        <f t="shared" si="14"/>
        <v/>
      </c>
      <c r="AD143" s="334"/>
      <c r="AE143" s="334"/>
      <c r="AF143" s="326" t="str">
        <f t="shared" si="17"/>
        <v/>
      </c>
      <c r="AG143" s="326" t="str">
        <f t="shared" si="18"/>
        <v/>
      </c>
    </row>
    <row r="144" spans="1:33" ht="45" customHeight="1">
      <c r="A144" s="325">
        <f t="shared" si="16"/>
        <v>43508</v>
      </c>
      <c r="B144" s="326" t="str">
        <f t="shared" si="19"/>
        <v>火</v>
      </c>
      <c r="C144" s="338">
        <v>43521</v>
      </c>
      <c r="D144" s="338">
        <v>43523</v>
      </c>
      <c r="E144" s="79"/>
      <c r="F144" s="79"/>
      <c r="G144" s="79"/>
      <c r="H144" s="79"/>
      <c r="I144" s="79"/>
      <c r="J144" s="79"/>
      <c r="K144" s="79"/>
      <c r="L144" s="79"/>
      <c r="M144" s="79"/>
      <c r="N144" s="79"/>
      <c r="O144" s="79"/>
      <c r="P144" s="79"/>
      <c r="Q144" s="79"/>
      <c r="R144" s="79"/>
      <c r="S144" s="79"/>
      <c r="T144" s="79"/>
      <c r="U144" s="395"/>
      <c r="V144" s="395"/>
      <c r="W144" s="393"/>
      <c r="X144" s="396" t="str">
        <f t="shared" si="15"/>
        <v/>
      </c>
      <c r="Y144" s="396" t="str">
        <f t="shared" si="14"/>
        <v/>
      </c>
      <c r="Z144" s="396" t="str">
        <f t="shared" si="14"/>
        <v/>
      </c>
      <c r="AA144" s="396" t="str">
        <f t="shared" si="14"/>
        <v>●</v>
      </c>
      <c r="AB144" s="396" t="str">
        <f t="shared" si="14"/>
        <v/>
      </c>
      <c r="AC144" s="396" t="str">
        <f t="shared" si="14"/>
        <v/>
      </c>
      <c r="AD144" s="335">
        <v>43149</v>
      </c>
      <c r="AE144" s="335">
        <v>43151</v>
      </c>
      <c r="AF144" s="326">
        <f t="shared" si="17"/>
        <v>14</v>
      </c>
      <c r="AG144" s="326">
        <f t="shared" si="18"/>
        <v>16</v>
      </c>
    </row>
    <row r="145" spans="1:33" ht="45" customHeight="1">
      <c r="A145" s="325">
        <f t="shared" si="16"/>
        <v>43509</v>
      </c>
      <c r="B145" s="326" t="str">
        <f t="shared" si="19"/>
        <v>水</v>
      </c>
      <c r="C145" s="338">
        <v>43522</v>
      </c>
      <c r="D145" s="338">
        <v>43524</v>
      </c>
      <c r="E145" s="79"/>
      <c r="F145" s="79"/>
      <c r="G145" s="79"/>
      <c r="H145" s="79"/>
      <c r="I145" s="79"/>
      <c r="J145" s="79"/>
      <c r="K145" s="79"/>
      <c r="L145" s="79"/>
      <c r="M145" s="79"/>
      <c r="N145" s="79"/>
      <c r="O145" s="79"/>
      <c r="P145" s="79"/>
      <c r="Q145" s="79"/>
      <c r="R145" s="79"/>
      <c r="S145" s="79"/>
      <c r="T145" s="79"/>
      <c r="U145" s="395"/>
      <c r="V145" s="395"/>
      <c r="W145" s="393"/>
      <c r="X145" s="396" t="str">
        <f t="shared" si="15"/>
        <v/>
      </c>
      <c r="Y145" s="396" t="str">
        <f t="shared" si="14"/>
        <v/>
      </c>
      <c r="Z145" s="396" t="str">
        <f t="shared" si="14"/>
        <v/>
      </c>
      <c r="AA145" s="396" t="str">
        <f t="shared" si="14"/>
        <v>●</v>
      </c>
      <c r="AB145" s="396" t="str">
        <f t="shared" si="14"/>
        <v/>
      </c>
      <c r="AC145" s="396" t="str">
        <f t="shared" si="14"/>
        <v/>
      </c>
      <c r="AD145" s="335">
        <v>43150</v>
      </c>
      <c r="AE145" s="335">
        <v>43152</v>
      </c>
      <c r="AF145" s="326">
        <f t="shared" si="17"/>
        <v>14</v>
      </c>
      <c r="AG145" s="326">
        <f t="shared" si="18"/>
        <v>16</v>
      </c>
    </row>
    <row r="146" spans="1:33" ht="45" customHeight="1">
      <c r="A146" s="325">
        <f t="shared" si="16"/>
        <v>43510</v>
      </c>
      <c r="B146" s="326" t="str">
        <f t="shared" si="19"/>
        <v>木</v>
      </c>
      <c r="C146" s="338">
        <v>43523</v>
      </c>
      <c r="D146" s="338">
        <v>43525</v>
      </c>
      <c r="E146" s="79"/>
      <c r="F146" s="79"/>
      <c r="G146" s="79"/>
      <c r="H146" s="79"/>
      <c r="I146" s="79"/>
      <c r="J146" s="79"/>
      <c r="K146" s="79"/>
      <c r="L146" s="79"/>
      <c r="M146" s="79"/>
      <c r="N146" s="79"/>
      <c r="O146" s="79"/>
      <c r="P146" s="79"/>
      <c r="Q146" s="79"/>
      <c r="R146" s="79"/>
      <c r="S146" s="79"/>
      <c r="T146" s="79"/>
      <c r="U146" s="395"/>
      <c r="V146" s="395"/>
      <c r="W146" s="393"/>
      <c r="X146" s="396" t="str">
        <f t="shared" si="15"/>
        <v/>
      </c>
      <c r="Y146" s="396" t="str">
        <f t="shared" si="14"/>
        <v/>
      </c>
      <c r="Z146" s="396" t="str">
        <f t="shared" si="14"/>
        <v/>
      </c>
      <c r="AA146" s="396" t="str">
        <f t="shared" si="14"/>
        <v>●</v>
      </c>
      <c r="AB146" s="396" t="str">
        <f t="shared" si="14"/>
        <v/>
      </c>
      <c r="AC146" s="396" t="str">
        <f t="shared" si="14"/>
        <v/>
      </c>
      <c r="AD146" s="335">
        <v>43151</v>
      </c>
      <c r="AE146" s="335">
        <v>43153</v>
      </c>
      <c r="AF146" s="326">
        <f t="shared" si="17"/>
        <v>14</v>
      </c>
      <c r="AG146" s="326">
        <f t="shared" si="18"/>
        <v>16</v>
      </c>
    </row>
    <row r="147" spans="1:33" ht="45" customHeight="1">
      <c r="A147" s="325">
        <f t="shared" si="16"/>
        <v>43511</v>
      </c>
      <c r="B147" s="326" t="str">
        <f t="shared" si="19"/>
        <v>金</v>
      </c>
      <c r="C147" s="338"/>
      <c r="D147" s="338"/>
      <c r="E147" s="79"/>
      <c r="F147" s="79"/>
      <c r="G147" s="79"/>
      <c r="H147" s="79"/>
      <c r="I147" s="79"/>
      <c r="J147" s="79"/>
      <c r="K147" s="79"/>
      <c r="L147" s="79"/>
      <c r="M147" s="79"/>
      <c r="N147" s="79"/>
      <c r="O147" s="79"/>
      <c r="P147" s="79"/>
      <c r="Q147" s="79"/>
      <c r="R147" s="79"/>
      <c r="S147" s="79"/>
      <c r="T147" s="79"/>
      <c r="U147" s="395"/>
      <c r="V147" s="395"/>
      <c r="W147" s="393"/>
      <c r="X147" s="396" t="str">
        <f t="shared" si="15"/>
        <v/>
      </c>
      <c r="Y147" s="396" t="str">
        <f t="shared" si="14"/>
        <v/>
      </c>
      <c r="Z147" s="396" t="str">
        <f t="shared" si="14"/>
        <v/>
      </c>
      <c r="AA147" s="396" t="str">
        <f t="shared" si="14"/>
        <v/>
      </c>
      <c r="AB147" s="396" t="str">
        <f t="shared" si="14"/>
        <v/>
      </c>
      <c r="AC147" s="396" t="str">
        <f t="shared" si="14"/>
        <v/>
      </c>
      <c r="AD147" s="334"/>
      <c r="AE147" s="334"/>
      <c r="AF147" s="326" t="str">
        <f t="shared" si="17"/>
        <v/>
      </c>
      <c r="AG147" s="326" t="str">
        <f t="shared" si="18"/>
        <v/>
      </c>
    </row>
    <row r="148" spans="1:33" ht="45" customHeight="1">
      <c r="A148" s="325">
        <f t="shared" si="16"/>
        <v>43512</v>
      </c>
      <c r="B148" s="326" t="str">
        <f t="shared" si="19"/>
        <v>土</v>
      </c>
      <c r="C148" s="338"/>
      <c r="D148" s="338"/>
      <c r="E148" s="79"/>
      <c r="F148" s="79"/>
      <c r="G148" s="79"/>
      <c r="H148" s="79"/>
      <c r="I148" s="79"/>
      <c r="J148" s="79"/>
      <c r="K148" s="79"/>
      <c r="L148" s="79"/>
      <c r="M148" s="79"/>
      <c r="N148" s="79"/>
      <c r="O148" s="79"/>
      <c r="P148" s="79"/>
      <c r="Q148" s="79"/>
      <c r="R148" s="79"/>
      <c r="S148" s="79"/>
      <c r="T148" s="79"/>
      <c r="U148" s="395"/>
      <c r="V148" s="395"/>
      <c r="W148" s="393"/>
      <c r="X148" s="396" t="str">
        <f t="shared" si="15"/>
        <v/>
      </c>
      <c r="Y148" s="396" t="str">
        <f t="shared" si="14"/>
        <v/>
      </c>
      <c r="Z148" s="396" t="str">
        <f t="shared" si="14"/>
        <v/>
      </c>
      <c r="AA148" s="396" t="str">
        <f t="shared" si="14"/>
        <v/>
      </c>
      <c r="AB148" s="396" t="str">
        <f t="shared" si="14"/>
        <v/>
      </c>
      <c r="AC148" s="396" t="str">
        <f t="shared" si="14"/>
        <v/>
      </c>
      <c r="AD148" s="334"/>
      <c r="AE148" s="334"/>
      <c r="AF148" s="326" t="str">
        <f t="shared" si="17"/>
        <v/>
      </c>
      <c r="AG148" s="326" t="str">
        <f t="shared" si="18"/>
        <v/>
      </c>
    </row>
    <row r="149" spans="1:33" ht="45" customHeight="1">
      <c r="A149" s="325">
        <f t="shared" si="16"/>
        <v>43513</v>
      </c>
      <c r="B149" s="326" t="str">
        <f t="shared" si="19"/>
        <v>日</v>
      </c>
      <c r="C149" s="338"/>
      <c r="D149" s="338"/>
      <c r="E149" s="79"/>
      <c r="F149" s="79"/>
      <c r="G149" s="79"/>
      <c r="H149" s="79"/>
      <c r="I149" s="79"/>
      <c r="J149" s="79"/>
      <c r="K149" s="79"/>
      <c r="L149" s="79"/>
      <c r="M149" s="79"/>
      <c r="N149" s="79"/>
      <c r="O149" s="79"/>
      <c r="P149" s="79"/>
      <c r="Q149" s="79"/>
      <c r="R149" s="79"/>
      <c r="S149" s="79"/>
      <c r="T149" s="79"/>
      <c r="U149" s="395"/>
      <c r="V149" s="395"/>
      <c r="W149" s="393"/>
      <c r="X149" s="396" t="str">
        <f t="shared" ref="X149:AC151" si="20">IF(AND(OR(AND(($A149&gt;=X$2),($A149&lt;=X$3)),AND(($A149&gt;=X$4),($A149&lt;=X$6)),AND(($A149&gt;=X$7),($A149&lt;=X$8))),OR($D149&lt;&gt;"",$C149&lt;&gt;"")),"●","")</f>
        <v/>
      </c>
      <c r="Y149" s="396" t="str">
        <f t="shared" si="20"/>
        <v/>
      </c>
      <c r="Z149" s="396" t="str">
        <f t="shared" si="20"/>
        <v/>
      </c>
      <c r="AA149" s="396" t="str">
        <f t="shared" si="20"/>
        <v/>
      </c>
      <c r="AB149" s="396" t="str">
        <f t="shared" si="20"/>
        <v/>
      </c>
      <c r="AC149" s="396" t="str">
        <f t="shared" si="20"/>
        <v/>
      </c>
      <c r="AD149" s="334"/>
      <c r="AE149" s="334"/>
      <c r="AF149" s="326" t="str">
        <f t="shared" si="17"/>
        <v/>
      </c>
      <c r="AG149" s="326" t="str">
        <f t="shared" si="18"/>
        <v/>
      </c>
    </row>
    <row r="150" spans="1:33" ht="45" customHeight="1">
      <c r="A150" s="325">
        <f t="shared" si="16"/>
        <v>43514</v>
      </c>
      <c r="B150" s="326" t="str">
        <f t="shared" si="19"/>
        <v>月</v>
      </c>
      <c r="C150" s="338"/>
      <c r="D150" s="338"/>
      <c r="E150" s="79"/>
      <c r="F150" s="79"/>
      <c r="G150" s="79"/>
      <c r="H150" s="79"/>
      <c r="I150" s="79"/>
      <c r="J150" s="79"/>
      <c r="K150" s="79"/>
      <c r="L150" s="79"/>
      <c r="M150" s="79"/>
      <c r="N150" s="79"/>
      <c r="O150" s="79"/>
      <c r="P150" s="79"/>
      <c r="Q150" s="79"/>
      <c r="R150" s="79"/>
      <c r="S150" s="79"/>
      <c r="T150" s="79"/>
      <c r="U150" s="395"/>
      <c r="V150" s="395"/>
      <c r="W150" s="393"/>
      <c r="X150" s="396" t="str">
        <f t="shared" si="20"/>
        <v/>
      </c>
      <c r="Y150" s="396" t="str">
        <f t="shared" si="20"/>
        <v/>
      </c>
      <c r="Z150" s="396" t="str">
        <f t="shared" si="20"/>
        <v/>
      </c>
      <c r="AA150" s="396" t="str">
        <f t="shared" si="20"/>
        <v/>
      </c>
      <c r="AB150" s="396" t="str">
        <f t="shared" si="20"/>
        <v/>
      </c>
      <c r="AC150" s="396" t="str">
        <f t="shared" si="20"/>
        <v/>
      </c>
      <c r="AD150" s="334"/>
      <c r="AE150" s="334"/>
      <c r="AF150" s="326" t="str">
        <f t="shared" si="17"/>
        <v/>
      </c>
      <c r="AG150" s="326" t="str">
        <f t="shared" si="18"/>
        <v/>
      </c>
    </row>
    <row r="151" spans="1:33" ht="45" customHeight="1">
      <c r="A151" s="325">
        <f t="shared" si="16"/>
        <v>43515</v>
      </c>
      <c r="B151" s="326" t="str">
        <f t="shared" si="19"/>
        <v>火</v>
      </c>
      <c r="C151" s="338">
        <v>43528</v>
      </c>
      <c r="D151" s="338">
        <v>43532</v>
      </c>
      <c r="E151" s="79"/>
      <c r="F151" s="79"/>
      <c r="G151" s="79"/>
      <c r="H151" s="79"/>
      <c r="I151" s="79"/>
      <c r="J151" s="79"/>
      <c r="K151" s="79"/>
      <c r="L151" s="79"/>
      <c r="M151" s="79"/>
      <c r="N151" s="79"/>
      <c r="O151" s="79"/>
      <c r="P151" s="79"/>
      <c r="Q151" s="79"/>
      <c r="R151" s="79"/>
      <c r="S151" s="79"/>
      <c r="T151" s="79"/>
      <c r="U151" s="395"/>
      <c r="V151" s="395"/>
      <c r="W151" s="393"/>
      <c r="X151" s="396" t="str">
        <f t="shared" si="20"/>
        <v/>
      </c>
      <c r="Y151" s="396" t="str">
        <f t="shared" si="20"/>
        <v/>
      </c>
      <c r="Z151" s="396" t="str">
        <f t="shared" si="20"/>
        <v/>
      </c>
      <c r="AA151" s="396" t="str">
        <f t="shared" si="20"/>
        <v/>
      </c>
      <c r="AB151" s="396" t="str">
        <f t="shared" si="20"/>
        <v>●</v>
      </c>
      <c r="AC151" s="396" t="str">
        <f t="shared" si="20"/>
        <v/>
      </c>
      <c r="AD151" s="335">
        <v>43156</v>
      </c>
      <c r="AE151" s="335">
        <v>43158</v>
      </c>
      <c r="AF151" s="326">
        <f>IF(ISBLANK(C151),"",C151-$A151+1)</f>
        <v>14</v>
      </c>
      <c r="AG151" s="326">
        <f t="shared" si="18"/>
        <v>18</v>
      </c>
    </row>
    <row r="152" spans="1:33" ht="45" customHeight="1">
      <c r="A152" s="325">
        <f t="shared" si="16"/>
        <v>43516</v>
      </c>
      <c r="B152" s="326" t="str">
        <f t="shared" si="19"/>
        <v>水</v>
      </c>
      <c r="C152" s="338">
        <v>43529</v>
      </c>
      <c r="D152" s="338">
        <v>43533</v>
      </c>
      <c r="E152" s="79"/>
      <c r="F152" s="79"/>
      <c r="G152" s="79"/>
      <c r="H152" s="79"/>
      <c r="I152" s="79"/>
      <c r="J152" s="79"/>
      <c r="K152" s="79"/>
      <c r="L152" s="79"/>
      <c r="M152" s="79"/>
      <c r="N152" s="79"/>
      <c r="O152" s="79"/>
      <c r="P152" s="79"/>
      <c r="Q152" s="79"/>
      <c r="R152" s="79"/>
      <c r="S152" s="79"/>
      <c r="T152" s="79"/>
      <c r="U152" s="395"/>
      <c r="V152" s="395"/>
      <c r="W152" s="393"/>
      <c r="X152" s="396" t="str">
        <f t="shared" si="15"/>
        <v/>
      </c>
      <c r="Y152" s="396" t="str">
        <f t="shared" si="14"/>
        <v/>
      </c>
      <c r="Z152" s="396" t="str">
        <f t="shared" si="14"/>
        <v/>
      </c>
      <c r="AA152" s="396" t="str">
        <f t="shared" si="14"/>
        <v/>
      </c>
      <c r="AB152" s="396" t="str">
        <f t="shared" si="14"/>
        <v>●</v>
      </c>
      <c r="AC152" s="396" t="str">
        <f t="shared" si="14"/>
        <v/>
      </c>
      <c r="AD152" s="335">
        <v>43157</v>
      </c>
      <c r="AE152" s="335">
        <v>43159</v>
      </c>
      <c r="AF152" s="326">
        <f t="shared" si="17"/>
        <v>14</v>
      </c>
      <c r="AG152" s="326">
        <f t="shared" si="18"/>
        <v>18</v>
      </c>
    </row>
    <row r="153" spans="1:33" ht="45" customHeight="1">
      <c r="A153" s="325">
        <f t="shared" si="16"/>
        <v>43517</v>
      </c>
      <c r="B153" s="326" t="str">
        <f t="shared" si="19"/>
        <v>木</v>
      </c>
      <c r="C153" s="338">
        <v>43530</v>
      </c>
      <c r="D153" s="338">
        <v>43534</v>
      </c>
      <c r="E153" s="79"/>
      <c r="F153" s="79"/>
      <c r="G153" s="79"/>
      <c r="H153" s="79"/>
      <c r="I153" s="79"/>
      <c r="J153" s="79"/>
      <c r="K153" s="79"/>
      <c r="L153" s="79"/>
      <c r="M153" s="79"/>
      <c r="N153" s="79"/>
      <c r="O153" s="79"/>
      <c r="P153" s="79"/>
      <c r="Q153" s="79"/>
      <c r="R153" s="79"/>
      <c r="S153" s="79"/>
      <c r="T153" s="79"/>
      <c r="U153" s="395"/>
      <c r="V153" s="395"/>
      <c r="W153" s="393"/>
      <c r="X153" s="396" t="str">
        <f t="shared" si="15"/>
        <v/>
      </c>
      <c r="Y153" s="396" t="str">
        <f t="shared" si="14"/>
        <v/>
      </c>
      <c r="Z153" s="396" t="str">
        <f t="shared" si="14"/>
        <v/>
      </c>
      <c r="AA153" s="396" t="str">
        <f t="shared" si="14"/>
        <v/>
      </c>
      <c r="AB153" s="396" t="str">
        <f t="shared" si="14"/>
        <v>●</v>
      </c>
      <c r="AC153" s="396" t="str">
        <f t="shared" si="14"/>
        <v/>
      </c>
      <c r="AD153" s="335">
        <v>43158</v>
      </c>
      <c r="AE153" s="335">
        <v>43160</v>
      </c>
      <c r="AF153" s="326">
        <f t="shared" si="17"/>
        <v>14</v>
      </c>
      <c r="AG153" s="326">
        <f t="shared" si="18"/>
        <v>18</v>
      </c>
    </row>
    <row r="154" spans="1:33" ht="45" customHeight="1">
      <c r="A154" s="325">
        <f t="shared" si="16"/>
        <v>43518</v>
      </c>
      <c r="B154" s="326" t="str">
        <f t="shared" si="19"/>
        <v>金</v>
      </c>
      <c r="C154" s="338"/>
      <c r="D154" s="338"/>
      <c r="E154" s="79"/>
      <c r="F154" s="79"/>
      <c r="G154" s="79"/>
      <c r="H154" s="79"/>
      <c r="I154" s="79"/>
      <c r="J154" s="79"/>
      <c r="K154" s="79"/>
      <c r="L154" s="79"/>
      <c r="M154" s="79"/>
      <c r="N154" s="79"/>
      <c r="O154" s="79"/>
      <c r="P154" s="79"/>
      <c r="Q154" s="79"/>
      <c r="R154" s="79"/>
      <c r="S154" s="79"/>
      <c r="T154" s="79"/>
      <c r="U154" s="395"/>
      <c r="V154" s="395"/>
      <c r="W154" s="393"/>
      <c r="X154" s="396" t="str">
        <f t="shared" si="15"/>
        <v/>
      </c>
      <c r="Y154" s="396" t="str">
        <f t="shared" si="14"/>
        <v/>
      </c>
      <c r="Z154" s="396" t="str">
        <f t="shared" si="14"/>
        <v/>
      </c>
      <c r="AA154" s="396" t="str">
        <f t="shared" si="14"/>
        <v/>
      </c>
      <c r="AB154" s="396" t="str">
        <f t="shared" si="14"/>
        <v/>
      </c>
      <c r="AC154" s="396" t="str">
        <f t="shared" si="14"/>
        <v/>
      </c>
      <c r="AD154" s="334"/>
      <c r="AE154" s="334"/>
      <c r="AF154" s="326" t="str">
        <f t="shared" si="17"/>
        <v/>
      </c>
      <c r="AG154" s="326" t="str">
        <f t="shared" si="18"/>
        <v/>
      </c>
    </row>
    <row r="155" spans="1:33" ht="45" customHeight="1">
      <c r="A155" s="325">
        <f t="shared" si="16"/>
        <v>43519</v>
      </c>
      <c r="B155" s="326" t="str">
        <f t="shared" si="19"/>
        <v>土</v>
      </c>
      <c r="C155" s="338"/>
      <c r="D155" s="338"/>
      <c r="E155" s="79"/>
      <c r="F155" s="79"/>
      <c r="G155" s="79"/>
      <c r="H155" s="79"/>
      <c r="I155" s="79"/>
      <c r="J155" s="79"/>
      <c r="K155" s="79"/>
      <c r="L155" s="79"/>
      <c r="M155" s="79"/>
      <c r="N155" s="79"/>
      <c r="O155" s="79"/>
      <c r="P155" s="79"/>
      <c r="Q155" s="79"/>
      <c r="R155" s="79"/>
      <c r="S155" s="79"/>
      <c r="T155" s="79"/>
      <c r="U155" s="395"/>
      <c r="V155" s="395"/>
      <c r="W155" s="393"/>
      <c r="X155" s="396" t="str">
        <f t="shared" si="15"/>
        <v/>
      </c>
      <c r="Y155" s="396" t="str">
        <f t="shared" si="14"/>
        <v/>
      </c>
      <c r="Z155" s="396" t="str">
        <f t="shared" si="14"/>
        <v/>
      </c>
      <c r="AA155" s="396" t="str">
        <f t="shared" si="14"/>
        <v/>
      </c>
      <c r="AB155" s="396" t="str">
        <f t="shared" si="14"/>
        <v/>
      </c>
      <c r="AC155" s="396" t="str">
        <f t="shared" si="14"/>
        <v/>
      </c>
      <c r="AD155" s="334"/>
      <c r="AE155" s="334"/>
      <c r="AF155" s="326" t="str">
        <f t="shared" si="17"/>
        <v/>
      </c>
      <c r="AG155" s="326" t="str">
        <f t="shared" si="18"/>
        <v/>
      </c>
    </row>
    <row r="156" spans="1:33" ht="45" customHeight="1">
      <c r="A156" s="325">
        <f t="shared" si="16"/>
        <v>43520</v>
      </c>
      <c r="B156" s="326" t="str">
        <f t="shared" si="19"/>
        <v>日</v>
      </c>
      <c r="C156" s="338"/>
      <c r="D156" s="338"/>
      <c r="E156" s="79"/>
      <c r="F156" s="79"/>
      <c r="G156" s="79"/>
      <c r="H156" s="79"/>
      <c r="I156" s="79"/>
      <c r="J156" s="79"/>
      <c r="K156" s="79"/>
      <c r="L156" s="79"/>
      <c r="M156" s="79"/>
      <c r="N156" s="79"/>
      <c r="O156" s="79"/>
      <c r="P156" s="79"/>
      <c r="Q156" s="79"/>
      <c r="R156" s="79"/>
      <c r="S156" s="79"/>
      <c r="T156" s="79"/>
      <c r="U156" s="395"/>
      <c r="V156" s="395"/>
      <c r="W156" s="393"/>
      <c r="X156" s="396" t="str">
        <f t="shared" si="15"/>
        <v/>
      </c>
      <c r="Y156" s="396" t="str">
        <f t="shared" si="14"/>
        <v/>
      </c>
      <c r="Z156" s="396" t="str">
        <f t="shared" si="14"/>
        <v/>
      </c>
      <c r="AA156" s="396" t="str">
        <f t="shared" si="14"/>
        <v/>
      </c>
      <c r="AB156" s="396" t="str">
        <f t="shared" si="14"/>
        <v/>
      </c>
      <c r="AC156" s="396" t="str">
        <f t="shared" si="14"/>
        <v/>
      </c>
      <c r="AD156" s="334"/>
      <c r="AE156" s="334"/>
      <c r="AF156" s="326" t="str">
        <f t="shared" si="17"/>
        <v/>
      </c>
      <c r="AG156" s="326" t="str">
        <f t="shared" si="18"/>
        <v/>
      </c>
    </row>
    <row r="157" spans="1:33" ht="45" customHeight="1">
      <c r="A157" s="325">
        <f t="shared" si="16"/>
        <v>43521</v>
      </c>
      <c r="B157" s="326" t="str">
        <f t="shared" si="19"/>
        <v>月</v>
      </c>
      <c r="C157" s="338"/>
      <c r="D157" s="338"/>
      <c r="E157" s="79"/>
      <c r="F157" s="79"/>
      <c r="G157" s="79"/>
      <c r="H157" s="79"/>
      <c r="I157" s="79"/>
      <c r="J157" s="79"/>
      <c r="K157" s="79"/>
      <c r="L157" s="79"/>
      <c r="M157" s="79"/>
      <c r="N157" s="79"/>
      <c r="O157" s="79"/>
      <c r="P157" s="79"/>
      <c r="Q157" s="79"/>
      <c r="R157" s="79"/>
      <c r="S157" s="79"/>
      <c r="T157" s="79"/>
      <c r="U157" s="395"/>
      <c r="V157" s="395"/>
      <c r="W157" s="393"/>
      <c r="X157" s="396" t="str">
        <f t="shared" si="15"/>
        <v/>
      </c>
      <c r="Y157" s="396" t="str">
        <f t="shared" si="14"/>
        <v/>
      </c>
      <c r="Z157" s="396" t="str">
        <f t="shared" si="14"/>
        <v/>
      </c>
      <c r="AA157" s="396" t="str">
        <f t="shared" si="14"/>
        <v/>
      </c>
      <c r="AB157" s="396" t="str">
        <f t="shared" si="14"/>
        <v/>
      </c>
      <c r="AC157" s="396" t="str">
        <f t="shared" si="14"/>
        <v/>
      </c>
      <c r="AD157" s="334"/>
      <c r="AE157" s="334"/>
      <c r="AF157" s="326" t="str">
        <f t="shared" si="17"/>
        <v/>
      </c>
      <c r="AG157" s="326" t="str">
        <f t="shared" si="18"/>
        <v/>
      </c>
    </row>
    <row r="158" spans="1:33" ht="45" customHeight="1">
      <c r="A158" s="325">
        <f t="shared" si="16"/>
        <v>43522</v>
      </c>
      <c r="B158" s="326" t="str">
        <f t="shared" si="19"/>
        <v>火</v>
      </c>
      <c r="C158" s="338">
        <v>43535</v>
      </c>
      <c r="D158" s="338">
        <v>43537</v>
      </c>
      <c r="E158" s="79"/>
      <c r="F158" s="79"/>
      <c r="G158" s="79"/>
      <c r="H158" s="79"/>
      <c r="I158" s="79"/>
      <c r="J158" s="79"/>
      <c r="K158" s="79"/>
      <c r="L158" s="79"/>
      <c r="M158" s="79"/>
      <c r="N158" s="79"/>
      <c r="O158" s="79"/>
      <c r="P158" s="79"/>
      <c r="Q158" s="79"/>
      <c r="R158" s="79"/>
      <c r="S158" s="79"/>
      <c r="T158" s="79"/>
      <c r="U158" s="395"/>
      <c r="V158" s="395"/>
      <c r="W158" s="393"/>
      <c r="X158" s="396" t="str">
        <f t="shared" si="15"/>
        <v/>
      </c>
      <c r="Y158" s="396" t="str">
        <f t="shared" si="14"/>
        <v/>
      </c>
      <c r="Z158" s="396" t="str">
        <f t="shared" si="14"/>
        <v/>
      </c>
      <c r="AA158" s="396" t="str">
        <f t="shared" si="14"/>
        <v/>
      </c>
      <c r="AB158" s="396" t="str">
        <f t="shared" si="14"/>
        <v>●</v>
      </c>
      <c r="AC158" s="396" t="str">
        <f t="shared" si="14"/>
        <v/>
      </c>
      <c r="AD158" s="335">
        <v>43163</v>
      </c>
      <c r="AE158" s="335">
        <v>43165</v>
      </c>
      <c r="AF158" s="326">
        <f t="shared" si="17"/>
        <v>14</v>
      </c>
      <c r="AG158" s="326">
        <f t="shared" si="18"/>
        <v>16</v>
      </c>
    </row>
    <row r="159" spans="1:33" ht="45" customHeight="1">
      <c r="A159" s="325">
        <f t="shared" si="16"/>
        <v>43523</v>
      </c>
      <c r="B159" s="326" t="str">
        <f t="shared" si="19"/>
        <v>水</v>
      </c>
      <c r="C159" s="338">
        <v>43536</v>
      </c>
      <c r="D159" s="338">
        <v>43538</v>
      </c>
      <c r="E159" s="79"/>
      <c r="F159" s="79"/>
      <c r="G159" s="79"/>
      <c r="H159" s="79"/>
      <c r="I159" s="79"/>
      <c r="J159" s="79"/>
      <c r="K159" s="79"/>
      <c r="L159" s="79"/>
      <c r="M159" s="79"/>
      <c r="N159" s="79"/>
      <c r="O159" s="79"/>
      <c r="P159" s="79"/>
      <c r="Q159" s="79"/>
      <c r="R159" s="79"/>
      <c r="S159" s="79"/>
      <c r="T159" s="79"/>
      <c r="U159" s="395"/>
      <c r="V159" s="395"/>
      <c r="W159" s="393"/>
      <c r="X159" s="396" t="str">
        <f t="shared" si="15"/>
        <v/>
      </c>
      <c r="Y159" s="396" t="str">
        <f t="shared" si="14"/>
        <v/>
      </c>
      <c r="Z159" s="396" t="str">
        <f t="shared" si="14"/>
        <v/>
      </c>
      <c r="AA159" s="396" t="str">
        <f t="shared" si="14"/>
        <v/>
      </c>
      <c r="AB159" s="396" t="str">
        <f t="shared" si="14"/>
        <v>●</v>
      </c>
      <c r="AC159" s="396" t="str">
        <f t="shared" si="14"/>
        <v/>
      </c>
      <c r="AD159" s="335">
        <v>43164</v>
      </c>
      <c r="AE159" s="335">
        <v>43166</v>
      </c>
      <c r="AF159" s="326">
        <f t="shared" si="17"/>
        <v>14</v>
      </c>
      <c r="AG159" s="326">
        <f t="shared" si="18"/>
        <v>16</v>
      </c>
    </row>
    <row r="160" spans="1:33" ht="45" customHeight="1">
      <c r="A160" s="325">
        <f t="shared" si="16"/>
        <v>43524</v>
      </c>
      <c r="B160" s="326" t="str">
        <f t="shared" si="19"/>
        <v>木</v>
      </c>
      <c r="C160" s="338">
        <v>43537</v>
      </c>
      <c r="D160" s="338">
        <v>43539</v>
      </c>
      <c r="E160" s="79"/>
      <c r="F160" s="79"/>
      <c r="G160" s="79"/>
      <c r="H160" s="79"/>
      <c r="I160" s="79"/>
      <c r="J160" s="79"/>
      <c r="K160" s="79"/>
      <c r="L160" s="79"/>
      <c r="M160" s="79"/>
      <c r="N160" s="79"/>
      <c r="O160" s="79"/>
      <c r="P160" s="79"/>
      <c r="Q160" s="79"/>
      <c r="R160" s="79"/>
      <c r="S160" s="79"/>
      <c r="T160" s="79"/>
      <c r="U160" s="395"/>
      <c r="V160" s="395"/>
      <c r="W160" s="393"/>
      <c r="X160" s="396" t="str">
        <f t="shared" si="15"/>
        <v/>
      </c>
      <c r="Y160" s="396" t="str">
        <f t="shared" si="14"/>
        <v/>
      </c>
      <c r="Z160" s="396" t="str">
        <f t="shared" si="14"/>
        <v/>
      </c>
      <c r="AA160" s="396" t="str">
        <f t="shared" si="14"/>
        <v/>
      </c>
      <c r="AB160" s="396" t="str">
        <f t="shared" si="14"/>
        <v>●</v>
      </c>
      <c r="AC160" s="396" t="str">
        <f t="shared" si="14"/>
        <v/>
      </c>
      <c r="AD160" s="335">
        <v>43165</v>
      </c>
      <c r="AE160" s="335">
        <v>43167</v>
      </c>
      <c r="AF160" s="326">
        <f t="shared" si="17"/>
        <v>14</v>
      </c>
      <c r="AG160" s="326">
        <f t="shared" si="18"/>
        <v>16</v>
      </c>
    </row>
    <row r="161" spans="1:33" ht="45" customHeight="1">
      <c r="A161" s="325">
        <f t="shared" si="16"/>
        <v>43525</v>
      </c>
      <c r="B161" s="326" t="str">
        <f t="shared" si="19"/>
        <v>金</v>
      </c>
      <c r="C161" s="338"/>
      <c r="D161" s="338"/>
      <c r="E161" s="79"/>
      <c r="F161" s="79"/>
      <c r="G161" s="79"/>
      <c r="H161" s="79"/>
      <c r="I161" s="79"/>
      <c r="J161" s="79"/>
      <c r="K161" s="79"/>
      <c r="L161" s="79"/>
      <c r="M161" s="79"/>
      <c r="N161" s="79"/>
      <c r="O161" s="79"/>
      <c r="P161" s="79"/>
      <c r="Q161" s="79"/>
      <c r="R161" s="79"/>
      <c r="S161" s="79"/>
      <c r="T161" s="79"/>
      <c r="U161" s="395"/>
      <c r="V161" s="395"/>
      <c r="W161" s="393"/>
      <c r="X161" s="396" t="str">
        <f t="shared" si="15"/>
        <v/>
      </c>
      <c r="Y161" s="396" t="str">
        <f t="shared" si="14"/>
        <v/>
      </c>
      <c r="Z161" s="396" t="str">
        <f t="shared" si="14"/>
        <v/>
      </c>
      <c r="AA161" s="396" t="str">
        <f t="shared" si="14"/>
        <v/>
      </c>
      <c r="AB161" s="396" t="str">
        <f t="shared" si="14"/>
        <v/>
      </c>
      <c r="AC161" s="396" t="str">
        <f t="shared" si="14"/>
        <v/>
      </c>
      <c r="AD161" s="334"/>
      <c r="AE161" s="334"/>
      <c r="AF161" s="326" t="str">
        <f t="shared" si="17"/>
        <v/>
      </c>
      <c r="AG161" s="326" t="str">
        <f t="shared" si="18"/>
        <v/>
      </c>
    </row>
    <row r="162" spans="1:33" ht="45" customHeight="1">
      <c r="A162" s="325">
        <f t="shared" si="16"/>
        <v>43526</v>
      </c>
      <c r="B162" s="326" t="str">
        <f t="shared" si="19"/>
        <v>土</v>
      </c>
      <c r="C162" s="338"/>
      <c r="D162" s="338"/>
      <c r="E162" s="79"/>
      <c r="F162" s="79"/>
      <c r="G162" s="79"/>
      <c r="H162" s="79"/>
      <c r="I162" s="79"/>
      <c r="J162" s="79"/>
      <c r="K162" s="79"/>
      <c r="L162" s="79"/>
      <c r="M162" s="79"/>
      <c r="N162" s="79"/>
      <c r="O162" s="79"/>
      <c r="P162" s="79"/>
      <c r="Q162" s="79"/>
      <c r="R162" s="79"/>
      <c r="S162" s="79"/>
      <c r="T162" s="79"/>
      <c r="U162" s="395"/>
      <c r="V162" s="395"/>
      <c r="W162" s="393"/>
      <c r="X162" s="396" t="str">
        <f t="shared" si="15"/>
        <v/>
      </c>
      <c r="Y162" s="396" t="str">
        <f t="shared" si="14"/>
        <v/>
      </c>
      <c r="Z162" s="396" t="str">
        <f t="shared" si="14"/>
        <v/>
      </c>
      <c r="AA162" s="396" t="str">
        <f t="shared" si="14"/>
        <v/>
      </c>
      <c r="AB162" s="396" t="str">
        <f t="shared" si="14"/>
        <v/>
      </c>
      <c r="AC162" s="396" t="str">
        <f t="shared" si="14"/>
        <v/>
      </c>
      <c r="AD162" s="334"/>
      <c r="AE162" s="334"/>
      <c r="AF162" s="326" t="str">
        <f t="shared" si="17"/>
        <v/>
      </c>
      <c r="AG162" s="326" t="str">
        <f t="shared" si="18"/>
        <v/>
      </c>
    </row>
    <row r="163" spans="1:33" ht="45" customHeight="1">
      <c r="A163" s="325">
        <f t="shared" si="16"/>
        <v>43527</v>
      </c>
      <c r="B163" s="326" t="str">
        <f t="shared" si="19"/>
        <v>日</v>
      </c>
      <c r="C163" s="338"/>
      <c r="D163" s="338"/>
      <c r="E163" s="79"/>
      <c r="F163" s="79"/>
      <c r="G163" s="79"/>
      <c r="H163" s="79"/>
      <c r="I163" s="79"/>
      <c r="J163" s="79"/>
      <c r="K163" s="79"/>
      <c r="L163" s="79"/>
      <c r="M163" s="79"/>
      <c r="N163" s="79"/>
      <c r="O163" s="79"/>
      <c r="P163" s="79"/>
      <c r="Q163" s="79"/>
      <c r="R163" s="79"/>
      <c r="S163" s="79"/>
      <c r="T163" s="79"/>
      <c r="U163" s="395"/>
      <c r="V163" s="395"/>
      <c r="W163" s="393"/>
      <c r="X163" s="396" t="str">
        <f t="shared" si="15"/>
        <v/>
      </c>
      <c r="Y163" s="396" t="str">
        <f t="shared" si="14"/>
        <v/>
      </c>
      <c r="Z163" s="396" t="str">
        <f t="shared" si="14"/>
        <v/>
      </c>
      <c r="AA163" s="396" t="str">
        <f t="shared" si="14"/>
        <v/>
      </c>
      <c r="AB163" s="396" t="str">
        <f t="shared" si="14"/>
        <v/>
      </c>
      <c r="AC163" s="396" t="str">
        <f t="shared" si="14"/>
        <v/>
      </c>
      <c r="AD163" s="334"/>
      <c r="AE163" s="334"/>
      <c r="AF163" s="326" t="str">
        <f t="shared" si="17"/>
        <v/>
      </c>
      <c r="AG163" s="326" t="str">
        <f t="shared" si="18"/>
        <v/>
      </c>
    </row>
    <row r="164" spans="1:33" ht="45" customHeight="1">
      <c r="A164" s="325">
        <f t="shared" si="16"/>
        <v>43528</v>
      </c>
      <c r="B164" s="326" t="str">
        <f t="shared" si="19"/>
        <v>月</v>
      </c>
      <c r="C164" s="338"/>
      <c r="D164" s="338"/>
      <c r="E164" s="79"/>
      <c r="F164" s="79"/>
      <c r="G164" s="79"/>
      <c r="H164" s="79"/>
      <c r="I164" s="79"/>
      <c r="J164" s="79"/>
      <c r="K164" s="79"/>
      <c r="L164" s="79"/>
      <c r="M164" s="79"/>
      <c r="N164" s="79"/>
      <c r="O164" s="79"/>
      <c r="P164" s="79"/>
      <c r="Q164" s="79"/>
      <c r="R164" s="79"/>
      <c r="S164" s="79"/>
      <c r="T164" s="79"/>
      <c r="U164" s="395"/>
      <c r="V164" s="395"/>
      <c r="W164" s="393"/>
      <c r="X164" s="396" t="str">
        <f t="shared" si="15"/>
        <v/>
      </c>
      <c r="Y164" s="396" t="str">
        <f t="shared" si="14"/>
        <v/>
      </c>
      <c r="Z164" s="396" t="str">
        <f t="shared" si="14"/>
        <v/>
      </c>
      <c r="AA164" s="396" t="str">
        <f t="shared" si="14"/>
        <v/>
      </c>
      <c r="AB164" s="396" t="str">
        <f t="shared" si="14"/>
        <v/>
      </c>
      <c r="AC164" s="396" t="str">
        <f t="shared" si="14"/>
        <v/>
      </c>
      <c r="AD164" s="334"/>
      <c r="AE164" s="334"/>
      <c r="AF164" s="326" t="str">
        <f t="shared" si="17"/>
        <v/>
      </c>
      <c r="AG164" s="326" t="str">
        <f t="shared" si="18"/>
        <v/>
      </c>
    </row>
    <row r="165" spans="1:33" ht="45" customHeight="1">
      <c r="A165" s="325">
        <f t="shared" si="16"/>
        <v>43529</v>
      </c>
      <c r="B165" s="326" t="str">
        <f t="shared" si="19"/>
        <v>火</v>
      </c>
      <c r="C165" s="338">
        <v>43542</v>
      </c>
      <c r="D165" s="338">
        <v>43544</v>
      </c>
      <c r="E165" s="79"/>
      <c r="F165" s="79"/>
      <c r="G165" s="79"/>
      <c r="H165" s="79"/>
      <c r="I165" s="79"/>
      <c r="J165" s="79"/>
      <c r="K165" s="79"/>
      <c r="L165" s="79"/>
      <c r="M165" s="79"/>
      <c r="N165" s="79"/>
      <c r="O165" s="79"/>
      <c r="P165" s="79"/>
      <c r="Q165" s="79"/>
      <c r="R165" s="79"/>
      <c r="S165" s="79"/>
      <c r="T165" s="79"/>
      <c r="U165" s="395"/>
      <c r="V165" s="395"/>
      <c r="W165" s="393"/>
      <c r="X165" s="396" t="str">
        <f t="shared" si="15"/>
        <v/>
      </c>
      <c r="Y165" s="396" t="str">
        <f t="shared" si="14"/>
        <v/>
      </c>
      <c r="Z165" s="396" t="str">
        <f t="shared" si="14"/>
        <v/>
      </c>
      <c r="AA165" s="396" t="str">
        <f t="shared" si="14"/>
        <v/>
      </c>
      <c r="AB165" s="396" t="str">
        <f t="shared" si="14"/>
        <v>●</v>
      </c>
      <c r="AC165" s="396" t="str">
        <f t="shared" si="14"/>
        <v/>
      </c>
      <c r="AD165" s="335">
        <v>43170</v>
      </c>
      <c r="AE165" s="335">
        <v>43172</v>
      </c>
      <c r="AF165" s="326">
        <f t="shared" si="17"/>
        <v>14</v>
      </c>
      <c r="AG165" s="326">
        <f t="shared" si="18"/>
        <v>16</v>
      </c>
    </row>
    <row r="166" spans="1:33" ht="45" customHeight="1">
      <c r="A166" s="325">
        <f t="shared" si="16"/>
        <v>43530</v>
      </c>
      <c r="B166" s="326" t="str">
        <f t="shared" si="19"/>
        <v>水</v>
      </c>
      <c r="C166" s="338">
        <v>43543</v>
      </c>
      <c r="D166" s="338">
        <v>43545</v>
      </c>
      <c r="E166" s="79"/>
      <c r="F166" s="79"/>
      <c r="G166" s="79"/>
      <c r="H166" s="79"/>
      <c r="I166" s="79"/>
      <c r="J166" s="79"/>
      <c r="K166" s="79"/>
      <c r="L166" s="79"/>
      <c r="M166" s="79"/>
      <c r="N166" s="79"/>
      <c r="O166" s="79"/>
      <c r="P166" s="79"/>
      <c r="Q166" s="79"/>
      <c r="R166" s="79"/>
      <c r="S166" s="79"/>
      <c r="T166" s="79"/>
      <c r="U166" s="395"/>
      <c r="V166" s="395"/>
      <c r="W166" s="393"/>
      <c r="X166" s="396" t="str">
        <f t="shared" si="15"/>
        <v/>
      </c>
      <c r="Y166" s="396" t="str">
        <f t="shared" si="14"/>
        <v/>
      </c>
      <c r="Z166" s="396" t="str">
        <f t="shared" si="14"/>
        <v/>
      </c>
      <c r="AA166" s="396" t="str">
        <f t="shared" si="14"/>
        <v/>
      </c>
      <c r="AB166" s="396" t="str">
        <f t="shared" si="14"/>
        <v>●</v>
      </c>
      <c r="AC166" s="396" t="str">
        <f t="shared" si="14"/>
        <v/>
      </c>
      <c r="AD166" s="335">
        <v>43171</v>
      </c>
      <c r="AE166" s="335">
        <v>43173</v>
      </c>
      <c r="AF166" s="326">
        <f t="shared" si="17"/>
        <v>14</v>
      </c>
      <c r="AG166" s="326">
        <f t="shared" si="18"/>
        <v>16</v>
      </c>
    </row>
    <row r="167" spans="1:33" ht="45" customHeight="1">
      <c r="A167" s="325">
        <f t="shared" si="16"/>
        <v>43531</v>
      </c>
      <c r="B167" s="326" t="str">
        <f t="shared" si="19"/>
        <v>木</v>
      </c>
      <c r="C167" s="338">
        <v>43544</v>
      </c>
      <c r="D167" s="338">
        <v>43546</v>
      </c>
      <c r="E167" s="79"/>
      <c r="F167" s="79"/>
      <c r="G167" s="79"/>
      <c r="H167" s="79"/>
      <c r="I167" s="79"/>
      <c r="J167" s="79"/>
      <c r="K167" s="79"/>
      <c r="L167" s="79"/>
      <c r="M167" s="79"/>
      <c r="N167" s="79"/>
      <c r="O167" s="79"/>
      <c r="P167" s="79"/>
      <c r="Q167" s="79"/>
      <c r="R167" s="79"/>
      <c r="S167" s="79"/>
      <c r="T167" s="79"/>
      <c r="U167" s="395"/>
      <c r="V167" s="395"/>
      <c r="W167" s="393"/>
      <c r="X167" s="396" t="str">
        <f t="shared" si="15"/>
        <v/>
      </c>
      <c r="Y167" s="396" t="str">
        <f t="shared" si="14"/>
        <v/>
      </c>
      <c r="Z167" s="396" t="str">
        <f t="shared" si="14"/>
        <v/>
      </c>
      <c r="AA167" s="396" t="str">
        <f t="shared" si="14"/>
        <v/>
      </c>
      <c r="AB167" s="396" t="str">
        <f t="shared" si="14"/>
        <v>●</v>
      </c>
      <c r="AC167" s="396" t="str">
        <f t="shared" si="14"/>
        <v/>
      </c>
      <c r="AD167" s="335">
        <v>43172</v>
      </c>
      <c r="AE167" s="335">
        <v>43174</v>
      </c>
      <c r="AF167" s="326">
        <f t="shared" si="17"/>
        <v>14</v>
      </c>
      <c r="AG167" s="326">
        <f t="shared" si="18"/>
        <v>16</v>
      </c>
    </row>
    <row r="168" spans="1:33" ht="45" customHeight="1">
      <c r="A168" s="325">
        <f t="shared" si="16"/>
        <v>43532</v>
      </c>
      <c r="B168" s="326" t="str">
        <f t="shared" si="19"/>
        <v>金</v>
      </c>
      <c r="C168" s="338"/>
      <c r="D168" s="338"/>
      <c r="E168" s="79"/>
      <c r="F168" s="79"/>
      <c r="G168" s="79"/>
      <c r="H168" s="79"/>
      <c r="I168" s="79"/>
      <c r="J168" s="79"/>
      <c r="K168" s="79"/>
      <c r="L168" s="79"/>
      <c r="M168" s="79"/>
      <c r="N168" s="79"/>
      <c r="O168" s="79"/>
      <c r="P168" s="79"/>
      <c r="Q168" s="79"/>
      <c r="R168" s="79"/>
      <c r="S168" s="79"/>
      <c r="T168" s="79"/>
      <c r="U168" s="395"/>
      <c r="V168" s="395"/>
      <c r="W168" s="393"/>
      <c r="X168" s="396" t="str">
        <f t="shared" si="15"/>
        <v/>
      </c>
      <c r="Y168" s="396" t="str">
        <f t="shared" si="14"/>
        <v/>
      </c>
      <c r="Z168" s="396" t="str">
        <f t="shared" si="14"/>
        <v/>
      </c>
      <c r="AA168" s="396" t="str">
        <f t="shared" si="14"/>
        <v/>
      </c>
      <c r="AB168" s="396" t="str">
        <f t="shared" si="14"/>
        <v/>
      </c>
      <c r="AC168" s="396" t="str">
        <f t="shared" si="14"/>
        <v/>
      </c>
      <c r="AD168" s="334"/>
      <c r="AE168" s="334"/>
      <c r="AF168" s="326" t="str">
        <f t="shared" si="17"/>
        <v/>
      </c>
      <c r="AG168" s="326" t="str">
        <f t="shared" si="18"/>
        <v/>
      </c>
    </row>
    <row r="169" spans="1:33" ht="45" customHeight="1">
      <c r="A169" s="325">
        <f t="shared" si="16"/>
        <v>43533</v>
      </c>
      <c r="B169" s="326" t="str">
        <f t="shared" si="19"/>
        <v>土</v>
      </c>
      <c r="C169" s="338"/>
      <c r="D169" s="338"/>
      <c r="E169" s="79"/>
      <c r="F169" s="79"/>
      <c r="G169" s="79"/>
      <c r="H169" s="79"/>
      <c r="I169" s="79"/>
      <c r="J169" s="79"/>
      <c r="K169" s="79"/>
      <c r="L169" s="79"/>
      <c r="M169" s="79"/>
      <c r="N169" s="79"/>
      <c r="O169" s="79"/>
      <c r="P169" s="79"/>
      <c r="Q169" s="79"/>
      <c r="R169" s="79"/>
      <c r="S169" s="79"/>
      <c r="T169" s="79"/>
      <c r="U169" s="395"/>
      <c r="V169" s="395"/>
      <c r="W169" s="393"/>
      <c r="X169" s="396" t="str">
        <f t="shared" si="15"/>
        <v/>
      </c>
      <c r="Y169" s="396" t="str">
        <f t="shared" si="14"/>
        <v/>
      </c>
      <c r="Z169" s="396" t="str">
        <f t="shared" si="14"/>
        <v/>
      </c>
      <c r="AA169" s="396" t="str">
        <f t="shared" si="14"/>
        <v/>
      </c>
      <c r="AB169" s="396" t="str">
        <f t="shared" si="14"/>
        <v/>
      </c>
      <c r="AC169" s="396" t="str">
        <f t="shared" si="14"/>
        <v/>
      </c>
      <c r="AD169" s="334"/>
      <c r="AE169" s="334"/>
      <c r="AF169" s="326" t="str">
        <f t="shared" si="17"/>
        <v/>
      </c>
      <c r="AG169" s="326" t="str">
        <f t="shared" si="18"/>
        <v/>
      </c>
    </row>
    <row r="170" spans="1:33" ht="45" customHeight="1">
      <c r="A170" s="325">
        <f t="shared" si="16"/>
        <v>43534</v>
      </c>
      <c r="B170" s="326" t="str">
        <f t="shared" si="19"/>
        <v>日</v>
      </c>
      <c r="C170" s="338"/>
      <c r="D170" s="338"/>
      <c r="E170" s="79"/>
      <c r="F170" s="79"/>
      <c r="G170" s="79"/>
      <c r="H170" s="79"/>
      <c r="I170" s="79"/>
      <c r="J170" s="79"/>
      <c r="K170" s="79"/>
      <c r="L170" s="79"/>
      <c r="M170" s="79"/>
      <c r="N170" s="79"/>
      <c r="O170" s="79"/>
      <c r="P170" s="79"/>
      <c r="Q170" s="79"/>
      <c r="R170" s="79"/>
      <c r="S170" s="79"/>
      <c r="T170" s="79"/>
      <c r="U170" s="395"/>
      <c r="V170" s="395"/>
      <c r="W170" s="393"/>
      <c r="X170" s="396" t="str">
        <f t="shared" si="15"/>
        <v/>
      </c>
      <c r="Y170" s="396" t="str">
        <f t="shared" si="14"/>
        <v/>
      </c>
      <c r="Z170" s="396" t="str">
        <f t="shared" si="14"/>
        <v/>
      </c>
      <c r="AA170" s="396" t="str">
        <f t="shared" si="14"/>
        <v/>
      </c>
      <c r="AB170" s="396" t="str">
        <f t="shared" si="14"/>
        <v/>
      </c>
      <c r="AC170" s="396" t="str">
        <f t="shared" si="14"/>
        <v/>
      </c>
      <c r="AD170" s="334"/>
      <c r="AE170" s="334"/>
      <c r="AF170" s="326" t="str">
        <f t="shared" si="17"/>
        <v/>
      </c>
      <c r="AG170" s="326" t="str">
        <f t="shared" si="18"/>
        <v/>
      </c>
    </row>
    <row r="171" spans="1:33" ht="45" customHeight="1">
      <c r="A171" s="325">
        <f t="shared" si="16"/>
        <v>43535</v>
      </c>
      <c r="B171" s="326" t="str">
        <f t="shared" si="19"/>
        <v>月</v>
      </c>
      <c r="C171" s="338"/>
      <c r="D171" s="338"/>
      <c r="E171" s="79"/>
      <c r="F171" s="79"/>
      <c r="G171" s="79"/>
      <c r="H171" s="79"/>
      <c r="I171" s="79"/>
      <c r="J171" s="79"/>
      <c r="K171" s="79"/>
      <c r="L171" s="79"/>
      <c r="M171" s="79"/>
      <c r="N171" s="79"/>
      <c r="O171" s="79"/>
      <c r="P171" s="79"/>
      <c r="Q171" s="79"/>
      <c r="R171" s="79"/>
      <c r="S171" s="79"/>
      <c r="T171" s="79"/>
      <c r="U171" s="395"/>
      <c r="V171" s="395"/>
      <c r="W171" s="393"/>
      <c r="X171" s="396" t="str">
        <f t="shared" si="15"/>
        <v/>
      </c>
      <c r="Y171" s="396" t="str">
        <f t="shared" si="14"/>
        <v/>
      </c>
      <c r="Z171" s="396" t="str">
        <f t="shared" si="14"/>
        <v/>
      </c>
      <c r="AA171" s="396" t="str">
        <f t="shared" ref="Y171:AC222" si="21">IF(AND(OR(AND(($A171&gt;=AA$2),($A171&lt;=AA$3)),AND(($A171&gt;=AA$4),($A171&lt;=AA$6)),AND(($A171&gt;=AA$7),($A171&lt;=AA$8))),OR($D171&lt;&gt;"",$C171&lt;&gt;"")),"●","")</f>
        <v/>
      </c>
      <c r="AB171" s="396" t="str">
        <f t="shared" si="21"/>
        <v/>
      </c>
      <c r="AC171" s="396" t="str">
        <f t="shared" si="21"/>
        <v/>
      </c>
      <c r="AD171" s="334"/>
      <c r="AE171" s="334"/>
      <c r="AF171" s="326" t="str">
        <f t="shared" si="17"/>
        <v/>
      </c>
      <c r="AG171" s="326" t="str">
        <f t="shared" si="18"/>
        <v/>
      </c>
    </row>
    <row r="172" spans="1:33" ht="45" customHeight="1">
      <c r="A172" s="325">
        <f t="shared" si="16"/>
        <v>43536</v>
      </c>
      <c r="B172" s="326" t="str">
        <f t="shared" si="19"/>
        <v>火</v>
      </c>
      <c r="C172" s="338">
        <v>43549</v>
      </c>
      <c r="D172" s="338">
        <v>43551</v>
      </c>
      <c r="E172" s="79"/>
      <c r="F172" s="79"/>
      <c r="G172" s="79"/>
      <c r="H172" s="79"/>
      <c r="I172" s="79"/>
      <c r="J172" s="79"/>
      <c r="K172" s="79"/>
      <c r="L172" s="79"/>
      <c r="M172" s="79"/>
      <c r="N172" s="79"/>
      <c r="O172" s="79"/>
      <c r="P172" s="79"/>
      <c r="Q172" s="79"/>
      <c r="R172" s="79"/>
      <c r="S172" s="79"/>
      <c r="T172" s="79"/>
      <c r="U172" s="395"/>
      <c r="V172" s="395"/>
      <c r="W172" s="393"/>
      <c r="X172" s="396" t="str">
        <f t="shared" si="15"/>
        <v/>
      </c>
      <c r="Y172" s="396" t="str">
        <f t="shared" si="21"/>
        <v/>
      </c>
      <c r="Z172" s="396" t="str">
        <f t="shared" si="21"/>
        <v/>
      </c>
      <c r="AA172" s="396" t="str">
        <f t="shared" si="21"/>
        <v>●</v>
      </c>
      <c r="AB172" s="396" t="str">
        <f t="shared" si="21"/>
        <v/>
      </c>
      <c r="AC172" s="396" t="str">
        <f t="shared" si="21"/>
        <v/>
      </c>
      <c r="AD172" s="335">
        <v>43177</v>
      </c>
      <c r="AE172" s="335">
        <v>43178</v>
      </c>
      <c r="AF172" s="326">
        <f t="shared" si="17"/>
        <v>14</v>
      </c>
      <c r="AG172" s="326">
        <f t="shared" si="18"/>
        <v>16</v>
      </c>
    </row>
    <row r="173" spans="1:33" ht="45" customHeight="1">
      <c r="A173" s="325">
        <f t="shared" si="16"/>
        <v>43537</v>
      </c>
      <c r="B173" s="326" t="str">
        <f t="shared" si="19"/>
        <v>水</v>
      </c>
      <c r="C173" s="338">
        <v>43550</v>
      </c>
      <c r="D173" s="338"/>
      <c r="E173" s="79"/>
      <c r="F173" s="79"/>
      <c r="G173" s="79"/>
      <c r="H173" s="79"/>
      <c r="I173" s="79"/>
      <c r="J173" s="79"/>
      <c r="K173" s="79"/>
      <c r="L173" s="79"/>
      <c r="M173" s="79"/>
      <c r="N173" s="79"/>
      <c r="O173" s="79"/>
      <c r="P173" s="79"/>
      <c r="Q173" s="79"/>
      <c r="R173" s="79"/>
      <c r="S173" s="79"/>
      <c r="T173" s="79"/>
      <c r="U173" s="395"/>
      <c r="V173" s="395"/>
      <c r="W173" s="393"/>
      <c r="X173" s="396" t="str">
        <f t="shared" si="15"/>
        <v/>
      </c>
      <c r="Y173" s="396" t="str">
        <f t="shared" si="21"/>
        <v/>
      </c>
      <c r="Z173" s="396" t="str">
        <f t="shared" si="21"/>
        <v/>
      </c>
      <c r="AA173" s="396" t="str">
        <f t="shared" si="21"/>
        <v>●</v>
      </c>
      <c r="AB173" s="396" t="str">
        <f t="shared" si="21"/>
        <v/>
      </c>
      <c r="AC173" s="396" t="str">
        <f t="shared" si="21"/>
        <v/>
      </c>
      <c r="AD173" s="335">
        <v>43178</v>
      </c>
      <c r="AE173" s="334"/>
      <c r="AF173" s="326">
        <f t="shared" si="17"/>
        <v>14</v>
      </c>
      <c r="AG173" s="326" t="str">
        <f t="shared" si="18"/>
        <v/>
      </c>
    </row>
    <row r="174" spans="1:33" ht="45" customHeight="1">
      <c r="A174" s="325">
        <f t="shared" si="16"/>
        <v>43538</v>
      </c>
      <c r="B174" s="326" t="str">
        <f t="shared" si="19"/>
        <v>木</v>
      </c>
      <c r="C174" s="338">
        <v>43551</v>
      </c>
      <c r="D174" s="338">
        <v>43553</v>
      </c>
      <c r="E174" s="79"/>
      <c r="F174" s="79"/>
      <c r="G174" s="79"/>
      <c r="H174" s="79"/>
      <c r="I174" s="79"/>
      <c r="J174" s="79"/>
      <c r="K174" s="79"/>
      <c r="L174" s="79"/>
      <c r="M174" s="79"/>
      <c r="N174" s="79"/>
      <c r="O174" s="79"/>
      <c r="P174" s="79"/>
      <c r="Q174" s="79"/>
      <c r="R174" s="79"/>
      <c r="S174" s="79"/>
      <c r="T174" s="79"/>
      <c r="U174" s="395"/>
      <c r="V174" s="395"/>
      <c r="W174" s="393"/>
      <c r="X174" s="396" t="str">
        <f t="shared" si="15"/>
        <v/>
      </c>
      <c r="Y174" s="396" t="str">
        <f t="shared" si="21"/>
        <v/>
      </c>
      <c r="Z174" s="396" t="str">
        <f t="shared" si="21"/>
        <v/>
      </c>
      <c r="AA174" s="396" t="str">
        <f t="shared" si="21"/>
        <v>●</v>
      </c>
      <c r="AB174" s="396" t="str">
        <f t="shared" si="21"/>
        <v/>
      </c>
      <c r="AC174" s="396" t="str">
        <f t="shared" si="21"/>
        <v/>
      </c>
      <c r="AD174" s="335">
        <v>43179</v>
      </c>
      <c r="AE174" s="335">
        <v>43181</v>
      </c>
      <c r="AF174" s="326">
        <f t="shared" si="17"/>
        <v>14</v>
      </c>
      <c r="AG174" s="326">
        <f t="shared" si="18"/>
        <v>16</v>
      </c>
    </row>
    <row r="175" spans="1:33" ht="45" customHeight="1">
      <c r="A175" s="325">
        <f t="shared" si="16"/>
        <v>43539</v>
      </c>
      <c r="B175" s="326" t="str">
        <f t="shared" si="19"/>
        <v>金</v>
      </c>
      <c r="C175" s="338"/>
      <c r="D175" s="338"/>
      <c r="E175" s="79"/>
      <c r="F175" s="79"/>
      <c r="G175" s="79"/>
      <c r="H175" s="79"/>
      <c r="I175" s="79"/>
      <c r="J175" s="79"/>
      <c r="K175" s="79"/>
      <c r="L175" s="79"/>
      <c r="M175" s="79"/>
      <c r="N175" s="79"/>
      <c r="O175" s="79"/>
      <c r="P175" s="79"/>
      <c r="Q175" s="79"/>
      <c r="R175" s="79"/>
      <c r="S175" s="79"/>
      <c r="T175" s="79"/>
      <c r="U175" s="395"/>
      <c r="V175" s="395"/>
      <c r="W175" s="393"/>
      <c r="X175" s="396" t="str">
        <f t="shared" si="15"/>
        <v/>
      </c>
      <c r="Y175" s="396" t="str">
        <f t="shared" si="21"/>
        <v/>
      </c>
      <c r="Z175" s="396" t="str">
        <f t="shared" si="21"/>
        <v/>
      </c>
      <c r="AA175" s="396" t="str">
        <f t="shared" si="21"/>
        <v/>
      </c>
      <c r="AB175" s="396" t="str">
        <f t="shared" si="21"/>
        <v/>
      </c>
      <c r="AC175" s="396" t="str">
        <f t="shared" si="21"/>
        <v/>
      </c>
      <c r="AD175" s="334"/>
      <c r="AE175" s="334"/>
      <c r="AF175" s="326" t="str">
        <f t="shared" si="17"/>
        <v/>
      </c>
      <c r="AG175" s="326" t="str">
        <f t="shared" si="18"/>
        <v/>
      </c>
    </row>
    <row r="176" spans="1:33" ht="45" customHeight="1">
      <c r="A176" s="325">
        <f t="shared" si="16"/>
        <v>43540</v>
      </c>
      <c r="B176" s="326" t="str">
        <f t="shared" si="19"/>
        <v>土</v>
      </c>
      <c r="C176" s="338"/>
      <c r="D176" s="338"/>
      <c r="E176" s="79"/>
      <c r="F176" s="79"/>
      <c r="G176" s="79"/>
      <c r="H176" s="79"/>
      <c r="I176" s="79"/>
      <c r="J176" s="79"/>
      <c r="K176" s="79"/>
      <c r="L176" s="79"/>
      <c r="M176" s="79"/>
      <c r="N176" s="79"/>
      <c r="O176" s="79"/>
      <c r="P176" s="79"/>
      <c r="Q176" s="79"/>
      <c r="R176" s="79"/>
      <c r="S176" s="79"/>
      <c r="T176" s="79"/>
      <c r="U176" s="395"/>
      <c r="V176" s="395"/>
      <c r="W176" s="393"/>
      <c r="X176" s="396" t="str">
        <f t="shared" si="15"/>
        <v/>
      </c>
      <c r="Y176" s="396" t="str">
        <f t="shared" si="21"/>
        <v/>
      </c>
      <c r="Z176" s="396" t="str">
        <f t="shared" si="21"/>
        <v/>
      </c>
      <c r="AA176" s="396" t="str">
        <f t="shared" si="21"/>
        <v/>
      </c>
      <c r="AB176" s="396" t="str">
        <f t="shared" si="21"/>
        <v/>
      </c>
      <c r="AC176" s="396" t="str">
        <f t="shared" si="21"/>
        <v/>
      </c>
      <c r="AD176" s="334"/>
      <c r="AE176" s="334"/>
      <c r="AF176" s="326" t="str">
        <f t="shared" si="17"/>
        <v/>
      </c>
      <c r="AG176" s="326" t="str">
        <f t="shared" si="18"/>
        <v/>
      </c>
    </row>
    <row r="177" spans="1:33" ht="45" customHeight="1">
      <c r="A177" s="325">
        <f t="shared" si="16"/>
        <v>43541</v>
      </c>
      <c r="B177" s="326" t="str">
        <f t="shared" si="19"/>
        <v>日</v>
      </c>
      <c r="C177" s="338"/>
      <c r="D177" s="338"/>
      <c r="E177" s="79"/>
      <c r="F177" s="79"/>
      <c r="G177" s="79"/>
      <c r="H177" s="79"/>
      <c r="I177" s="79"/>
      <c r="J177" s="79"/>
      <c r="K177" s="79"/>
      <c r="L177" s="79"/>
      <c r="M177" s="79"/>
      <c r="N177" s="79"/>
      <c r="O177" s="79"/>
      <c r="P177" s="79"/>
      <c r="Q177" s="79"/>
      <c r="R177" s="79"/>
      <c r="S177" s="79"/>
      <c r="T177" s="79"/>
      <c r="U177" s="395"/>
      <c r="V177" s="395"/>
      <c r="W177" s="393"/>
      <c r="X177" s="396" t="str">
        <f t="shared" si="15"/>
        <v/>
      </c>
      <c r="Y177" s="396" t="str">
        <f t="shared" si="21"/>
        <v/>
      </c>
      <c r="Z177" s="396" t="str">
        <f t="shared" si="21"/>
        <v/>
      </c>
      <c r="AA177" s="396" t="str">
        <f t="shared" si="21"/>
        <v/>
      </c>
      <c r="AB177" s="396" t="str">
        <f t="shared" si="21"/>
        <v/>
      </c>
      <c r="AC177" s="396" t="str">
        <f t="shared" si="21"/>
        <v/>
      </c>
      <c r="AD177" s="334"/>
      <c r="AE177" s="334"/>
      <c r="AF177" s="326" t="str">
        <f t="shared" si="17"/>
        <v/>
      </c>
      <c r="AG177" s="326" t="str">
        <f t="shared" si="18"/>
        <v/>
      </c>
    </row>
    <row r="178" spans="1:33" ht="45" customHeight="1">
      <c r="A178" s="325">
        <f t="shared" si="16"/>
        <v>43542</v>
      </c>
      <c r="B178" s="326" t="str">
        <f t="shared" si="19"/>
        <v>月</v>
      </c>
      <c r="C178" s="338"/>
      <c r="D178" s="338"/>
      <c r="E178" s="79"/>
      <c r="F178" s="79"/>
      <c r="G178" s="79"/>
      <c r="H178" s="79"/>
      <c r="I178" s="79"/>
      <c r="J178" s="79"/>
      <c r="K178" s="79"/>
      <c r="L178" s="79"/>
      <c r="M178" s="79"/>
      <c r="N178" s="79"/>
      <c r="O178" s="79"/>
      <c r="P178" s="79"/>
      <c r="Q178" s="79"/>
      <c r="R178" s="79"/>
      <c r="S178" s="79"/>
      <c r="T178" s="79"/>
      <c r="U178" s="395"/>
      <c r="V178" s="395"/>
      <c r="W178" s="393"/>
      <c r="X178" s="396" t="str">
        <f t="shared" si="15"/>
        <v/>
      </c>
      <c r="Y178" s="396" t="str">
        <f t="shared" si="21"/>
        <v/>
      </c>
      <c r="Z178" s="396" t="str">
        <f t="shared" si="21"/>
        <v/>
      </c>
      <c r="AA178" s="396" t="str">
        <f t="shared" si="21"/>
        <v/>
      </c>
      <c r="AB178" s="396" t="str">
        <f t="shared" si="21"/>
        <v/>
      </c>
      <c r="AC178" s="396" t="str">
        <f t="shared" si="21"/>
        <v/>
      </c>
      <c r="AD178" s="334"/>
      <c r="AE178" s="334"/>
      <c r="AF178" s="326" t="str">
        <f t="shared" si="17"/>
        <v/>
      </c>
      <c r="AG178" s="326" t="str">
        <f t="shared" si="18"/>
        <v/>
      </c>
    </row>
    <row r="179" spans="1:33" ht="45" customHeight="1">
      <c r="A179" s="325">
        <f t="shared" si="16"/>
        <v>43543</v>
      </c>
      <c r="B179" s="326" t="str">
        <f t="shared" si="19"/>
        <v>火</v>
      </c>
      <c r="C179" s="338">
        <v>43556</v>
      </c>
      <c r="D179" s="338">
        <v>43558</v>
      </c>
      <c r="E179" s="79"/>
      <c r="F179" s="79"/>
      <c r="G179" s="79"/>
      <c r="H179" s="79"/>
      <c r="I179" s="79"/>
      <c r="J179" s="79"/>
      <c r="K179" s="79"/>
      <c r="L179" s="79"/>
      <c r="M179" s="79"/>
      <c r="N179" s="79"/>
      <c r="O179" s="79"/>
      <c r="P179" s="79"/>
      <c r="Q179" s="79"/>
      <c r="R179" s="79"/>
      <c r="S179" s="79"/>
      <c r="T179" s="79"/>
      <c r="U179" s="395"/>
      <c r="V179" s="395"/>
      <c r="W179" s="393"/>
      <c r="X179" s="396" t="str">
        <f t="shared" si="15"/>
        <v/>
      </c>
      <c r="Y179" s="396" t="str">
        <f t="shared" si="21"/>
        <v/>
      </c>
      <c r="Z179" s="396" t="str">
        <f t="shared" si="21"/>
        <v>●</v>
      </c>
      <c r="AA179" s="396" t="str">
        <f t="shared" si="21"/>
        <v/>
      </c>
      <c r="AB179" s="396" t="str">
        <f t="shared" si="21"/>
        <v/>
      </c>
      <c r="AC179" s="396" t="str">
        <f t="shared" si="21"/>
        <v/>
      </c>
      <c r="AD179" s="335">
        <v>43184</v>
      </c>
      <c r="AE179" s="335">
        <v>43186</v>
      </c>
      <c r="AF179" s="326">
        <f t="shared" si="17"/>
        <v>14</v>
      </c>
      <c r="AG179" s="326">
        <f t="shared" si="18"/>
        <v>16</v>
      </c>
    </row>
    <row r="180" spans="1:33" ht="45" customHeight="1">
      <c r="A180" s="325">
        <f t="shared" si="16"/>
        <v>43544</v>
      </c>
      <c r="B180" s="326" t="str">
        <f t="shared" si="19"/>
        <v>水</v>
      </c>
      <c r="C180" s="338">
        <v>43557</v>
      </c>
      <c r="D180" s="338">
        <v>43559</v>
      </c>
      <c r="E180" s="79"/>
      <c r="F180" s="79"/>
      <c r="G180" s="79"/>
      <c r="H180" s="79" t="s">
        <v>95</v>
      </c>
      <c r="I180" s="79"/>
      <c r="J180" s="79"/>
      <c r="K180" s="79"/>
      <c r="L180" s="79"/>
      <c r="M180" s="79"/>
      <c r="N180" s="79"/>
      <c r="O180" s="79"/>
      <c r="P180" s="79"/>
      <c r="Q180" s="79"/>
      <c r="R180" s="79"/>
      <c r="S180" s="79"/>
      <c r="T180" s="79"/>
      <c r="U180" s="395"/>
      <c r="V180" s="395"/>
      <c r="W180" s="393"/>
      <c r="X180" s="396" t="str">
        <f t="shared" si="15"/>
        <v/>
      </c>
      <c r="Y180" s="396" t="str">
        <f t="shared" si="21"/>
        <v/>
      </c>
      <c r="Z180" s="396" t="str">
        <f t="shared" si="21"/>
        <v>●</v>
      </c>
      <c r="AA180" s="396" t="str">
        <f t="shared" si="21"/>
        <v/>
      </c>
      <c r="AB180" s="396" t="str">
        <f t="shared" si="21"/>
        <v/>
      </c>
      <c r="AC180" s="396" t="str">
        <f t="shared" si="21"/>
        <v/>
      </c>
      <c r="AD180" s="335">
        <v>43185</v>
      </c>
      <c r="AE180" s="335">
        <v>43187</v>
      </c>
      <c r="AF180" s="326">
        <f t="shared" si="17"/>
        <v>14</v>
      </c>
      <c r="AG180" s="326">
        <f t="shared" si="18"/>
        <v>16</v>
      </c>
    </row>
    <row r="181" spans="1:33" ht="45" customHeight="1">
      <c r="A181" s="325">
        <f t="shared" si="16"/>
        <v>43545</v>
      </c>
      <c r="B181" s="326" t="str">
        <f t="shared" si="19"/>
        <v>木</v>
      </c>
      <c r="C181" s="338"/>
      <c r="D181" s="338"/>
      <c r="E181" s="79"/>
      <c r="F181" s="79"/>
      <c r="G181" s="79"/>
      <c r="H181" s="79"/>
      <c r="I181" s="79"/>
      <c r="J181" s="79"/>
      <c r="K181" s="79"/>
      <c r="L181" s="79"/>
      <c r="M181" s="79"/>
      <c r="N181" s="79"/>
      <c r="O181" s="79"/>
      <c r="P181" s="79"/>
      <c r="Q181" s="79"/>
      <c r="R181" s="79"/>
      <c r="S181" s="79"/>
      <c r="T181" s="79"/>
      <c r="U181" s="395"/>
      <c r="V181" s="395"/>
      <c r="W181" s="393"/>
      <c r="X181" s="396" t="str">
        <f t="shared" si="15"/>
        <v/>
      </c>
      <c r="Y181" s="396" t="str">
        <f t="shared" si="21"/>
        <v/>
      </c>
      <c r="Z181" s="396" t="str">
        <f t="shared" si="21"/>
        <v/>
      </c>
      <c r="AA181" s="396" t="str">
        <f t="shared" si="21"/>
        <v/>
      </c>
      <c r="AB181" s="396" t="str">
        <f t="shared" si="21"/>
        <v/>
      </c>
      <c r="AC181" s="396" t="str">
        <f t="shared" si="21"/>
        <v/>
      </c>
      <c r="AD181" s="335"/>
      <c r="AE181" s="334"/>
      <c r="AF181" s="326" t="str">
        <f t="shared" si="17"/>
        <v/>
      </c>
      <c r="AG181" s="326" t="str">
        <f t="shared" si="18"/>
        <v/>
      </c>
    </row>
    <row r="182" spans="1:33" ht="45" customHeight="1">
      <c r="A182" s="325">
        <f t="shared" si="16"/>
        <v>43546</v>
      </c>
      <c r="B182" s="326" t="str">
        <f t="shared" si="19"/>
        <v>金</v>
      </c>
      <c r="C182" s="338"/>
      <c r="D182" s="338"/>
      <c r="E182" s="79"/>
      <c r="F182" s="79"/>
      <c r="G182" s="79"/>
      <c r="H182" s="79"/>
      <c r="I182" s="79"/>
      <c r="J182" s="79"/>
      <c r="K182" s="79"/>
      <c r="L182" s="79"/>
      <c r="M182" s="79"/>
      <c r="N182" s="79"/>
      <c r="O182" s="79"/>
      <c r="P182" s="79"/>
      <c r="Q182" s="79"/>
      <c r="R182" s="79"/>
      <c r="S182" s="79"/>
      <c r="T182" s="79"/>
      <c r="U182" s="395"/>
      <c r="V182" s="395"/>
      <c r="W182" s="393"/>
      <c r="X182" s="396" t="str">
        <f t="shared" si="15"/>
        <v/>
      </c>
      <c r="Y182" s="396" t="str">
        <f t="shared" si="21"/>
        <v/>
      </c>
      <c r="Z182" s="396" t="str">
        <f t="shared" si="21"/>
        <v/>
      </c>
      <c r="AA182" s="396" t="str">
        <f t="shared" si="21"/>
        <v/>
      </c>
      <c r="AB182" s="396" t="str">
        <f t="shared" si="21"/>
        <v/>
      </c>
      <c r="AC182" s="396" t="str">
        <f t="shared" si="21"/>
        <v/>
      </c>
      <c r="AD182" s="334"/>
      <c r="AE182" s="334"/>
      <c r="AF182" s="326" t="str">
        <f t="shared" si="17"/>
        <v/>
      </c>
      <c r="AG182" s="326" t="str">
        <f t="shared" si="18"/>
        <v/>
      </c>
    </row>
    <row r="183" spans="1:33" ht="45" customHeight="1">
      <c r="A183" s="325">
        <f t="shared" si="16"/>
        <v>43547</v>
      </c>
      <c r="B183" s="326" t="str">
        <f t="shared" si="19"/>
        <v>土</v>
      </c>
      <c r="C183" s="338"/>
      <c r="D183" s="338"/>
      <c r="E183" s="79"/>
      <c r="F183" s="79"/>
      <c r="G183" s="79"/>
      <c r="H183" s="79"/>
      <c r="I183" s="79"/>
      <c r="J183" s="79"/>
      <c r="K183" s="79"/>
      <c r="L183" s="79"/>
      <c r="M183" s="79"/>
      <c r="N183" s="79"/>
      <c r="O183" s="79"/>
      <c r="P183" s="79"/>
      <c r="Q183" s="79"/>
      <c r="R183" s="79"/>
      <c r="S183" s="79"/>
      <c r="T183" s="79"/>
      <c r="U183" s="395"/>
      <c r="V183" s="395"/>
      <c r="W183" s="393"/>
      <c r="X183" s="396" t="str">
        <f t="shared" si="15"/>
        <v/>
      </c>
      <c r="Y183" s="396" t="str">
        <f t="shared" si="21"/>
        <v/>
      </c>
      <c r="Z183" s="396" t="str">
        <f t="shared" si="21"/>
        <v/>
      </c>
      <c r="AA183" s="396" t="str">
        <f t="shared" si="21"/>
        <v/>
      </c>
      <c r="AB183" s="396" t="str">
        <f t="shared" si="21"/>
        <v/>
      </c>
      <c r="AC183" s="396" t="str">
        <f t="shared" si="21"/>
        <v/>
      </c>
      <c r="AD183" s="334"/>
      <c r="AE183" s="334"/>
      <c r="AF183" s="326" t="str">
        <f t="shared" si="17"/>
        <v/>
      </c>
      <c r="AG183" s="326" t="str">
        <f t="shared" si="18"/>
        <v/>
      </c>
    </row>
    <row r="184" spans="1:33" ht="45" customHeight="1">
      <c r="A184" s="325">
        <f t="shared" si="16"/>
        <v>43548</v>
      </c>
      <c r="B184" s="326" t="str">
        <f t="shared" si="19"/>
        <v>日</v>
      </c>
      <c r="C184" s="338"/>
      <c r="D184" s="338"/>
      <c r="E184" s="79"/>
      <c r="F184" s="79"/>
      <c r="G184" s="79"/>
      <c r="H184" s="79"/>
      <c r="I184" s="79"/>
      <c r="J184" s="79"/>
      <c r="K184" s="79"/>
      <c r="L184" s="79"/>
      <c r="M184" s="79"/>
      <c r="N184" s="79"/>
      <c r="O184" s="79"/>
      <c r="P184" s="79"/>
      <c r="Q184" s="79"/>
      <c r="R184" s="79"/>
      <c r="S184" s="79"/>
      <c r="T184" s="79"/>
      <c r="U184" s="395"/>
      <c r="V184" s="395"/>
      <c r="W184" s="393"/>
      <c r="X184" s="396" t="str">
        <f t="shared" si="15"/>
        <v/>
      </c>
      <c r="Y184" s="396" t="str">
        <f t="shared" si="21"/>
        <v/>
      </c>
      <c r="Z184" s="396" t="str">
        <f t="shared" si="21"/>
        <v/>
      </c>
      <c r="AA184" s="396" t="str">
        <f t="shared" si="21"/>
        <v/>
      </c>
      <c r="AB184" s="396" t="str">
        <f t="shared" si="21"/>
        <v/>
      </c>
      <c r="AC184" s="396" t="str">
        <f t="shared" si="21"/>
        <v/>
      </c>
      <c r="AD184" s="334"/>
      <c r="AE184" s="334"/>
      <c r="AF184" s="326" t="str">
        <f t="shared" si="17"/>
        <v/>
      </c>
      <c r="AG184" s="326" t="str">
        <f t="shared" si="18"/>
        <v/>
      </c>
    </row>
    <row r="185" spans="1:33" ht="45" customHeight="1">
      <c r="A185" s="325">
        <f t="shared" si="16"/>
        <v>43549</v>
      </c>
      <c r="B185" s="326" t="str">
        <f t="shared" si="19"/>
        <v>月</v>
      </c>
      <c r="C185" s="338"/>
      <c r="D185" s="338">
        <v>43563</v>
      </c>
      <c r="E185" s="79" t="s">
        <v>95</v>
      </c>
      <c r="F185" s="79"/>
      <c r="G185" s="79"/>
      <c r="H185" s="79"/>
      <c r="I185" s="79"/>
      <c r="J185" s="79"/>
      <c r="K185" s="79"/>
      <c r="L185" s="79"/>
      <c r="M185" s="79"/>
      <c r="N185" s="79"/>
      <c r="O185" s="79"/>
      <c r="P185" s="79"/>
      <c r="Q185" s="79"/>
      <c r="R185" s="79"/>
      <c r="S185" s="79"/>
      <c r="T185" s="79"/>
      <c r="U185" s="395"/>
      <c r="V185" s="395"/>
      <c r="W185" s="393"/>
      <c r="X185" s="396" t="str">
        <f t="shared" si="15"/>
        <v>●</v>
      </c>
      <c r="Y185" s="396" t="str">
        <f t="shared" si="21"/>
        <v/>
      </c>
      <c r="Z185" s="396" t="str">
        <f t="shared" si="21"/>
        <v/>
      </c>
      <c r="AA185" s="396" t="str">
        <f t="shared" si="21"/>
        <v/>
      </c>
      <c r="AB185" s="396" t="str">
        <f t="shared" si="21"/>
        <v/>
      </c>
      <c r="AC185" s="396" t="str">
        <f t="shared" si="21"/>
        <v/>
      </c>
      <c r="AD185" s="334"/>
      <c r="AE185" s="335">
        <v>43192</v>
      </c>
      <c r="AF185" s="326" t="str">
        <f t="shared" si="17"/>
        <v/>
      </c>
      <c r="AG185" s="326">
        <f t="shared" si="18"/>
        <v>15</v>
      </c>
    </row>
    <row r="186" spans="1:33" ht="45" customHeight="1">
      <c r="A186" s="325">
        <f t="shared" si="16"/>
        <v>43550</v>
      </c>
      <c r="B186" s="326" t="str">
        <f t="shared" si="19"/>
        <v>火</v>
      </c>
      <c r="C186" s="338">
        <v>43562</v>
      </c>
      <c r="D186" s="338">
        <v>43564</v>
      </c>
      <c r="E186" s="79" t="s">
        <v>95</v>
      </c>
      <c r="F186" s="79"/>
      <c r="G186" s="79"/>
      <c r="H186" s="79"/>
      <c r="I186" s="79"/>
      <c r="J186" s="79"/>
      <c r="K186" s="79"/>
      <c r="L186" s="79"/>
      <c r="M186" s="79"/>
      <c r="N186" s="79"/>
      <c r="O186" s="79"/>
      <c r="P186" s="79"/>
      <c r="Q186" s="79"/>
      <c r="R186" s="79"/>
      <c r="S186" s="79"/>
      <c r="T186" s="79"/>
      <c r="U186" s="395"/>
      <c r="V186" s="395"/>
      <c r="W186" s="393"/>
      <c r="X186" s="396" t="str">
        <f t="shared" si="15"/>
        <v>●</v>
      </c>
      <c r="Y186" s="396" t="str">
        <f t="shared" si="21"/>
        <v/>
      </c>
      <c r="Z186" s="396" t="str">
        <f t="shared" si="21"/>
        <v/>
      </c>
      <c r="AA186" s="396" t="str">
        <f t="shared" si="21"/>
        <v/>
      </c>
      <c r="AB186" s="396" t="str">
        <f t="shared" si="21"/>
        <v/>
      </c>
      <c r="AC186" s="396" t="str">
        <f t="shared" si="21"/>
        <v/>
      </c>
      <c r="AD186" s="335">
        <v>43191</v>
      </c>
      <c r="AE186" s="335">
        <v>43193</v>
      </c>
      <c r="AF186" s="326">
        <f t="shared" si="17"/>
        <v>13</v>
      </c>
      <c r="AG186" s="326">
        <f t="shared" si="18"/>
        <v>15</v>
      </c>
    </row>
    <row r="187" spans="1:33" ht="45" customHeight="1">
      <c r="A187" s="325">
        <f t="shared" si="16"/>
        <v>43551</v>
      </c>
      <c r="B187" s="326" t="str">
        <f t="shared" si="19"/>
        <v>水</v>
      </c>
      <c r="C187" s="338">
        <v>43563</v>
      </c>
      <c r="D187" s="338">
        <v>43565</v>
      </c>
      <c r="E187" s="79" t="s">
        <v>95</v>
      </c>
      <c r="F187" s="79"/>
      <c r="G187" s="79"/>
      <c r="H187" s="79"/>
      <c r="I187" s="79"/>
      <c r="J187" s="79"/>
      <c r="K187" s="79"/>
      <c r="L187" s="79"/>
      <c r="M187" s="79"/>
      <c r="N187" s="79"/>
      <c r="O187" s="79"/>
      <c r="P187" s="79"/>
      <c r="Q187" s="79"/>
      <c r="R187" s="79"/>
      <c r="S187" s="79"/>
      <c r="T187" s="79"/>
      <c r="U187" s="395"/>
      <c r="V187" s="395"/>
      <c r="W187" s="393"/>
      <c r="X187" s="396" t="str">
        <f t="shared" si="15"/>
        <v>●</v>
      </c>
      <c r="Y187" s="396" t="str">
        <f t="shared" si="21"/>
        <v/>
      </c>
      <c r="Z187" s="396" t="str">
        <f t="shared" si="21"/>
        <v/>
      </c>
      <c r="AA187" s="396" t="str">
        <f t="shared" si="21"/>
        <v/>
      </c>
      <c r="AB187" s="396" t="str">
        <f t="shared" si="21"/>
        <v/>
      </c>
      <c r="AC187" s="396" t="str">
        <f t="shared" si="21"/>
        <v/>
      </c>
      <c r="AD187" s="335">
        <v>43192</v>
      </c>
      <c r="AE187" s="335">
        <v>43194</v>
      </c>
      <c r="AF187" s="326">
        <f t="shared" si="17"/>
        <v>13</v>
      </c>
      <c r="AG187" s="326">
        <f t="shared" si="18"/>
        <v>15</v>
      </c>
    </row>
    <row r="188" spans="1:33" ht="45" customHeight="1">
      <c r="A188" s="325">
        <f t="shared" si="16"/>
        <v>43552</v>
      </c>
      <c r="B188" s="326" t="str">
        <f t="shared" si="19"/>
        <v>木</v>
      </c>
      <c r="C188" s="338">
        <v>43564</v>
      </c>
      <c r="D188" s="338">
        <v>43566</v>
      </c>
      <c r="E188" s="79" t="s">
        <v>95</v>
      </c>
      <c r="F188" s="79"/>
      <c r="G188" s="79"/>
      <c r="H188" s="79"/>
      <c r="I188" s="79"/>
      <c r="J188" s="79"/>
      <c r="K188" s="79"/>
      <c r="L188" s="79"/>
      <c r="M188" s="79"/>
      <c r="N188" s="79"/>
      <c r="O188" s="79"/>
      <c r="P188" s="79"/>
      <c r="Q188" s="79"/>
      <c r="R188" s="79"/>
      <c r="S188" s="79"/>
      <c r="T188" s="79"/>
      <c r="U188" s="395"/>
      <c r="V188" s="395"/>
      <c r="W188" s="393"/>
      <c r="X188" s="396" t="str">
        <f t="shared" si="15"/>
        <v>●</v>
      </c>
      <c r="Y188" s="396" t="str">
        <f t="shared" si="21"/>
        <v/>
      </c>
      <c r="Z188" s="396" t="str">
        <f t="shared" si="21"/>
        <v/>
      </c>
      <c r="AA188" s="396" t="str">
        <f t="shared" si="21"/>
        <v/>
      </c>
      <c r="AB188" s="396" t="str">
        <f t="shared" si="21"/>
        <v/>
      </c>
      <c r="AC188" s="396" t="str">
        <f t="shared" si="21"/>
        <v/>
      </c>
      <c r="AD188" s="335">
        <v>43193</v>
      </c>
      <c r="AE188" s="335">
        <v>43195</v>
      </c>
      <c r="AF188" s="326">
        <f t="shared" si="17"/>
        <v>13</v>
      </c>
      <c r="AG188" s="326">
        <f t="shared" si="18"/>
        <v>15</v>
      </c>
    </row>
    <row r="189" spans="1:33" ht="45" customHeight="1">
      <c r="A189" s="325">
        <f t="shared" si="16"/>
        <v>43553</v>
      </c>
      <c r="B189" s="326" t="str">
        <f t="shared" si="19"/>
        <v>金</v>
      </c>
      <c r="C189" s="338">
        <v>43565</v>
      </c>
      <c r="D189" s="338"/>
      <c r="E189" s="79" t="s">
        <v>95</v>
      </c>
      <c r="F189" s="79"/>
      <c r="G189" s="79"/>
      <c r="H189" s="79"/>
      <c r="I189" s="79"/>
      <c r="J189" s="79"/>
      <c r="K189" s="79"/>
      <c r="L189" s="79"/>
      <c r="M189" s="79"/>
      <c r="N189" s="79"/>
      <c r="O189" s="79"/>
      <c r="P189" s="79"/>
      <c r="Q189" s="79"/>
      <c r="R189" s="79"/>
      <c r="S189" s="79"/>
      <c r="T189" s="79"/>
      <c r="U189" s="395"/>
      <c r="V189" s="395"/>
      <c r="W189" s="393"/>
      <c r="X189" s="396" t="str">
        <f t="shared" si="15"/>
        <v>●</v>
      </c>
      <c r="Y189" s="396" t="str">
        <f t="shared" si="21"/>
        <v/>
      </c>
      <c r="Z189" s="396" t="str">
        <f t="shared" si="21"/>
        <v/>
      </c>
      <c r="AA189" s="396" t="str">
        <f t="shared" si="21"/>
        <v/>
      </c>
      <c r="AB189" s="396" t="str">
        <f t="shared" si="21"/>
        <v/>
      </c>
      <c r="AC189" s="396" t="str">
        <f t="shared" si="21"/>
        <v/>
      </c>
      <c r="AD189" s="334"/>
      <c r="AE189" s="334"/>
      <c r="AF189" s="326">
        <f t="shared" si="17"/>
        <v>13</v>
      </c>
      <c r="AG189" s="326" t="str">
        <f t="shared" si="18"/>
        <v/>
      </c>
    </row>
    <row r="190" spans="1:33" ht="45" customHeight="1">
      <c r="A190" s="325">
        <f t="shared" si="16"/>
        <v>43554</v>
      </c>
      <c r="B190" s="326" t="str">
        <f t="shared" si="19"/>
        <v>土</v>
      </c>
      <c r="C190" s="338"/>
      <c r="D190" s="338"/>
      <c r="E190" s="79"/>
      <c r="F190" s="79"/>
      <c r="G190" s="79"/>
      <c r="H190" s="79"/>
      <c r="I190" s="79"/>
      <c r="J190" s="79"/>
      <c r="K190" s="79"/>
      <c r="L190" s="79"/>
      <c r="M190" s="79"/>
      <c r="N190" s="79"/>
      <c r="O190" s="79"/>
      <c r="P190" s="79"/>
      <c r="Q190" s="79"/>
      <c r="R190" s="79"/>
      <c r="S190" s="79"/>
      <c r="T190" s="79"/>
      <c r="U190" s="395"/>
      <c r="V190" s="395"/>
      <c r="W190" s="393"/>
      <c r="X190" s="396" t="str">
        <f t="shared" si="15"/>
        <v/>
      </c>
      <c r="Y190" s="396" t="str">
        <f t="shared" si="21"/>
        <v/>
      </c>
      <c r="Z190" s="396" t="str">
        <f t="shared" si="21"/>
        <v/>
      </c>
      <c r="AA190" s="396" t="str">
        <f t="shared" si="21"/>
        <v/>
      </c>
      <c r="AB190" s="396" t="str">
        <f t="shared" si="21"/>
        <v/>
      </c>
      <c r="AC190" s="396" t="str">
        <f t="shared" si="21"/>
        <v/>
      </c>
      <c r="AD190" s="334"/>
      <c r="AE190" s="334"/>
      <c r="AF190" s="326" t="str">
        <f t="shared" si="17"/>
        <v/>
      </c>
      <c r="AG190" s="326" t="str">
        <f t="shared" si="18"/>
        <v/>
      </c>
    </row>
    <row r="191" spans="1:33" ht="45" customHeight="1">
      <c r="A191" s="325">
        <f t="shared" si="16"/>
        <v>43555</v>
      </c>
      <c r="B191" s="326" t="str">
        <f t="shared" si="19"/>
        <v>日</v>
      </c>
      <c r="C191" s="338"/>
      <c r="D191" s="338"/>
      <c r="E191" s="79"/>
      <c r="F191" s="79"/>
      <c r="G191" s="79"/>
      <c r="H191" s="79"/>
      <c r="I191" s="79"/>
      <c r="J191" s="79"/>
      <c r="K191" s="79"/>
      <c r="L191" s="79"/>
      <c r="M191" s="79"/>
      <c r="N191" s="79"/>
      <c r="O191" s="79"/>
      <c r="P191" s="79"/>
      <c r="Q191" s="79"/>
      <c r="R191" s="79"/>
      <c r="S191" s="79"/>
      <c r="T191" s="79"/>
      <c r="U191" s="395"/>
      <c r="V191" s="395"/>
      <c r="W191" s="393"/>
      <c r="X191" s="396" t="str">
        <f t="shared" si="15"/>
        <v/>
      </c>
      <c r="Y191" s="396" t="str">
        <f t="shared" si="21"/>
        <v/>
      </c>
      <c r="Z191" s="396" t="str">
        <f t="shared" si="21"/>
        <v/>
      </c>
      <c r="AA191" s="396" t="str">
        <f t="shared" si="21"/>
        <v/>
      </c>
      <c r="AB191" s="396" t="str">
        <f t="shared" si="21"/>
        <v/>
      </c>
      <c r="AC191" s="396" t="str">
        <f t="shared" si="21"/>
        <v/>
      </c>
      <c r="AD191" s="334"/>
      <c r="AE191" s="334"/>
      <c r="AF191" s="326" t="str">
        <f t="shared" si="17"/>
        <v/>
      </c>
      <c r="AG191" s="326" t="str">
        <f t="shared" si="18"/>
        <v/>
      </c>
    </row>
    <row r="192" spans="1:33" ht="45" customHeight="1">
      <c r="A192" s="325">
        <f t="shared" si="16"/>
        <v>43556</v>
      </c>
      <c r="B192" s="326" t="str">
        <f t="shared" si="19"/>
        <v>月</v>
      </c>
      <c r="C192" s="338"/>
      <c r="D192" s="338">
        <v>43570</v>
      </c>
      <c r="E192" s="79"/>
      <c r="F192" s="79"/>
      <c r="G192" s="79"/>
      <c r="H192" s="79"/>
      <c r="I192" s="79"/>
      <c r="J192" s="79"/>
      <c r="K192" s="79"/>
      <c r="L192" s="79"/>
      <c r="M192" s="79"/>
      <c r="N192" s="79"/>
      <c r="O192" s="79"/>
      <c r="P192" s="79"/>
      <c r="Q192" s="79" t="s">
        <v>95</v>
      </c>
      <c r="R192" s="79" t="s">
        <v>95</v>
      </c>
      <c r="S192" s="79"/>
      <c r="T192" s="79"/>
      <c r="U192" s="395"/>
      <c r="V192" s="395"/>
      <c r="W192" s="393"/>
      <c r="X192" s="396" t="str">
        <f t="shared" si="15"/>
        <v>●</v>
      </c>
      <c r="Y192" s="396" t="str">
        <f t="shared" si="21"/>
        <v/>
      </c>
      <c r="Z192" s="396" t="str">
        <f t="shared" si="21"/>
        <v/>
      </c>
      <c r="AA192" s="396" t="str">
        <f t="shared" si="21"/>
        <v/>
      </c>
      <c r="AB192" s="396" t="str">
        <f t="shared" si="21"/>
        <v/>
      </c>
      <c r="AC192" s="396" t="str">
        <f t="shared" si="21"/>
        <v/>
      </c>
      <c r="AD192" s="334"/>
      <c r="AE192" s="335">
        <v>43199</v>
      </c>
      <c r="AF192" s="326" t="str">
        <f t="shared" si="17"/>
        <v/>
      </c>
      <c r="AG192" s="326">
        <f t="shared" si="18"/>
        <v>15</v>
      </c>
    </row>
    <row r="193" spans="1:33" ht="45" customHeight="1">
      <c r="A193" s="325">
        <f t="shared" si="16"/>
        <v>43557</v>
      </c>
      <c r="B193" s="326" t="str">
        <f t="shared" si="19"/>
        <v>火</v>
      </c>
      <c r="C193" s="338">
        <v>43569</v>
      </c>
      <c r="D193" s="338">
        <v>43571</v>
      </c>
      <c r="E193" s="79"/>
      <c r="F193" s="79"/>
      <c r="G193" s="79"/>
      <c r="H193" s="79"/>
      <c r="I193" s="79"/>
      <c r="J193" s="79"/>
      <c r="K193" s="79"/>
      <c r="L193" s="79"/>
      <c r="M193" s="79"/>
      <c r="N193" s="79"/>
      <c r="O193" s="79"/>
      <c r="P193" s="79"/>
      <c r="Q193" s="79" t="s">
        <v>95</v>
      </c>
      <c r="R193" s="79" t="s">
        <v>95</v>
      </c>
      <c r="S193" s="79"/>
      <c r="T193" s="79"/>
      <c r="U193" s="395"/>
      <c r="V193" s="395"/>
      <c r="W193" s="393"/>
      <c r="X193" s="396" t="str">
        <f t="shared" si="15"/>
        <v>●</v>
      </c>
      <c r="Y193" s="396" t="str">
        <f t="shared" si="21"/>
        <v/>
      </c>
      <c r="Z193" s="396" t="str">
        <f t="shared" si="21"/>
        <v/>
      </c>
      <c r="AA193" s="396" t="str">
        <f t="shared" si="21"/>
        <v/>
      </c>
      <c r="AB193" s="396" t="str">
        <f t="shared" si="21"/>
        <v/>
      </c>
      <c r="AC193" s="396" t="str">
        <f t="shared" si="21"/>
        <v/>
      </c>
      <c r="AD193" s="335">
        <v>43198</v>
      </c>
      <c r="AE193" s="335">
        <v>43200</v>
      </c>
      <c r="AF193" s="326">
        <f t="shared" si="17"/>
        <v>13</v>
      </c>
      <c r="AG193" s="326">
        <f t="shared" si="18"/>
        <v>15</v>
      </c>
    </row>
    <row r="194" spans="1:33" ht="45" customHeight="1">
      <c r="A194" s="325">
        <f t="shared" si="16"/>
        <v>43558</v>
      </c>
      <c r="B194" s="326" t="str">
        <f t="shared" si="19"/>
        <v>水</v>
      </c>
      <c r="C194" s="338">
        <v>43570</v>
      </c>
      <c r="D194" s="338">
        <v>43572</v>
      </c>
      <c r="E194" s="79"/>
      <c r="F194" s="79"/>
      <c r="G194" s="79"/>
      <c r="H194" s="79"/>
      <c r="I194" s="79"/>
      <c r="J194" s="79"/>
      <c r="K194" s="79"/>
      <c r="L194" s="79"/>
      <c r="M194" s="79"/>
      <c r="N194" s="79"/>
      <c r="O194" s="79"/>
      <c r="P194" s="79"/>
      <c r="Q194" s="79" t="s">
        <v>95</v>
      </c>
      <c r="R194" s="79" t="s">
        <v>95</v>
      </c>
      <c r="S194" s="79"/>
      <c r="T194" s="79"/>
      <c r="U194" s="395"/>
      <c r="V194" s="395"/>
      <c r="W194" s="393"/>
      <c r="X194" s="396" t="str">
        <f t="shared" si="15"/>
        <v>●</v>
      </c>
      <c r="Y194" s="396" t="str">
        <f t="shared" si="21"/>
        <v/>
      </c>
      <c r="Z194" s="396" t="str">
        <f t="shared" si="21"/>
        <v/>
      </c>
      <c r="AA194" s="396" t="str">
        <f t="shared" si="21"/>
        <v/>
      </c>
      <c r="AB194" s="396" t="str">
        <f t="shared" si="21"/>
        <v/>
      </c>
      <c r="AC194" s="396" t="str">
        <f t="shared" si="21"/>
        <v/>
      </c>
      <c r="AD194" s="335">
        <v>43199</v>
      </c>
      <c r="AE194" s="335">
        <v>43201</v>
      </c>
      <c r="AF194" s="326">
        <f t="shared" si="17"/>
        <v>13</v>
      </c>
      <c r="AG194" s="326">
        <f t="shared" si="18"/>
        <v>15</v>
      </c>
    </row>
    <row r="195" spans="1:33" ht="45" customHeight="1">
      <c r="A195" s="325">
        <f t="shared" si="16"/>
        <v>43559</v>
      </c>
      <c r="B195" s="326" t="str">
        <f t="shared" si="19"/>
        <v>木</v>
      </c>
      <c r="C195" s="338">
        <v>43571</v>
      </c>
      <c r="D195" s="338">
        <v>43573</v>
      </c>
      <c r="E195" s="79"/>
      <c r="F195" s="79"/>
      <c r="G195" s="79"/>
      <c r="H195" s="79"/>
      <c r="I195" s="79"/>
      <c r="J195" s="79"/>
      <c r="K195" s="79"/>
      <c r="L195" s="79"/>
      <c r="M195" s="79"/>
      <c r="N195" s="79"/>
      <c r="O195" s="79"/>
      <c r="P195" s="79"/>
      <c r="Q195" s="79" t="s">
        <v>95</v>
      </c>
      <c r="R195" s="79" t="s">
        <v>95</v>
      </c>
      <c r="S195" s="79"/>
      <c r="T195" s="79"/>
      <c r="U195" s="395"/>
      <c r="V195" s="395"/>
      <c r="W195" s="393"/>
      <c r="X195" s="396" t="str">
        <f t="shared" si="15"/>
        <v>●</v>
      </c>
      <c r="Y195" s="396" t="str">
        <f t="shared" si="21"/>
        <v/>
      </c>
      <c r="Z195" s="396" t="str">
        <f t="shared" si="21"/>
        <v/>
      </c>
      <c r="AA195" s="396" t="str">
        <f t="shared" si="21"/>
        <v/>
      </c>
      <c r="AB195" s="396" t="str">
        <f t="shared" si="21"/>
        <v/>
      </c>
      <c r="AC195" s="396" t="str">
        <f t="shared" si="21"/>
        <v/>
      </c>
      <c r="AD195" s="335">
        <v>43200</v>
      </c>
      <c r="AE195" s="335">
        <v>43202</v>
      </c>
      <c r="AF195" s="326">
        <f t="shared" si="17"/>
        <v>13</v>
      </c>
      <c r="AG195" s="326">
        <f t="shared" si="18"/>
        <v>15</v>
      </c>
    </row>
    <row r="196" spans="1:33" ht="45" customHeight="1">
      <c r="A196" s="325">
        <f t="shared" si="16"/>
        <v>43560</v>
      </c>
      <c r="B196" s="326" t="str">
        <f t="shared" si="19"/>
        <v>金</v>
      </c>
      <c r="C196" s="338">
        <v>43572</v>
      </c>
      <c r="D196" s="338"/>
      <c r="E196" s="79"/>
      <c r="F196" s="79"/>
      <c r="G196" s="79"/>
      <c r="H196" s="79"/>
      <c r="I196" s="79"/>
      <c r="J196" s="79"/>
      <c r="K196" s="79"/>
      <c r="L196" s="79"/>
      <c r="M196" s="79"/>
      <c r="N196" s="79"/>
      <c r="O196" s="79"/>
      <c r="P196" s="79"/>
      <c r="Q196" s="79" t="s">
        <v>95</v>
      </c>
      <c r="R196" s="79" t="s">
        <v>95</v>
      </c>
      <c r="S196" s="79"/>
      <c r="T196" s="79"/>
      <c r="U196" s="395"/>
      <c r="V196" s="395"/>
      <c r="W196" s="393"/>
      <c r="X196" s="396" t="str">
        <f t="shared" si="15"/>
        <v>●</v>
      </c>
      <c r="Y196" s="396" t="str">
        <f t="shared" si="21"/>
        <v/>
      </c>
      <c r="Z196" s="396" t="str">
        <f t="shared" si="21"/>
        <v/>
      </c>
      <c r="AA196" s="396" t="str">
        <f t="shared" si="21"/>
        <v/>
      </c>
      <c r="AB196" s="396" t="str">
        <f t="shared" si="21"/>
        <v/>
      </c>
      <c r="AC196" s="396" t="str">
        <f t="shared" si="21"/>
        <v/>
      </c>
      <c r="AD196" s="335">
        <v>43201</v>
      </c>
      <c r="AE196" s="334"/>
      <c r="AF196" s="326">
        <f t="shared" si="17"/>
        <v>13</v>
      </c>
      <c r="AG196" s="326" t="str">
        <f t="shared" si="18"/>
        <v/>
      </c>
    </row>
    <row r="197" spans="1:33" ht="45" customHeight="1">
      <c r="A197" s="325">
        <f t="shared" si="16"/>
        <v>43561</v>
      </c>
      <c r="B197" s="326" t="str">
        <f t="shared" si="19"/>
        <v>土</v>
      </c>
      <c r="C197" s="338"/>
      <c r="D197" s="338"/>
      <c r="E197" s="79"/>
      <c r="F197" s="79"/>
      <c r="G197" s="79"/>
      <c r="H197" s="79"/>
      <c r="I197" s="79"/>
      <c r="J197" s="79"/>
      <c r="K197" s="79"/>
      <c r="L197" s="79"/>
      <c r="M197" s="79"/>
      <c r="N197" s="79"/>
      <c r="O197" s="79"/>
      <c r="P197" s="79"/>
      <c r="Q197" s="79"/>
      <c r="R197" s="79"/>
      <c r="S197" s="79"/>
      <c r="T197" s="79"/>
      <c r="U197" s="395"/>
      <c r="V197" s="395"/>
      <c r="W197" s="393"/>
      <c r="X197" s="396" t="str">
        <f t="shared" si="15"/>
        <v/>
      </c>
      <c r="Y197" s="396" t="str">
        <f t="shared" si="21"/>
        <v/>
      </c>
      <c r="Z197" s="396" t="str">
        <f t="shared" si="21"/>
        <v/>
      </c>
      <c r="AA197" s="396" t="str">
        <f t="shared" si="21"/>
        <v/>
      </c>
      <c r="AB197" s="396" t="str">
        <f t="shared" si="21"/>
        <v/>
      </c>
      <c r="AC197" s="396" t="str">
        <f t="shared" si="21"/>
        <v/>
      </c>
      <c r="AD197" s="334"/>
      <c r="AE197" s="334"/>
      <c r="AF197" s="326" t="str">
        <f t="shared" si="17"/>
        <v/>
      </c>
      <c r="AG197" s="326" t="str">
        <f t="shared" si="18"/>
        <v/>
      </c>
    </row>
    <row r="198" spans="1:33" ht="45" customHeight="1">
      <c r="A198" s="325">
        <f t="shared" si="16"/>
        <v>43562</v>
      </c>
      <c r="B198" s="326" t="str">
        <f t="shared" si="19"/>
        <v>日</v>
      </c>
      <c r="C198" s="338"/>
      <c r="D198" s="338"/>
      <c r="E198" s="79"/>
      <c r="F198" s="79"/>
      <c r="G198" s="79"/>
      <c r="H198" s="79"/>
      <c r="I198" s="79"/>
      <c r="J198" s="79"/>
      <c r="K198" s="79"/>
      <c r="L198" s="79"/>
      <c r="M198" s="79"/>
      <c r="N198" s="79"/>
      <c r="O198" s="79"/>
      <c r="P198" s="79"/>
      <c r="Q198" s="79"/>
      <c r="R198" s="79"/>
      <c r="S198" s="79"/>
      <c r="T198" s="79"/>
      <c r="U198" s="395"/>
      <c r="V198" s="395"/>
      <c r="W198" s="393"/>
      <c r="X198" s="396" t="str">
        <f t="shared" ref="X198:X252" si="22">IF(AND(OR(AND(($A198&gt;=X$2),($A198&lt;=X$3)),AND(($A198&gt;=X$4),($A198&lt;=X$6)),AND(($A198&gt;=X$7),($A198&lt;=X$8))),OR($D198&lt;&gt;"",$C198&lt;&gt;"")),"●","")</f>
        <v/>
      </c>
      <c r="Y198" s="396" t="str">
        <f t="shared" si="21"/>
        <v/>
      </c>
      <c r="Z198" s="396" t="str">
        <f t="shared" si="21"/>
        <v/>
      </c>
      <c r="AA198" s="396" t="str">
        <f t="shared" si="21"/>
        <v/>
      </c>
      <c r="AB198" s="396" t="str">
        <f t="shared" si="21"/>
        <v/>
      </c>
      <c r="AC198" s="396" t="str">
        <f t="shared" si="21"/>
        <v/>
      </c>
      <c r="AD198" s="334"/>
      <c r="AE198" s="334"/>
      <c r="AF198" s="326" t="str">
        <f t="shared" si="17"/>
        <v/>
      </c>
      <c r="AG198" s="326" t="str">
        <f t="shared" si="18"/>
        <v/>
      </c>
    </row>
    <row r="199" spans="1:33" ht="45" customHeight="1">
      <c r="A199" s="325">
        <f t="shared" si="16"/>
        <v>43563</v>
      </c>
      <c r="B199" s="326" t="str">
        <f t="shared" si="19"/>
        <v>月</v>
      </c>
      <c r="C199" s="338"/>
      <c r="D199" s="338">
        <v>43577</v>
      </c>
      <c r="E199" s="79" t="s">
        <v>95</v>
      </c>
      <c r="F199" s="79"/>
      <c r="G199" s="79"/>
      <c r="H199" s="79"/>
      <c r="I199" s="79"/>
      <c r="J199" s="79"/>
      <c r="K199" s="79"/>
      <c r="L199" s="79"/>
      <c r="M199" s="79"/>
      <c r="N199" s="79"/>
      <c r="O199" s="79"/>
      <c r="P199" s="79"/>
      <c r="Q199" s="79"/>
      <c r="R199" s="79"/>
      <c r="S199" s="79"/>
      <c r="T199" s="79"/>
      <c r="U199" s="395"/>
      <c r="V199" s="395"/>
      <c r="W199" s="393"/>
      <c r="X199" s="396" t="str">
        <f t="shared" si="22"/>
        <v>●</v>
      </c>
      <c r="Y199" s="396" t="str">
        <f t="shared" si="21"/>
        <v/>
      </c>
      <c r="Z199" s="396" t="str">
        <f t="shared" si="21"/>
        <v/>
      </c>
      <c r="AA199" s="396" t="str">
        <f t="shared" si="21"/>
        <v/>
      </c>
      <c r="AB199" s="396" t="str">
        <f t="shared" si="21"/>
        <v/>
      </c>
      <c r="AC199" s="396" t="str">
        <f t="shared" si="21"/>
        <v/>
      </c>
      <c r="AD199" s="334"/>
      <c r="AE199" s="335">
        <v>43206</v>
      </c>
      <c r="AF199" s="326" t="str">
        <f t="shared" si="17"/>
        <v/>
      </c>
      <c r="AG199" s="326">
        <f t="shared" si="18"/>
        <v>15</v>
      </c>
    </row>
    <row r="200" spans="1:33" ht="45" customHeight="1">
      <c r="A200" s="325">
        <f t="shared" si="16"/>
        <v>43564</v>
      </c>
      <c r="B200" s="326" t="str">
        <f t="shared" si="19"/>
        <v>火</v>
      </c>
      <c r="C200" s="338">
        <v>43576</v>
      </c>
      <c r="D200" s="338">
        <v>43578</v>
      </c>
      <c r="E200" s="79" t="s">
        <v>95</v>
      </c>
      <c r="F200" s="79"/>
      <c r="G200" s="79"/>
      <c r="H200" s="79"/>
      <c r="I200" s="79"/>
      <c r="J200" s="79"/>
      <c r="K200" s="79"/>
      <c r="L200" s="79"/>
      <c r="M200" s="79"/>
      <c r="N200" s="79"/>
      <c r="O200" s="79"/>
      <c r="P200" s="79"/>
      <c r="Q200" s="79"/>
      <c r="R200" s="79"/>
      <c r="S200" s="79"/>
      <c r="T200" s="79"/>
      <c r="U200" s="395"/>
      <c r="V200" s="395"/>
      <c r="W200" s="393"/>
      <c r="X200" s="396" t="str">
        <f t="shared" si="22"/>
        <v>●</v>
      </c>
      <c r="Y200" s="396" t="str">
        <f t="shared" si="21"/>
        <v/>
      </c>
      <c r="Z200" s="396" t="str">
        <f t="shared" si="21"/>
        <v/>
      </c>
      <c r="AA200" s="396" t="str">
        <f t="shared" si="21"/>
        <v/>
      </c>
      <c r="AB200" s="396" t="str">
        <f t="shared" si="21"/>
        <v/>
      </c>
      <c r="AC200" s="396" t="str">
        <f t="shared" si="21"/>
        <v/>
      </c>
      <c r="AD200" s="335">
        <v>43205</v>
      </c>
      <c r="AE200" s="335">
        <v>43207</v>
      </c>
      <c r="AF200" s="326">
        <f t="shared" si="17"/>
        <v>13</v>
      </c>
      <c r="AG200" s="326">
        <f t="shared" si="18"/>
        <v>15</v>
      </c>
    </row>
    <row r="201" spans="1:33" ht="45" customHeight="1">
      <c r="A201" s="325">
        <f t="shared" si="16"/>
        <v>43565</v>
      </c>
      <c r="B201" s="326" t="str">
        <f t="shared" si="19"/>
        <v>水</v>
      </c>
      <c r="C201" s="338">
        <v>43577</v>
      </c>
      <c r="D201" s="338">
        <v>43579</v>
      </c>
      <c r="E201" s="79" t="s">
        <v>95</v>
      </c>
      <c r="F201" s="79"/>
      <c r="G201" s="79"/>
      <c r="H201" s="79"/>
      <c r="I201" s="79"/>
      <c r="J201" s="79"/>
      <c r="K201" s="79"/>
      <c r="L201" s="79"/>
      <c r="M201" s="79"/>
      <c r="N201" s="79"/>
      <c r="O201" s="79"/>
      <c r="P201" s="79"/>
      <c r="Q201" s="79"/>
      <c r="R201" s="79"/>
      <c r="S201" s="79"/>
      <c r="T201" s="79"/>
      <c r="U201" s="395"/>
      <c r="V201" s="395"/>
      <c r="W201" s="393"/>
      <c r="X201" s="396" t="str">
        <f t="shared" si="22"/>
        <v>●</v>
      </c>
      <c r="Y201" s="396" t="str">
        <f t="shared" si="21"/>
        <v/>
      </c>
      <c r="Z201" s="396" t="str">
        <f t="shared" si="21"/>
        <v/>
      </c>
      <c r="AA201" s="396" t="str">
        <f t="shared" si="21"/>
        <v/>
      </c>
      <c r="AB201" s="396" t="str">
        <f t="shared" si="21"/>
        <v/>
      </c>
      <c r="AC201" s="396" t="str">
        <f t="shared" si="21"/>
        <v/>
      </c>
      <c r="AD201" s="335">
        <v>43206</v>
      </c>
      <c r="AE201" s="335">
        <v>43208</v>
      </c>
      <c r="AF201" s="326">
        <f t="shared" si="17"/>
        <v>13</v>
      </c>
      <c r="AG201" s="326">
        <f t="shared" si="18"/>
        <v>15</v>
      </c>
    </row>
    <row r="202" spans="1:33" ht="45" customHeight="1">
      <c r="A202" s="325">
        <f t="shared" si="16"/>
        <v>43566</v>
      </c>
      <c r="B202" s="326" t="str">
        <f t="shared" si="19"/>
        <v>木</v>
      </c>
      <c r="C202" s="338">
        <v>43578</v>
      </c>
      <c r="D202" s="338">
        <v>43580</v>
      </c>
      <c r="E202" s="79" t="s">
        <v>95</v>
      </c>
      <c r="F202" s="79"/>
      <c r="G202" s="79"/>
      <c r="H202" s="79"/>
      <c r="I202" s="79"/>
      <c r="J202" s="79"/>
      <c r="K202" s="79"/>
      <c r="L202" s="79"/>
      <c r="M202" s="79"/>
      <c r="N202" s="79"/>
      <c r="O202" s="79"/>
      <c r="P202" s="79"/>
      <c r="Q202" s="79"/>
      <c r="R202" s="79"/>
      <c r="S202" s="79"/>
      <c r="T202" s="79"/>
      <c r="U202" s="395"/>
      <c r="V202" s="395"/>
      <c r="W202" s="393"/>
      <c r="X202" s="396" t="str">
        <f t="shared" si="22"/>
        <v>●</v>
      </c>
      <c r="Y202" s="396" t="str">
        <f t="shared" si="21"/>
        <v/>
      </c>
      <c r="Z202" s="396" t="str">
        <f t="shared" si="21"/>
        <v/>
      </c>
      <c r="AA202" s="396" t="str">
        <f t="shared" si="21"/>
        <v/>
      </c>
      <c r="AB202" s="396" t="str">
        <f t="shared" si="21"/>
        <v/>
      </c>
      <c r="AC202" s="396" t="str">
        <f t="shared" si="21"/>
        <v/>
      </c>
      <c r="AD202" s="335">
        <v>43207</v>
      </c>
      <c r="AE202" s="335">
        <v>43209</v>
      </c>
      <c r="AF202" s="326">
        <f t="shared" si="17"/>
        <v>13</v>
      </c>
      <c r="AG202" s="326">
        <f t="shared" si="18"/>
        <v>15</v>
      </c>
    </row>
    <row r="203" spans="1:33" ht="45" customHeight="1">
      <c r="A203" s="325">
        <f t="shared" ref="A203:A266" si="23">IF(A202&gt;=B$3,"",A202+1)</f>
        <v>43567</v>
      </c>
      <c r="B203" s="326" t="str">
        <f t="shared" si="19"/>
        <v>金</v>
      </c>
      <c r="C203" s="338">
        <v>43579</v>
      </c>
      <c r="D203" s="338"/>
      <c r="E203" s="79" t="s">
        <v>95</v>
      </c>
      <c r="F203" s="79"/>
      <c r="G203" s="79"/>
      <c r="H203" s="79"/>
      <c r="I203" s="79"/>
      <c r="J203" s="79"/>
      <c r="K203" s="79"/>
      <c r="L203" s="79"/>
      <c r="M203" s="79"/>
      <c r="N203" s="79"/>
      <c r="O203" s="79"/>
      <c r="P203" s="79"/>
      <c r="Q203" s="79"/>
      <c r="R203" s="79"/>
      <c r="S203" s="79"/>
      <c r="T203" s="79"/>
      <c r="U203" s="395"/>
      <c r="V203" s="395"/>
      <c r="W203" s="393"/>
      <c r="X203" s="396" t="str">
        <f t="shared" si="22"/>
        <v>●</v>
      </c>
      <c r="Y203" s="396" t="str">
        <f t="shared" si="21"/>
        <v/>
      </c>
      <c r="Z203" s="396" t="str">
        <f t="shared" si="21"/>
        <v/>
      </c>
      <c r="AA203" s="396" t="str">
        <f t="shared" si="21"/>
        <v/>
      </c>
      <c r="AB203" s="396" t="str">
        <f t="shared" si="21"/>
        <v/>
      </c>
      <c r="AC203" s="396" t="str">
        <f t="shared" si="21"/>
        <v/>
      </c>
      <c r="AD203" s="335">
        <v>43208</v>
      </c>
      <c r="AE203" s="334"/>
      <c r="AF203" s="326">
        <f t="shared" ref="AF203:AF252" si="24">IF(ISBLANK(C203),"",C203-$A203+1)</f>
        <v>13</v>
      </c>
      <c r="AG203" s="326" t="str">
        <f t="shared" ref="AG203:AG252" si="25">IF(ISBLANK(D203),"",D203-$A203+1)</f>
        <v/>
      </c>
    </row>
    <row r="204" spans="1:33" ht="45" customHeight="1">
      <c r="A204" s="325">
        <f t="shared" si="23"/>
        <v>43568</v>
      </c>
      <c r="B204" s="326" t="str">
        <f t="shared" ref="B204:B267" si="26">IF(ISBLANK(A204),"",TEXT(A204,"aaa"))</f>
        <v>土</v>
      </c>
      <c r="C204" s="338"/>
      <c r="D204" s="338"/>
      <c r="E204" s="79"/>
      <c r="F204" s="79"/>
      <c r="G204" s="79"/>
      <c r="H204" s="79"/>
      <c r="I204" s="79"/>
      <c r="J204" s="79"/>
      <c r="K204" s="79"/>
      <c r="L204" s="79"/>
      <c r="M204" s="79"/>
      <c r="N204" s="79"/>
      <c r="O204" s="79"/>
      <c r="P204" s="79"/>
      <c r="Q204" s="79"/>
      <c r="R204" s="79"/>
      <c r="S204" s="79"/>
      <c r="T204" s="79"/>
      <c r="U204" s="395"/>
      <c r="V204" s="395"/>
      <c r="W204" s="393"/>
      <c r="X204" s="396" t="str">
        <f t="shared" si="22"/>
        <v/>
      </c>
      <c r="Y204" s="396" t="str">
        <f t="shared" si="21"/>
        <v/>
      </c>
      <c r="Z204" s="396" t="str">
        <f t="shared" si="21"/>
        <v/>
      </c>
      <c r="AA204" s="396" t="str">
        <f t="shared" si="21"/>
        <v/>
      </c>
      <c r="AB204" s="396" t="str">
        <f t="shared" si="21"/>
        <v/>
      </c>
      <c r="AC204" s="396" t="str">
        <f t="shared" si="21"/>
        <v/>
      </c>
      <c r="AD204" s="334"/>
      <c r="AE204" s="334"/>
      <c r="AF204" s="326" t="str">
        <f t="shared" si="24"/>
        <v/>
      </c>
      <c r="AG204" s="326" t="str">
        <f t="shared" si="25"/>
        <v/>
      </c>
    </row>
    <row r="205" spans="1:33" ht="45" customHeight="1">
      <c r="A205" s="325">
        <f t="shared" si="23"/>
        <v>43569</v>
      </c>
      <c r="B205" s="326" t="str">
        <f t="shared" si="26"/>
        <v>日</v>
      </c>
      <c r="C205" s="338"/>
      <c r="D205" s="338"/>
      <c r="E205" s="79"/>
      <c r="F205" s="79"/>
      <c r="G205" s="79"/>
      <c r="H205" s="79"/>
      <c r="I205" s="79"/>
      <c r="J205" s="79"/>
      <c r="K205" s="79"/>
      <c r="L205" s="79"/>
      <c r="M205" s="79"/>
      <c r="N205" s="79"/>
      <c r="O205" s="79"/>
      <c r="P205" s="79"/>
      <c r="Q205" s="79"/>
      <c r="R205" s="79"/>
      <c r="S205" s="79"/>
      <c r="T205" s="79"/>
      <c r="U205" s="395"/>
      <c r="V205" s="395"/>
      <c r="W205" s="393"/>
      <c r="X205" s="396" t="str">
        <f t="shared" si="22"/>
        <v/>
      </c>
      <c r="Y205" s="396" t="str">
        <f t="shared" si="21"/>
        <v/>
      </c>
      <c r="Z205" s="396" t="str">
        <f t="shared" si="21"/>
        <v/>
      </c>
      <c r="AA205" s="396" t="str">
        <f t="shared" si="21"/>
        <v/>
      </c>
      <c r="AB205" s="396" t="str">
        <f t="shared" si="21"/>
        <v/>
      </c>
      <c r="AC205" s="396" t="str">
        <f t="shared" si="21"/>
        <v/>
      </c>
      <c r="AD205" s="334"/>
      <c r="AE205" s="334"/>
      <c r="AF205" s="326" t="str">
        <f t="shared" si="24"/>
        <v/>
      </c>
      <c r="AG205" s="326" t="str">
        <f t="shared" si="25"/>
        <v/>
      </c>
    </row>
    <row r="206" spans="1:33" ht="45" customHeight="1">
      <c r="A206" s="325">
        <f t="shared" si="23"/>
        <v>43570</v>
      </c>
      <c r="B206" s="326" t="str">
        <f t="shared" si="26"/>
        <v>月</v>
      </c>
      <c r="C206" s="338"/>
      <c r="D206" s="338">
        <v>43584</v>
      </c>
      <c r="E206" s="79"/>
      <c r="F206" s="79"/>
      <c r="G206" s="79"/>
      <c r="H206" s="79"/>
      <c r="I206" s="79"/>
      <c r="J206" s="79"/>
      <c r="K206" s="79"/>
      <c r="L206" s="79"/>
      <c r="M206" s="79"/>
      <c r="N206" s="79"/>
      <c r="O206" s="79"/>
      <c r="P206" s="79"/>
      <c r="Q206" s="79" t="s">
        <v>95</v>
      </c>
      <c r="R206" s="79" t="s">
        <v>95</v>
      </c>
      <c r="S206" s="79"/>
      <c r="T206" s="79"/>
      <c r="U206" s="395"/>
      <c r="V206" s="395"/>
      <c r="W206" s="393"/>
      <c r="X206" s="396" t="str">
        <f t="shared" si="22"/>
        <v>●</v>
      </c>
      <c r="Y206" s="396" t="str">
        <f t="shared" si="21"/>
        <v/>
      </c>
      <c r="Z206" s="396" t="str">
        <f t="shared" si="21"/>
        <v/>
      </c>
      <c r="AA206" s="396" t="str">
        <f t="shared" si="21"/>
        <v/>
      </c>
      <c r="AB206" s="396" t="str">
        <f t="shared" si="21"/>
        <v/>
      </c>
      <c r="AC206" s="396" t="str">
        <f t="shared" si="21"/>
        <v/>
      </c>
      <c r="AD206" s="334"/>
      <c r="AE206" s="335">
        <v>43213</v>
      </c>
      <c r="AF206" s="326" t="str">
        <f t="shared" si="24"/>
        <v/>
      </c>
      <c r="AG206" s="326">
        <f t="shared" si="25"/>
        <v>15</v>
      </c>
    </row>
    <row r="207" spans="1:33" ht="45" customHeight="1">
      <c r="A207" s="325">
        <f t="shared" si="23"/>
        <v>43571</v>
      </c>
      <c r="B207" s="326" t="str">
        <f t="shared" si="26"/>
        <v>火</v>
      </c>
      <c r="C207" s="338">
        <v>43583</v>
      </c>
      <c r="D207" s="338">
        <v>43585</v>
      </c>
      <c r="E207" s="79"/>
      <c r="F207" s="79"/>
      <c r="G207" s="79"/>
      <c r="H207" s="79"/>
      <c r="I207" s="79"/>
      <c r="J207" s="79"/>
      <c r="K207" s="79"/>
      <c r="L207" s="79"/>
      <c r="M207" s="79"/>
      <c r="N207" s="79"/>
      <c r="O207" s="79"/>
      <c r="P207" s="79"/>
      <c r="Q207" s="79" t="s">
        <v>95</v>
      </c>
      <c r="R207" s="79" t="s">
        <v>95</v>
      </c>
      <c r="S207" s="79"/>
      <c r="T207" s="79"/>
      <c r="U207" s="395"/>
      <c r="V207" s="395"/>
      <c r="W207" s="393"/>
      <c r="X207" s="396" t="str">
        <f t="shared" si="22"/>
        <v>●</v>
      </c>
      <c r="Y207" s="396" t="str">
        <f t="shared" si="21"/>
        <v/>
      </c>
      <c r="Z207" s="396" t="str">
        <f t="shared" si="21"/>
        <v/>
      </c>
      <c r="AA207" s="396" t="str">
        <f t="shared" si="21"/>
        <v/>
      </c>
      <c r="AB207" s="396" t="str">
        <f t="shared" si="21"/>
        <v/>
      </c>
      <c r="AC207" s="396" t="str">
        <f t="shared" si="21"/>
        <v/>
      </c>
      <c r="AD207" s="335">
        <v>43212</v>
      </c>
      <c r="AE207" s="335">
        <v>43214</v>
      </c>
      <c r="AF207" s="326">
        <f t="shared" si="24"/>
        <v>13</v>
      </c>
      <c r="AG207" s="326">
        <f t="shared" si="25"/>
        <v>15</v>
      </c>
    </row>
    <row r="208" spans="1:33" ht="45" customHeight="1">
      <c r="A208" s="325">
        <f t="shared" si="23"/>
        <v>43572</v>
      </c>
      <c r="B208" s="326" t="str">
        <f t="shared" si="26"/>
        <v>水</v>
      </c>
      <c r="C208" s="338">
        <v>43584</v>
      </c>
      <c r="D208" s="338">
        <v>43586</v>
      </c>
      <c r="E208" s="79"/>
      <c r="F208" s="79"/>
      <c r="G208" s="79"/>
      <c r="H208" s="79"/>
      <c r="I208" s="79"/>
      <c r="J208" s="79"/>
      <c r="K208" s="79"/>
      <c r="L208" s="79"/>
      <c r="M208" s="79"/>
      <c r="N208" s="79"/>
      <c r="O208" s="79"/>
      <c r="P208" s="79"/>
      <c r="Q208" s="79" t="s">
        <v>95</v>
      </c>
      <c r="R208" s="79" t="s">
        <v>95</v>
      </c>
      <c r="S208" s="79"/>
      <c r="T208" s="79"/>
      <c r="U208" s="395"/>
      <c r="V208" s="395"/>
      <c r="W208" s="393"/>
      <c r="X208" s="396" t="str">
        <f t="shared" si="22"/>
        <v>●</v>
      </c>
      <c r="Y208" s="396" t="str">
        <f t="shared" si="21"/>
        <v/>
      </c>
      <c r="Z208" s="396" t="str">
        <f t="shared" si="21"/>
        <v/>
      </c>
      <c r="AA208" s="396" t="str">
        <f t="shared" si="21"/>
        <v/>
      </c>
      <c r="AB208" s="396" t="str">
        <f t="shared" si="21"/>
        <v/>
      </c>
      <c r="AC208" s="396" t="str">
        <f t="shared" si="21"/>
        <v/>
      </c>
      <c r="AD208" s="335">
        <v>43213</v>
      </c>
      <c r="AE208" s="335">
        <v>43215</v>
      </c>
      <c r="AF208" s="326">
        <f t="shared" si="24"/>
        <v>13</v>
      </c>
      <c r="AG208" s="326">
        <f t="shared" si="25"/>
        <v>15</v>
      </c>
    </row>
    <row r="209" spans="1:33" ht="45" customHeight="1">
      <c r="A209" s="325">
        <f t="shared" si="23"/>
        <v>43573</v>
      </c>
      <c r="B209" s="326" t="str">
        <f t="shared" si="26"/>
        <v>木</v>
      </c>
      <c r="C209" s="338">
        <v>43585</v>
      </c>
      <c r="D209" s="338">
        <v>43587</v>
      </c>
      <c r="E209" s="79"/>
      <c r="F209" s="79"/>
      <c r="G209" s="79"/>
      <c r="H209" s="79"/>
      <c r="I209" s="79"/>
      <c r="J209" s="79"/>
      <c r="K209" s="79"/>
      <c r="L209" s="79"/>
      <c r="M209" s="79"/>
      <c r="N209" s="79"/>
      <c r="O209" s="79"/>
      <c r="P209" s="79"/>
      <c r="Q209" s="79" t="s">
        <v>95</v>
      </c>
      <c r="R209" s="79" t="s">
        <v>95</v>
      </c>
      <c r="S209" s="79"/>
      <c r="T209" s="79"/>
      <c r="U209" s="395"/>
      <c r="V209" s="395"/>
      <c r="W209" s="393"/>
      <c r="X209" s="396" t="str">
        <f t="shared" si="22"/>
        <v>●</v>
      </c>
      <c r="Y209" s="396" t="str">
        <f t="shared" si="21"/>
        <v/>
      </c>
      <c r="Z209" s="396" t="str">
        <f t="shared" si="21"/>
        <v/>
      </c>
      <c r="AA209" s="396" t="str">
        <f t="shared" si="21"/>
        <v/>
      </c>
      <c r="AB209" s="396" t="str">
        <f t="shared" si="21"/>
        <v/>
      </c>
      <c r="AC209" s="396" t="str">
        <f t="shared" si="21"/>
        <v/>
      </c>
      <c r="AD209" s="335">
        <v>43214</v>
      </c>
      <c r="AE209" s="335">
        <v>43216</v>
      </c>
      <c r="AF209" s="326">
        <f t="shared" si="24"/>
        <v>13</v>
      </c>
      <c r="AG209" s="326">
        <f t="shared" si="25"/>
        <v>15</v>
      </c>
    </row>
    <row r="210" spans="1:33" ht="45" customHeight="1">
      <c r="A210" s="325">
        <f t="shared" si="23"/>
        <v>43574</v>
      </c>
      <c r="B210" s="326" t="str">
        <f t="shared" si="26"/>
        <v>金</v>
      </c>
      <c r="C210" s="338">
        <v>43586</v>
      </c>
      <c r="D210" s="338"/>
      <c r="E210" s="79"/>
      <c r="F210" s="79"/>
      <c r="G210" s="79"/>
      <c r="H210" s="79"/>
      <c r="I210" s="79"/>
      <c r="J210" s="79"/>
      <c r="K210" s="79"/>
      <c r="L210" s="79"/>
      <c r="M210" s="79"/>
      <c r="N210" s="79"/>
      <c r="O210" s="79"/>
      <c r="P210" s="79"/>
      <c r="Q210" s="79" t="s">
        <v>95</v>
      </c>
      <c r="R210" s="79" t="s">
        <v>95</v>
      </c>
      <c r="S210" s="79"/>
      <c r="T210" s="79"/>
      <c r="U210" s="395"/>
      <c r="V210" s="395"/>
      <c r="W210" s="393"/>
      <c r="X210" s="396" t="str">
        <f t="shared" si="22"/>
        <v>●</v>
      </c>
      <c r="Y210" s="396" t="str">
        <f t="shared" si="21"/>
        <v/>
      </c>
      <c r="Z210" s="396" t="str">
        <f t="shared" si="21"/>
        <v/>
      </c>
      <c r="AA210" s="396" t="str">
        <f t="shared" si="21"/>
        <v/>
      </c>
      <c r="AB210" s="396" t="str">
        <f t="shared" si="21"/>
        <v/>
      </c>
      <c r="AC210" s="396" t="str">
        <f t="shared" si="21"/>
        <v/>
      </c>
      <c r="AD210" s="335">
        <v>43215</v>
      </c>
      <c r="AE210" s="334"/>
      <c r="AF210" s="326">
        <f t="shared" si="24"/>
        <v>13</v>
      </c>
      <c r="AG210" s="326" t="str">
        <f t="shared" si="25"/>
        <v/>
      </c>
    </row>
    <row r="211" spans="1:33" ht="45" customHeight="1">
      <c r="A211" s="325">
        <f t="shared" si="23"/>
        <v>43575</v>
      </c>
      <c r="B211" s="326" t="str">
        <f t="shared" si="26"/>
        <v>土</v>
      </c>
      <c r="C211" s="338"/>
      <c r="D211" s="338"/>
      <c r="E211" s="79"/>
      <c r="F211" s="79"/>
      <c r="G211" s="79"/>
      <c r="H211" s="79"/>
      <c r="I211" s="79"/>
      <c r="J211" s="79"/>
      <c r="K211" s="79"/>
      <c r="L211" s="79"/>
      <c r="M211" s="79"/>
      <c r="N211" s="79"/>
      <c r="O211" s="79"/>
      <c r="P211" s="79"/>
      <c r="Q211" s="79"/>
      <c r="R211" s="79"/>
      <c r="S211" s="79"/>
      <c r="T211" s="79"/>
      <c r="U211" s="395"/>
      <c r="V211" s="395"/>
      <c r="W211" s="393"/>
      <c r="X211" s="396" t="str">
        <f t="shared" si="22"/>
        <v/>
      </c>
      <c r="Y211" s="396" t="str">
        <f t="shared" si="21"/>
        <v/>
      </c>
      <c r="Z211" s="396" t="str">
        <f t="shared" si="21"/>
        <v/>
      </c>
      <c r="AA211" s="396" t="str">
        <f t="shared" si="21"/>
        <v/>
      </c>
      <c r="AB211" s="396" t="str">
        <f t="shared" si="21"/>
        <v/>
      </c>
      <c r="AC211" s="396" t="str">
        <f t="shared" si="21"/>
        <v/>
      </c>
      <c r="AD211" s="334"/>
      <c r="AE211" s="334"/>
      <c r="AF211" s="326" t="str">
        <f t="shared" si="24"/>
        <v/>
      </c>
      <c r="AG211" s="326" t="str">
        <f t="shared" si="25"/>
        <v/>
      </c>
    </row>
    <row r="212" spans="1:33" ht="45" customHeight="1">
      <c r="A212" s="325">
        <f t="shared" si="23"/>
        <v>43576</v>
      </c>
      <c r="B212" s="326" t="str">
        <f t="shared" si="26"/>
        <v>日</v>
      </c>
      <c r="C212" s="338"/>
      <c r="D212" s="338"/>
      <c r="E212" s="79"/>
      <c r="F212" s="79"/>
      <c r="G212" s="79"/>
      <c r="H212" s="79"/>
      <c r="I212" s="79"/>
      <c r="J212" s="79"/>
      <c r="K212" s="79"/>
      <c r="L212" s="79"/>
      <c r="M212" s="79"/>
      <c r="N212" s="79"/>
      <c r="O212" s="79"/>
      <c r="P212" s="79"/>
      <c r="Q212" s="79"/>
      <c r="R212" s="79"/>
      <c r="S212" s="79"/>
      <c r="T212" s="79"/>
      <c r="U212" s="395"/>
      <c r="V212" s="395"/>
      <c r="W212" s="393"/>
      <c r="X212" s="396" t="str">
        <f t="shared" si="22"/>
        <v/>
      </c>
      <c r="Y212" s="396" t="str">
        <f t="shared" si="21"/>
        <v/>
      </c>
      <c r="Z212" s="396" t="str">
        <f t="shared" si="21"/>
        <v/>
      </c>
      <c r="AA212" s="396" t="str">
        <f t="shared" si="21"/>
        <v/>
      </c>
      <c r="AB212" s="396" t="str">
        <f t="shared" si="21"/>
        <v/>
      </c>
      <c r="AC212" s="396" t="str">
        <f t="shared" si="21"/>
        <v/>
      </c>
      <c r="AD212" s="334"/>
      <c r="AE212" s="334"/>
      <c r="AF212" s="326" t="str">
        <f t="shared" si="24"/>
        <v/>
      </c>
      <c r="AG212" s="326" t="str">
        <f t="shared" si="25"/>
        <v/>
      </c>
    </row>
    <row r="213" spans="1:33" ht="45" customHeight="1">
      <c r="A213" s="325">
        <f t="shared" si="23"/>
        <v>43577</v>
      </c>
      <c r="B213" s="326" t="str">
        <f t="shared" si="26"/>
        <v>月</v>
      </c>
      <c r="C213" s="338"/>
      <c r="D213" s="338"/>
      <c r="E213" s="79"/>
      <c r="F213" s="79"/>
      <c r="G213" s="79"/>
      <c r="H213" s="79"/>
      <c r="I213" s="79"/>
      <c r="J213" s="79"/>
      <c r="K213" s="79"/>
      <c r="L213" s="79"/>
      <c r="M213" s="79"/>
      <c r="N213" s="79"/>
      <c r="O213" s="79"/>
      <c r="P213" s="79"/>
      <c r="Q213" s="79"/>
      <c r="R213" s="79"/>
      <c r="S213" s="79"/>
      <c r="T213" s="79"/>
      <c r="U213" s="395"/>
      <c r="V213" s="395"/>
      <c r="W213" s="393"/>
      <c r="X213" s="396" t="str">
        <f t="shared" si="22"/>
        <v/>
      </c>
      <c r="Y213" s="396" t="str">
        <f t="shared" si="21"/>
        <v/>
      </c>
      <c r="Z213" s="396" t="str">
        <f t="shared" si="21"/>
        <v/>
      </c>
      <c r="AA213" s="396" t="str">
        <f t="shared" si="21"/>
        <v/>
      </c>
      <c r="AB213" s="396" t="str">
        <f t="shared" si="21"/>
        <v/>
      </c>
      <c r="AC213" s="396" t="str">
        <f t="shared" si="21"/>
        <v/>
      </c>
      <c r="AD213" s="334"/>
      <c r="AE213" s="334"/>
      <c r="AF213" s="326" t="str">
        <f t="shared" si="24"/>
        <v/>
      </c>
      <c r="AG213" s="326" t="str">
        <f t="shared" si="25"/>
        <v/>
      </c>
    </row>
    <row r="214" spans="1:33" ht="45" customHeight="1">
      <c r="A214" s="325">
        <f t="shared" si="23"/>
        <v>43578</v>
      </c>
      <c r="B214" s="326" t="str">
        <f t="shared" si="26"/>
        <v>火</v>
      </c>
      <c r="C214" s="338"/>
      <c r="D214" s="338"/>
      <c r="E214" s="79"/>
      <c r="F214" s="79"/>
      <c r="G214" s="79"/>
      <c r="H214" s="79"/>
      <c r="I214" s="79"/>
      <c r="J214" s="79"/>
      <c r="K214" s="79"/>
      <c r="L214" s="79"/>
      <c r="M214" s="79"/>
      <c r="N214" s="79"/>
      <c r="O214" s="79"/>
      <c r="P214" s="79"/>
      <c r="Q214" s="79"/>
      <c r="R214" s="79"/>
      <c r="S214" s="79"/>
      <c r="T214" s="79"/>
      <c r="U214" s="395"/>
      <c r="V214" s="395"/>
      <c r="W214" s="393"/>
      <c r="X214" s="396" t="str">
        <f t="shared" si="22"/>
        <v/>
      </c>
      <c r="Y214" s="396" t="str">
        <f t="shared" si="21"/>
        <v/>
      </c>
      <c r="Z214" s="396" t="str">
        <f t="shared" si="21"/>
        <v/>
      </c>
      <c r="AA214" s="396" t="str">
        <f t="shared" si="21"/>
        <v/>
      </c>
      <c r="AB214" s="396" t="str">
        <f t="shared" si="21"/>
        <v/>
      </c>
      <c r="AC214" s="396" t="str">
        <f t="shared" si="21"/>
        <v/>
      </c>
      <c r="AD214" s="334"/>
      <c r="AE214" s="334"/>
      <c r="AF214" s="326" t="str">
        <f t="shared" si="24"/>
        <v/>
      </c>
      <c r="AG214" s="326" t="str">
        <f t="shared" si="25"/>
        <v/>
      </c>
    </row>
    <row r="215" spans="1:33" ht="45" customHeight="1">
      <c r="A215" s="325">
        <f t="shared" si="23"/>
        <v>43579</v>
      </c>
      <c r="B215" s="326" t="str">
        <f t="shared" si="26"/>
        <v>水</v>
      </c>
      <c r="C215" s="338"/>
      <c r="D215" s="338"/>
      <c r="E215" s="79"/>
      <c r="F215" s="79"/>
      <c r="G215" s="79"/>
      <c r="H215" s="79"/>
      <c r="I215" s="79"/>
      <c r="J215" s="79"/>
      <c r="K215" s="79"/>
      <c r="L215" s="79"/>
      <c r="M215" s="79"/>
      <c r="N215" s="79"/>
      <c r="O215" s="79"/>
      <c r="P215" s="79"/>
      <c r="Q215" s="79"/>
      <c r="R215" s="79"/>
      <c r="S215" s="79"/>
      <c r="T215" s="79"/>
      <c r="U215" s="395"/>
      <c r="V215" s="395"/>
      <c r="W215" s="393"/>
      <c r="X215" s="396" t="str">
        <f t="shared" si="22"/>
        <v/>
      </c>
      <c r="Y215" s="396" t="str">
        <f t="shared" si="21"/>
        <v/>
      </c>
      <c r="Z215" s="396" t="str">
        <f t="shared" si="21"/>
        <v/>
      </c>
      <c r="AA215" s="396" t="str">
        <f t="shared" si="21"/>
        <v/>
      </c>
      <c r="AB215" s="396" t="str">
        <f t="shared" si="21"/>
        <v/>
      </c>
      <c r="AC215" s="396" t="str">
        <f t="shared" si="21"/>
        <v/>
      </c>
      <c r="AD215" s="334"/>
      <c r="AE215" s="334"/>
      <c r="AF215" s="326" t="str">
        <f t="shared" si="24"/>
        <v/>
      </c>
      <c r="AG215" s="326" t="str">
        <f t="shared" si="25"/>
        <v/>
      </c>
    </row>
    <row r="216" spans="1:33" ht="45" customHeight="1">
      <c r="A216" s="325">
        <f t="shared" si="23"/>
        <v>43580</v>
      </c>
      <c r="B216" s="326" t="str">
        <f t="shared" si="26"/>
        <v>木</v>
      </c>
      <c r="C216" s="338"/>
      <c r="D216" s="338"/>
      <c r="E216" s="79"/>
      <c r="F216" s="79"/>
      <c r="G216" s="79"/>
      <c r="H216" s="79"/>
      <c r="I216" s="79"/>
      <c r="J216" s="79"/>
      <c r="K216" s="79"/>
      <c r="L216" s="79"/>
      <c r="M216" s="79"/>
      <c r="N216" s="79"/>
      <c r="O216" s="79"/>
      <c r="P216" s="79"/>
      <c r="Q216" s="79"/>
      <c r="R216" s="79"/>
      <c r="S216" s="79"/>
      <c r="T216" s="79"/>
      <c r="U216" s="395"/>
      <c r="V216" s="395"/>
      <c r="W216" s="393"/>
      <c r="X216" s="396" t="str">
        <f t="shared" si="22"/>
        <v/>
      </c>
      <c r="Y216" s="396" t="str">
        <f t="shared" si="21"/>
        <v/>
      </c>
      <c r="Z216" s="396" t="str">
        <f t="shared" si="21"/>
        <v/>
      </c>
      <c r="AA216" s="396" t="str">
        <f t="shared" si="21"/>
        <v/>
      </c>
      <c r="AB216" s="396" t="str">
        <f t="shared" si="21"/>
        <v/>
      </c>
      <c r="AC216" s="396" t="str">
        <f t="shared" si="21"/>
        <v/>
      </c>
      <c r="AD216" s="334"/>
      <c r="AE216" s="334"/>
      <c r="AF216" s="326" t="str">
        <f t="shared" si="24"/>
        <v/>
      </c>
      <c r="AG216" s="326" t="str">
        <f t="shared" si="25"/>
        <v/>
      </c>
    </row>
    <row r="217" spans="1:33" ht="45" customHeight="1">
      <c r="A217" s="325">
        <f t="shared" si="23"/>
        <v>43581</v>
      </c>
      <c r="B217" s="326" t="str">
        <f t="shared" si="26"/>
        <v>金</v>
      </c>
      <c r="C217" s="338"/>
      <c r="D217" s="338"/>
      <c r="E217" s="79"/>
      <c r="F217" s="79"/>
      <c r="G217" s="79"/>
      <c r="H217" s="79"/>
      <c r="I217" s="79"/>
      <c r="J217" s="79"/>
      <c r="K217" s="79"/>
      <c r="L217" s="79"/>
      <c r="M217" s="79"/>
      <c r="N217" s="79"/>
      <c r="O217" s="79"/>
      <c r="P217" s="79"/>
      <c r="Q217" s="79"/>
      <c r="R217" s="79"/>
      <c r="S217" s="79"/>
      <c r="T217" s="79"/>
      <c r="U217" s="395"/>
      <c r="V217" s="395"/>
      <c r="W217" s="393"/>
      <c r="X217" s="396" t="str">
        <f t="shared" si="22"/>
        <v/>
      </c>
      <c r="Y217" s="396" t="str">
        <f t="shared" si="21"/>
        <v/>
      </c>
      <c r="Z217" s="396" t="str">
        <f t="shared" si="21"/>
        <v/>
      </c>
      <c r="AA217" s="396" t="str">
        <f t="shared" si="21"/>
        <v/>
      </c>
      <c r="AB217" s="396" t="str">
        <f t="shared" si="21"/>
        <v/>
      </c>
      <c r="AC217" s="396" t="str">
        <f t="shared" si="21"/>
        <v/>
      </c>
      <c r="AD217" s="334"/>
      <c r="AE217" s="334"/>
      <c r="AF217" s="326" t="str">
        <f t="shared" si="24"/>
        <v/>
      </c>
      <c r="AG217" s="326" t="str">
        <f t="shared" si="25"/>
        <v/>
      </c>
    </row>
    <row r="218" spans="1:33" ht="45" customHeight="1">
      <c r="A218" s="325">
        <f t="shared" si="23"/>
        <v>43582</v>
      </c>
      <c r="B218" s="326" t="str">
        <f t="shared" si="26"/>
        <v>土</v>
      </c>
      <c r="C218" s="338"/>
      <c r="D218" s="338"/>
      <c r="E218" s="79"/>
      <c r="F218" s="79"/>
      <c r="G218" s="79"/>
      <c r="H218" s="79"/>
      <c r="I218" s="79"/>
      <c r="J218" s="79"/>
      <c r="K218" s="79"/>
      <c r="L218" s="79"/>
      <c r="M218" s="79"/>
      <c r="N218" s="79"/>
      <c r="O218" s="79"/>
      <c r="P218" s="79"/>
      <c r="Q218" s="79"/>
      <c r="R218" s="79"/>
      <c r="S218" s="79"/>
      <c r="T218" s="79"/>
      <c r="U218" s="395"/>
      <c r="V218" s="395"/>
      <c r="W218" s="393"/>
      <c r="X218" s="396" t="str">
        <f t="shared" si="22"/>
        <v/>
      </c>
      <c r="Y218" s="396" t="str">
        <f t="shared" si="21"/>
        <v/>
      </c>
      <c r="Z218" s="396" t="str">
        <f t="shared" si="21"/>
        <v/>
      </c>
      <c r="AA218" s="396" t="str">
        <f t="shared" si="21"/>
        <v/>
      </c>
      <c r="AB218" s="396" t="str">
        <f t="shared" si="21"/>
        <v/>
      </c>
      <c r="AC218" s="396" t="str">
        <f t="shared" si="21"/>
        <v/>
      </c>
      <c r="AD218" s="334"/>
      <c r="AE218" s="334"/>
      <c r="AF218" s="326" t="str">
        <f t="shared" si="24"/>
        <v/>
      </c>
      <c r="AG218" s="326" t="str">
        <f t="shared" si="25"/>
        <v/>
      </c>
    </row>
    <row r="219" spans="1:33" ht="45" customHeight="1">
      <c r="A219" s="325">
        <f t="shared" si="23"/>
        <v>43583</v>
      </c>
      <c r="B219" s="326" t="str">
        <f t="shared" si="26"/>
        <v>日</v>
      </c>
      <c r="C219" s="338"/>
      <c r="D219" s="338"/>
      <c r="E219" s="79"/>
      <c r="F219" s="79"/>
      <c r="G219" s="79"/>
      <c r="H219" s="79"/>
      <c r="I219" s="79"/>
      <c r="J219" s="79"/>
      <c r="K219" s="79"/>
      <c r="L219" s="79"/>
      <c r="M219" s="79"/>
      <c r="N219" s="79"/>
      <c r="O219" s="79"/>
      <c r="P219" s="79"/>
      <c r="Q219" s="79"/>
      <c r="R219" s="79"/>
      <c r="S219" s="79"/>
      <c r="T219" s="79"/>
      <c r="U219" s="395"/>
      <c r="V219" s="395"/>
      <c r="W219" s="393"/>
      <c r="X219" s="396" t="str">
        <f t="shared" si="22"/>
        <v/>
      </c>
      <c r="Y219" s="396" t="str">
        <f t="shared" si="21"/>
        <v/>
      </c>
      <c r="Z219" s="396" t="str">
        <f t="shared" si="21"/>
        <v/>
      </c>
      <c r="AA219" s="396" t="str">
        <f t="shared" si="21"/>
        <v/>
      </c>
      <c r="AB219" s="396" t="str">
        <f t="shared" si="21"/>
        <v/>
      </c>
      <c r="AC219" s="396" t="str">
        <f t="shared" si="21"/>
        <v/>
      </c>
      <c r="AD219" s="334"/>
      <c r="AE219" s="334"/>
      <c r="AF219" s="326" t="str">
        <f t="shared" si="24"/>
        <v/>
      </c>
      <c r="AG219" s="326" t="str">
        <f t="shared" si="25"/>
        <v/>
      </c>
    </row>
    <row r="220" spans="1:33" ht="45" customHeight="1">
      <c r="A220" s="325">
        <f t="shared" si="23"/>
        <v>43584</v>
      </c>
      <c r="B220" s="326" t="str">
        <f t="shared" si="26"/>
        <v>月</v>
      </c>
      <c r="C220" s="338"/>
      <c r="D220" s="338"/>
      <c r="E220" s="79"/>
      <c r="F220" s="79"/>
      <c r="G220" s="79"/>
      <c r="H220" s="79"/>
      <c r="I220" s="79"/>
      <c r="J220" s="79"/>
      <c r="K220" s="79"/>
      <c r="L220" s="79"/>
      <c r="M220" s="79"/>
      <c r="N220" s="79"/>
      <c r="O220" s="79"/>
      <c r="P220" s="79"/>
      <c r="Q220" s="79"/>
      <c r="R220" s="79"/>
      <c r="S220" s="79"/>
      <c r="T220" s="79"/>
      <c r="U220" s="395"/>
      <c r="V220" s="395"/>
      <c r="W220" s="393"/>
      <c r="X220" s="396" t="str">
        <f t="shared" si="22"/>
        <v/>
      </c>
      <c r="Y220" s="396" t="str">
        <f t="shared" si="21"/>
        <v/>
      </c>
      <c r="Z220" s="396" t="str">
        <f t="shared" si="21"/>
        <v/>
      </c>
      <c r="AA220" s="396" t="str">
        <f t="shared" si="21"/>
        <v/>
      </c>
      <c r="AB220" s="396" t="str">
        <f t="shared" si="21"/>
        <v/>
      </c>
      <c r="AC220" s="396" t="str">
        <f t="shared" si="21"/>
        <v/>
      </c>
      <c r="AD220" s="334"/>
      <c r="AE220" s="334"/>
      <c r="AF220" s="326" t="str">
        <f t="shared" si="24"/>
        <v/>
      </c>
      <c r="AG220" s="326" t="str">
        <f t="shared" si="25"/>
        <v/>
      </c>
    </row>
    <row r="221" spans="1:33" ht="45" customHeight="1">
      <c r="A221" s="325">
        <f t="shared" si="23"/>
        <v>43585</v>
      </c>
      <c r="B221" s="326" t="str">
        <f t="shared" si="26"/>
        <v>火</v>
      </c>
      <c r="C221" s="338"/>
      <c r="D221" s="338"/>
      <c r="E221" s="79"/>
      <c r="F221" s="79"/>
      <c r="G221" s="79"/>
      <c r="H221" s="79"/>
      <c r="I221" s="79"/>
      <c r="J221" s="79"/>
      <c r="K221" s="79"/>
      <c r="L221" s="79"/>
      <c r="M221" s="79"/>
      <c r="N221" s="79"/>
      <c r="O221" s="79"/>
      <c r="P221" s="79"/>
      <c r="Q221" s="79"/>
      <c r="R221" s="79"/>
      <c r="S221" s="79"/>
      <c r="T221" s="79"/>
      <c r="U221" s="395"/>
      <c r="V221" s="395"/>
      <c r="W221" s="393"/>
      <c r="X221" s="396" t="str">
        <f t="shared" si="22"/>
        <v/>
      </c>
      <c r="Y221" s="396" t="str">
        <f t="shared" si="21"/>
        <v/>
      </c>
      <c r="Z221" s="396" t="str">
        <f t="shared" si="21"/>
        <v/>
      </c>
      <c r="AA221" s="396" t="str">
        <f t="shared" si="21"/>
        <v/>
      </c>
      <c r="AB221" s="396" t="str">
        <f t="shared" si="21"/>
        <v/>
      </c>
      <c r="AC221" s="396" t="str">
        <f t="shared" si="21"/>
        <v/>
      </c>
      <c r="AD221" s="334"/>
      <c r="AE221" s="334"/>
      <c r="AF221" s="326" t="str">
        <f t="shared" si="24"/>
        <v/>
      </c>
      <c r="AG221" s="326" t="str">
        <f t="shared" si="25"/>
        <v/>
      </c>
    </row>
    <row r="222" spans="1:33" ht="45" customHeight="1">
      <c r="A222" s="325">
        <f t="shared" si="23"/>
        <v>43586</v>
      </c>
      <c r="B222" s="326" t="str">
        <f t="shared" si="26"/>
        <v>水</v>
      </c>
      <c r="C222" s="338"/>
      <c r="D222" s="338"/>
      <c r="E222" s="79"/>
      <c r="F222" s="79"/>
      <c r="G222" s="79"/>
      <c r="H222" s="79"/>
      <c r="I222" s="79"/>
      <c r="J222" s="79"/>
      <c r="K222" s="79"/>
      <c r="L222" s="79"/>
      <c r="M222" s="79"/>
      <c r="N222" s="79"/>
      <c r="O222" s="79"/>
      <c r="P222" s="79"/>
      <c r="Q222" s="79"/>
      <c r="R222" s="79"/>
      <c r="S222" s="79"/>
      <c r="T222" s="79"/>
      <c r="U222" s="395"/>
      <c r="V222" s="395"/>
      <c r="W222" s="393"/>
      <c r="X222" s="396" t="str">
        <f t="shared" si="22"/>
        <v/>
      </c>
      <c r="Y222" s="396" t="str">
        <f t="shared" si="21"/>
        <v/>
      </c>
      <c r="Z222" s="396" t="str">
        <f t="shared" si="21"/>
        <v/>
      </c>
      <c r="AA222" s="396" t="str">
        <f t="shared" ref="Y222:AC252" si="27">IF(AND(OR(AND(($A222&gt;=AA$2),($A222&lt;=AA$3)),AND(($A222&gt;=AA$4),($A222&lt;=AA$6)),AND(($A222&gt;=AA$7),($A222&lt;=AA$8))),OR($D222&lt;&gt;"",$C222&lt;&gt;"")),"●","")</f>
        <v/>
      </c>
      <c r="AB222" s="396" t="str">
        <f t="shared" si="27"/>
        <v/>
      </c>
      <c r="AC222" s="396" t="str">
        <f t="shared" si="27"/>
        <v/>
      </c>
      <c r="AD222" s="334"/>
      <c r="AE222" s="334"/>
      <c r="AF222" s="326" t="str">
        <f t="shared" si="24"/>
        <v/>
      </c>
      <c r="AG222" s="326" t="str">
        <f t="shared" si="25"/>
        <v/>
      </c>
    </row>
    <row r="223" spans="1:33" ht="45" customHeight="1">
      <c r="A223" s="325">
        <f t="shared" si="23"/>
        <v>43587</v>
      </c>
      <c r="B223" s="326" t="str">
        <f t="shared" si="26"/>
        <v>木</v>
      </c>
      <c r="C223" s="338"/>
      <c r="D223" s="338"/>
      <c r="E223" s="79"/>
      <c r="F223" s="79"/>
      <c r="G223" s="79"/>
      <c r="H223" s="79"/>
      <c r="I223" s="79"/>
      <c r="J223" s="79"/>
      <c r="K223" s="79"/>
      <c r="L223" s="79"/>
      <c r="M223" s="79"/>
      <c r="N223" s="79"/>
      <c r="O223" s="79"/>
      <c r="P223" s="79"/>
      <c r="Q223" s="79"/>
      <c r="R223" s="79"/>
      <c r="S223" s="79"/>
      <c r="T223" s="79"/>
      <c r="U223" s="395"/>
      <c r="V223" s="395"/>
      <c r="W223" s="393"/>
      <c r="X223" s="396" t="str">
        <f t="shared" si="22"/>
        <v/>
      </c>
      <c r="Y223" s="396" t="str">
        <f t="shared" si="27"/>
        <v/>
      </c>
      <c r="Z223" s="396" t="str">
        <f t="shared" si="27"/>
        <v/>
      </c>
      <c r="AA223" s="396" t="str">
        <f t="shared" si="27"/>
        <v/>
      </c>
      <c r="AB223" s="396" t="str">
        <f t="shared" si="27"/>
        <v/>
      </c>
      <c r="AC223" s="396" t="str">
        <f t="shared" si="27"/>
        <v/>
      </c>
      <c r="AD223" s="334"/>
      <c r="AE223" s="334"/>
      <c r="AF223" s="326" t="str">
        <f t="shared" si="24"/>
        <v/>
      </c>
      <c r="AG223" s="326" t="str">
        <f t="shared" si="25"/>
        <v/>
      </c>
    </row>
    <row r="224" spans="1:33" ht="45" customHeight="1">
      <c r="A224" s="325">
        <f t="shared" si="23"/>
        <v>43588</v>
      </c>
      <c r="B224" s="326" t="str">
        <f t="shared" si="26"/>
        <v>金</v>
      </c>
      <c r="C224" s="338"/>
      <c r="D224" s="338"/>
      <c r="E224" s="79"/>
      <c r="F224" s="79"/>
      <c r="G224" s="79"/>
      <c r="H224" s="79"/>
      <c r="I224" s="79"/>
      <c r="J224" s="79"/>
      <c r="K224" s="79"/>
      <c r="L224" s="79"/>
      <c r="M224" s="79"/>
      <c r="N224" s="79"/>
      <c r="O224" s="79"/>
      <c r="P224" s="79"/>
      <c r="Q224" s="79"/>
      <c r="R224" s="79"/>
      <c r="S224" s="79"/>
      <c r="T224" s="79"/>
      <c r="U224" s="395"/>
      <c r="V224" s="395"/>
      <c r="W224" s="393"/>
      <c r="X224" s="396" t="str">
        <f t="shared" si="22"/>
        <v/>
      </c>
      <c r="Y224" s="396" t="str">
        <f t="shared" si="27"/>
        <v/>
      </c>
      <c r="Z224" s="396" t="str">
        <f t="shared" si="27"/>
        <v/>
      </c>
      <c r="AA224" s="396" t="str">
        <f t="shared" si="27"/>
        <v/>
      </c>
      <c r="AB224" s="396" t="str">
        <f t="shared" si="27"/>
        <v/>
      </c>
      <c r="AC224" s="396" t="str">
        <f t="shared" si="27"/>
        <v/>
      </c>
      <c r="AD224" s="334"/>
      <c r="AE224" s="334"/>
      <c r="AF224" s="326" t="str">
        <f t="shared" si="24"/>
        <v/>
      </c>
      <c r="AG224" s="326" t="str">
        <f t="shared" si="25"/>
        <v/>
      </c>
    </row>
    <row r="225" spans="1:33" ht="45" customHeight="1">
      <c r="A225" s="325">
        <f t="shared" si="23"/>
        <v>43589</v>
      </c>
      <c r="B225" s="326" t="str">
        <f t="shared" si="26"/>
        <v>土</v>
      </c>
      <c r="C225" s="338"/>
      <c r="D225" s="338"/>
      <c r="E225" s="79"/>
      <c r="F225" s="79"/>
      <c r="G225" s="79"/>
      <c r="H225" s="79"/>
      <c r="I225" s="79"/>
      <c r="J225" s="79"/>
      <c r="K225" s="79"/>
      <c r="L225" s="79"/>
      <c r="M225" s="79"/>
      <c r="N225" s="79"/>
      <c r="O225" s="79"/>
      <c r="P225" s="79"/>
      <c r="Q225" s="79"/>
      <c r="R225" s="79"/>
      <c r="S225" s="79"/>
      <c r="T225" s="79"/>
      <c r="U225" s="395"/>
      <c r="V225" s="395"/>
      <c r="W225" s="393"/>
      <c r="X225" s="396" t="str">
        <f t="shared" si="22"/>
        <v/>
      </c>
      <c r="Y225" s="396" t="str">
        <f t="shared" si="27"/>
        <v/>
      </c>
      <c r="Z225" s="396" t="str">
        <f t="shared" si="27"/>
        <v/>
      </c>
      <c r="AA225" s="396" t="str">
        <f t="shared" si="27"/>
        <v/>
      </c>
      <c r="AB225" s="396" t="str">
        <f t="shared" si="27"/>
        <v/>
      </c>
      <c r="AC225" s="396" t="str">
        <f t="shared" si="27"/>
        <v/>
      </c>
      <c r="AD225" s="334"/>
      <c r="AE225" s="334"/>
      <c r="AF225" s="326" t="str">
        <f t="shared" si="24"/>
        <v/>
      </c>
      <c r="AG225" s="326" t="str">
        <f t="shared" si="25"/>
        <v/>
      </c>
    </row>
    <row r="226" spans="1:33" ht="45" customHeight="1">
      <c r="A226" s="325">
        <f t="shared" si="23"/>
        <v>43590</v>
      </c>
      <c r="B226" s="326" t="str">
        <f t="shared" si="26"/>
        <v>日</v>
      </c>
      <c r="C226" s="338"/>
      <c r="D226" s="338"/>
      <c r="E226" s="79"/>
      <c r="F226" s="79"/>
      <c r="G226" s="79"/>
      <c r="H226" s="79"/>
      <c r="I226" s="79"/>
      <c r="J226" s="79"/>
      <c r="K226" s="79"/>
      <c r="L226" s="79"/>
      <c r="M226" s="79"/>
      <c r="N226" s="79"/>
      <c r="O226" s="79"/>
      <c r="P226" s="79"/>
      <c r="Q226" s="79"/>
      <c r="R226" s="79"/>
      <c r="S226" s="79"/>
      <c r="T226" s="79"/>
      <c r="U226" s="395"/>
      <c r="V226" s="395"/>
      <c r="W226" s="393"/>
      <c r="X226" s="396" t="str">
        <f t="shared" si="22"/>
        <v/>
      </c>
      <c r="Y226" s="396" t="str">
        <f t="shared" si="27"/>
        <v/>
      </c>
      <c r="Z226" s="396" t="str">
        <f t="shared" si="27"/>
        <v/>
      </c>
      <c r="AA226" s="396" t="str">
        <f t="shared" si="27"/>
        <v/>
      </c>
      <c r="AB226" s="396" t="str">
        <f t="shared" si="27"/>
        <v/>
      </c>
      <c r="AC226" s="396" t="str">
        <f t="shared" si="27"/>
        <v/>
      </c>
      <c r="AD226" s="334"/>
      <c r="AE226" s="334"/>
      <c r="AF226" s="326" t="str">
        <f t="shared" si="24"/>
        <v/>
      </c>
      <c r="AG226" s="326" t="str">
        <f t="shared" si="25"/>
        <v/>
      </c>
    </row>
    <row r="227" spans="1:33" ht="45" customHeight="1">
      <c r="A227" s="325">
        <f t="shared" si="23"/>
        <v>43591</v>
      </c>
      <c r="B227" s="326" t="str">
        <f t="shared" si="26"/>
        <v>月</v>
      </c>
      <c r="C227" s="338"/>
      <c r="D227" s="338"/>
      <c r="E227" s="79"/>
      <c r="F227" s="79"/>
      <c r="G227" s="79"/>
      <c r="H227" s="79"/>
      <c r="I227" s="79"/>
      <c r="J227" s="79"/>
      <c r="K227" s="79"/>
      <c r="L227" s="79"/>
      <c r="M227" s="79"/>
      <c r="N227" s="79"/>
      <c r="O227" s="79"/>
      <c r="P227" s="79"/>
      <c r="Q227" s="79"/>
      <c r="R227" s="79"/>
      <c r="S227" s="79"/>
      <c r="T227" s="79"/>
      <c r="U227" s="395"/>
      <c r="V227" s="395"/>
      <c r="W227" s="393"/>
      <c r="X227" s="396" t="str">
        <f t="shared" si="22"/>
        <v/>
      </c>
      <c r="Y227" s="396" t="str">
        <f t="shared" si="27"/>
        <v/>
      </c>
      <c r="Z227" s="396" t="str">
        <f t="shared" si="27"/>
        <v/>
      </c>
      <c r="AA227" s="396" t="str">
        <f t="shared" si="27"/>
        <v/>
      </c>
      <c r="AB227" s="396" t="str">
        <f t="shared" si="27"/>
        <v/>
      </c>
      <c r="AC227" s="396" t="str">
        <f t="shared" si="27"/>
        <v/>
      </c>
      <c r="AD227" s="334"/>
      <c r="AE227" s="334"/>
      <c r="AF227" s="326" t="str">
        <f t="shared" si="24"/>
        <v/>
      </c>
      <c r="AG227" s="326" t="str">
        <f t="shared" si="25"/>
        <v/>
      </c>
    </row>
    <row r="228" spans="1:33" ht="45" customHeight="1">
      <c r="A228" s="325">
        <f t="shared" si="23"/>
        <v>43592</v>
      </c>
      <c r="B228" s="326" t="str">
        <f t="shared" si="26"/>
        <v>火</v>
      </c>
      <c r="C228" s="338">
        <v>43604</v>
      </c>
      <c r="D228" s="338">
        <v>43606</v>
      </c>
      <c r="E228" s="79" t="s">
        <v>95</v>
      </c>
      <c r="F228" s="79"/>
      <c r="G228" s="79"/>
      <c r="H228" s="79"/>
      <c r="I228" s="79"/>
      <c r="J228" s="79"/>
      <c r="K228" s="79"/>
      <c r="L228" s="79"/>
      <c r="M228" s="79"/>
      <c r="N228" s="79"/>
      <c r="O228" s="79"/>
      <c r="P228" s="79"/>
      <c r="Q228" s="79"/>
      <c r="R228" s="79"/>
      <c r="S228" s="79"/>
      <c r="T228" s="79"/>
      <c r="U228" s="395"/>
      <c r="V228" s="395"/>
      <c r="W228" s="393"/>
      <c r="X228" s="396" t="str">
        <f t="shared" si="22"/>
        <v>●</v>
      </c>
      <c r="Y228" s="396" t="str">
        <f t="shared" si="27"/>
        <v/>
      </c>
      <c r="Z228" s="396" t="str">
        <f t="shared" si="27"/>
        <v/>
      </c>
      <c r="AA228" s="396" t="str">
        <f t="shared" si="27"/>
        <v/>
      </c>
      <c r="AB228" s="396" t="str">
        <f t="shared" si="27"/>
        <v/>
      </c>
      <c r="AC228" s="396" t="str">
        <f t="shared" si="27"/>
        <v/>
      </c>
      <c r="AD228" s="335">
        <v>43233</v>
      </c>
      <c r="AE228" s="335">
        <v>43235</v>
      </c>
      <c r="AF228" s="326">
        <f t="shared" si="24"/>
        <v>13</v>
      </c>
      <c r="AG228" s="326">
        <f t="shared" si="25"/>
        <v>15</v>
      </c>
    </row>
    <row r="229" spans="1:33" ht="45" customHeight="1">
      <c r="A229" s="325">
        <f t="shared" si="23"/>
        <v>43593</v>
      </c>
      <c r="B229" s="326" t="str">
        <f t="shared" si="26"/>
        <v>水</v>
      </c>
      <c r="C229" s="338">
        <v>43605</v>
      </c>
      <c r="D229" s="338">
        <v>43607</v>
      </c>
      <c r="E229" s="79" t="s">
        <v>95</v>
      </c>
      <c r="F229" s="79"/>
      <c r="G229" s="79"/>
      <c r="H229" s="79"/>
      <c r="I229" s="79"/>
      <c r="J229" s="79"/>
      <c r="K229" s="79"/>
      <c r="L229" s="79"/>
      <c r="M229" s="79"/>
      <c r="N229" s="79"/>
      <c r="O229" s="79"/>
      <c r="P229" s="79"/>
      <c r="Q229" s="79"/>
      <c r="R229" s="79"/>
      <c r="S229" s="79"/>
      <c r="T229" s="79"/>
      <c r="U229" s="395"/>
      <c r="V229" s="395"/>
      <c r="W229" s="393"/>
      <c r="X229" s="396" t="str">
        <f t="shared" si="22"/>
        <v>●</v>
      </c>
      <c r="Y229" s="396" t="str">
        <f t="shared" si="27"/>
        <v/>
      </c>
      <c r="Z229" s="396" t="str">
        <f t="shared" si="27"/>
        <v/>
      </c>
      <c r="AA229" s="396" t="str">
        <f t="shared" si="27"/>
        <v/>
      </c>
      <c r="AB229" s="396" t="str">
        <f t="shared" si="27"/>
        <v/>
      </c>
      <c r="AC229" s="396" t="str">
        <f t="shared" si="27"/>
        <v/>
      </c>
      <c r="AD229" s="335">
        <v>43234</v>
      </c>
      <c r="AE229" s="335">
        <v>43236</v>
      </c>
      <c r="AF229" s="326">
        <f t="shared" si="24"/>
        <v>13</v>
      </c>
      <c r="AG229" s="326">
        <f t="shared" si="25"/>
        <v>15</v>
      </c>
    </row>
    <row r="230" spans="1:33" ht="45" customHeight="1">
      <c r="A230" s="325">
        <f t="shared" si="23"/>
        <v>43594</v>
      </c>
      <c r="B230" s="326" t="str">
        <f t="shared" si="26"/>
        <v>木</v>
      </c>
      <c r="C230" s="338">
        <v>43606</v>
      </c>
      <c r="D230" s="338">
        <v>43608</v>
      </c>
      <c r="E230" s="79" t="s">
        <v>95</v>
      </c>
      <c r="F230" s="79"/>
      <c r="G230" s="79"/>
      <c r="H230" s="79"/>
      <c r="I230" s="79"/>
      <c r="J230" s="79"/>
      <c r="K230" s="79"/>
      <c r="L230" s="79"/>
      <c r="M230" s="79"/>
      <c r="N230" s="79"/>
      <c r="O230" s="79"/>
      <c r="P230" s="79"/>
      <c r="Q230" s="79"/>
      <c r="R230" s="79"/>
      <c r="S230" s="79"/>
      <c r="T230" s="79"/>
      <c r="U230" s="395"/>
      <c r="V230" s="395"/>
      <c r="W230" s="393"/>
      <c r="X230" s="396" t="str">
        <f t="shared" si="22"/>
        <v>●</v>
      </c>
      <c r="Y230" s="396" t="str">
        <f t="shared" si="27"/>
        <v/>
      </c>
      <c r="Z230" s="396" t="str">
        <f t="shared" si="27"/>
        <v/>
      </c>
      <c r="AA230" s="396" t="str">
        <f t="shared" si="27"/>
        <v/>
      </c>
      <c r="AB230" s="396" t="str">
        <f t="shared" si="27"/>
        <v/>
      </c>
      <c r="AC230" s="396" t="str">
        <f t="shared" si="27"/>
        <v/>
      </c>
      <c r="AD230" s="335">
        <v>43235</v>
      </c>
      <c r="AE230" s="335">
        <v>43237</v>
      </c>
      <c r="AF230" s="326">
        <f t="shared" si="24"/>
        <v>13</v>
      </c>
      <c r="AG230" s="326">
        <f t="shared" si="25"/>
        <v>15</v>
      </c>
    </row>
    <row r="231" spans="1:33" ht="45" customHeight="1">
      <c r="A231" s="325">
        <f t="shared" si="23"/>
        <v>43595</v>
      </c>
      <c r="B231" s="326" t="str">
        <f t="shared" si="26"/>
        <v>金</v>
      </c>
      <c r="C231" s="338">
        <v>43607</v>
      </c>
      <c r="D231" s="338"/>
      <c r="E231" s="79" t="s">
        <v>95</v>
      </c>
      <c r="F231" s="79"/>
      <c r="G231" s="79"/>
      <c r="H231" s="79"/>
      <c r="I231" s="79"/>
      <c r="J231" s="79"/>
      <c r="K231" s="79"/>
      <c r="L231" s="79"/>
      <c r="M231" s="79"/>
      <c r="N231" s="79"/>
      <c r="O231" s="79"/>
      <c r="P231" s="79"/>
      <c r="Q231" s="79"/>
      <c r="R231" s="79"/>
      <c r="S231" s="79"/>
      <c r="T231" s="79"/>
      <c r="U231" s="395"/>
      <c r="V231" s="395"/>
      <c r="W231" s="393"/>
      <c r="X231" s="396" t="str">
        <f t="shared" si="22"/>
        <v>●</v>
      </c>
      <c r="Y231" s="396" t="str">
        <f t="shared" si="27"/>
        <v/>
      </c>
      <c r="Z231" s="396" t="str">
        <f t="shared" si="27"/>
        <v/>
      </c>
      <c r="AA231" s="396" t="str">
        <f t="shared" si="27"/>
        <v/>
      </c>
      <c r="AB231" s="396" t="str">
        <f t="shared" si="27"/>
        <v/>
      </c>
      <c r="AC231" s="396" t="str">
        <f t="shared" si="27"/>
        <v/>
      </c>
      <c r="AD231" s="335">
        <v>43236</v>
      </c>
      <c r="AE231" s="335">
        <v>43238</v>
      </c>
      <c r="AF231" s="326">
        <f t="shared" si="24"/>
        <v>13</v>
      </c>
      <c r="AG231" s="326" t="str">
        <f t="shared" si="25"/>
        <v/>
      </c>
    </row>
    <row r="232" spans="1:33" ht="45" customHeight="1">
      <c r="A232" s="325">
        <f t="shared" si="23"/>
        <v>43596</v>
      </c>
      <c r="B232" s="326" t="str">
        <f t="shared" si="26"/>
        <v>土</v>
      </c>
      <c r="C232" s="338"/>
      <c r="D232" s="338"/>
      <c r="E232" s="79"/>
      <c r="F232" s="79"/>
      <c r="G232" s="79"/>
      <c r="H232" s="79"/>
      <c r="I232" s="79"/>
      <c r="J232" s="79"/>
      <c r="K232" s="79"/>
      <c r="L232" s="79"/>
      <c r="M232" s="79"/>
      <c r="N232" s="79"/>
      <c r="O232" s="79"/>
      <c r="P232" s="79"/>
      <c r="Q232" s="79"/>
      <c r="R232" s="79"/>
      <c r="S232" s="79"/>
      <c r="T232" s="79"/>
      <c r="U232" s="395"/>
      <c r="V232" s="395"/>
      <c r="W232" s="393"/>
      <c r="X232" s="396" t="str">
        <f t="shared" si="22"/>
        <v/>
      </c>
      <c r="Y232" s="396" t="str">
        <f t="shared" si="27"/>
        <v/>
      </c>
      <c r="Z232" s="396" t="str">
        <f t="shared" si="27"/>
        <v/>
      </c>
      <c r="AA232" s="396" t="str">
        <f t="shared" si="27"/>
        <v/>
      </c>
      <c r="AB232" s="396" t="str">
        <f t="shared" si="27"/>
        <v/>
      </c>
      <c r="AC232" s="396" t="str">
        <f t="shared" si="27"/>
        <v/>
      </c>
      <c r="AD232" s="334"/>
      <c r="AE232" s="334"/>
      <c r="AF232" s="326" t="str">
        <f t="shared" si="24"/>
        <v/>
      </c>
      <c r="AG232" s="326" t="str">
        <f t="shared" si="25"/>
        <v/>
      </c>
    </row>
    <row r="233" spans="1:33" ht="45" customHeight="1">
      <c r="A233" s="325">
        <f t="shared" si="23"/>
        <v>43597</v>
      </c>
      <c r="B233" s="326" t="str">
        <f t="shared" si="26"/>
        <v>日</v>
      </c>
      <c r="C233" s="338"/>
      <c r="D233" s="338"/>
      <c r="E233" s="79"/>
      <c r="F233" s="79"/>
      <c r="G233" s="79"/>
      <c r="H233" s="79"/>
      <c r="I233" s="79"/>
      <c r="J233" s="79"/>
      <c r="K233" s="79"/>
      <c r="L233" s="79"/>
      <c r="M233" s="79"/>
      <c r="N233" s="79"/>
      <c r="O233" s="79"/>
      <c r="P233" s="79"/>
      <c r="Q233" s="79"/>
      <c r="R233" s="79"/>
      <c r="S233" s="79"/>
      <c r="T233" s="79"/>
      <c r="U233" s="395"/>
      <c r="V233" s="395"/>
      <c r="W233" s="393"/>
      <c r="X233" s="396" t="str">
        <f t="shared" si="22"/>
        <v/>
      </c>
      <c r="Y233" s="396" t="str">
        <f t="shared" si="27"/>
        <v/>
      </c>
      <c r="Z233" s="396" t="str">
        <f t="shared" si="27"/>
        <v/>
      </c>
      <c r="AA233" s="396" t="str">
        <f t="shared" si="27"/>
        <v/>
      </c>
      <c r="AB233" s="396" t="str">
        <f t="shared" si="27"/>
        <v/>
      </c>
      <c r="AC233" s="396" t="str">
        <f t="shared" si="27"/>
        <v/>
      </c>
      <c r="AD233" s="334"/>
      <c r="AE233" s="334"/>
      <c r="AF233" s="326" t="str">
        <f t="shared" si="24"/>
        <v/>
      </c>
      <c r="AG233" s="326" t="str">
        <f t="shared" si="25"/>
        <v/>
      </c>
    </row>
    <row r="234" spans="1:33" ht="45" customHeight="1">
      <c r="A234" s="325">
        <f t="shared" si="23"/>
        <v>43598</v>
      </c>
      <c r="B234" s="326" t="str">
        <f t="shared" si="26"/>
        <v>月</v>
      </c>
      <c r="C234" s="338"/>
      <c r="D234" s="338">
        <v>43612</v>
      </c>
      <c r="E234" s="79"/>
      <c r="F234" s="79"/>
      <c r="G234" s="79"/>
      <c r="H234" s="79"/>
      <c r="I234" s="79"/>
      <c r="J234" s="79"/>
      <c r="K234" s="79"/>
      <c r="L234" s="79"/>
      <c r="M234" s="79"/>
      <c r="N234" s="79"/>
      <c r="O234" s="79"/>
      <c r="P234" s="79"/>
      <c r="Q234" s="79" t="s">
        <v>95</v>
      </c>
      <c r="R234" s="79" t="s">
        <v>95</v>
      </c>
      <c r="S234" s="79"/>
      <c r="T234" s="79"/>
      <c r="U234" s="395"/>
      <c r="V234" s="395"/>
      <c r="W234" s="393"/>
      <c r="X234" s="396" t="str">
        <f t="shared" si="22"/>
        <v>●</v>
      </c>
      <c r="Y234" s="396" t="str">
        <f t="shared" si="27"/>
        <v/>
      </c>
      <c r="Z234" s="396" t="str">
        <f t="shared" si="27"/>
        <v/>
      </c>
      <c r="AA234" s="396" t="str">
        <f t="shared" si="27"/>
        <v/>
      </c>
      <c r="AB234" s="396" t="str">
        <f t="shared" si="27"/>
        <v/>
      </c>
      <c r="AC234" s="396" t="str">
        <f t="shared" si="27"/>
        <v/>
      </c>
      <c r="AD234" s="334"/>
      <c r="AE234" s="335">
        <v>43241</v>
      </c>
      <c r="AF234" s="326" t="str">
        <f t="shared" si="24"/>
        <v/>
      </c>
      <c r="AG234" s="326">
        <f t="shared" si="25"/>
        <v>15</v>
      </c>
    </row>
    <row r="235" spans="1:33" ht="45" customHeight="1">
      <c r="A235" s="325">
        <f t="shared" si="23"/>
        <v>43599</v>
      </c>
      <c r="B235" s="326" t="str">
        <f t="shared" si="26"/>
        <v>火</v>
      </c>
      <c r="C235" s="338">
        <v>43611</v>
      </c>
      <c r="D235" s="338">
        <v>43613</v>
      </c>
      <c r="E235" s="79"/>
      <c r="F235" s="79"/>
      <c r="G235" s="79"/>
      <c r="H235" s="79"/>
      <c r="I235" s="79"/>
      <c r="J235" s="79"/>
      <c r="K235" s="79"/>
      <c r="L235" s="79"/>
      <c r="M235" s="79"/>
      <c r="N235" s="79"/>
      <c r="O235" s="79"/>
      <c r="P235" s="79"/>
      <c r="Q235" s="79" t="s">
        <v>95</v>
      </c>
      <c r="R235" s="79" t="s">
        <v>95</v>
      </c>
      <c r="S235" s="79"/>
      <c r="T235" s="79"/>
      <c r="U235" s="395"/>
      <c r="V235" s="395"/>
      <c r="W235" s="393"/>
      <c r="X235" s="396" t="str">
        <f t="shared" si="22"/>
        <v>●</v>
      </c>
      <c r="Y235" s="396" t="str">
        <f t="shared" si="27"/>
        <v/>
      </c>
      <c r="Z235" s="396" t="str">
        <f t="shared" si="27"/>
        <v/>
      </c>
      <c r="AA235" s="396" t="str">
        <f t="shared" si="27"/>
        <v/>
      </c>
      <c r="AB235" s="396" t="str">
        <f t="shared" si="27"/>
        <v/>
      </c>
      <c r="AC235" s="396" t="str">
        <f t="shared" si="27"/>
        <v/>
      </c>
      <c r="AD235" s="335">
        <v>43240</v>
      </c>
      <c r="AE235" s="335">
        <v>43242</v>
      </c>
      <c r="AF235" s="326">
        <f t="shared" si="24"/>
        <v>13</v>
      </c>
      <c r="AG235" s="326">
        <f t="shared" si="25"/>
        <v>15</v>
      </c>
    </row>
    <row r="236" spans="1:33" ht="45" customHeight="1">
      <c r="A236" s="325">
        <f t="shared" si="23"/>
        <v>43600</v>
      </c>
      <c r="B236" s="326" t="str">
        <f t="shared" si="26"/>
        <v>水</v>
      </c>
      <c r="C236" s="338">
        <v>43612</v>
      </c>
      <c r="D236" s="338">
        <v>43614</v>
      </c>
      <c r="E236" s="79"/>
      <c r="F236" s="79"/>
      <c r="G236" s="79"/>
      <c r="H236" s="79"/>
      <c r="I236" s="79"/>
      <c r="J236" s="79"/>
      <c r="K236" s="79"/>
      <c r="L236" s="79"/>
      <c r="M236" s="79"/>
      <c r="N236" s="79"/>
      <c r="O236" s="79"/>
      <c r="P236" s="79"/>
      <c r="Q236" s="79" t="s">
        <v>95</v>
      </c>
      <c r="R236" s="79" t="s">
        <v>95</v>
      </c>
      <c r="S236" s="79"/>
      <c r="T236" s="79"/>
      <c r="U236" s="395"/>
      <c r="V236" s="395"/>
      <c r="W236" s="393"/>
      <c r="X236" s="396" t="str">
        <f t="shared" si="22"/>
        <v>●</v>
      </c>
      <c r="Y236" s="396" t="str">
        <f t="shared" si="27"/>
        <v/>
      </c>
      <c r="Z236" s="396" t="str">
        <f t="shared" si="27"/>
        <v/>
      </c>
      <c r="AA236" s="396" t="str">
        <f t="shared" si="27"/>
        <v/>
      </c>
      <c r="AB236" s="396" t="str">
        <f t="shared" si="27"/>
        <v/>
      </c>
      <c r="AC236" s="396" t="str">
        <f t="shared" si="27"/>
        <v/>
      </c>
      <c r="AD236" s="335">
        <v>43241</v>
      </c>
      <c r="AE236" s="335">
        <v>43243</v>
      </c>
      <c r="AF236" s="326">
        <f t="shared" si="24"/>
        <v>13</v>
      </c>
      <c r="AG236" s="326">
        <f t="shared" si="25"/>
        <v>15</v>
      </c>
    </row>
    <row r="237" spans="1:33" ht="45" customHeight="1">
      <c r="A237" s="325">
        <f t="shared" si="23"/>
        <v>43601</v>
      </c>
      <c r="B237" s="326" t="str">
        <f t="shared" si="26"/>
        <v>木</v>
      </c>
      <c r="C237" s="338">
        <v>43613</v>
      </c>
      <c r="D237" s="338">
        <v>43615</v>
      </c>
      <c r="E237" s="79"/>
      <c r="F237" s="79"/>
      <c r="G237" s="79"/>
      <c r="H237" s="79"/>
      <c r="I237" s="79"/>
      <c r="J237" s="79"/>
      <c r="K237" s="79"/>
      <c r="L237" s="79"/>
      <c r="M237" s="79"/>
      <c r="N237" s="79"/>
      <c r="O237" s="79"/>
      <c r="P237" s="79"/>
      <c r="Q237" s="79" t="s">
        <v>95</v>
      </c>
      <c r="R237" s="79" t="s">
        <v>95</v>
      </c>
      <c r="S237" s="79"/>
      <c r="T237" s="79"/>
      <c r="U237" s="395"/>
      <c r="V237" s="395"/>
      <c r="W237" s="393"/>
      <c r="X237" s="396" t="str">
        <f t="shared" si="22"/>
        <v>●</v>
      </c>
      <c r="Y237" s="396" t="str">
        <f t="shared" si="27"/>
        <v/>
      </c>
      <c r="Z237" s="396" t="str">
        <f t="shared" si="27"/>
        <v/>
      </c>
      <c r="AA237" s="396" t="str">
        <f t="shared" si="27"/>
        <v/>
      </c>
      <c r="AB237" s="396" t="str">
        <f t="shared" si="27"/>
        <v/>
      </c>
      <c r="AC237" s="396" t="str">
        <f t="shared" si="27"/>
        <v/>
      </c>
      <c r="AD237" s="335">
        <v>43242</v>
      </c>
      <c r="AE237" s="335">
        <v>43244</v>
      </c>
      <c r="AF237" s="326">
        <f t="shared" si="24"/>
        <v>13</v>
      </c>
      <c r="AG237" s="326">
        <f t="shared" si="25"/>
        <v>15</v>
      </c>
    </row>
    <row r="238" spans="1:33" ht="45" customHeight="1">
      <c r="A238" s="325">
        <f t="shared" si="23"/>
        <v>43602</v>
      </c>
      <c r="B238" s="326" t="str">
        <f t="shared" si="26"/>
        <v>金</v>
      </c>
      <c r="C238" s="338">
        <v>43614</v>
      </c>
      <c r="D238" s="338"/>
      <c r="E238" s="79"/>
      <c r="F238" s="79"/>
      <c r="G238" s="79"/>
      <c r="H238" s="79"/>
      <c r="I238" s="79"/>
      <c r="J238" s="79"/>
      <c r="K238" s="79"/>
      <c r="L238" s="79"/>
      <c r="M238" s="79"/>
      <c r="N238" s="79"/>
      <c r="O238" s="79"/>
      <c r="P238" s="79"/>
      <c r="Q238" s="79" t="s">
        <v>95</v>
      </c>
      <c r="R238" s="79" t="s">
        <v>95</v>
      </c>
      <c r="S238" s="79"/>
      <c r="T238" s="79"/>
      <c r="U238" s="395"/>
      <c r="V238" s="395"/>
      <c r="W238" s="393"/>
      <c r="X238" s="396" t="str">
        <f t="shared" si="22"/>
        <v>●</v>
      </c>
      <c r="Y238" s="396" t="str">
        <f t="shared" si="27"/>
        <v/>
      </c>
      <c r="Z238" s="396" t="str">
        <f t="shared" si="27"/>
        <v/>
      </c>
      <c r="AA238" s="396" t="str">
        <f t="shared" si="27"/>
        <v/>
      </c>
      <c r="AB238" s="396" t="str">
        <f t="shared" si="27"/>
        <v/>
      </c>
      <c r="AC238" s="396" t="str">
        <f t="shared" si="27"/>
        <v/>
      </c>
      <c r="AD238" s="335">
        <v>43243</v>
      </c>
      <c r="AE238" s="334"/>
      <c r="AF238" s="326">
        <f t="shared" si="24"/>
        <v>13</v>
      </c>
      <c r="AG238" s="326" t="str">
        <f t="shared" si="25"/>
        <v/>
      </c>
    </row>
    <row r="239" spans="1:33" ht="45" customHeight="1">
      <c r="A239" s="325">
        <f t="shared" si="23"/>
        <v>43603</v>
      </c>
      <c r="B239" s="326" t="str">
        <f t="shared" si="26"/>
        <v>土</v>
      </c>
      <c r="C239" s="338"/>
      <c r="D239" s="338"/>
      <c r="E239" s="79"/>
      <c r="F239" s="79"/>
      <c r="G239" s="79"/>
      <c r="H239" s="79"/>
      <c r="I239" s="79"/>
      <c r="J239" s="79"/>
      <c r="K239" s="79"/>
      <c r="L239" s="79"/>
      <c r="M239" s="79"/>
      <c r="N239" s="79"/>
      <c r="O239" s="79"/>
      <c r="P239" s="79"/>
      <c r="Q239" s="79"/>
      <c r="R239" s="79"/>
      <c r="S239" s="79"/>
      <c r="T239" s="79"/>
      <c r="U239" s="395"/>
      <c r="V239" s="395"/>
      <c r="W239" s="393"/>
      <c r="X239" s="396" t="str">
        <f t="shared" si="22"/>
        <v/>
      </c>
      <c r="Y239" s="396" t="str">
        <f t="shared" si="27"/>
        <v/>
      </c>
      <c r="Z239" s="396" t="str">
        <f t="shared" si="27"/>
        <v/>
      </c>
      <c r="AA239" s="396" t="str">
        <f t="shared" si="27"/>
        <v/>
      </c>
      <c r="AB239" s="396" t="str">
        <f t="shared" si="27"/>
        <v/>
      </c>
      <c r="AC239" s="396" t="str">
        <f t="shared" si="27"/>
        <v/>
      </c>
      <c r="AD239" s="334"/>
      <c r="AE239" s="334"/>
      <c r="AF239" s="326" t="str">
        <f t="shared" si="24"/>
        <v/>
      </c>
      <c r="AG239" s="326" t="str">
        <f t="shared" si="25"/>
        <v/>
      </c>
    </row>
    <row r="240" spans="1:33" ht="45" customHeight="1">
      <c r="A240" s="325">
        <f t="shared" si="23"/>
        <v>43604</v>
      </c>
      <c r="B240" s="326" t="str">
        <f t="shared" si="26"/>
        <v>日</v>
      </c>
      <c r="C240" s="338"/>
      <c r="D240" s="338"/>
      <c r="E240" s="79"/>
      <c r="F240" s="79"/>
      <c r="G240" s="79"/>
      <c r="H240" s="79"/>
      <c r="I240" s="79"/>
      <c r="J240" s="79"/>
      <c r="K240" s="79"/>
      <c r="L240" s="79"/>
      <c r="M240" s="79"/>
      <c r="N240" s="79"/>
      <c r="O240" s="79"/>
      <c r="P240" s="79"/>
      <c r="Q240" s="79"/>
      <c r="R240" s="79"/>
      <c r="S240" s="79"/>
      <c r="T240" s="79"/>
      <c r="U240" s="395"/>
      <c r="V240" s="395"/>
      <c r="W240" s="393"/>
      <c r="X240" s="396" t="str">
        <f t="shared" si="22"/>
        <v/>
      </c>
      <c r="Y240" s="396" t="str">
        <f t="shared" si="27"/>
        <v/>
      </c>
      <c r="Z240" s="396" t="str">
        <f t="shared" si="27"/>
        <v/>
      </c>
      <c r="AA240" s="396" t="str">
        <f t="shared" si="27"/>
        <v/>
      </c>
      <c r="AB240" s="396" t="str">
        <f t="shared" si="27"/>
        <v/>
      </c>
      <c r="AC240" s="396" t="str">
        <f t="shared" si="27"/>
        <v/>
      </c>
      <c r="AD240" s="334"/>
      <c r="AE240" s="334"/>
      <c r="AF240" s="326" t="str">
        <f t="shared" si="24"/>
        <v/>
      </c>
      <c r="AG240" s="326" t="str">
        <f t="shared" si="25"/>
        <v/>
      </c>
    </row>
    <row r="241" spans="1:33" ht="45" customHeight="1">
      <c r="A241" s="325">
        <f t="shared" si="23"/>
        <v>43605</v>
      </c>
      <c r="B241" s="326" t="str">
        <f t="shared" si="26"/>
        <v>月</v>
      </c>
      <c r="C241" s="338"/>
      <c r="D241" s="338">
        <v>43619</v>
      </c>
      <c r="E241" s="79" t="s">
        <v>95</v>
      </c>
      <c r="F241" s="79"/>
      <c r="G241" s="79"/>
      <c r="H241" s="79"/>
      <c r="I241" s="79"/>
      <c r="J241" s="79"/>
      <c r="K241" s="79"/>
      <c r="L241" s="79"/>
      <c r="M241" s="79"/>
      <c r="N241" s="79"/>
      <c r="O241" s="79"/>
      <c r="P241" s="79"/>
      <c r="Q241" s="79"/>
      <c r="R241" s="79"/>
      <c r="S241" s="79"/>
      <c r="T241" s="79"/>
      <c r="U241" s="395"/>
      <c r="V241" s="395"/>
      <c r="W241" s="393"/>
      <c r="X241" s="396" t="str">
        <f t="shared" si="22"/>
        <v>●</v>
      </c>
      <c r="Y241" s="396" t="str">
        <f t="shared" si="27"/>
        <v/>
      </c>
      <c r="Z241" s="396" t="str">
        <f t="shared" si="27"/>
        <v/>
      </c>
      <c r="AA241" s="396" t="str">
        <f t="shared" si="27"/>
        <v/>
      </c>
      <c r="AB241" s="396" t="str">
        <f t="shared" si="27"/>
        <v/>
      </c>
      <c r="AC241" s="396" t="str">
        <f t="shared" si="27"/>
        <v/>
      </c>
      <c r="AD241" s="334"/>
      <c r="AE241" s="335">
        <v>43248</v>
      </c>
      <c r="AF241" s="326" t="str">
        <f t="shared" si="24"/>
        <v/>
      </c>
      <c r="AG241" s="326">
        <f t="shared" si="25"/>
        <v>15</v>
      </c>
    </row>
    <row r="242" spans="1:33" ht="45" customHeight="1">
      <c r="A242" s="325">
        <f t="shared" si="23"/>
        <v>43606</v>
      </c>
      <c r="B242" s="326" t="str">
        <f t="shared" si="26"/>
        <v>火</v>
      </c>
      <c r="C242" s="338">
        <v>43618</v>
      </c>
      <c r="D242" s="338">
        <v>43620</v>
      </c>
      <c r="E242" s="79" t="s">
        <v>95</v>
      </c>
      <c r="F242" s="79"/>
      <c r="G242" s="79"/>
      <c r="H242" s="79"/>
      <c r="I242" s="79"/>
      <c r="J242" s="79"/>
      <c r="K242" s="79"/>
      <c r="L242" s="79"/>
      <c r="M242" s="79"/>
      <c r="N242" s="79"/>
      <c r="O242" s="79"/>
      <c r="P242" s="79"/>
      <c r="Q242" s="79"/>
      <c r="R242" s="79"/>
      <c r="S242" s="79"/>
      <c r="T242" s="79"/>
      <c r="U242" s="395"/>
      <c r="V242" s="395"/>
      <c r="W242" s="393"/>
      <c r="X242" s="396" t="str">
        <f t="shared" si="22"/>
        <v>●</v>
      </c>
      <c r="Y242" s="396" t="str">
        <f t="shared" si="27"/>
        <v/>
      </c>
      <c r="Z242" s="396" t="str">
        <f t="shared" si="27"/>
        <v/>
      </c>
      <c r="AA242" s="396" t="str">
        <f t="shared" si="27"/>
        <v/>
      </c>
      <c r="AB242" s="396" t="str">
        <f t="shared" si="27"/>
        <v/>
      </c>
      <c r="AC242" s="396" t="str">
        <f t="shared" si="27"/>
        <v/>
      </c>
      <c r="AD242" s="335">
        <v>43247</v>
      </c>
      <c r="AE242" s="335">
        <v>43249</v>
      </c>
      <c r="AF242" s="326">
        <f t="shared" si="24"/>
        <v>13</v>
      </c>
      <c r="AG242" s="326">
        <f t="shared" si="25"/>
        <v>15</v>
      </c>
    </row>
    <row r="243" spans="1:33" ht="45" customHeight="1">
      <c r="A243" s="325">
        <f t="shared" si="23"/>
        <v>43607</v>
      </c>
      <c r="B243" s="326" t="str">
        <f t="shared" si="26"/>
        <v>水</v>
      </c>
      <c r="C243" s="338">
        <v>43619</v>
      </c>
      <c r="D243" s="338">
        <v>43621</v>
      </c>
      <c r="E243" s="79" t="s">
        <v>95</v>
      </c>
      <c r="F243" s="79"/>
      <c r="G243" s="79"/>
      <c r="H243" s="79"/>
      <c r="I243" s="79"/>
      <c r="J243" s="79"/>
      <c r="K243" s="79"/>
      <c r="L243" s="79"/>
      <c r="M243" s="79"/>
      <c r="N243" s="79"/>
      <c r="O243" s="79"/>
      <c r="P243" s="79"/>
      <c r="Q243" s="79"/>
      <c r="R243" s="79"/>
      <c r="S243" s="79"/>
      <c r="T243" s="79"/>
      <c r="U243" s="395"/>
      <c r="V243" s="395"/>
      <c r="W243" s="393"/>
      <c r="X243" s="396" t="str">
        <f t="shared" si="22"/>
        <v>●</v>
      </c>
      <c r="Y243" s="396" t="str">
        <f t="shared" si="27"/>
        <v/>
      </c>
      <c r="Z243" s="396" t="str">
        <f t="shared" si="27"/>
        <v/>
      </c>
      <c r="AA243" s="396" t="str">
        <f t="shared" si="27"/>
        <v/>
      </c>
      <c r="AB243" s="396" t="str">
        <f t="shared" si="27"/>
        <v/>
      </c>
      <c r="AC243" s="396" t="str">
        <f t="shared" si="27"/>
        <v/>
      </c>
      <c r="AD243" s="335">
        <v>43248</v>
      </c>
      <c r="AE243" s="335">
        <v>43250</v>
      </c>
      <c r="AF243" s="326">
        <f t="shared" si="24"/>
        <v>13</v>
      </c>
      <c r="AG243" s="326">
        <f t="shared" si="25"/>
        <v>15</v>
      </c>
    </row>
    <row r="244" spans="1:33" ht="45" customHeight="1">
      <c r="A244" s="325">
        <f t="shared" si="23"/>
        <v>43608</v>
      </c>
      <c r="B244" s="326" t="str">
        <f t="shared" si="26"/>
        <v>木</v>
      </c>
      <c r="C244" s="338">
        <v>43620</v>
      </c>
      <c r="D244" s="338">
        <v>43622</v>
      </c>
      <c r="E244" s="79" t="s">
        <v>95</v>
      </c>
      <c r="F244" s="79"/>
      <c r="G244" s="79"/>
      <c r="H244" s="79"/>
      <c r="I244" s="79"/>
      <c r="J244" s="79"/>
      <c r="K244" s="79"/>
      <c r="L244" s="79"/>
      <c r="M244" s="79"/>
      <c r="N244" s="79"/>
      <c r="O244" s="79"/>
      <c r="P244" s="79"/>
      <c r="Q244" s="79"/>
      <c r="R244" s="79"/>
      <c r="S244" s="79"/>
      <c r="T244" s="79"/>
      <c r="U244" s="395"/>
      <c r="V244" s="395"/>
      <c r="W244" s="393"/>
      <c r="X244" s="396" t="str">
        <f t="shared" si="22"/>
        <v>●</v>
      </c>
      <c r="Y244" s="396" t="str">
        <f t="shared" si="27"/>
        <v/>
      </c>
      <c r="Z244" s="396" t="str">
        <f t="shared" si="27"/>
        <v/>
      </c>
      <c r="AA244" s="396" t="str">
        <f t="shared" si="27"/>
        <v/>
      </c>
      <c r="AB244" s="396" t="str">
        <f t="shared" si="27"/>
        <v/>
      </c>
      <c r="AC244" s="396" t="str">
        <f t="shared" si="27"/>
        <v/>
      </c>
      <c r="AD244" s="335">
        <v>43249</v>
      </c>
      <c r="AE244" s="335">
        <v>43251</v>
      </c>
      <c r="AF244" s="326">
        <f t="shared" si="24"/>
        <v>13</v>
      </c>
      <c r="AG244" s="326">
        <f t="shared" si="25"/>
        <v>15</v>
      </c>
    </row>
    <row r="245" spans="1:33" ht="45" customHeight="1">
      <c r="A245" s="325">
        <f t="shared" si="23"/>
        <v>43609</v>
      </c>
      <c r="B245" s="326" t="str">
        <f t="shared" si="26"/>
        <v>金</v>
      </c>
      <c r="C245" s="338">
        <v>43621</v>
      </c>
      <c r="D245" s="338"/>
      <c r="E245" s="79" t="s">
        <v>95</v>
      </c>
      <c r="F245" s="79"/>
      <c r="G245" s="79"/>
      <c r="H245" s="79"/>
      <c r="I245" s="79"/>
      <c r="J245" s="79"/>
      <c r="K245" s="79"/>
      <c r="L245" s="79"/>
      <c r="M245" s="79"/>
      <c r="N245" s="79"/>
      <c r="O245" s="79"/>
      <c r="P245" s="79"/>
      <c r="Q245" s="79"/>
      <c r="R245" s="79"/>
      <c r="S245" s="79"/>
      <c r="T245" s="79"/>
      <c r="U245" s="395"/>
      <c r="V245" s="395"/>
      <c r="W245" s="393"/>
      <c r="X245" s="396" t="str">
        <f t="shared" si="22"/>
        <v>●</v>
      </c>
      <c r="Y245" s="396" t="str">
        <f t="shared" si="27"/>
        <v/>
      </c>
      <c r="Z245" s="396" t="str">
        <f t="shared" si="27"/>
        <v/>
      </c>
      <c r="AA245" s="396" t="str">
        <f t="shared" si="27"/>
        <v/>
      </c>
      <c r="AB245" s="396" t="str">
        <f t="shared" si="27"/>
        <v/>
      </c>
      <c r="AC245" s="396" t="str">
        <f t="shared" si="27"/>
        <v/>
      </c>
      <c r="AD245" s="335">
        <v>43250</v>
      </c>
      <c r="AE245" s="334"/>
      <c r="AF245" s="326">
        <f t="shared" si="24"/>
        <v>13</v>
      </c>
      <c r="AG245" s="326" t="str">
        <f t="shared" si="25"/>
        <v/>
      </c>
    </row>
    <row r="246" spans="1:33" ht="45" customHeight="1">
      <c r="A246" s="325">
        <f t="shared" si="23"/>
        <v>43610</v>
      </c>
      <c r="B246" s="326" t="str">
        <f t="shared" si="26"/>
        <v>土</v>
      </c>
      <c r="C246" s="338"/>
      <c r="D246" s="338"/>
      <c r="E246" s="79"/>
      <c r="F246" s="79"/>
      <c r="G246" s="79"/>
      <c r="H246" s="79"/>
      <c r="I246" s="79"/>
      <c r="J246" s="79"/>
      <c r="K246" s="79"/>
      <c r="L246" s="79"/>
      <c r="M246" s="79"/>
      <c r="N246" s="79"/>
      <c r="O246" s="79"/>
      <c r="P246" s="79"/>
      <c r="Q246" s="79"/>
      <c r="R246" s="79"/>
      <c r="S246" s="79"/>
      <c r="T246" s="79"/>
      <c r="U246" s="395"/>
      <c r="V246" s="395"/>
      <c r="W246" s="393"/>
      <c r="X246" s="396" t="str">
        <f t="shared" si="22"/>
        <v/>
      </c>
      <c r="Y246" s="396" t="str">
        <f t="shared" si="27"/>
        <v/>
      </c>
      <c r="Z246" s="396" t="str">
        <f t="shared" si="27"/>
        <v/>
      </c>
      <c r="AA246" s="396" t="str">
        <f t="shared" si="27"/>
        <v/>
      </c>
      <c r="AB246" s="396" t="str">
        <f t="shared" si="27"/>
        <v/>
      </c>
      <c r="AC246" s="396" t="str">
        <f t="shared" si="27"/>
        <v/>
      </c>
      <c r="AD246" s="334"/>
      <c r="AE246" s="334"/>
      <c r="AF246" s="326" t="str">
        <f t="shared" si="24"/>
        <v/>
      </c>
      <c r="AG246" s="326" t="str">
        <f t="shared" si="25"/>
        <v/>
      </c>
    </row>
    <row r="247" spans="1:33" ht="45" customHeight="1">
      <c r="A247" s="325">
        <f t="shared" si="23"/>
        <v>43611</v>
      </c>
      <c r="B247" s="326" t="str">
        <f t="shared" si="26"/>
        <v>日</v>
      </c>
      <c r="C247" s="338"/>
      <c r="D247" s="338"/>
      <c r="E247" s="79"/>
      <c r="F247" s="79"/>
      <c r="G247" s="79"/>
      <c r="H247" s="79"/>
      <c r="I247" s="79"/>
      <c r="J247" s="79"/>
      <c r="K247" s="79"/>
      <c r="L247" s="79"/>
      <c r="M247" s="79"/>
      <c r="N247" s="79"/>
      <c r="O247" s="79"/>
      <c r="P247" s="79"/>
      <c r="Q247" s="79"/>
      <c r="R247" s="79"/>
      <c r="S247" s="79"/>
      <c r="T247" s="79"/>
      <c r="U247" s="395"/>
      <c r="V247" s="395"/>
      <c r="W247" s="393"/>
      <c r="X247" s="396" t="str">
        <f t="shared" si="22"/>
        <v/>
      </c>
      <c r="Y247" s="396" t="str">
        <f t="shared" si="27"/>
        <v/>
      </c>
      <c r="Z247" s="396" t="str">
        <f t="shared" si="27"/>
        <v/>
      </c>
      <c r="AA247" s="396" t="str">
        <f t="shared" si="27"/>
        <v/>
      </c>
      <c r="AB247" s="396" t="str">
        <f t="shared" si="27"/>
        <v/>
      </c>
      <c r="AC247" s="396" t="str">
        <f t="shared" si="27"/>
        <v/>
      </c>
      <c r="AD247" s="334"/>
      <c r="AE247" s="334"/>
      <c r="AF247" s="326" t="str">
        <f t="shared" si="24"/>
        <v/>
      </c>
      <c r="AG247" s="326" t="str">
        <f t="shared" si="25"/>
        <v/>
      </c>
    </row>
    <row r="248" spans="1:33" ht="45" customHeight="1">
      <c r="A248" s="325">
        <f t="shared" si="23"/>
        <v>43612</v>
      </c>
      <c r="B248" s="326" t="str">
        <f t="shared" si="26"/>
        <v>月</v>
      </c>
      <c r="C248" s="338"/>
      <c r="D248" s="338">
        <v>43626</v>
      </c>
      <c r="E248" s="79"/>
      <c r="F248" s="79"/>
      <c r="G248" s="79"/>
      <c r="H248" s="79"/>
      <c r="I248" s="79"/>
      <c r="J248" s="79"/>
      <c r="K248" s="79"/>
      <c r="L248" s="79"/>
      <c r="M248" s="79"/>
      <c r="N248" s="79"/>
      <c r="O248" s="79"/>
      <c r="P248" s="79"/>
      <c r="Q248" s="79" t="s">
        <v>95</v>
      </c>
      <c r="R248" s="79" t="s">
        <v>95</v>
      </c>
      <c r="S248" s="79"/>
      <c r="T248" s="79"/>
      <c r="U248" s="395"/>
      <c r="V248" s="395"/>
      <c r="W248" s="393"/>
      <c r="X248" s="396" t="str">
        <f t="shared" si="22"/>
        <v>●</v>
      </c>
      <c r="Y248" s="396" t="str">
        <f t="shared" si="27"/>
        <v/>
      </c>
      <c r="Z248" s="396" t="str">
        <f t="shared" si="27"/>
        <v/>
      </c>
      <c r="AA248" s="396" t="str">
        <f t="shared" si="27"/>
        <v/>
      </c>
      <c r="AB248" s="396" t="str">
        <f t="shared" si="27"/>
        <v/>
      </c>
      <c r="AC248" s="396" t="str">
        <f t="shared" si="27"/>
        <v/>
      </c>
      <c r="AD248" s="334"/>
      <c r="AE248" s="335">
        <v>43255</v>
      </c>
      <c r="AF248" s="326" t="str">
        <f t="shared" si="24"/>
        <v/>
      </c>
      <c r="AG248" s="326">
        <f t="shared" si="25"/>
        <v>15</v>
      </c>
    </row>
    <row r="249" spans="1:33" ht="45" customHeight="1">
      <c r="A249" s="325">
        <f t="shared" si="23"/>
        <v>43613</v>
      </c>
      <c r="B249" s="326" t="str">
        <f t="shared" si="26"/>
        <v>火</v>
      </c>
      <c r="C249" s="338">
        <v>43625</v>
      </c>
      <c r="D249" s="338">
        <v>43627</v>
      </c>
      <c r="E249" s="79"/>
      <c r="F249" s="79"/>
      <c r="G249" s="79"/>
      <c r="H249" s="79"/>
      <c r="I249" s="79"/>
      <c r="J249" s="79"/>
      <c r="K249" s="79"/>
      <c r="L249" s="79"/>
      <c r="M249" s="79"/>
      <c r="N249" s="79"/>
      <c r="O249" s="79"/>
      <c r="P249" s="79"/>
      <c r="Q249" s="79" t="s">
        <v>95</v>
      </c>
      <c r="R249" s="79" t="s">
        <v>95</v>
      </c>
      <c r="S249" s="79"/>
      <c r="T249" s="79"/>
      <c r="U249" s="395"/>
      <c r="V249" s="395"/>
      <c r="W249" s="393"/>
      <c r="X249" s="396" t="str">
        <f t="shared" si="22"/>
        <v>●</v>
      </c>
      <c r="Y249" s="396" t="str">
        <f t="shared" si="27"/>
        <v/>
      </c>
      <c r="Z249" s="396" t="str">
        <f t="shared" si="27"/>
        <v/>
      </c>
      <c r="AA249" s="396" t="str">
        <f t="shared" si="27"/>
        <v/>
      </c>
      <c r="AB249" s="396" t="str">
        <f t="shared" si="27"/>
        <v/>
      </c>
      <c r="AC249" s="396" t="str">
        <f t="shared" si="27"/>
        <v/>
      </c>
      <c r="AD249" s="335">
        <v>43254</v>
      </c>
      <c r="AE249" s="335">
        <v>43256</v>
      </c>
      <c r="AF249" s="326">
        <f t="shared" si="24"/>
        <v>13</v>
      </c>
      <c r="AG249" s="326">
        <f t="shared" si="25"/>
        <v>15</v>
      </c>
    </row>
    <row r="250" spans="1:33" ht="45" customHeight="1">
      <c r="A250" s="325">
        <f t="shared" si="23"/>
        <v>43614</v>
      </c>
      <c r="B250" s="326" t="str">
        <f t="shared" si="26"/>
        <v>水</v>
      </c>
      <c r="C250" s="338">
        <v>43626</v>
      </c>
      <c r="D250" s="338">
        <v>43628</v>
      </c>
      <c r="E250" s="79"/>
      <c r="F250" s="79"/>
      <c r="G250" s="79"/>
      <c r="H250" s="79"/>
      <c r="I250" s="79"/>
      <c r="J250" s="79"/>
      <c r="K250" s="79"/>
      <c r="L250" s="79"/>
      <c r="M250" s="79"/>
      <c r="N250" s="79"/>
      <c r="O250" s="79"/>
      <c r="P250" s="79"/>
      <c r="Q250" s="79" t="s">
        <v>95</v>
      </c>
      <c r="R250" s="79" t="s">
        <v>95</v>
      </c>
      <c r="S250" s="79"/>
      <c r="T250" s="79"/>
      <c r="U250" s="395"/>
      <c r="V250" s="395"/>
      <c r="W250" s="393"/>
      <c r="X250" s="396" t="str">
        <f t="shared" si="22"/>
        <v>●</v>
      </c>
      <c r="Y250" s="396" t="str">
        <f t="shared" si="27"/>
        <v/>
      </c>
      <c r="Z250" s="396" t="str">
        <f t="shared" si="27"/>
        <v/>
      </c>
      <c r="AA250" s="396" t="str">
        <f t="shared" si="27"/>
        <v/>
      </c>
      <c r="AB250" s="396" t="str">
        <f t="shared" si="27"/>
        <v/>
      </c>
      <c r="AC250" s="396" t="str">
        <f t="shared" si="27"/>
        <v/>
      </c>
      <c r="AD250" s="335">
        <v>43255</v>
      </c>
      <c r="AE250" s="335">
        <v>43257</v>
      </c>
      <c r="AF250" s="326">
        <f t="shared" si="24"/>
        <v>13</v>
      </c>
      <c r="AG250" s="326">
        <f t="shared" si="25"/>
        <v>15</v>
      </c>
    </row>
    <row r="251" spans="1:33" ht="45" customHeight="1">
      <c r="A251" s="325">
        <f t="shared" si="23"/>
        <v>43615</v>
      </c>
      <c r="B251" s="326" t="str">
        <f t="shared" si="26"/>
        <v>木</v>
      </c>
      <c r="C251" s="338">
        <v>43627</v>
      </c>
      <c r="D251" s="338">
        <v>43629</v>
      </c>
      <c r="E251" s="79"/>
      <c r="F251" s="79"/>
      <c r="G251" s="79"/>
      <c r="H251" s="79"/>
      <c r="I251" s="79"/>
      <c r="J251" s="79"/>
      <c r="K251" s="79"/>
      <c r="L251" s="79"/>
      <c r="M251" s="79"/>
      <c r="N251" s="79"/>
      <c r="O251" s="79"/>
      <c r="P251" s="79"/>
      <c r="Q251" s="79" t="s">
        <v>95</v>
      </c>
      <c r="R251" s="79" t="s">
        <v>95</v>
      </c>
      <c r="S251" s="79"/>
      <c r="T251" s="79"/>
      <c r="U251" s="395"/>
      <c r="V251" s="395"/>
      <c r="W251" s="393"/>
      <c r="X251" s="396" t="str">
        <f t="shared" si="22"/>
        <v>●</v>
      </c>
      <c r="Y251" s="396" t="str">
        <f t="shared" si="27"/>
        <v/>
      </c>
      <c r="Z251" s="396" t="str">
        <f t="shared" si="27"/>
        <v/>
      </c>
      <c r="AA251" s="396" t="str">
        <f t="shared" si="27"/>
        <v/>
      </c>
      <c r="AB251" s="396" t="str">
        <f t="shared" si="27"/>
        <v/>
      </c>
      <c r="AC251" s="396" t="str">
        <f t="shared" si="27"/>
        <v/>
      </c>
      <c r="AD251" s="335">
        <v>43256</v>
      </c>
      <c r="AE251" s="335">
        <v>43259</v>
      </c>
      <c r="AF251" s="326">
        <f t="shared" si="24"/>
        <v>13</v>
      </c>
      <c r="AG251" s="326">
        <f t="shared" si="25"/>
        <v>15</v>
      </c>
    </row>
    <row r="252" spans="1:33" ht="45" customHeight="1">
      <c r="A252" s="325">
        <f t="shared" si="23"/>
        <v>43616</v>
      </c>
      <c r="B252" s="326" t="str">
        <f>IF(ISBLANK(A252),"",TEXT(A252,"aaa"))</f>
        <v>金</v>
      </c>
      <c r="C252" s="338">
        <v>43628</v>
      </c>
      <c r="D252" s="338"/>
      <c r="E252" s="79"/>
      <c r="F252" s="79"/>
      <c r="G252" s="79"/>
      <c r="H252" s="79"/>
      <c r="I252" s="79"/>
      <c r="J252" s="79"/>
      <c r="K252" s="79"/>
      <c r="L252" s="79"/>
      <c r="M252" s="79"/>
      <c r="N252" s="79"/>
      <c r="O252" s="79"/>
      <c r="P252" s="79"/>
      <c r="Q252" s="79" t="s">
        <v>95</v>
      </c>
      <c r="R252" s="79" t="s">
        <v>95</v>
      </c>
      <c r="S252" s="79"/>
      <c r="T252" s="79"/>
      <c r="U252" s="395"/>
      <c r="V252" s="395"/>
      <c r="W252" s="393"/>
      <c r="X252" s="396" t="str">
        <f t="shared" si="22"/>
        <v>●</v>
      </c>
      <c r="Y252" s="396" t="str">
        <f t="shared" si="27"/>
        <v/>
      </c>
      <c r="Z252" s="396" t="str">
        <f t="shared" si="27"/>
        <v/>
      </c>
      <c r="AA252" s="396" t="str">
        <f t="shared" si="27"/>
        <v/>
      </c>
      <c r="AB252" s="396" t="str">
        <f t="shared" si="27"/>
        <v/>
      </c>
      <c r="AC252" s="396" t="str">
        <f t="shared" si="27"/>
        <v/>
      </c>
      <c r="AD252" s="335">
        <v>43257</v>
      </c>
      <c r="AE252" s="334"/>
      <c r="AF252" s="326">
        <f t="shared" si="24"/>
        <v>13</v>
      </c>
      <c r="AG252" s="326" t="str">
        <f t="shared" si="25"/>
        <v/>
      </c>
    </row>
    <row r="253" spans="1:33" s="402" customFormat="1" ht="45" customHeight="1">
      <c r="A253" s="397" t="str">
        <f t="shared" si="23"/>
        <v/>
      </c>
      <c r="B253" s="398" t="str">
        <f t="shared" si="26"/>
        <v/>
      </c>
      <c r="C253" s="399"/>
      <c r="D253" s="399"/>
      <c r="E253" s="400"/>
      <c r="F253" s="400"/>
      <c r="G253" s="400"/>
      <c r="H253" s="400"/>
      <c r="I253" s="400"/>
      <c r="J253" s="400"/>
      <c r="K253" s="400"/>
      <c r="L253" s="400"/>
      <c r="M253" s="400"/>
      <c r="N253" s="400"/>
      <c r="O253" s="400"/>
      <c r="P253" s="400"/>
      <c r="Q253" s="400"/>
      <c r="R253" s="400"/>
      <c r="S253" s="400"/>
      <c r="T253" s="400"/>
      <c r="U253" s="400"/>
      <c r="V253" s="400"/>
      <c r="AD253" s="276"/>
      <c r="AE253" s="276"/>
      <c r="AF253" s="398"/>
      <c r="AG253" s="398"/>
    </row>
    <row r="254" spans="1:33" s="402" customFormat="1" ht="45" customHeight="1">
      <c r="A254" s="397" t="str">
        <f t="shared" si="23"/>
        <v/>
      </c>
      <c r="B254" s="398" t="str">
        <f t="shared" si="26"/>
        <v/>
      </c>
      <c r="C254" s="399"/>
      <c r="D254" s="399"/>
      <c r="E254" s="400"/>
      <c r="F254" s="400"/>
      <c r="G254" s="400"/>
      <c r="H254" s="400"/>
      <c r="I254" s="400"/>
      <c r="J254" s="400"/>
      <c r="K254" s="400"/>
      <c r="L254" s="400"/>
      <c r="M254" s="400"/>
      <c r="N254" s="400"/>
      <c r="O254" s="400"/>
      <c r="P254" s="400"/>
      <c r="Q254" s="400"/>
      <c r="R254" s="400"/>
      <c r="S254" s="400"/>
      <c r="T254" s="400"/>
      <c r="U254" s="400"/>
      <c r="V254" s="400"/>
      <c r="AD254" s="272"/>
      <c r="AE254" s="272"/>
      <c r="AF254" s="398"/>
      <c r="AG254" s="398"/>
    </row>
    <row r="255" spans="1:33" s="402" customFormat="1" ht="45" customHeight="1">
      <c r="A255" s="397" t="str">
        <f t="shared" si="23"/>
        <v/>
      </c>
      <c r="B255" s="398" t="str">
        <f t="shared" si="26"/>
        <v/>
      </c>
      <c r="C255" s="399"/>
      <c r="D255" s="399"/>
      <c r="E255" s="400"/>
      <c r="F255" s="400"/>
      <c r="G255" s="400"/>
      <c r="H255" s="400"/>
      <c r="I255" s="400"/>
      <c r="J255" s="400"/>
      <c r="K255" s="400"/>
      <c r="L255" s="400"/>
      <c r="M255" s="400"/>
      <c r="N255" s="400"/>
      <c r="O255" s="400"/>
      <c r="P255" s="400"/>
      <c r="Q255" s="400"/>
      <c r="R255" s="400"/>
      <c r="S255" s="400"/>
      <c r="T255" s="400"/>
      <c r="U255" s="400"/>
      <c r="V255" s="400"/>
      <c r="AD255" s="272"/>
      <c r="AE255" s="272"/>
      <c r="AF255" s="398"/>
      <c r="AG255" s="398"/>
    </row>
    <row r="256" spans="1:33" s="402" customFormat="1" ht="45" customHeight="1">
      <c r="A256" s="397" t="str">
        <f t="shared" si="23"/>
        <v/>
      </c>
      <c r="B256" s="398" t="str">
        <f t="shared" si="26"/>
        <v/>
      </c>
      <c r="C256" s="399"/>
      <c r="D256" s="399"/>
      <c r="E256" s="400"/>
      <c r="F256" s="400"/>
      <c r="G256" s="400"/>
      <c r="H256" s="400"/>
      <c r="I256" s="400"/>
      <c r="J256" s="400"/>
      <c r="K256" s="400"/>
      <c r="L256" s="400"/>
      <c r="M256" s="400"/>
      <c r="N256" s="400"/>
      <c r="O256" s="400"/>
      <c r="P256" s="400"/>
      <c r="Q256" s="400"/>
      <c r="R256" s="400"/>
      <c r="S256" s="400"/>
      <c r="T256" s="400"/>
      <c r="U256" s="400"/>
      <c r="V256" s="400"/>
      <c r="AD256" s="272"/>
      <c r="AE256" s="272"/>
      <c r="AF256" s="398"/>
      <c r="AG256" s="398"/>
    </row>
    <row r="257" spans="1:33" s="402" customFormat="1" ht="45" customHeight="1">
      <c r="A257" s="397" t="str">
        <f t="shared" si="23"/>
        <v/>
      </c>
      <c r="B257" s="398" t="str">
        <f t="shared" si="26"/>
        <v/>
      </c>
      <c r="C257" s="399"/>
      <c r="D257" s="399"/>
      <c r="E257" s="400"/>
      <c r="F257" s="400"/>
      <c r="G257" s="400"/>
      <c r="H257" s="400"/>
      <c r="I257" s="400"/>
      <c r="J257" s="400"/>
      <c r="K257" s="400"/>
      <c r="L257" s="400"/>
      <c r="M257" s="400"/>
      <c r="N257" s="400"/>
      <c r="O257" s="400"/>
      <c r="P257" s="400"/>
      <c r="Q257" s="400"/>
      <c r="R257" s="400"/>
      <c r="S257" s="400"/>
      <c r="T257" s="400"/>
      <c r="U257" s="400"/>
      <c r="V257" s="400"/>
      <c r="AD257" s="272"/>
      <c r="AE257" s="272"/>
      <c r="AF257" s="398"/>
      <c r="AG257" s="398"/>
    </row>
    <row r="258" spans="1:33" s="402" customFormat="1" ht="45" customHeight="1">
      <c r="A258" s="397" t="str">
        <f t="shared" si="23"/>
        <v/>
      </c>
      <c r="B258" s="398" t="str">
        <f t="shared" si="26"/>
        <v/>
      </c>
      <c r="C258" s="399"/>
      <c r="D258" s="399"/>
      <c r="E258" s="400"/>
      <c r="F258" s="400"/>
      <c r="G258" s="400"/>
      <c r="H258" s="400"/>
      <c r="I258" s="400"/>
      <c r="J258" s="400"/>
      <c r="K258" s="400"/>
      <c r="L258" s="400"/>
      <c r="M258" s="400"/>
      <c r="N258" s="400"/>
      <c r="O258" s="400"/>
      <c r="P258" s="400"/>
      <c r="Q258" s="400"/>
      <c r="R258" s="400"/>
      <c r="S258" s="400"/>
      <c r="T258" s="400"/>
      <c r="U258" s="400"/>
      <c r="V258" s="400"/>
      <c r="AD258" s="272"/>
      <c r="AE258" s="272"/>
      <c r="AF258" s="398"/>
      <c r="AG258" s="398"/>
    </row>
    <row r="259" spans="1:33" s="402" customFormat="1" ht="45" customHeight="1">
      <c r="A259" s="397" t="str">
        <f t="shared" si="23"/>
        <v/>
      </c>
      <c r="B259" s="398" t="str">
        <f t="shared" si="26"/>
        <v/>
      </c>
      <c r="C259" s="399"/>
      <c r="D259" s="399"/>
      <c r="E259" s="400"/>
      <c r="F259" s="400"/>
      <c r="G259" s="400"/>
      <c r="H259" s="400"/>
      <c r="I259" s="400"/>
      <c r="J259" s="400"/>
      <c r="K259" s="400"/>
      <c r="L259" s="400"/>
      <c r="M259" s="400"/>
      <c r="N259" s="400"/>
      <c r="O259" s="400"/>
      <c r="P259" s="400"/>
      <c r="Q259" s="400"/>
      <c r="R259" s="400"/>
      <c r="S259" s="400"/>
      <c r="T259" s="400"/>
      <c r="U259" s="400"/>
      <c r="V259" s="400"/>
      <c r="AD259" s="272"/>
      <c r="AE259" s="272"/>
      <c r="AF259" s="398"/>
      <c r="AG259" s="398"/>
    </row>
    <row r="260" spans="1:33" s="402" customFormat="1" ht="45" customHeight="1">
      <c r="A260" s="397" t="str">
        <f t="shared" si="23"/>
        <v/>
      </c>
      <c r="B260" s="398" t="str">
        <f t="shared" si="26"/>
        <v/>
      </c>
      <c r="C260" s="399"/>
      <c r="D260" s="399"/>
      <c r="E260" s="400"/>
      <c r="F260" s="400"/>
      <c r="G260" s="400"/>
      <c r="H260" s="400"/>
      <c r="I260" s="400"/>
      <c r="J260" s="400"/>
      <c r="K260" s="400"/>
      <c r="L260" s="400"/>
      <c r="M260" s="400"/>
      <c r="N260" s="400"/>
      <c r="O260" s="400"/>
      <c r="P260" s="400"/>
      <c r="Q260" s="400"/>
      <c r="R260" s="400"/>
      <c r="S260" s="400"/>
      <c r="T260" s="400"/>
      <c r="U260" s="400"/>
      <c r="V260" s="400"/>
      <c r="AD260" s="272"/>
      <c r="AE260" s="272"/>
      <c r="AF260" s="398"/>
      <c r="AG260" s="398"/>
    </row>
    <row r="261" spans="1:33" s="402" customFormat="1" ht="45" customHeight="1">
      <c r="A261" s="397" t="str">
        <f t="shared" si="23"/>
        <v/>
      </c>
      <c r="B261" s="398" t="str">
        <f t="shared" si="26"/>
        <v/>
      </c>
      <c r="C261" s="399"/>
      <c r="D261" s="399"/>
      <c r="E261" s="400"/>
      <c r="F261" s="400"/>
      <c r="G261" s="400"/>
      <c r="H261" s="400"/>
      <c r="I261" s="400"/>
      <c r="J261" s="400"/>
      <c r="K261" s="400"/>
      <c r="L261" s="400"/>
      <c r="M261" s="400"/>
      <c r="N261" s="400"/>
      <c r="O261" s="400"/>
      <c r="P261" s="400"/>
      <c r="Q261" s="400"/>
      <c r="R261" s="400"/>
      <c r="S261" s="400"/>
      <c r="T261" s="400"/>
      <c r="U261" s="400"/>
      <c r="V261" s="400"/>
      <c r="AD261" s="272"/>
      <c r="AE261" s="272"/>
      <c r="AF261" s="398"/>
      <c r="AG261" s="398"/>
    </row>
    <row r="262" spans="1:33" s="402" customFormat="1" ht="45" customHeight="1">
      <c r="A262" s="397" t="str">
        <f t="shared" si="23"/>
        <v/>
      </c>
      <c r="B262" s="398" t="str">
        <f t="shared" si="26"/>
        <v/>
      </c>
      <c r="C262" s="399"/>
      <c r="D262" s="399"/>
      <c r="E262" s="400"/>
      <c r="F262" s="400"/>
      <c r="G262" s="400"/>
      <c r="H262" s="400"/>
      <c r="I262" s="400"/>
      <c r="J262" s="400"/>
      <c r="K262" s="400"/>
      <c r="L262" s="400"/>
      <c r="M262" s="400"/>
      <c r="N262" s="400"/>
      <c r="O262" s="400"/>
      <c r="P262" s="400"/>
      <c r="Q262" s="400"/>
      <c r="R262" s="400"/>
      <c r="S262" s="400"/>
      <c r="T262" s="400"/>
      <c r="U262" s="400"/>
      <c r="V262" s="400"/>
      <c r="AD262" s="272"/>
      <c r="AE262" s="272"/>
      <c r="AF262" s="398"/>
      <c r="AG262" s="398"/>
    </row>
    <row r="263" spans="1:33" s="402" customFormat="1" ht="45" customHeight="1">
      <c r="A263" s="397" t="str">
        <f t="shared" si="23"/>
        <v/>
      </c>
      <c r="B263" s="398" t="str">
        <f t="shared" si="26"/>
        <v/>
      </c>
      <c r="C263" s="399"/>
      <c r="D263" s="399"/>
      <c r="E263" s="400"/>
      <c r="F263" s="400"/>
      <c r="G263" s="400"/>
      <c r="H263" s="400"/>
      <c r="I263" s="400"/>
      <c r="J263" s="400"/>
      <c r="K263" s="400"/>
      <c r="L263" s="400"/>
      <c r="M263" s="400"/>
      <c r="N263" s="400"/>
      <c r="O263" s="400"/>
      <c r="P263" s="400"/>
      <c r="Q263" s="400"/>
      <c r="R263" s="400"/>
      <c r="S263" s="400"/>
      <c r="T263" s="400"/>
      <c r="U263" s="400"/>
      <c r="V263" s="400"/>
      <c r="AD263" s="272"/>
      <c r="AE263" s="272"/>
      <c r="AF263" s="398"/>
      <c r="AG263" s="398"/>
    </row>
    <row r="264" spans="1:33" s="402" customFormat="1" ht="45" customHeight="1">
      <c r="A264" s="397" t="str">
        <f t="shared" si="23"/>
        <v/>
      </c>
      <c r="B264" s="398" t="str">
        <f t="shared" si="26"/>
        <v/>
      </c>
      <c r="C264" s="399"/>
      <c r="D264" s="399"/>
      <c r="E264" s="400"/>
      <c r="F264" s="400"/>
      <c r="G264" s="400"/>
      <c r="H264" s="400"/>
      <c r="I264" s="400"/>
      <c r="J264" s="400"/>
      <c r="K264" s="400"/>
      <c r="L264" s="400"/>
      <c r="M264" s="400"/>
      <c r="N264" s="400"/>
      <c r="O264" s="400"/>
      <c r="P264" s="400"/>
      <c r="Q264" s="400"/>
      <c r="R264" s="400"/>
      <c r="S264" s="400"/>
      <c r="T264" s="400"/>
      <c r="U264" s="400"/>
      <c r="V264" s="400"/>
      <c r="AD264" s="272"/>
      <c r="AE264" s="272"/>
      <c r="AF264" s="398"/>
      <c r="AG264" s="398"/>
    </row>
    <row r="265" spans="1:33" s="402" customFormat="1" ht="45" customHeight="1">
      <c r="A265" s="397" t="str">
        <f t="shared" si="23"/>
        <v/>
      </c>
      <c r="B265" s="398" t="str">
        <f t="shared" si="26"/>
        <v/>
      </c>
      <c r="C265" s="399"/>
      <c r="D265" s="399"/>
      <c r="E265" s="400"/>
      <c r="F265" s="400"/>
      <c r="G265" s="400"/>
      <c r="H265" s="400"/>
      <c r="I265" s="400"/>
      <c r="J265" s="400"/>
      <c r="K265" s="400"/>
      <c r="L265" s="400"/>
      <c r="M265" s="400"/>
      <c r="N265" s="400"/>
      <c r="O265" s="400"/>
      <c r="P265" s="400"/>
      <c r="Q265" s="400"/>
      <c r="R265" s="400"/>
      <c r="S265" s="400"/>
      <c r="T265" s="400"/>
      <c r="U265" s="400"/>
      <c r="V265" s="400"/>
      <c r="AD265" s="272"/>
      <c r="AE265" s="272"/>
      <c r="AF265" s="398"/>
      <c r="AG265" s="398"/>
    </row>
    <row r="266" spans="1:33" s="402" customFormat="1" ht="45" customHeight="1">
      <c r="A266" s="397" t="str">
        <f t="shared" si="23"/>
        <v/>
      </c>
      <c r="B266" s="398" t="str">
        <f t="shared" si="26"/>
        <v/>
      </c>
      <c r="C266" s="399"/>
      <c r="D266" s="399"/>
      <c r="E266" s="400"/>
      <c r="F266" s="400"/>
      <c r="G266" s="400"/>
      <c r="H266" s="400"/>
      <c r="I266" s="400"/>
      <c r="J266" s="400"/>
      <c r="K266" s="400"/>
      <c r="L266" s="400"/>
      <c r="M266" s="400"/>
      <c r="N266" s="400"/>
      <c r="O266" s="400"/>
      <c r="P266" s="400"/>
      <c r="Q266" s="400"/>
      <c r="R266" s="400"/>
      <c r="S266" s="400"/>
      <c r="T266" s="400"/>
      <c r="U266" s="400"/>
      <c r="V266" s="400"/>
      <c r="AD266" s="272"/>
      <c r="AE266" s="272"/>
      <c r="AF266" s="398"/>
      <c r="AG266" s="398"/>
    </row>
    <row r="267" spans="1:33" s="402" customFormat="1" ht="26.25" customHeight="1">
      <c r="A267" s="397" t="str">
        <f t="shared" ref="A267:A282" si="28">IF(A266&gt;=B$3,"",A266+1)</f>
        <v/>
      </c>
      <c r="B267" s="398" t="str">
        <f t="shared" si="26"/>
        <v/>
      </c>
      <c r="C267" s="399"/>
      <c r="D267" s="399"/>
      <c r="E267" s="400"/>
      <c r="F267" s="400"/>
      <c r="G267" s="400"/>
      <c r="H267" s="400"/>
      <c r="I267" s="400"/>
      <c r="J267" s="400"/>
      <c r="K267" s="400"/>
      <c r="L267" s="400"/>
      <c r="M267" s="400"/>
      <c r="N267" s="400"/>
      <c r="O267" s="400"/>
      <c r="P267" s="400"/>
      <c r="Q267" s="400"/>
      <c r="R267" s="400"/>
      <c r="S267" s="400"/>
      <c r="T267" s="400"/>
      <c r="U267" s="400"/>
      <c r="V267" s="400"/>
      <c r="AD267" s="272"/>
      <c r="AE267" s="272"/>
      <c r="AF267" s="398"/>
      <c r="AG267" s="398"/>
    </row>
    <row r="268" spans="1:33" s="402" customFormat="1" ht="26.25" customHeight="1">
      <c r="A268" s="397" t="str">
        <f t="shared" si="28"/>
        <v/>
      </c>
      <c r="B268" s="398" t="str">
        <f t="shared" ref="B268:B282" si="29">IF(ISBLANK(A268),"",TEXT(A268,"aaa"))</f>
        <v/>
      </c>
      <c r="C268" s="399"/>
      <c r="D268" s="399"/>
      <c r="E268" s="400"/>
      <c r="F268" s="400"/>
      <c r="G268" s="400"/>
      <c r="H268" s="400"/>
      <c r="I268" s="400"/>
      <c r="J268" s="400"/>
      <c r="K268" s="400"/>
      <c r="L268" s="400"/>
      <c r="M268" s="400"/>
      <c r="N268" s="400"/>
      <c r="O268" s="400"/>
      <c r="P268" s="400"/>
      <c r="Q268" s="400"/>
      <c r="R268" s="400"/>
      <c r="S268" s="400"/>
      <c r="T268" s="400"/>
      <c r="U268" s="400"/>
      <c r="V268" s="400"/>
      <c r="AD268" s="272"/>
      <c r="AE268" s="272"/>
      <c r="AF268" s="398"/>
      <c r="AG268" s="398"/>
    </row>
    <row r="269" spans="1:33" s="402" customFormat="1" ht="26.25" customHeight="1">
      <c r="A269" s="397" t="str">
        <f t="shared" si="28"/>
        <v/>
      </c>
      <c r="B269" s="398" t="str">
        <f t="shared" si="29"/>
        <v/>
      </c>
      <c r="C269" s="399"/>
      <c r="D269" s="399"/>
      <c r="E269" s="400"/>
      <c r="F269" s="400"/>
      <c r="G269" s="400"/>
      <c r="H269" s="400"/>
      <c r="I269" s="400"/>
      <c r="J269" s="400"/>
      <c r="K269" s="400"/>
      <c r="L269" s="400"/>
      <c r="M269" s="400"/>
      <c r="N269" s="400"/>
      <c r="O269" s="400"/>
      <c r="P269" s="400"/>
      <c r="Q269" s="400"/>
      <c r="R269" s="400"/>
      <c r="S269" s="400"/>
      <c r="T269" s="400"/>
      <c r="U269" s="400"/>
      <c r="V269" s="400"/>
      <c r="AD269" s="272"/>
      <c r="AE269" s="272"/>
      <c r="AF269" s="398"/>
      <c r="AG269" s="398"/>
    </row>
    <row r="270" spans="1:33" s="402" customFormat="1" ht="26.25" customHeight="1">
      <c r="A270" s="397" t="str">
        <f t="shared" si="28"/>
        <v/>
      </c>
      <c r="B270" s="398" t="str">
        <f t="shared" si="29"/>
        <v/>
      </c>
      <c r="C270" s="399"/>
      <c r="D270" s="399"/>
      <c r="E270" s="400"/>
      <c r="F270" s="400"/>
      <c r="G270" s="400"/>
      <c r="H270" s="400"/>
      <c r="I270" s="400"/>
      <c r="J270" s="400"/>
      <c r="K270" s="400"/>
      <c r="L270" s="400"/>
      <c r="M270" s="400"/>
      <c r="N270" s="400"/>
      <c r="O270" s="400"/>
      <c r="P270" s="400"/>
      <c r="Q270" s="400"/>
      <c r="R270" s="400"/>
      <c r="S270" s="400"/>
      <c r="T270" s="400"/>
      <c r="U270" s="400"/>
      <c r="V270" s="400"/>
      <c r="AD270" s="272"/>
      <c r="AE270" s="272"/>
      <c r="AF270" s="398"/>
      <c r="AG270" s="398"/>
    </row>
    <row r="271" spans="1:33" s="402" customFormat="1" ht="26.25" customHeight="1">
      <c r="A271" s="397" t="str">
        <f t="shared" si="28"/>
        <v/>
      </c>
      <c r="B271" s="398" t="str">
        <f t="shared" si="29"/>
        <v/>
      </c>
      <c r="C271" s="399"/>
      <c r="D271" s="399"/>
      <c r="E271" s="400"/>
      <c r="F271" s="400"/>
      <c r="G271" s="400"/>
      <c r="H271" s="400"/>
      <c r="I271" s="400"/>
      <c r="J271" s="400"/>
      <c r="K271" s="400"/>
      <c r="L271" s="400"/>
      <c r="M271" s="400"/>
      <c r="N271" s="400"/>
      <c r="O271" s="400"/>
      <c r="P271" s="400"/>
      <c r="Q271" s="400"/>
      <c r="R271" s="400"/>
      <c r="S271" s="400"/>
      <c r="T271" s="400"/>
      <c r="U271" s="400"/>
      <c r="V271" s="400"/>
      <c r="AD271" s="272"/>
      <c r="AE271" s="272"/>
      <c r="AF271" s="398"/>
      <c r="AG271" s="398"/>
    </row>
    <row r="272" spans="1:33" s="402" customFormat="1" ht="26.25" customHeight="1">
      <c r="A272" s="397" t="str">
        <f t="shared" si="28"/>
        <v/>
      </c>
      <c r="B272" s="398" t="str">
        <f t="shared" si="29"/>
        <v/>
      </c>
      <c r="C272" s="399"/>
      <c r="D272" s="399"/>
      <c r="E272" s="400"/>
      <c r="F272" s="400"/>
      <c r="G272" s="400"/>
      <c r="H272" s="400"/>
      <c r="I272" s="400"/>
      <c r="J272" s="400"/>
      <c r="K272" s="400"/>
      <c r="L272" s="400"/>
      <c r="M272" s="400"/>
      <c r="N272" s="400"/>
      <c r="O272" s="400"/>
      <c r="P272" s="400"/>
      <c r="Q272" s="400"/>
      <c r="R272" s="400"/>
      <c r="S272" s="400"/>
      <c r="T272" s="400"/>
      <c r="U272" s="400"/>
      <c r="V272" s="400"/>
      <c r="AD272" s="272"/>
      <c r="AE272" s="272"/>
      <c r="AF272" s="398"/>
      <c r="AG272" s="398"/>
    </row>
    <row r="273" spans="1:33" s="402" customFormat="1" ht="26.25" customHeight="1">
      <c r="A273" s="397" t="str">
        <f t="shared" si="28"/>
        <v/>
      </c>
      <c r="B273" s="398" t="str">
        <f t="shared" si="29"/>
        <v/>
      </c>
      <c r="C273" s="399"/>
      <c r="D273" s="399"/>
      <c r="E273" s="400"/>
      <c r="F273" s="400"/>
      <c r="G273" s="400"/>
      <c r="H273" s="400"/>
      <c r="I273" s="400"/>
      <c r="J273" s="400"/>
      <c r="K273" s="400"/>
      <c r="L273" s="400"/>
      <c r="M273" s="400"/>
      <c r="N273" s="400"/>
      <c r="O273" s="400"/>
      <c r="P273" s="400"/>
      <c r="Q273" s="400"/>
      <c r="R273" s="400"/>
      <c r="S273" s="400"/>
      <c r="T273" s="400"/>
      <c r="U273" s="400"/>
      <c r="V273" s="400"/>
      <c r="AD273" s="272"/>
      <c r="AE273" s="272"/>
      <c r="AF273" s="398"/>
      <c r="AG273" s="398"/>
    </row>
    <row r="274" spans="1:33" s="402" customFormat="1" ht="26.25" customHeight="1">
      <c r="A274" s="397" t="str">
        <f t="shared" si="28"/>
        <v/>
      </c>
      <c r="B274" s="398" t="str">
        <f t="shared" si="29"/>
        <v/>
      </c>
      <c r="C274" s="399"/>
      <c r="D274" s="399"/>
      <c r="E274" s="400"/>
      <c r="F274" s="400"/>
      <c r="G274" s="400"/>
      <c r="H274" s="400"/>
      <c r="I274" s="400"/>
      <c r="J274" s="400"/>
      <c r="K274" s="400"/>
      <c r="L274" s="400"/>
      <c r="M274" s="400"/>
      <c r="N274" s="400"/>
      <c r="O274" s="400"/>
      <c r="P274" s="400"/>
      <c r="Q274" s="400"/>
      <c r="R274" s="400"/>
      <c r="S274" s="400"/>
      <c r="T274" s="400"/>
      <c r="U274" s="400"/>
      <c r="V274" s="400"/>
      <c r="AD274" s="272"/>
      <c r="AE274" s="272"/>
      <c r="AF274" s="398"/>
      <c r="AG274" s="398"/>
    </row>
    <row r="275" spans="1:33" s="402" customFormat="1" ht="26.25" customHeight="1">
      <c r="A275" s="397" t="str">
        <f t="shared" si="28"/>
        <v/>
      </c>
      <c r="B275" s="398" t="str">
        <f t="shared" si="29"/>
        <v/>
      </c>
      <c r="C275" s="399"/>
      <c r="D275" s="399"/>
      <c r="E275" s="400"/>
      <c r="F275" s="400"/>
      <c r="G275" s="400"/>
      <c r="H275" s="400"/>
      <c r="I275" s="400"/>
      <c r="J275" s="400"/>
      <c r="K275" s="400"/>
      <c r="L275" s="400"/>
      <c r="M275" s="400"/>
      <c r="N275" s="400"/>
      <c r="O275" s="400"/>
      <c r="P275" s="400"/>
      <c r="Q275" s="400"/>
      <c r="R275" s="400"/>
      <c r="S275" s="400"/>
      <c r="T275" s="400"/>
      <c r="U275" s="400"/>
      <c r="V275" s="400"/>
      <c r="AD275" s="272"/>
      <c r="AE275" s="272"/>
      <c r="AF275" s="398"/>
      <c r="AG275" s="398"/>
    </row>
    <row r="276" spans="1:33" s="402" customFormat="1" ht="26.25" customHeight="1">
      <c r="A276" s="397" t="str">
        <f t="shared" si="28"/>
        <v/>
      </c>
      <c r="B276" s="398" t="str">
        <f t="shared" si="29"/>
        <v/>
      </c>
      <c r="C276" s="399"/>
      <c r="D276" s="399"/>
      <c r="E276" s="400"/>
      <c r="F276" s="400"/>
      <c r="G276" s="400"/>
      <c r="H276" s="400"/>
      <c r="I276" s="400"/>
      <c r="J276" s="400"/>
      <c r="K276" s="400"/>
      <c r="L276" s="400"/>
      <c r="M276" s="400"/>
      <c r="N276" s="400"/>
      <c r="O276" s="400"/>
      <c r="P276" s="400"/>
      <c r="Q276" s="400"/>
      <c r="R276" s="400"/>
      <c r="S276" s="400"/>
      <c r="T276" s="400"/>
      <c r="U276" s="400"/>
      <c r="V276" s="400"/>
      <c r="AD276" s="272"/>
      <c r="AE276" s="272"/>
      <c r="AF276" s="398"/>
      <c r="AG276" s="398"/>
    </row>
    <row r="277" spans="1:33" s="402" customFormat="1" ht="26.25" customHeight="1">
      <c r="A277" s="397" t="str">
        <f t="shared" si="28"/>
        <v/>
      </c>
      <c r="B277" s="398" t="str">
        <f t="shared" si="29"/>
        <v/>
      </c>
      <c r="C277" s="399"/>
      <c r="D277" s="399"/>
      <c r="E277" s="400"/>
      <c r="F277" s="400"/>
      <c r="G277" s="400"/>
      <c r="H277" s="400"/>
      <c r="I277" s="400"/>
      <c r="J277" s="400"/>
      <c r="K277" s="400"/>
      <c r="L277" s="400"/>
      <c r="M277" s="400"/>
      <c r="N277" s="400"/>
      <c r="O277" s="400"/>
      <c r="P277" s="400"/>
      <c r="Q277" s="400"/>
      <c r="R277" s="400"/>
      <c r="S277" s="400"/>
      <c r="T277" s="400"/>
      <c r="U277" s="400"/>
      <c r="V277" s="400"/>
      <c r="AD277" s="272"/>
      <c r="AE277" s="272"/>
      <c r="AF277" s="398"/>
      <c r="AG277" s="398"/>
    </row>
    <row r="278" spans="1:33" s="402" customFormat="1" ht="26.25" customHeight="1">
      <c r="A278" s="397" t="str">
        <f t="shared" si="28"/>
        <v/>
      </c>
      <c r="B278" s="398" t="str">
        <f t="shared" si="29"/>
        <v/>
      </c>
      <c r="C278" s="399"/>
      <c r="D278" s="399"/>
      <c r="E278" s="400"/>
      <c r="F278" s="400"/>
      <c r="G278" s="400"/>
      <c r="H278" s="400"/>
      <c r="I278" s="400"/>
      <c r="J278" s="400"/>
      <c r="K278" s="400"/>
      <c r="L278" s="400"/>
      <c r="M278" s="400"/>
      <c r="N278" s="400"/>
      <c r="O278" s="400"/>
      <c r="P278" s="400"/>
      <c r="Q278" s="400"/>
      <c r="R278" s="400"/>
      <c r="S278" s="400"/>
      <c r="T278" s="400"/>
      <c r="U278" s="400"/>
      <c r="V278" s="400"/>
      <c r="AD278" s="272"/>
      <c r="AE278" s="272"/>
      <c r="AF278" s="398"/>
      <c r="AG278" s="398"/>
    </row>
    <row r="279" spans="1:33" s="402" customFormat="1" ht="26.25" customHeight="1">
      <c r="A279" s="397" t="str">
        <f t="shared" si="28"/>
        <v/>
      </c>
      <c r="B279" s="398" t="str">
        <f t="shared" si="29"/>
        <v/>
      </c>
      <c r="C279" s="399"/>
      <c r="D279" s="399"/>
      <c r="E279" s="400"/>
      <c r="F279" s="400"/>
      <c r="G279" s="400"/>
      <c r="H279" s="400"/>
      <c r="I279" s="400"/>
      <c r="J279" s="400"/>
      <c r="K279" s="400"/>
      <c r="L279" s="400"/>
      <c r="M279" s="400"/>
      <c r="N279" s="400"/>
      <c r="O279" s="400"/>
      <c r="P279" s="400"/>
      <c r="Q279" s="400"/>
      <c r="R279" s="400"/>
      <c r="S279" s="400"/>
      <c r="T279" s="400"/>
      <c r="U279" s="400"/>
      <c r="V279" s="400"/>
      <c r="AD279" s="401"/>
      <c r="AE279" s="401"/>
      <c r="AF279" s="398"/>
      <c r="AG279" s="398"/>
    </row>
    <row r="280" spans="1:33" s="402" customFormat="1" ht="26.25" customHeight="1">
      <c r="A280" s="397" t="str">
        <f t="shared" si="28"/>
        <v/>
      </c>
      <c r="B280" s="398" t="str">
        <f t="shared" si="29"/>
        <v/>
      </c>
      <c r="C280" s="399"/>
      <c r="D280" s="399"/>
      <c r="E280" s="400"/>
      <c r="F280" s="400"/>
      <c r="G280" s="400"/>
      <c r="H280" s="400"/>
      <c r="I280" s="400"/>
      <c r="J280" s="400"/>
      <c r="K280" s="400"/>
      <c r="L280" s="400"/>
      <c r="M280" s="400"/>
      <c r="N280" s="400"/>
      <c r="O280" s="400"/>
      <c r="P280" s="400"/>
      <c r="Q280" s="400"/>
      <c r="R280" s="400"/>
      <c r="S280" s="400"/>
      <c r="T280" s="400"/>
      <c r="U280" s="400"/>
      <c r="V280" s="400"/>
      <c r="AD280" s="401"/>
      <c r="AE280" s="401"/>
      <c r="AF280" s="398"/>
      <c r="AG280" s="398"/>
    </row>
    <row r="281" spans="1:33" s="402" customFormat="1" ht="26.25" customHeight="1">
      <c r="A281" s="397" t="str">
        <f t="shared" si="28"/>
        <v/>
      </c>
      <c r="B281" s="398" t="str">
        <f t="shared" si="29"/>
        <v/>
      </c>
      <c r="C281" s="399"/>
      <c r="D281" s="399"/>
      <c r="E281" s="400"/>
      <c r="F281" s="400"/>
      <c r="G281" s="400"/>
      <c r="H281" s="400"/>
      <c r="I281" s="400"/>
      <c r="J281" s="400"/>
      <c r="K281" s="400"/>
      <c r="L281" s="400"/>
      <c r="M281" s="400"/>
      <c r="N281" s="400"/>
      <c r="O281" s="400"/>
      <c r="P281" s="400"/>
      <c r="Q281" s="400"/>
      <c r="R281" s="400"/>
      <c r="S281" s="400"/>
      <c r="T281" s="400"/>
      <c r="U281" s="400"/>
      <c r="V281" s="400"/>
      <c r="AD281" s="401"/>
      <c r="AE281" s="401"/>
      <c r="AF281" s="398"/>
      <c r="AG281" s="398"/>
    </row>
    <row r="282" spans="1:33" s="402" customFormat="1" ht="26.25" customHeight="1">
      <c r="A282" s="397" t="str">
        <f t="shared" si="28"/>
        <v/>
      </c>
      <c r="B282" s="398" t="str">
        <f t="shared" si="29"/>
        <v/>
      </c>
      <c r="C282" s="399"/>
      <c r="D282" s="399"/>
      <c r="E282" s="400"/>
      <c r="F282" s="400"/>
      <c r="G282" s="400"/>
      <c r="H282" s="400"/>
      <c r="I282" s="400"/>
      <c r="J282" s="400"/>
      <c r="K282" s="400"/>
      <c r="L282" s="400"/>
      <c r="M282" s="400"/>
      <c r="N282" s="400"/>
      <c r="O282" s="400"/>
      <c r="P282" s="400"/>
      <c r="Q282" s="400"/>
      <c r="R282" s="400"/>
      <c r="S282" s="400"/>
      <c r="T282" s="400"/>
      <c r="U282" s="400"/>
      <c r="V282" s="400"/>
      <c r="AD282" s="401"/>
      <c r="AE282" s="401"/>
      <c r="AF282" s="398"/>
      <c r="AG282" s="398"/>
    </row>
  </sheetData>
  <sheetProtection selectLockedCells="1"/>
  <mergeCells count="13">
    <mergeCell ref="A5:B5"/>
    <mergeCell ref="C5:AG5"/>
    <mergeCell ref="E4:V4"/>
    <mergeCell ref="C8:C9"/>
    <mergeCell ref="D8:D9"/>
    <mergeCell ref="AF8:AF9"/>
    <mergeCell ref="AE8:AE9"/>
    <mergeCell ref="A8:B9"/>
    <mergeCell ref="A7:B7"/>
    <mergeCell ref="C7:D7"/>
    <mergeCell ref="AD8:AD9"/>
    <mergeCell ref="AG8:AG9"/>
    <mergeCell ref="E7:V7"/>
  </mergeCells>
  <phoneticPr fontId="10"/>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zoomScale="55" zoomScaleNormal="55" workbookViewId="0"/>
  </sheetViews>
  <sheetFormatPr defaultColWidth="8.75" defaultRowHeight="26.25" customHeight="1"/>
  <cols>
    <col min="1" max="1" width="31.5" style="272" customWidth="1"/>
    <col min="2" max="2" width="23.1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75" style="51" hidden="1" customWidth="1"/>
    <col min="24" max="29" width="13.375" style="51" hidden="1" customWidth="1"/>
    <col min="30" max="30" width="19.125" style="272" customWidth="1"/>
    <col min="31" max="31" width="19.75" style="272" customWidth="1"/>
    <col min="32" max="33" width="21.125" style="321" customWidth="1"/>
    <col min="34" max="16384" width="8.75" style="31"/>
  </cols>
  <sheetData>
    <row r="1" spans="1:33" ht="57" customHeight="1">
      <c r="A1" s="357" t="s">
        <v>354</v>
      </c>
      <c r="D1" s="360" t="s">
        <v>414</v>
      </c>
    </row>
    <row r="2" spans="1:33" ht="39.75" customHeight="1">
      <c r="A2" s="322" t="s">
        <v>8</v>
      </c>
      <c r="B2" s="323">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43484</v>
      </c>
      <c r="Z2" s="77">
        <f>IF(ISBLANK('入力シート１＜普通車　料金表＞'!I10),"",'入力シート１＜普通車　料金表＞'!I10)</f>
        <v>43491</v>
      </c>
      <c r="AA2" s="77">
        <f>IF(ISBLANK('入力シート１＜普通車　料金表＞'!L10),"",'入力シート１＜普通車　料金表＞'!L10)</f>
        <v>43497</v>
      </c>
      <c r="AB2" s="77">
        <f>IF(ISBLANK('入力シート１＜普通車　料金表＞'!O10),"",'入力シート１＜普通車　料金表＞'!O10)</f>
        <v>43511</v>
      </c>
      <c r="AC2" s="77" t="str">
        <f>IF(ISBLANK('入力シート１＜普通車　料金表＞'!R10),"",'入力シート１＜普通車　料金表＞'!R10)</f>
        <v/>
      </c>
    </row>
    <row r="3" spans="1:33" ht="39.75" customHeight="1">
      <c r="A3" s="322" t="s">
        <v>9</v>
      </c>
      <c r="B3" s="323">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43483</v>
      </c>
      <c r="Y3" s="77">
        <f>IF(ISBLANK('入力シート１＜普通車　料金表＞'!H10),"",'入力シート１＜普通車　料金表＞'!H10)</f>
        <v>43490</v>
      </c>
      <c r="Z3" s="77">
        <f>IF(ISBLANK('入力シート１＜普通車　料金表＞'!K10),"",'入力シート１＜普通車　料金表＞'!K10)</f>
        <v>43496</v>
      </c>
      <c r="AA3" s="77">
        <f>IF(ISBLANK('入力シート１＜普通車　料金表＞'!N10),"",'入力シート１＜普通車　料金表＞'!N10)</f>
        <v>43510</v>
      </c>
      <c r="AB3" s="77">
        <f>IF(ISBLANK('入力シート１＜普通車　料金表＞'!Q10),"",'入力シート１＜普通車　料金表＞'!Q10)</f>
        <v>43534</v>
      </c>
      <c r="AC3" s="77" t="str">
        <f>IF(ISBLANK('入力シート１＜普通車　料金表＞'!T10),"",'入力シート１＜普通車　料金表＞'!T10)</f>
        <v/>
      </c>
    </row>
    <row r="4" spans="1:33" ht="54" customHeight="1">
      <c r="E4" s="603" t="s">
        <v>112</v>
      </c>
      <c r="F4" s="603"/>
      <c r="G4" s="603"/>
      <c r="H4" s="603"/>
      <c r="I4" s="603"/>
      <c r="J4" s="603"/>
      <c r="K4" s="603"/>
      <c r="L4" s="603"/>
      <c r="M4" s="603"/>
      <c r="N4" s="603"/>
      <c r="O4" s="603"/>
      <c r="P4" s="603"/>
      <c r="Q4" s="603"/>
      <c r="R4" s="603"/>
      <c r="S4" s="603"/>
      <c r="T4" s="603"/>
      <c r="U4" s="603"/>
      <c r="V4" s="603"/>
      <c r="W4" s="51" t="s">
        <v>0</v>
      </c>
      <c r="X4" s="77">
        <f>IF(ISBLANK('入力シート１＜普通車　料金表＞'!C11),"",'入力シート１＜普通車　料金表＞'!C11)</f>
        <v>43548</v>
      </c>
      <c r="Y4" s="77" t="str">
        <f>IF(ISBLANK('入力シート１＜普通車　料金表＞'!F11),"",'入力シート１＜普通車　料金表＞'!F11)</f>
        <v/>
      </c>
      <c r="Z4" s="77">
        <f>IF(ISBLANK('入力シート１＜普通車　料金表＞'!I11),"",'入力シート１＜普通車　料金表＞'!I11)</f>
        <v>43540</v>
      </c>
      <c r="AA4" s="77">
        <f>IF(ISBLANK('入力シート１＜普通車　料金表＞'!L11),"",'入力シート１＜普通車　料金表＞'!L11)</f>
        <v>43535</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6"/>
      <c r="B5" s="324"/>
      <c r="C5" s="337"/>
      <c r="D5" s="337"/>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t="str">
        <f>IF(ISBLANK('入力シート１＜普通車　料金表＞'!H11),"",'入力シート１＜普通車　料金表＞'!H11)</f>
        <v/>
      </c>
      <c r="Z5" s="213">
        <f>IF(ISBLANK('入力シート１＜普通車　料金表＞'!K11),"",'入力シート１＜普通車　料金表＞'!K11)</f>
        <v>43547</v>
      </c>
      <c r="AA5" s="213">
        <f>IF(ISBLANK('入力シート１＜普通車　料金表＞'!N11),"",'入力シート１＜普通車　料金表＞'!N11)</f>
        <v>43539</v>
      </c>
      <c r="AB5" s="213" t="str">
        <f>IF(ISBLANK('入力シート１＜普通車　料金表＞'!Q11),"",'入力シート１＜普通車　料金表＞'!Q11)</f>
        <v/>
      </c>
      <c r="AC5" s="213" t="str">
        <f>IF(ISBLANK('入力シート１＜普通車　料金表＞'!T11),"",'入力シート１＜普通車　料金表＞'!T11)</f>
        <v/>
      </c>
      <c r="AD5" s="276"/>
      <c r="AE5" s="276"/>
      <c r="AF5" s="324"/>
      <c r="AG5" s="324"/>
    </row>
    <row r="6" spans="1:33" ht="54" customHeight="1">
      <c r="A6" s="613" t="s">
        <v>359</v>
      </c>
      <c r="B6" s="614"/>
      <c r="C6" s="615" t="s">
        <v>362</v>
      </c>
      <c r="D6" s="616"/>
      <c r="E6" s="617" t="s">
        <v>118</v>
      </c>
      <c r="F6" s="618"/>
      <c r="G6" s="618"/>
      <c r="H6" s="618"/>
      <c r="I6" s="618"/>
      <c r="J6" s="618"/>
      <c r="K6" s="618"/>
      <c r="L6" s="618"/>
      <c r="M6" s="618"/>
      <c r="N6" s="618"/>
      <c r="O6" s="618"/>
      <c r="P6" s="618"/>
      <c r="Q6" s="618"/>
      <c r="R6" s="618"/>
      <c r="S6" s="618"/>
      <c r="T6" s="618"/>
      <c r="U6" s="618"/>
      <c r="V6" s="618"/>
      <c r="W6" s="316" t="s">
        <v>0</v>
      </c>
      <c r="X6" s="317" t="s">
        <v>363</v>
      </c>
      <c r="Y6" s="317" t="s">
        <v>363</v>
      </c>
      <c r="Z6" s="317" t="s">
        <v>363</v>
      </c>
      <c r="AA6" s="317" t="s">
        <v>363</v>
      </c>
      <c r="AB6" s="317" t="s">
        <v>363</v>
      </c>
      <c r="AC6" s="317" t="s">
        <v>363</v>
      </c>
      <c r="AD6" s="330"/>
      <c r="AE6" s="331"/>
      <c r="AF6" s="332"/>
      <c r="AG6" s="333"/>
    </row>
    <row r="7" spans="1:33" ht="26.25" customHeight="1">
      <c r="A7" s="609"/>
      <c r="B7" s="610"/>
      <c r="C7" s="604" t="s">
        <v>91</v>
      </c>
      <c r="D7" s="604" t="s">
        <v>117</v>
      </c>
      <c r="E7" s="146" t="s">
        <v>95</v>
      </c>
      <c r="F7" s="146" t="s">
        <v>363</v>
      </c>
      <c r="G7" s="146" t="s">
        <v>95</v>
      </c>
      <c r="H7" s="146" t="s">
        <v>95</v>
      </c>
      <c r="I7" s="146" t="s">
        <v>363</v>
      </c>
      <c r="J7" s="146" t="s">
        <v>363</v>
      </c>
      <c r="K7" s="146" t="s">
        <v>363</v>
      </c>
      <c r="L7" s="146" t="s">
        <v>363</v>
      </c>
      <c r="M7" s="146" t="s">
        <v>363</v>
      </c>
      <c r="N7" s="146" t="s">
        <v>363</v>
      </c>
      <c r="O7" s="146" t="s">
        <v>363</v>
      </c>
      <c r="P7" s="146" t="s">
        <v>363</v>
      </c>
      <c r="Q7" s="146" t="s">
        <v>95</v>
      </c>
      <c r="R7" s="146" t="s">
        <v>363</v>
      </c>
      <c r="S7" s="146" t="s">
        <v>363</v>
      </c>
      <c r="T7" s="146" t="s">
        <v>363</v>
      </c>
      <c r="U7" s="146" t="s">
        <v>363</v>
      </c>
      <c r="V7" s="146" t="s">
        <v>363</v>
      </c>
      <c r="W7" s="75" t="s">
        <v>1</v>
      </c>
      <c r="X7" s="78" t="s">
        <v>363</v>
      </c>
      <c r="Y7" s="78" t="s">
        <v>363</v>
      </c>
      <c r="Z7" s="78" t="s">
        <v>363</v>
      </c>
      <c r="AA7" s="78" t="s">
        <v>363</v>
      </c>
      <c r="AB7" s="78" t="s">
        <v>363</v>
      </c>
      <c r="AC7" s="78" t="s">
        <v>363</v>
      </c>
      <c r="AD7" s="607" t="s">
        <v>356</v>
      </c>
      <c r="AE7" s="607" t="s">
        <v>357</v>
      </c>
      <c r="AF7" s="605" t="s">
        <v>109</v>
      </c>
      <c r="AG7" s="605" t="s">
        <v>110</v>
      </c>
    </row>
    <row r="8" spans="1:33" ht="61.5" customHeight="1">
      <c r="A8" s="611"/>
      <c r="B8" s="612"/>
      <c r="C8" s="604"/>
      <c r="D8" s="604"/>
      <c r="E8" s="329" t="s">
        <v>369</v>
      </c>
      <c r="F8" s="329" t="s">
        <v>371</v>
      </c>
      <c r="G8" s="329" t="s">
        <v>373</v>
      </c>
      <c r="H8" s="329" t="s">
        <v>375</v>
      </c>
      <c r="I8" s="329" t="s">
        <v>376</v>
      </c>
      <c r="J8" s="329" t="s">
        <v>377</v>
      </c>
      <c r="K8" s="329" t="s">
        <v>379</v>
      </c>
      <c r="L8" s="329" t="s">
        <v>381</v>
      </c>
      <c r="M8" s="329" t="s">
        <v>383</v>
      </c>
      <c r="N8" s="329" t="s">
        <v>385</v>
      </c>
      <c r="O8" s="329" t="s">
        <v>387</v>
      </c>
      <c r="P8" s="329" t="s">
        <v>389</v>
      </c>
      <c r="Q8" s="329" t="s">
        <v>393</v>
      </c>
      <c r="R8" s="329" t="s">
        <v>363</v>
      </c>
      <c r="S8" s="329" t="s">
        <v>363</v>
      </c>
      <c r="T8" s="329" t="s">
        <v>363</v>
      </c>
      <c r="U8" s="146" t="s">
        <v>363</v>
      </c>
      <c r="V8" s="146" t="e">
        <v>#REF!</v>
      </c>
      <c r="W8" s="75"/>
      <c r="X8" s="75" t="s">
        <v>2</v>
      </c>
      <c r="Y8" s="75" t="s">
        <v>3</v>
      </c>
      <c r="Z8" s="75" t="s">
        <v>4</v>
      </c>
      <c r="AA8" s="75" t="s">
        <v>5</v>
      </c>
      <c r="AB8" s="75" t="s">
        <v>6</v>
      </c>
      <c r="AC8" s="75" t="s">
        <v>7</v>
      </c>
      <c r="AD8" s="608"/>
      <c r="AE8" s="608"/>
      <c r="AF8" s="606"/>
      <c r="AG8" s="606"/>
    </row>
    <row r="9" spans="1:33" ht="45" customHeight="1">
      <c r="A9" s="325">
        <v>43374</v>
      </c>
      <c r="B9" s="326" t="s">
        <v>402</v>
      </c>
      <c r="C9" s="338">
        <v>43388</v>
      </c>
      <c r="D9" s="338">
        <v>43390</v>
      </c>
      <c r="E9" s="79" t="s">
        <v>93</v>
      </c>
      <c r="F9" s="79"/>
      <c r="G9" s="79"/>
      <c r="H9" s="79"/>
      <c r="I9" s="79"/>
      <c r="J9" s="79"/>
      <c r="K9" s="79"/>
      <c r="L9" s="79"/>
      <c r="M9" s="79"/>
      <c r="N9" s="79"/>
      <c r="O9" s="79"/>
      <c r="P9" s="79"/>
      <c r="Q9" s="79"/>
      <c r="R9" s="79"/>
      <c r="S9" s="79"/>
      <c r="T9" s="79"/>
      <c r="U9" s="79"/>
      <c r="V9" s="79"/>
      <c r="W9" s="75"/>
      <c r="X9" s="80" t="s">
        <v>363</v>
      </c>
      <c r="Y9" s="80" t="s">
        <v>95</v>
      </c>
      <c r="Z9" s="80" t="s">
        <v>363</v>
      </c>
      <c r="AA9" s="80" t="s">
        <v>363</v>
      </c>
      <c r="AB9" s="80" t="s">
        <v>363</v>
      </c>
      <c r="AC9" s="80" t="s">
        <v>363</v>
      </c>
      <c r="AD9" s="334"/>
      <c r="AE9" s="334"/>
      <c r="AF9" s="326">
        <v>14</v>
      </c>
      <c r="AG9" s="326">
        <v>16</v>
      </c>
    </row>
    <row r="10" spans="1:33" ht="45" customHeight="1">
      <c r="A10" s="325">
        <v>43375</v>
      </c>
      <c r="B10" s="326" t="s">
        <v>403</v>
      </c>
      <c r="C10" s="338">
        <v>43389</v>
      </c>
      <c r="D10" s="338">
        <v>43391</v>
      </c>
      <c r="E10" s="79"/>
      <c r="F10" s="79"/>
      <c r="G10" s="79"/>
      <c r="H10" s="79"/>
      <c r="I10" s="79"/>
      <c r="J10" s="79"/>
      <c r="K10" s="79"/>
      <c r="L10" s="79"/>
      <c r="M10" s="79"/>
      <c r="N10" s="79"/>
      <c r="O10" s="79"/>
      <c r="P10" s="79"/>
      <c r="Q10" s="79"/>
      <c r="R10" s="79"/>
      <c r="S10" s="79"/>
      <c r="T10" s="79"/>
      <c r="U10" s="79"/>
      <c r="V10" s="79"/>
      <c r="W10" s="75"/>
      <c r="X10" s="80" t="s">
        <v>363</v>
      </c>
      <c r="Y10" s="80" t="s">
        <v>95</v>
      </c>
      <c r="Z10" s="80" t="s">
        <v>363</v>
      </c>
      <c r="AA10" s="80" t="s">
        <v>363</v>
      </c>
      <c r="AB10" s="80" t="s">
        <v>363</v>
      </c>
      <c r="AC10" s="80" t="s">
        <v>363</v>
      </c>
      <c r="AD10" s="334"/>
      <c r="AE10" s="334"/>
      <c r="AF10" s="326">
        <v>14</v>
      </c>
      <c r="AG10" s="326">
        <v>16</v>
      </c>
    </row>
    <row r="11" spans="1:33" ht="45" customHeight="1">
      <c r="A11" s="325">
        <v>43376</v>
      </c>
      <c r="B11" s="326" t="s">
        <v>404</v>
      </c>
      <c r="C11" s="338">
        <v>43390</v>
      </c>
      <c r="D11" s="338">
        <v>43392</v>
      </c>
      <c r="E11" s="79"/>
      <c r="F11" s="79"/>
      <c r="G11" s="79"/>
      <c r="H11" s="79"/>
      <c r="I11" s="79"/>
      <c r="J11" s="79"/>
      <c r="K11" s="79"/>
      <c r="L11" s="79"/>
      <c r="M11" s="79"/>
      <c r="N11" s="79"/>
      <c r="O11" s="79"/>
      <c r="P11" s="79"/>
      <c r="Q11" s="79"/>
      <c r="R11" s="79"/>
      <c r="S11" s="79"/>
      <c r="T11" s="79"/>
      <c r="U11" s="79"/>
      <c r="V11" s="79"/>
      <c r="W11" s="75"/>
      <c r="X11" s="80" t="s">
        <v>363</v>
      </c>
      <c r="Y11" s="80" t="s">
        <v>95</v>
      </c>
      <c r="Z11" s="80" t="s">
        <v>363</v>
      </c>
      <c r="AA11" s="80" t="s">
        <v>363</v>
      </c>
      <c r="AB11" s="80" t="s">
        <v>363</v>
      </c>
      <c r="AC11" s="80" t="s">
        <v>363</v>
      </c>
      <c r="AD11" s="334"/>
      <c r="AE11" s="334"/>
      <c r="AF11" s="326">
        <v>14</v>
      </c>
      <c r="AG11" s="326">
        <v>16</v>
      </c>
    </row>
    <row r="12" spans="1:33" ht="45" customHeight="1">
      <c r="A12" s="325">
        <v>43377</v>
      </c>
      <c r="B12" s="326" t="s">
        <v>405</v>
      </c>
      <c r="C12" s="338">
        <v>43391</v>
      </c>
      <c r="D12" s="338">
        <v>43393</v>
      </c>
      <c r="E12" s="79"/>
      <c r="F12" s="79"/>
      <c r="G12" s="79"/>
      <c r="H12" s="79"/>
      <c r="I12" s="79"/>
      <c r="J12" s="79"/>
      <c r="K12" s="79"/>
      <c r="L12" s="79"/>
      <c r="M12" s="79"/>
      <c r="N12" s="79"/>
      <c r="O12" s="79"/>
      <c r="P12" s="79"/>
      <c r="Q12" s="79"/>
      <c r="R12" s="79"/>
      <c r="S12" s="79"/>
      <c r="T12" s="79"/>
      <c r="U12" s="79"/>
      <c r="V12" s="79"/>
      <c r="W12" s="75"/>
      <c r="X12" s="80" t="s">
        <v>363</v>
      </c>
      <c r="Y12" s="80" t="s">
        <v>95</v>
      </c>
      <c r="Z12" s="80" t="s">
        <v>363</v>
      </c>
      <c r="AA12" s="80" t="s">
        <v>363</v>
      </c>
      <c r="AB12" s="80" t="s">
        <v>363</v>
      </c>
      <c r="AC12" s="80" t="s">
        <v>363</v>
      </c>
      <c r="AD12" s="334"/>
      <c r="AE12" s="334"/>
      <c r="AF12" s="326">
        <v>14</v>
      </c>
      <c r="AG12" s="326">
        <v>16</v>
      </c>
    </row>
    <row r="13" spans="1:33" ht="45" customHeight="1">
      <c r="A13" s="325">
        <v>43378</v>
      </c>
      <c r="B13" s="326" t="s">
        <v>406</v>
      </c>
      <c r="C13" s="338">
        <v>43392</v>
      </c>
      <c r="D13" s="338">
        <v>43394</v>
      </c>
      <c r="E13" s="79"/>
      <c r="F13" s="79"/>
      <c r="G13" s="79"/>
      <c r="H13" s="79"/>
      <c r="I13" s="79"/>
      <c r="J13" s="79"/>
      <c r="K13" s="79"/>
      <c r="L13" s="79"/>
      <c r="M13" s="79"/>
      <c r="N13" s="79"/>
      <c r="O13" s="79"/>
      <c r="P13" s="79"/>
      <c r="Q13" s="79"/>
      <c r="R13" s="79"/>
      <c r="S13" s="79"/>
      <c r="T13" s="79"/>
      <c r="U13" s="79"/>
      <c r="V13" s="79"/>
      <c r="W13" s="75"/>
      <c r="X13" s="80" t="s">
        <v>363</v>
      </c>
      <c r="Y13" s="80" t="s">
        <v>95</v>
      </c>
      <c r="Z13" s="80" t="s">
        <v>363</v>
      </c>
      <c r="AA13" s="80" t="s">
        <v>363</v>
      </c>
      <c r="AB13" s="80" t="s">
        <v>363</v>
      </c>
      <c r="AC13" s="80" t="s">
        <v>363</v>
      </c>
      <c r="AD13" s="334"/>
      <c r="AE13" s="334"/>
      <c r="AF13" s="326">
        <v>14</v>
      </c>
      <c r="AG13" s="326">
        <v>16</v>
      </c>
    </row>
    <row r="14" spans="1:33" ht="45" customHeight="1">
      <c r="A14" s="325">
        <v>43379</v>
      </c>
      <c r="B14" s="326" t="s">
        <v>407</v>
      </c>
      <c r="C14" s="338">
        <v>43393</v>
      </c>
      <c r="D14" s="338">
        <v>43395</v>
      </c>
      <c r="E14" s="79"/>
      <c r="F14" s="79"/>
      <c r="G14" s="79"/>
      <c r="H14" s="79"/>
      <c r="I14" s="79"/>
      <c r="J14" s="79"/>
      <c r="K14" s="79"/>
      <c r="L14" s="79"/>
      <c r="M14" s="79"/>
      <c r="N14" s="79"/>
      <c r="O14" s="79"/>
      <c r="P14" s="79"/>
      <c r="Q14" s="79"/>
      <c r="R14" s="79"/>
      <c r="S14" s="79"/>
      <c r="T14" s="79"/>
      <c r="U14" s="79"/>
      <c r="V14" s="79"/>
      <c r="W14" s="75"/>
      <c r="X14" s="80" t="s">
        <v>363</v>
      </c>
      <c r="Y14" s="80" t="s">
        <v>95</v>
      </c>
      <c r="Z14" s="80" t="s">
        <v>363</v>
      </c>
      <c r="AA14" s="80" t="s">
        <v>363</v>
      </c>
      <c r="AB14" s="80" t="s">
        <v>363</v>
      </c>
      <c r="AC14" s="80" t="s">
        <v>363</v>
      </c>
      <c r="AD14" s="334"/>
      <c r="AE14" s="334"/>
      <c r="AF14" s="326">
        <v>14</v>
      </c>
      <c r="AG14" s="326">
        <v>16</v>
      </c>
    </row>
    <row r="15" spans="1:33" ht="45" customHeight="1">
      <c r="A15" s="325">
        <v>43380</v>
      </c>
      <c r="B15" s="326" t="s">
        <v>408</v>
      </c>
      <c r="C15" s="338"/>
      <c r="D15" s="338"/>
      <c r="E15" s="79"/>
      <c r="F15" s="79"/>
      <c r="G15" s="79"/>
      <c r="H15" s="79"/>
      <c r="I15" s="79"/>
      <c r="J15" s="79"/>
      <c r="K15" s="79"/>
      <c r="L15" s="79"/>
      <c r="M15" s="79"/>
      <c r="N15" s="79"/>
      <c r="O15" s="79"/>
      <c r="P15" s="79"/>
      <c r="Q15" s="79"/>
      <c r="R15" s="79"/>
      <c r="S15" s="79"/>
      <c r="T15" s="79"/>
      <c r="U15" s="79"/>
      <c r="V15" s="79"/>
      <c r="W15" s="75"/>
      <c r="X15" s="80" t="s">
        <v>363</v>
      </c>
      <c r="Y15" s="80" t="s">
        <v>363</v>
      </c>
      <c r="Z15" s="80" t="s">
        <v>363</v>
      </c>
      <c r="AA15" s="80" t="s">
        <v>363</v>
      </c>
      <c r="AB15" s="80" t="s">
        <v>363</v>
      </c>
      <c r="AC15" s="80" t="s">
        <v>363</v>
      </c>
      <c r="AD15" s="334"/>
      <c r="AE15" s="334"/>
      <c r="AF15" s="326" t="s">
        <v>363</v>
      </c>
      <c r="AG15" s="326" t="s">
        <v>363</v>
      </c>
    </row>
    <row r="16" spans="1:33" ht="45" customHeight="1">
      <c r="A16" s="325">
        <v>43381</v>
      </c>
      <c r="B16" s="326" t="s">
        <v>402</v>
      </c>
      <c r="C16" s="338">
        <v>43395</v>
      </c>
      <c r="D16" s="338">
        <v>43397</v>
      </c>
      <c r="E16" s="79"/>
      <c r="F16" s="79"/>
      <c r="G16" s="79"/>
      <c r="H16" s="79"/>
      <c r="I16" s="79"/>
      <c r="J16" s="79"/>
      <c r="K16" s="79"/>
      <c r="L16" s="79"/>
      <c r="M16" s="79"/>
      <c r="N16" s="79"/>
      <c r="O16" s="79"/>
      <c r="P16" s="79"/>
      <c r="Q16" s="79"/>
      <c r="R16" s="79"/>
      <c r="S16" s="79"/>
      <c r="T16" s="79"/>
      <c r="U16" s="79"/>
      <c r="V16" s="79"/>
      <c r="W16" s="75"/>
      <c r="X16" s="80" t="s">
        <v>363</v>
      </c>
      <c r="Y16" s="80" t="s">
        <v>95</v>
      </c>
      <c r="Z16" s="80" t="s">
        <v>363</v>
      </c>
      <c r="AA16" s="80" t="s">
        <v>363</v>
      </c>
      <c r="AB16" s="80" t="s">
        <v>363</v>
      </c>
      <c r="AC16" s="80" t="s">
        <v>363</v>
      </c>
      <c r="AD16" s="334"/>
      <c r="AE16" s="334"/>
      <c r="AF16" s="326">
        <v>14</v>
      </c>
      <c r="AG16" s="326">
        <v>16</v>
      </c>
    </row>
    <row r="17" spans="1:33" ht="45" customHeight="1">
      <c r="A17" s="325">
        <v>43382</v>
      </c>
      <c r="B17" s="326" t="s">
        <v>403</v>
      </c>
      <c r="C17" s="338">
        <v>43396</v>
      </c>
      <c r="D17" s="338">
        <v>43398</v>
      </c>
      <c r="E17" s="79"/>
      <c r="F17" s="79"/>
      <c r="G17" s="79"/>
      <c r="H17" s="79"/>
      <c r="I17" s="79"/>
      <c r="J17" s="79"/>
      <c r="K17" s="79"/>
      <c r="L17" s="79"/>
      <c r="M17" s="79"/>
      <c r="N17" s="79"/>
      <c r="O17" s="79"/>
      <c r="P17" s="79"/>
      <c r="Q17" s="79"/>
      <c r="R17" s="79"/>
      <c r="S17" s="79"/>
      <c r="T17" s="79"/>
      <c r="U17" s="79"/>
      <c r="V17" s="79"/>
      <c r="W17" s="75"/>
      <c r="X17" s="80" t="s">
        <v>363</v>
      </c>
      <c r="Y17" s="80" t="s">
        <v>95</v>
      </c>
      <c r="Z17" s="80" t="s">
        <v>363</v>
      </c>
      <c r="AA17" s="80" t="s">
        <v>363</v>
      </c>
      <c r="AB17" s="80" t="s">
        <v>363</v>
      </c>
      <c r="AC17" s="80" t="s">
        <v>363</v>
      </c>
      <c r="AD17" s="334"/>
      <c r="AE17" s="334"/>
      <c r="AF17" s="326">
        <v>14</v>
      </c>
      <c r="AG17" s="326">
        <v>16</v>
      </c>
    </row>
    <row r="18" spans="1:33" ht="45" customHeight="1">
      <c r="A18" s="325">
        <v>43383</v>
      </c>
      <c r="B18" s="326" t="s">
        <v>404</v>
      </c>
      <c r="C18" s="338">
        <v>43397</v>
      </c>
      <c r="D18" s="338">
        <v>43399</v>
      </c>
      <c r="E18" s="79"/>
      <c r="F18" s="79"/>
      <c r="G18" s="79"/>
      <c r="H18" s="79"/>
      <c r="I18" s="79"/>
      <c r="J18" s="79"/>
      <c r="K18" s="79"/>
      <c r="L18" s="79"/>
      <c r="M18" s="79"/>
      <c r="N18" s="79"/>
      <c r="O18" s="79"/>
      <c r="P18" s="79"/>
      <c r="Q18" s="79" t="s">
        <v>93</v>
      </c>
      <c r="R18" s="79"/>
      <c r="S18" s="79"/>
      <c r="T18" s="79"/>
      <c r="U18" s="79"/>
      <c r="V18" s="79"/>
      <c r="W18" s="75"/>
      <c r="X18" s="80" t="s">
        <v>363</v>
      </c>
      <c r="Y18" s="80" t="s">
        <v>95</v>
      </c>
      <c r="Z18" s="80" t="s">
        <v>363</v>
      </c>
      <c r="AA18" s="80" t="s">
        <v>363</v>
      </c>
      <c r="AB18" s="80" t="s">
        <v>363</v>
      </c>
      <c r="AC18" s="80" t="s">
        <v>363</v>
      </c>
      <c r="AD18" s="334"/>
      <c r="AE18" s="334"/>
      <c r="AF18" s="326">
        <v>14</v>
      </c>
      <c r="AG18" s="326">
        <v>16</v>
      </c>
    </row>
    <row r="19" spans="1:33" ht="45" customHeight="1">
      <c r="A19" s="325">
        <v>43384</v>
      </c>
      <c r="B19" s="326" t="s">
        <v>405</v>
      </c>
      <c r="C19" s="338">
        <v>43398</v>
      </c>
      <c r="D19" s="338">
        <v>43400</v>
      </c>
      <c r="E19" s="79"/>
      <c r="F19" s="79"/>
      <c r="G19" s="79"/>
      <c r="H19" s="79"/>
      <c r="I19" s="79"/>
      <c r="J19" s="79"/>
      <c r="K19" s="79"/>
      <c r="L19" s="79"/>
      <c r="M19" s="79"/>
      <c r="N19" s="79"/>
      <c r="O19" s="79"/>
      <c r="P19" s="79"/>
      <c r="Q19" s="79"/>
      <c r="R19" s="79"/>
      <c r="S19" s="79"/>
      <c r="T19" s="79"/>
      <c r="U19" s="79"/>
      <c r="V19" s="79"/>
      <c r="W19" s="75"/>
      <c r="X19" s="80" t="s">
        <v>363</v>
      </c>
      <c r="Y19" s="80" t="s">
        <v>95</v>
      </c>
      <c r="Z19" s="80" t="s">
        <v>363</v>
      </c>
      <c r="AA19" s="80" t="s">
        <v>363</v>
      </c>
      <c r="AB19" s="80" t="s">
        <v>363</v>
      </c>
      <c r="AC19" s="80" t="s">
        <v>363</v>
      </c>
      <c r="AD19" s="334"/>
      <c r="AE19" s="334"/>
      <c r="AF19" s="326">
        <v>14</v>
      </c>
      <c r="AG19" s="326">
        <v>16</v>
      </c>
    </row>
    <row r="20" spans="1:33" ht="45" customHeight="1">
      <c r="A20" s="325">
        <v>43385</v>
      </c>
      <c r="B20" s="326" t="s">
        <v>406</v>
      </c>
      <c r="C20" s="338">
        <v>43399</v>
      </c>
      <c r="D20" s="338">
        <v>43401</v>
      </c>
      <c r="E20" s="79"/>
      <c r="F20" s="79"/>
      <c r="G20" s="79"/>
      <c r="H20" s="79"/>
      <c r="I20" s="79"/>
      <c r="J20" s="79"/>
      <c r="K20" s="79"/>
      <c r="L20" s="79"/>
      <c r="M20" s="79"/>
      <c r="N20" s="79"/>
      <c r="O20" s="79"/>
      <c r="P20" s="79"/>
      <c r="Q20" s="79"/>
      <c r="R20" s="79"/>
      <c r="S20" s="79"/>
      <c r="T20" s="79"/>
      <c r="U20" s="79"/>
      <c r="V20" s="79"/>
      <c r="W20" s="75"/>
      <c r="X20" s="80" t="s">
        <v>363</v>
      </c>
      <c r="Y20" s="80" t="s">
        <v>95</v>
      </c>
      <c r="Z20" s="80" t="s">
        <v>363</v>
      </c>
      <c r="AA20" s="80" t="s">
        <v>363</v>
      </c>
      <c r="AB20" s="80" t="s">
        <v>363</v>
      </c>
      <c r="AC20" s="80" t="s">
        <v>363</v>
      </c>
      <c r="AD20" s="334"/>
      <c r="AE20" s="334"/>
      <c r="AF20" s="326">
        <v>14</v>
      </c>
      <c r="AG20" s="326">
        <v>16</v>
      </c>
    </row>
    <row r="21" spans="1:33" ht="45" customHeight="1">
      <c r="A21" s="325">
        <v>43386</v>
      </c>
      <c r="B21" s="326" t="s">
        <v>407</v>
      </c>
      <c r="C21" s="338">
        <v>43400</v>
      </c>
      <c r="D21" s="338">
        <v>43402</v>
      </c>
      <c r="E21" s="79"/>
      <c r="F21" s="79"/>
      <c r="G21" s="79"/>
      <c r="H21" s="79"/>
      <c r="I21" s="79"/>
      <c r="J21" s="79"/>
      <c r="K21" s="79"/>
      <c r="L21" s="79"/>
      <c r="M21" s="79"/>
      <c r="N21" s="79"/>
      <c r="O21" s="79"/>
      <c r="P21" s="79"/>
      <c r="Q21" s="79"/>
      <c r="R21" s="79"/>
      <c r="S21" s="79"/>
      <c r="T21" s="79"/>
      <c r="U21" s="79"/>
      <c r="V21" s="79"/>
      <c r="W21" s="75"/>
      <c r="X21" s="80" t="s">
        <v>363</v>
      </c>
      <c r="Y21" s="80" t="s">
        <v>95</v>
      </c>
      <c r="Z21" s="80" t="s">
        <v>363</v>
      </c>
      <c r="AA21" s="80" t="s">
        <v>363</v>
      </c>
      <c r="AB21" s="80" t="s">
        <v>363</v>
      </c>
      <c r="AC21" s="80" t="s">
        <v>363</v>
      </c>
      <c r="AD21" s="334"/>
      <c r="AE21" s="334"/>
      <c r="AF21" s="326">
        <v>14</v>
      </c>
      <c r="AG21" s="326">
        <v>16</v>
      </c>
    </row>
    <row r="22" spans="1:33" ht="45" customHeight="1">
      <c r="A22" s="325">
        <v>43387</v>
      </c>
      <c r="B22" s="326" t="s">
        <v>408</v>
      </c>
      <c r="C22" s="338"/>
      <c r="D22" s="338"/>
      <c r="E22" s="79"/>
      <c r="F22" s="79"/>
      <c r="G22" s="79"/>
      <c r="H22" s="79"/>
      <c r="I22" s="79"/>
      <c r="J22" s="79"/>
      <c r="K22" s="79"/>
      <c r="L22" s="79"/>
      <c r="M22" s="79"/>
      <c r="N22" s="79"/>
      <c r="O22" s="79"/>
      <c r="P22" s="79"/>
      <c r="Q22" s="79"/>
      <c r="R22" s="79"/>
      <c r="S22" s="79"/>
      <c r="T22" s="79"/>
      <c r="U22" s="79"/>
      <c r="V22" s="79"/>
      <c r="W22" s="75"/>
      <c r="X22" s="80" t="s">
        <v>363</v>
      </c>
      <c r="Y22" s="80" t="s">
        <v>363</v>
      </c>
      <c r="Z22" s="80" t="s">
        <v>363</v>
      </c>
      <c r="AA22" s="80" t="s">
        <v>363</v>
      </c>
      <c r="AB22" s="80" t="s">
        <v>363</v>
      </c>
      <c r="AC22" s="80" t="s">
        <v>363</v>
      </c>
      <c r="AD22" s="334"/>
      <c r="AE22" s="334"/>
      <c r="AF22" s="326" t="s">
        <v>363</v>
      </c>
      <c r="AG22" s="326" t="s">
        <v>363</v>
      </c>
    </row>
    <row r="23" spans="1:33" ht="45" customHeight="1">
      <c r="A23" s="325">
        <v>43388</v>
      </c>
      <c r="B23" s="326" t="s">
        <v>402</v>
      </c>
      <c r="C23" s="338">
        <v>43402</v>
      </c>
      <c r="D23" s="338">
        <v>43404</v>
      </c>
      <c r="E23" s="79"/>
      <c r="F23" s="79"/>
      <c r="G23" s="79"/>
      <c r="H23" s="79"/>
      <c r="I23" s="79"/>
      <c r="J23" s="79"/>
      <c r="K23" s="79"/>
      <c r="L23" s="79"/>
      <c r="M23" s="79"/>
      <c r="N23" s="79"/>
      <c r="O23" s="79"/>
      <c r="P23" s="79"/>
      <c r="Q23" s="79"/>
      <c r="R23" s="79"/>
      <c r="S23" s="79"/>
      <c r="T23" s="79"/>
      <c r="U23" s="79"/>
      <c r="V23" s="79"/>
      <c r="W23" s="75"/>
      <c r="X23" s="80" t="s">
        <v>363</v>
      </c>
      <c r="Y23" s="80" t="s">
        <v>95</v>
      </c>
      <c r="Z23" s="80" t="s">
        <v>363</v>
      </c>
      <c r="AA23" s="80" t="s">
        <v>363</v>
      </c>
      <c r="AB23" s="80" t="s">
        <v>363</v>
      </c>
      <c r="AC23" s="80" t="s">
        <v>363</v>
      </c>
      <c r="AD23" s="334"/>
      <c r="AE23" s="334"/>
      <c r="AF23" s="326">
        <v>14</v>
      </c>
      <c r="AG23" s="326">
        <v>16</v>
      </c>
    </row>
    <row r="24" spans="1:33" ht="45" customHeight="1">
      <c r="A24" s="325">
        <v>43389</v>
      </c>
      <c r="B24" s="326" t="s">
        <v>403</v>
      </c>
      <c r="C24" s="338">
        <v>43403</v>
      </c>
      <c r="D24" s="338">
        <v>43405</v>
      </c>
      <c r="E24" s="79"/>
      <c r="F24" s="79"/>
      <c r="G24" s="79"/>
      <c r="H24" s="79"/>
      <c r="I24" s="79"/>
      <c r="J24" s="79"/>
      <c r="K24" s="79"/>
      <c r="L24" s="79"/>
      <c r="M24" s="79"/>
      <c r="N24" s="79"/>
      <c r="O24" s="79"/>
      <c r="P24" s="79"/>
      <c r="Q24" s="79" t="s">
        <v>93</v>
      </c>
      <c r="R24" s="79"/>
      <c r="S24" s="79"/>
      <c r="T24" s="79"/>
      <c r="U24" s="79"/>
      <c r="V24" s="79"/>
      <c r="W24" s="75"/>
      <c r="X24" s="80" t="s">
        <v>363</v>
      </c>
      <c r="Y24" s="80" t="s">
        <v>95</v>
      </c>
      <c r="Z24" s="80" t="s">
        <v>363</v>
      </c>
      <c r="AA24" s="80" t="s">
        <v>363</v>
      </c>
      <c r="AB24" s="80" t="s">
        <v>363</v>
      </c>
      <c r="AC24" s="80" t="s">
        <v>363</v>
      </c>
      <c r="AD24" s="334"/>
      <c r="AE24" s="334"/>
      <c r="AF24" s="326">
        <v>14</v>
      </c>
      <c r="AG24" s="326">
        <v>16</v>
      </c>
    </row>
    <row r="25" spans="1:33" ht="45" customHeight="1">
      <c r="A25" s="325">
        <v>43390</v>
      </c>
      <c r="B25" s="326" t="s">
        <v>404</v>
      </c>
      <c r="C25" s="338">
        <v>43404</v>
      </c>
      <c r="D25" s="338">
        <v>43406</v>
      </c>
      <c r="E25" s="79"/>
      <c r="F25" s="79"/>
      <c r="G25" s="79"/>
      <c r="H25" s="79"/>
      <c r="I25" s="79"/>
      <c r="J25" s="79"/>
      <c r="K25" s="79"/>
      <c r="L25" s="79"/>
      <c r="M25" s="79"/>
      <c r="N25" s="79"/>
      <c r="O25" s="79"/>
      <c r="P25" s="79"/>
      <c r="Q25" s="79"/>
      <c r="R25" s="79"/>
      <c r="S25" s="79"/>
      <c r="T25" s="79"/>
      <c r="U25" s="79"/>
      <c r="V25" s="79"/>
      <c r="W25" s="75"/>
      <c r="X25" s="80" t="s">
        <v>363</v>
      </c>
      <c r="Y25" s="80" t="s">
        <v>95</v>
      </c>
      <c r="Z25" s="80" t="s">
        <v>363</v>
      </c>
      <c r="AA25" s="80" t="s">
        <v>363</v>
      </c>
      <c r="AB25" s="80" t="s">
        <v>363</v>
      </c>
      <c r="AC25" s="80" t="s">
        <v>363</v>
      </c>
      <c r="AD25" s="334"/>
      <c r="AE25" s="334"/>
      <c r="AF25" s="326">
        <v>14</v>
      </c>
      <c r="AG25" s="326">
        <v>16</v>
      </c>
    </row>
    <row r="26" spans="1:33" ht="45" customHeight="1">
      <c r="A26" s="325">
        <v>43391</v>
      </c>
      <c r="B26" s="326" t="s">
        <v>405</v>
      </c>
      <c r="C26" s="338">
        <v>43405</v>
      </c>
      <c r="D26" s="338">
        <v>43407</v>
      </c>
      <c r="E26" s="79"/>
      <c r="F26" s="79"/>
      <c r="G26" s="79"/>
      <c r="H26" s="79"/>
      <c r="I26" s="79"/>
      <c r="J26" s="79"/>
      <c r="K26" s="79"/>
      <c r="L26" s="79"/>
      <c r="M26" s="79"/>
      <c r="N26" s="79"/>
      <c r="O26" s="79"/>
      <c r="P26" s="79"/>
      <c r="Q26" s="79"/>
      <c r="R26" s="79"/>
      <c r="S26" s="79"/>
      <c r="T26" s="79"/>
      <c r="U26" s="79"/>
      <c r="V26" s="79"/>
      <c r="W26" s="75"/>
      <c r="X26" s="80" t="s">
        <v>363</v>
      </c>
      <c r="Y26" s="80" t="s">
        <v>95</v>
      </c>
      <c r="Z26" s="80" t="s">
        <v>363</v>
      </c>
      <c r="AA26" s="80" t="s">
        <v>363</v>
      </c>
      <c r="AB26" s="80" t="s">
        <v>363</v>
      </c>
      <c r="AC26" s="80" t="s">
        <v>363</v>
      </c>
      <c r="AD26" s="334"/>
      <c r="AE26" s="334"/>
      <c r="AF26" s="326">
        <v>14</v>
      </c>
      <c r="AG26" s="326">
        <v>16</v>
      </c>
    </row>
    <row r="27" spans="1:33" ht="45" customHeight="1">
      <c r="A27" s="325">
        <v>43392</v>
      </c>
      <c r="B27" s="326" t="s">
        <v>406</v>
      </c>
      <c r="C27" s="338">
        <v>43406</v>
      </c>
      <c r="D27" s="338">
        <v>43408</v>
      </c>
      <c r="E27" s="79"/>
      <c r="F27" s="79"/>
      <c r="G27" s="79"/>
      <c r="H27" s="79"/>
      <c r="I27" s="79"/>
      <c r="J27" s="79"/>
      <c r="K27" s="79"/>
      <c r="L27" s="79"/>
      <c r="M27" s="79"/>
      <c r="N27" s="79"/>
      <c r="O27" s="79"/>
      <c r="P27" s="79"/>
      <c r="Q27" s="79"/>
      <c r="R27" s="79"/>
      <c r="S27" s="79"/>
      <c r="T27" s="79"/>
      <c r="U27" s="79"/>
      <c r="V27" s="79"/>
      <c r="W27" s="75"/>
      <c r="X27" s="80" t="s">
        <v>363</v>
      </c>
      <c r="Y27" s="80" t="s">
        <v>95</v>
      </c>
      <c r="Z27" s="80" t="s">
        <v>363</v>
      </c>
      <c r="AA27" s="80" t="s">
        <v>363</v>
      </c>
      <c r="AB27" s="80" t="s">
        <v>363</v>
      </c>
      <c r="AC27" s="80" t="s">
        <v>363</v>
      </c>
      <c r="AD27" s="334"/>
      <c r="AE27" s="334"/>
      <c r="AF27" s="326">
        <v>14</v>
      </c>
      <c r="AG27" s="326">
        <v>16</v>
      </c>
    </row>
    <row r="28" spans="1:33" ht="45" customHeight="1">
      <c r="A28" s="325">
        <v>43393</v>
      </c>
      <c r="B28" s="326" t="s">
        <v>407</v>
      </c>
      <c r="C28" s="338">
        <v>43407</v>
      </c>
      <c r="D28" s="338">
        <v>43409</v>
      </c>
      <c r="E28" s="79"/>
      <c r="F28" s="79"/>
      <c r="G28" s="79"/>
      <c r="H28" s="79"/>
      <c r="I28" s="79"/>
      <c r="J28" s="79"/>
      <c r="K28" s="79"/>
      <c r="L28" s="79"/>
      <c r="M28" s="79"/>
      <c r="N28" s="79"/>
      <c r="O28" s="79"/>
      <c r="P28" s="79"/>
      <c r="Q28" s="79"/>
      <c r="R28" s="79"/>
      <c r="S28" s="79"/>
      <c r="T28" s="79"/>
      <c r="U28" s="79"/>
      <c r="V28" s="79"/>
      <c r="W28" s="75"/>
      <c r="X28" s="80" t="s">
        <v>363</v>
      </c>
      <c r="Y28" s="80" t="s">
        <v>95</v>
      </c>
      <c r="Z28" s="80" t="s">
        <v>363</v>
      </c>
      <c r="AA28" s="80" t="s">
        <v>363</v>
      </c>
      <c r="AB28" s="80" t="s">
        <v>363</v>
      </c>
      <c r="AC28" s="80" t="s">
        <v>363</v>
      </c>
      <c r="AD28" s="334"/>
      <c r="AE28" s="334"/>
      <c r="AF28" s="326">
        <v>14</v>
      </c>
      <c r="AG28" s="326">
        <v>16</v>
      </c>
    </row>
    <row r="29" spans="1:33" ht="45" customHeight="1">
      <c r="A29" s="325">
        <v>43394</v>
      </c>
      <c r="B29" s="326" t="s">
        <v>408</v>
      </c>
      <c r="C29" s="338"/>
      <c r="D29" s="338"/>
      <c r="E29" s="79"/>
      <c r="F29" s="79"/>
      <c r="G29" s="79"/>
      <c r="H29" s="79"/>
      <c r="I29" s="79"/>
      <c r="J29" s="79"/>
      <c r="K29" s="79"/>
      <c r="L29" s="79"/>
      <c r="M29" s="79"/>
      <c r="N29" s="79"/>
      <c r="O29" s="79"/>
      <c r="P29" s="79"/>
      <c r="Q29" s="79"/>
      <c r="R29" s="79"/>
      <c r="S29" s="79"/>
      <c r="T29" s="79"/>
      <c r="U29" s="79"/>
      <c r="V29" s="79"/>
      <c r="W29" s="75"/>
      <c r="X29" s="80" t="s">
        <v>363</v>
      </c>
      <c r="Y29" s="80" t="s">
        <v>363</v>
      </c>
      <c r="Z29" s="80" t="s">
        <v>363</v>
      </c>
      <c r="AA29" s="80" t="s">
        <v>363</v>
      </c>
      <c r="AB29" s="80" t="s">
        <v>363</v>
      </c>
      <c r="AC29" s="80" t="s">
        <v>363</v>
      </c>
      <c r="AD29" s="334"/>
      <c r="AE29" s="334"/>
      <c r="AF29" s="326" t="s">
        <v>363</v>
      </c>
      <c r="AG29" s="326" t="s">
        <v>363</v>
      </c>
    </row>
    <row r="30" spans="1:33" ht="45" customHeight="1">
      <c r="A30" s="325">
        <v>43395</v>
      </c>
      <c r="B30" s="326" t="s">
        <v>402</v>
      </c>
      <c r="C30" s="338">
        <v>43409</v>
      </c>
      <c r="D30" s="338">
        <v>43411</v>
      </c>
      <c r="E30" s="79"/>
      <c r="F30" s="79"/>
      <c r="G30" s="79"/>
      <c r="H30" s="79"/>
      <c r="I30" s="79"/>
      <c r="J30" s="79"/>
      <c r="K30" s="79"/>
      <c r="L30" s="79"/>
      <c r="M30" s="79"/>
      <c r="N30" s="79"/>
      <c r="O30" s="79"/>
      <c r="P30" s="79"/>
      <c r="Q30" s="79"/>
      <c r="R30" s="79"/>
      <c r="S30" s="79"/>
      <c r="T30" s="79"/>
      <c r="U30" s="79"/>
      <c r="V30" s="79"/>
      <c r="W30" s="75"/>
      <c r="X30" s="80" t="s">
        <v>363</v>
      </c>
      <c r="Y30" s="80" t="s">
        <v>95</v>
      </c>
      <c r="Z30" s="80" t="s">
        <v>363</v>
      </c>
      <c r="AA30" s="80" t="s">
        <v>363</v>
      </c>
      <c r="AB30" s="80" t="s">
        <v>363</v>
      </c>
      <c r="AC30" s="80" t="s">
        <v>363</v>
      </c>
      <c r="AD30" s="334"/>
      <c r="AE30" s="334"/>
      <c r="AF30" s="326">
        <v>14</v>
      </c>
      <c r="AG30" s="326">
        <v>16</v>
      </c>
    </row>
    <row r="31" spans="1:33" ht="45" customHeight="1">
      <c r="A31" s="325">
        <v>43396</v>
      </c>
      <c r="B31" s="326" t="s">
        <v>403</v>
      </c>
      <c r="C31" s="338">
        <v>43410</v>
      </c>
      <c r="D31" s="338">
        <v>43412</v>
      </c>
      <c r="E31" s="79"/>
      <c r="F31" s="79"/>
      <c r="G31" s="79"/>
      <c r="H31" s="79"/>
      <c r="I31" s="79"/>
      <c r="J31" s="79"/>
      <c r="K31" s="79"/>
      <c r="L31" s="79"/>
      <c r="M31" s="79"/>
      <c r="N31" s="79"/>
      <c r="O31" s="79"/>
      <c r="P31" s="79"/>
      <c r="Q31" s="79" t="s">
        <v>93</v>
      </c>
      <c r="R31" s="79"/>
      <c r="S31" s="79"/>
      <c r="T31" s="79"/>
      <c r="U31" s="79"/>
      <c r="V31" s="79"/>
      <c r="W31" s="75"/>
      <c r="X31" s="80" t="s">
        <v>363</v>
      </c>
      <c r="Y31" s="80" t="s">
        <v>95</v>
      </c>
      <c r="Z31" s="80" t="s">
        <v>363</v>
      </c>
      <c r="AA31" s="80" t="s">
        <v>363</v>
      </c>
      <c r="AB31" s="80" t="s">
        <v>363</v>
      </c>
      <c r="AC31" s="80" t="s">
        <v>363</v>
      </c>
      <c r="AD31" s="334"/>
      <c r="AE31" s="334"/>
      <c r="AF31" s="326">
        <v>14</v>
      </c>
      <c r="AG31" s="326">
        <v>16</v>
      </c>
    </row>
    <row r="32" spans="1:33" ht="45" customHeight="1">
      <c r="A32" s="325">
        <v>43397</v>
      </c>
      <c r="B32" s="326" t="s">
        <v>404</v>
      </c>
      <c r="C32" s="338">
        <v>43411</v>
      </c>
      <c r="D32" s="338">
        <v>43413</v>
      </c>
      <c r="E32" s="79"/>
      <c r="F32" s="79"/>
      <c r="G32" s="79"/>
      <c r="H32" s="79"/>
      <c r="I32" s="79"/>
      <c r="J32" s="79"/>
      <c r="K32" s="79"/>
      <c r="L32" s="79"/>
      <c r="M32" s="79"/>
      <c r="N32" s="79"/>
      <c r="O32" s="79"/>
      <c r="P32" s="79"/>
      <c r="Q32" s="79"/>
      <c r="R32" s="79"/>
      <c r="S32" s="79"/>
      <c r="T32" s="79"/>
      <c r="U32" s="79"/>
      <c r="V32" s="79"/>
      <c r="W32" s="75"/>
      <c r="X32" s="80" t="s">
        <v>363</v>
      </c>
      <c r="Y32" s="80" t="s">
        <v>95</v>
      </c>
      <c r="Z32" s="80" t="s">
        <v>363</v>
      </c>
      <c r="AA32" s="80" t="s">
        <v>363</v>
      </c>
      <c r="AB32" s="80" t="s">
        <v>363</v>
      </c>
      <c r="AC32" s="80" t="s">
        <v>363</v>
      </c>
      <c r="AD32" s="334"/>
      <c r="AE32" s="334"/>
      <c r="AF32" s="326">
        <v>14</v>
      </c>
      <c r="AG32" s="326">
        <v>16</v>
      </c>
    </row>
    <row r="33" spans="1:33" ht="45" customHeight="1">
      <c r="A33" s="325">
        <v>43398</v>
      </c>
      <c r="B33" s="326" t="s">
        <v>405</v>
      </c>
      <c r="C33" s="338">
        <v>43412</v>
      </c>
      <c r="D33" s="338">
        <v>43414</v>
      </c>
      <c r="E33" s="79"/>
      <c r="F33" s="79"/>
      <c r="G33" s="79"/>
      <c r="H33" s="79"/>
      <c r="I33" s="79"/>
      <c r="J33" s="79"/>
      <c r="K33" s="79"/>
      <c r="L33" s="79"/>
      <c r="M33" s="79"/>
      <c r="N33" s="79"/>
      <c r="O33" s="79"/>
      <c r="P33" s="79"/>
      <c r="Q33" s="79"/>
      <c r="R33" s="79"/>
      <c r="S33" s="79"/>
      <c r="T33" s="79"/>
      <c r="U33" s="79"/>
      <c r="V33" s="79"/>
      <c r="W33" s="75"/>
      <c r="X33" s="80" t="s">
        <v>363</v>
      </c>
      <c r="Y33" s="80" t="s">
        <v>95</v>
      </c>
      <c r="Z33" s="80" t="s">
        <v>363</v>
      </c>
      <c r="AA33" s="80" t="s">
        <v>363</v>
      </c>
      <c r="AB33" s="80" t="s">
        <v>363</v>
      </c>
      <c r="AC33" s="80" t="s">
        <v>363</v>
      </c>
      <c r="AD33" s="334"/>
      <c r="AE33" s="334"/>
      <c r="AF33" s="326">
        <v>14</v>
      </c>
      <c r="AG33" s="326">
        <v>16</v>
      </c>
    </row>
    <row r="34" spans="1:33" ht="45" customHeight="1">
      <c r="A34" s="325">
        <v>43399</v>
      </c>
      <c r="B34" s="326" t="s">
        <v>406</v>
      </c>
      <c r="C34" s="338">
        <v>43413</v>
      </c>
      <c r="D34" s="338">
        <v>43415</v>
      </c>
      <c r="E34" s="79"/>
      <c r="F34" s="79"/>
      <c r="G34" s="79"/>
      <c r="H34" s="79"/>
      <c r="I34" s="79"/>
      <c r="J34" s="79"/>
      <c r="K34" s="79"/>
      <c r="L34" s="79"/>
      <c r="M34" s="79"/>
      <c r="N34" s="79"/>
      <c r="O34" s="79"/>
      <c r="P34" s="79"/>
      <c r="Q34" s="79"/>
      <c r="R34" s="79"/>
      <c r="S34" s="79"/>
      <c r="T34" s="79"/>
      <c r="U34" s="79"/>
      <c r="V34" s="79"/>
      <c r="W34" s="75"/>
      <c r="X34" s="80" t="s">
        <v>363</v>
      </c>
      <c r="Y34" s="80" t="s">
        <v>95</v>
      </c>
      <c r="Z34" s="80" t="s">
        <v>363</v>
      </c>
      <c r="AA34" s="80" t="s">
        <v>363</v>
      </c>
      <c r="AB34" s="80" t="s">
        <v>363</v>
      </c>
      <c r="AC34" s="80" t="s">
        <v>363</v>
      </c>
      <c r="AD34" s="334"/>
      <c r="AE34" s="334"/>
      <c r="AF34" s="326">
        <v>14</v>
      </c>
      <c r="AG34" s="326">
        <v>16</v>
      </c>
    </row>
    <row r="35" spans="1:33" ht="45" customHeight="1">
      <c r="A35" s="325">
        <v>43400</v>
      </c>
      <c r="B35" s="326" t="s">
        <v>407</v>
      </c>
      <c r="C35" s="338">
        <v>43414</v>
      </c>
      <c r="D35" s="338">
        <v>43416</v>
      </c>
      <c r="E35" s="79"/>
      <c r="F35" s="79"/>
      <c r="G35" s="79"/>
      <c r="H35" s="79"/>
      <c r="I35" s="79"/>
      <c r="J35" s="79"/>
      <c r="K35" s="79"/>
      <c r="L35" s="79"/>
      <c r="M35" s="79"/>
      <c r="N35" s="79"/>
      <c r="O35" s="79"/>
      <c r="P35" s="79"/>
      <c r="Q35" s="79"/>
      <c r="R35" s="79"/>
      <c r="S35" s="79"/>
      <c r="T35" s="79"/>
      <c r="U35" s="79"/>
      <c r="V35" s="79"/>
      <c r="W35" s="75"/>
      <c r="X35" s="80" t="s">
        <v>363</v>
      </c>
      <c r="Y35" s="80" t="s">
        <v>95</v>
      </c>
      <c r="Z35" s="80" t="s">
        <v>363</v>
      </c>
      <c r="AA35" s="80" t="s">
        <v>363</v>
      </c>
      <c r="AB35" s="80" t="s">
        <v>363</v>
      </c>
      <c r="AC35" s="80" t="s">
        <v>363</v>
      </c>
      <c r="AD35" s="334"/>
      <c r="AE35" s="334"/>
      <c r="AF35" s="326">
        <v>14</v>
      </c>
      <c r="AG35" s="326">
        <v>16</v>
      </c>
    </row>
    <row r="36" spans="1:33" ht="45" customHeight="1">
      <c r="A36" s="325">
        <v>43401</v>
      </c>
      <c r="B36" s="326" t="s">
        <v>408</v>
      </c>
      <c r="C36" s="338"/>
      <c r="D36" s="338"/>
      <c r="E36" s="79"/>
      <c r="F36" s="79"/>
      <c r="G36" s="79"/>
      <c r="H36" s="79"/>
      <c r="I36" s="79"/>
      <c r="J36" s="79"/>
      <c r="K36" s="79"/>
      <c r="L36" s="79"/>
      <c r="M36" s="79"/>
      <c r="N36" s="79"/>
      <c r="O36" s="79"/>
      <c r="P36" s="79"/>
      <c r="Q36" s="79"/>
      <c r="R36" s="79"/>
      <c r="S36" s="79"/>
      <c r="T36" s="79"/>
      <c r="U36" s="79"/>
      <c r="V36" s="79"/>
      <c r="W36" s="75"/>
      <c r="X36" s="80" t="s">
        <v>363</v>
      </c>
      <c r="Y36" s="80" t="s">
        <v>363</v>
      </c>
      <c r="Z36" s="80" t="s">
        <v>363</v>
      </c>
      <c r="AA36" s="80" t="s">
        <v>363</v>
      </c>
      <c r="AB36" s="80" t="s">
        <v>363</v>
      </c>
      <c r="AC36" s="80" t="s">
        <v>363</v>
      </c>
      <c r="AD36" s="334"/>
      <c r="AE36" s="334"/>
      <c r="AF36" s="326" t="s">
        <v>363</v>
      </c>
      <c r="AG36" s="326" t="s">
        <v>363</v>
      </c>
    </row>
    <row r="37" spans="1:33" ht="45" customHeight="1">
      <c r="A37" s="325">
        <v>43402</v>
      </c>
      <c r="B37" s="326" t="s">
        <v>402</v>
      </c>
      <c r="C37" s="338">
        <v>43416</v>
      </c>
      <c r="D37" s="338">
        <v>43418</v>
      </c>
      <c r="E37" s="79"/>
      <c r="F37" s="79"/>
      <c r="G37" s="79"/>
      <c r="H37" s="79"/>
      <c r="I37" s="79"/>
      <c r="J37" s="79"/>
      <c r="K37" s="79"/>
      <c r="L37" s="79"/>
      <c r="M37" s="79"/>
      <c r="N37" s="79"/>
      <c r="O37" s="79"/>
      <c r="P37" s="79"/>
      <c r="Q37" s="79"/>
      <c r="R37" s="79"/>
      <c r="S37" s="79"/>
      <c r="T37" s="79"/>
      <c r="U37" s="79"/>
      <c r="V37" s="79"/>
      <c r="W37" s="75"/>
      <c r="X37" s="80" t="s">
        <v>363</v>
      </c>
      <c r="Y37" s="80" t="s">
        <v>95</v>
      </c>
      <c r="Z37" s="80" t="s">
        <v>363</v>
      </c>
      <c r="AA37" s="80" t="s">
        <v>363</v>
      </c>
      <c r="AB37" s="80" t="s">
        <v>363</v>
      </c>
      <c r="AC37" s="80" t="s">
        <v>363</v>
      </c>
      <c r="AD37" s="334"/>
      <c r="AE37" s="334"/>
      <c r="AF37" s="326">
        <v>14</v>
      </c>
      <c r="AG37" s="326">
        <v>16</v>
      </c>
    </row>
    <row r="38" spans="1:33" ht="45" customHeight="1">
      <c r="A38" s="325">
        <v>43403</v>
      </c>
      <c r="B38" s="326" t="s">
        <v>403</v>
      </c>
      <c r="C38" s="338">
        <v>43417</v>
      </c>
      <c r="D38" s="338">
        <v>43419</v>
      </c>
      <c r="E38" s="79"/>
      <c r="F38" s="79"/>
      <c r="G38" s="79"/>
      <c r="H38" s="79"/>
      <c r="I38" s="79"/>
      <c r="J38" s="79"/>
      <c r="K38" s="79"/>
      <c r="L38" s="79"/>
      <c r="M38" s="79"/>
      <c r="N38" s="79"/>
      <c r="O38" s="79"/>
      <c r="P38" s="79"/>
      <c r="Q38" s="79" t="s">
        <v>93</v>
      </c>
      <c r="R38" s="79"/>
      <c r="S38" s="79"/>
      <c r="T38" s="79"/>
      <c r="U38" s="79"/>
      <c r="V38" s="79"/>
      <c r="W38" s="75"/>
      <c r="X38" s="80" t="s">
        <v>363</v>
      </c>
      <c r="Y38" s="80" t="s">
        <v>95</v>
      </c>
      <c r="Z38" s="80" t="s">
        <v>363</v>
      </c>
      <c r="AA38" s="80" t="s">
        <v>363</v>
      </c>
      <c r="AB38" s="80" t="s">
        <v>363</v>
      </c>
      <c r="AC38" s="80" t="s">
        <v>363</v>
      </c>
      <c r="AD38" s="334"/>
      <c r="AE38" s="334"/>
      <c r="AF38" s="326">
        <v>14</v>
      </c>
      <c r="AG38" s="326">
        <v>16</v>
      </c>
    </row>
    <row r="39" spans="1:33" ht="45" customHeight="1">
      <c r="A39" s="325">
        <v>43404</v>
      </c>
      <c r="B39" s="326" t="s">
        <v>404</v>
      </c>
      <c r="C39" s="338">
        <v>43418</v>
      </c>
      <c r="D39" s="338">
        <v>43420</v>
      </c>
      <c r="E39" s="79"/>
      <c r="F39" s="79"/>
      <c r="G39" s="79"/>
      <c r="H39" s="79"/>
      <c r="I39" s="79"/>
      <c r="J39" s="79"/>
      <c r="K39" s="79"/>
      <c r="L39" s="79"/>
      <c r="M39" s="79"/>
      <c r="N39" s="79"/>
      <c r="O39" s="79"/>
      <c r="P39" s="79"/>
      <c r="Q39" s="79"/>
      <c r="R39" s="79"/>
      <c r="S39" s="79"/>
      <c r="T39" s="79"/>
      <c r="U39" s="79"/>
      <c r="V39" s="79"/>
      <c r="W39" s="75"/>
      <c r="X39" s="80" t="s">
        <v>363</v>
      </c>
      <c r="Y39" s="80" t="s">
        <v>95</v>
      </c>
      <c r="Z39" s="80" t="s">
        <v>363</v>
      </c>
      <c r="AA39" s="80" t="s">
        <v>363</v>
      </c>
      <c r="AB39" s="80" t="s">
        <v>363</v>
      </c>
      <c r="AC39" s="80" t="s">
        <v>363</v>
      </c>
      <c r="AD39" s="334"/>
      <c r="AE39" s="334"/>
      <c r="AF39" s="326">
        <v>14</v>
      </c>
      <c r="AG39" s="326">
        <v>16</v>
      </c>
    </row>
    <row r="40" spans="1:33" ht="45" customHeight="1">
      <c r="A40" s="325">
        <v>43405</v>
      </c>
      <c r="B40" s="326" t="s">
        <v>405</v>
      </c>
      <c r="C40" s="338">
        <v>43419</v>
      </c>
      <c r="D40" s="338">
        <v>43421</v>
      </c>
      <c r="E40" s="79"/>
      <c r="F40" s="79"/>
      <c r="G40" s="79"/>
      <c r="H40" s="79"/>
      <c r="I40" s="79"/>
      <c r="J40" s="79"/>
      <c r="K40" s="79"/>
      <c r="L40" s="79"/>
      <c r="M40" s="79"/>
      <c r="N40" s="79"/>
      <c r="O40" s="79"/>
      <c r="P40" s="79"/>
      <c r="Q40" s="79"/>
      <c r="R40" s="79"/>
      <c r="S40" s="79"/>
      <c r="T40" s="79"/>
      <c r="U40" s="79"/>
      <c r="V40" s="79"/>
      <c r="W40" s="75"/>
      <c r="X40" s="80" t="s">
        <v>363</v>
      </c>
      <c r="Y40" s="80" t="s">
        <v>95</v>
      </c>
      <c r="Z40" s="80" t="s">
        <v>363</v>
      </c>
      <c r="AA40" s="80" t="s">
        <v>363</v>
      </c>
      <c r="AB40" s="80" t="s">
        <v>363</v>
      </c>
      <c r="AC40" s="80" t="s">
        <v>363</v>
      </c>
      <c r="AD40" s="334"/>
      <c r="AE40" s="334"/>
      <c r="AF40" s="326">
        <v>14</v>
      </c>
      <c r="AG40" s="326">
        <v>16</v>
      </c>
    </row>
    <row r="41" spans="1:33" ht="45" customHeight="1">
      <c r="A41" s="325">
        <v>43406</v>
      </c>
      <c r="B41" s="326" t="s">
        <v>406</v>
      </c>
      <c r="C41" s="338">
        <v>43420</v>
      </c>
      <c r="D41" s="338">
        <v>43422</v>
      </c>
      <c r="E41" s="79"/>
      <c r="F41" s="79"/>
      <c r="G41" s="79"/>
      <c r="H41" s="79"/>
      <c r="I41" s="79"/>
      <c r="J41" s="79"/>
      <c r="K41" s="79"/>
      <c r="L41" s="79"/>
      <c r="M41" s="79"/>
      <c r="N41" s="79"/>
      <c r="O41" s="79"/>
      <c r="P41" s="79"/>
      <c r="Q41" s="79"/>
      <c r="R41" s="79"/>
      <c r="S41" s="79"/>
      <c r="T41" s="79"/>
      <c r="U41" s="79"/>
      <c r="V41" s="79"/>
      <c r="W41" s="75"/>
      <c r="X41" s="80" t="s">
        <v>363</v>
      </c>
      <c r="Y41" s="80" t="s">
        <v>95</v>
      </c>
      <c r="Z41" s="80" t="s">
        <v>363</v>
      </c>
      <c r="AA41" s="80" t="s">
        <v>363</v>
      </c>
      <c r="AB41" s="80" t="s">
        <v>363</v>
      </c>
      <c r="AC41" s="80" t="s">
        <v>363</v>
      </c>
      <c r="AD41" s="334"/>
      <c r="AE41" s="334"/>
      <c r="AF41" s="326">
        <v>14</v>
      </c>
      <c r="AG41" s="326">
        <v>16</v>
      </c>
    </row>
    <row r="42" spans="1:33" ht="45" customHeight="1">
      <c r="A42" s="325">
        <v>43407</v>
      </c>
      <c r="B42" s="326" t="s">
        <v>407</v>
      </c>
      <c r="C42" s="338">
        <v>43421</v>
      </c>
      <c r="D42" s="338">
        <v>43423</v>
      </c>
      <c r="E42" s="79"/>
      <c r="F42" s="79"/>
      <c r="G42" s="79"/>
      <c r="H42" s="79"/>
      <c r="I42" s="79"/>
      <c r="J42" s="79"/>
      <c r="K42" s="79"/>
      <c r="L42" s="79"/>
      <c r="M42" s="79"/>
      <c r="N42" s="79"/>
      <c r="O42" s="79"/>
      <c r="P42" s="79"/>
      <c r="Q42" s="79"/>
      <c r="R42" s="79"/>
      <c r="S42" s="79"/>
      <c r="T42" s="79"/>
      <c r="U42" s="79"/>
      <c r="V42" s="79"/>
      <c r="W42" s="75"/>
      <c r="X42" s="80" t="s">
        <v>363</v>
      </c>
      <c r="Y42" s="80" t="s">
        <v>95</v>
      </c>
      <c r="Z42" s="80" t="s">
        <v>363</v>
      </c>
      <c r="AA42" s="80" t="s">
        <v>363</v>
      </c>
      <c r="AB42" s="80" t="s">
        <v>363</v>
      </c>
      <c r="AC42" s="80" t="s">
        <v>363</v>
      </c>
      <c r="AD42" s="334"/>
      <c r="AE42" s="334"/>
      <c r="AF42" s="326">
        <v>14</v>
      </c>
      <c r="AG42" s="326">
        <v>16</v>
      </c>
    </row>
    <row r="43" spans="1:33" ht="45" customHeight="1">
      <c r="A43" s="325">
        <v>43408</v>
      </c>
      <c r="B43" s="326" t="s">
        <v>408</v>
      </c>
      <c r="C43" s="338"/>
      <c r="D43" s="338"/>
      <c r="E43" s="79"/>
      <c r="F43" s="79"/>
      <c r="G43" s="79"/>
      <c r="H43" s="79"/>
      <c r="I43" s="79"/>
      <c r="J43" s="79"/>
      <c r="K43" s="79"/>
      <c r="L43" s="79"/>
      <c r="M43" s="79"/>
      <c r="N43" s="79"/>
      <c r="O43" s="79"/>
      <c r="P43" s="79"/>
      <c r="Q43" s="79"/>
      <c r="R43" s="79"/>
      <c r="S43" s="79"/>
      <c r="T43" s="79"/>
      <c r="U43" s="79"/>
      <c r="V43" s="79"/>
      <c r="W43" s="75"/>
      <c r="X43" s="80" t="s">
        <v>363</v>
      </c>
      <c r="Y43" s="80" t="s">
        <v>363</v>
      </c>
      <c r="Z43" s="80" t="s">
        <v>363</v>
      </c>
      <c r="AA43" s="80" t="s">
        <v>363</v>
      </c>
      <c r="AB43" s="80" t="s">
        <v>363</v>
      </c>
      <c r="AC43" s="80" t="s">
        <v>363</v>
      </c>
      <c r="AD43" s="334"/>
      <c r="AE43" s="334"/>
      <c r="AF43" s="326" t="s">
        <v>363</v>
      </c>
      <c r="AG43" s="326" t="s">
        <v>363</v>
      </c>
    </row>
    <row r="44" spans="1:33" ht="45" customHeight="1">
      <c r="A44" s="325">
        <v>43409</v>
      </c>
      <c r="B44" s="326" t="s">
        <v>402</v>
      </c>
      <c r="C44" s="338">
        <v>43423</v>
      </c>
      <c r="D44" s="338">
        <v>43425</v>
      </c>
      <c r="E44" s="79"/>
      <c r="F44" s="79"/>
      <c r="G44" s="79"/>
      <c r="H44" s="79"/>
      <c r="I44" s="79"/>
      <c r="J44" s="79"/>
      <c r="K44" s="79"/>
      <c r="L44" s="79"/>
      <c r="M44" s="79"/>
      <c r="N44" s="79"/>
      <c r="O44" s="79"/>
      <c r="P44" s="79"/>
      <c r="Q44" s="79"/>
      <c r="R44" s="79"/>
      <c r="S44" s="79"/>
      <c r="T44" s="79"/>
      <c r="U44" s="79"/>
      <c r="V44" s="79"/>
      <c r="W44" s="75"/>
      <c r="X44" s="80" t="s">
        <v>363</v>
      </c>
      <c r="Y44" s="80" t="s">
        <v>95</v>
      </c>
      <c r="Z44" s="80" t="s">
        <v>363</v>
      </c>
      <c r="AA44" s="80" t="s">
        <v>363</v>
      </c>
      <c r="AB44" s="80" t="s">
        <v>363</v>
      </c>
      <c r="AC44" s="80" t="s">
        <v>363</v>
      </c>
      <c r="AD44" s="334"/>
      <c r="AE44" s="334"/>
      <c r="AF44" s="326">
        <v>14</v>
      </c>
      <c r="AG44" s="326">
        <v>16</v>
      </c>
    </row>
    <row r="45" spans="1:33" ht="45" customHeight="1">
      <c r="A45" s="325">
        <v>43410</v>
      </c>
      <c r="B45" s="326" t="s">
        <v>403</v>
      </c>
      <c r="C45" s="338">
        <v>43424</v>
      </c>
      <c r="D45" s="338">
        <v>43426</v>
      </c>
      <c r="E45" s="79"/>
      <c r="F45" s="79"/>
      <c r="G45" s="79"/>
      <c r="H45" s="79"/>
      <c r="I45" s="79"/>
      <c r="J45" s="79"/>
      <c r="K45" s="79"/>
      <c r="L45" s="79"/>
      <c r="M45" s="79"/>
      <c r="N45" s="79"/>
      <c r="O45" s="79"/>
      <c r="P45" s="79"/>
      <c r="Q45" s="79" t="s">
        <v>93</v>
      </c>
      <c r="R45" s="79"/>
      <c r="S45" s="79"/>
      <c r="T45" s="79"/>
      <c r="U45" s="79"/>
      <c r="V45" s="79"/>
      <c r="W45" s="75"/>
      <c r="X45" s="80" t="s">
        <v>363</v>
      </c>
      <c r="Y45" s="80" t="s">
        <v>95</v>
      </c>
      <c r="Z45" s="80" t="s">
        <v>363</v>
      </c>
      <c r="AA45" s="80" t="s">
        <v>363</v>
      </c>
      <c r="AB45" s="80" t="s">
        <v>363</v>
      </c>
      <c r="AC45" s="80" t="s">
        <v>363</v>
      </c>
      <c r="AD45" s="334"/>
      <c r="AE45" s="334"/>
      <c r="AF45" s="326">
        <v>14</v>
      </c>
      <c r="AG45" s="326">
        <v>16</v>
      </c>
    </row>
    <row r="46" spans="1:33" ht="45" customHeight="1">
      <c r="A46" s="325">
        <v>43411</v>
      </c>
      <c r="B46" s="326" t="s">
        <v>404</v>
      </c>
      <c r="C46" s="338">
        <v>43425</v>
      </c>
      <c r="D46" s="338">
        <v>43427</v>
      </c>
      <c r="E46" s="79"/>
      <c r="F46" s="79"/>
      <c r="G46" s="79"/>
      <c r="H46" s="79"/>
      <c r="I46" s="79"/>
      <c r="J46" s="79"/>
      <c r="K46" s="79"/>
      <c r="L46" s="79"/>
      <c r="M46" s="79"/>
      <c r="N46" s="79"/>
      <c r="O46" s="79"/>
      <c r="P46" s="79"/>
      <c r="Q46" s="79"/>
      <c r="R46" s="79"/>
      <c r="S46" s="79"/>
      <c r="T46" s="79"/>
      <c r="U46" s="79"/>
      <c r="V46" s="79"/>
      <c r="W46" s="75"/>
      <c r="X46" s="80" t="s">
        <v>363</v>
      </c>
      <c r="Y46" s="80" t="s">
        <v>95</v>
      </c>
      <c r="Z46" s="80" t="s">
        <v>363</v>
      </c>
      <c r="AA46" s="80" t="s">
        <v>363</v>
      </c>
      <c r="AB46" s="80" t="s">
        <v>363</v>
      </c>
      <c r="AC46" s="80" t="s">
        <v>363</v>
      </c>
      <c r="AD46" s="334"/>
      <c r="AE46" s="334"/>
      <c r="AF46" s="326">
        <v>14</v>
      </c>
      <c r="AG46" s="326">
        <v>16</v>
      </c>
    </row>
    <row r="47" spans="1:33" ht="45" customHeight="1">
      <c r="A47" s="325">
        <v>43412</v>
      </c>
      <c r="B47" s="326" t="s">
        <v>405</v>
      </c>
      <c r="C47" s="338">
        <v>43426</v>
      </c>
      <c r="D47" s="338">
        <v>43428</v>
      </c>
      <c r="E47" s="79"/>
      <c r="F47" s="79"/>
      <c r="G47" s="79"/>
      <c r="H47" s="79"/>
      <c r="I47" s="79"/>
      <c r="J47" s="79"/>
      <c r="K47" s="79"/>
      <c r="L47" s="79"/>
      <c r="M47" s="79"/>
      <c r="N47" s="79"/>
      <c r="O47" s="79"/>
      <c r="P47" s="79"/>
      <c r="Q47" s="79"/>
      <c r="R47" s="79"/>
      <c r="S47" s="79"/>
      <c r="T47" s="79"/>
      <c r="U47" s="79"/>
      <c r="V47" s="79"/>
      <c r="W47" s="75"/>
      <c r="X47" s="80" t="s">
        <v>363</v>
      </c>
      <c r="Y47" s="80" t="s">
        <v>95</v>
      </c>
      <c r="Z47" s="80" t="s">
        <v>363</v>
      </c>
      <c r="AA47" s="80" t="s">
        <v>363</v>
      </c>
      <c r="AB47" s="80" t="s">
        <v>363</v>
      </c>
      <c r="AC47" s="80" t="s">
        <v>363</v>
      </c>
      <c r="AD47" s="334"/>
      <c r="AE47" s="334"/>
      <c r="AF47" s="326">
        <v>14</v>
      </c>
      <c r="AG47" s="326">
        <v>16</v>
      </c>
    </row>
    <row r="48" spans="1:33" ht="45" customHeight="1">
      <c r="A48" s="325">
        <v>43413</v>
      </c>
      <c r="B48" s="326" t="s">
        <v>406</v>
      </c>
      <c r="C48" s="338">
        <v>43427</v>
      </c>
      <c r="D48" s="338">
        <v>43429</v>
      </c>
      <c r="E48" s="79"/>
      <c r="F48" s="79"/>
      <c r="G48" s="79"/>
      <c r="H48" s="79"/>
      <c r="I48" s="79"/>
      <c r="J48" s="79"/>
      <c r="K48" s="79"/>
      <c r="L48" s="79"/>
      <c r="M48" s="79"/>
      <c r="N48" s="79"/>
      <c r="O48" s="79"/>
      <c r="P48" s="79"/>
      <c r="Q48" s="79"/>
      <c r="R48" s="79"/>
      <c r="S48" s="79"/>
      <c r="T48" s="79"/>
      <c r="U48" s="79"/>
      <c r="V48" s="79"/>
      <c r="W48" s="75"/>
      <c r="X48" s="80" t="s">
        <v>363</v>
      </c>
      <c r="Y48" s="80" t="s">
        <v>95</v>
      </c>
      <c r="Z48" s="80" t="s">
        <v>363</v>
      </c>
      <c r="AA48" s="80" t="s">
        <v>363</v>
      </c>
      <c r="AB48" s="80" t="s">
        <v>363</v>
      </c>
      <c r="AC48" s="80" t="s">
        <v>363</v>
      </c>
      <c r="AD48" s="334"/>
      <c r="AE48" s="334"/>
      <c r="AF48" s="326">
        <v>14</v>
      </c>
      <c r="AG48" s="326">
        <v>16</v>
      </c>
    </row>
    <row r="49" spans="1:33" ht="45" customHeight="1">
      <c r="A49" s="325">
        <v>43414</v>
      </c>
      <c r="B49" s="326" t="s">
        <v>407</v>
      </c>
      <c r="C49" s="338">
        <v>43428</v>
      </c>
      <c r="D49" s="338">
        <v>43430</v>
      </c>
      <c r="E49" s="79"/>
      <c r="F49" s="79"/>
      <c r="G49" s="79"/>
      <c r="H49" s="79"/>
      <c r="I49" s="79"/>
      <c r="J49" s="79"/>
      <c r="K49" s="79"/>
      <c r="L49" s="79"/>
      <c r="M49" s="79"/>
      <c r="N49" s="79"/>
      <c r="O49" s="79"/>
      <c r="P49" s="79"/>
      <c r="Q49" s="79"/>
      <c r="R49" s="79"/>
      <c r="S49" s="79"/>
      <c r="T49" s="79"/>
      <c r="U49" s="79"/>
      <c r="V49" s="79"/>
      <c r="W49" s="75"/>
      <c r="X49" s="80" t="s">
        <v>363</v>
      </c>
      <c r="Y49" s="80" t="s">
        <v>95</v>
      </c>
      <c r="Z49" s="80" t="s">
        <v>363</v>
      </c>
      <c r="AA49" s="80" t="s">
        <v>363</v>
      </c>
      <c r="AB49" s="80" t="s">
        <v>363</v>
      </c>
      <c r="AC49" s="80" t="s">
        <v>363</v>
      </c>
      <c r="AD49" s="334"/>
      <c r="AE49" s="334"/>
      <c r="AF49" s="326">
        <v>14</v>
      </c>
      <c r="AG49" s="326">
        <v>16</v>
      </c>
    </row>
    <row r="50" spans="1:33" ht="45" customHeight="1">
      <c r="A50" s="325">
        <v>43415</v>
      </c>
      <c r="B50" s="326" t="s">
        <v>408</v>
      </c>
      <c r="C50" s="338"/>
      <c r="D50" s="338"/>
      <c r="E50" s="79"/>
      <c r="F50" s="79"/>
      <c r="G50" s="79"/>
      <c r="H50" s="79"/>
      <c r="I50" s="79"/>
      <c r="J50" s="79"/>
      <c r="K50" s="79"/>
      <c r="L50" s="79"/>
      <c r="M50" s="79"/>
      <c r="N50" s="79"/>
      <c r="O50" s="79"/>
      <c r="P50" s="79"/>
      <c r="Q50" s="79"/>
      <c r="R50" s="79"/>
      <c r="S50" s="79"/>
      <c r="T50" s="79"/>
      <c r="U50" s="79"/>
      <c r="V50" s="79"/>
      <c r="W50" s="75"/>
      <c r="X50" s="80" t="s">
        <v>363</v>
      </c>
      <c r="Y50" s="80" t="s">
        <v>363</v>
      </c>
      <c r="Z50" s="80" t="s">
        <v>363</v>
      </c>
      <c r="AA50" s="80" t="s">
        <v>363</v>
      </c>
      <c r="AB50" s="80" t="s">
        <v>363</v>
      </c>
      <c r="AC50" s="80" t="s">
        <v>363</v>
      </c>
      <c r="AD50" s="334"/>
      <c r="AE50" s="334"/>
      <c r="AF50" s="326" t="s">
        <v>363</v>
      </c>
      <c r="AG50" s="326" t="s">
        <v>363</v>
      </c>
    </row>
    <row r="51" spans="1:33" ht="45" customHeight="1">
      <c r="A51" s="325">
        <v>43416</v>
      </c>
      <c r="B51" s="326" t="s">
        <v>402</v>
      </c>
      <c r="C51" s="338">
        <v>43430</v>
      </c>
      <c r="D51" s="338">
        <v>43432</v>
      </c>
      <c r="E51" s="79" t="s">
        <v>93</v>
      </c>
      <c r="F51" s="79"/>
      <c r="G51" s="79"/>
      <c r="H51" s="79"/>
      <c r="I51" s="79"/>
      <c r="J51" s="79"/>
      <c r="K51" s="79"/>
      <c r="L51" s="79"/>
      <c r="M51" s="79"/>
      <c r="N51" s="79"/>
      <c r="O51" s="79"/>
      <c r="P51" s="79"/>
      <c r="Q51" s="79"/>
      <c r="R51" s="79"/>
      <c r="S51" s="79"/>
      <c r="T51" s="79"/>
      <c r="U51" s="79"/>
      <c r="V51" s="79"/>
      <c r="W51" s="75"/>
      <c r="X51" s="80" t="s">
        <v>363</v>
      </c>
      <c r="Y51" s="80" t="s">
        <v>95</v>
      </c>
      <c r="Z51" s="80" t="s">
        <v>363</v>
      </c>
      <c r="AA51" s="80" t="s">
        <v>363</v>
      </c>
      <c r="AB51" s="80" t="s">
        <v>363</v>
      </c>
      <c r="AC51" s="80" t="s">
        <v>363</v>
      </c>
      <c r="AD51" s="334"/>
      <c r="AE51" s="334"/>
      <c r="AF51" s="326">
        <v>14</v>
      </c>
      <c r="AG51" s="326">
        <v>16</v>
      </c>
    </row>
    <row r="52" spans="1:33" ht="45" customHeight="1">
      <c r="A52" s="325">
        <v>43417</v>
      </c>
      <c r="B52" s="326" t="s">
        <v>403</v>
      </c>
      <c r="C52" s="338">
        <v>43431</v>
      </c>
      <c r="D52" s="338">
        <v>43433</v>
      </c>
      <c r="E52" s="79" t="s">
        <v>93</v>
      </c>
      <c r="F52" s="79"/>
      <c r="G52" s="79"/>
      <c r="H52" s="79"/>
      <c r="I52" s="79"/>
      <c r="J52" s="79"/>
      <c r="K52" s="79"/>
      <c r="L52" s="79"/>
      <c r="M52" s="79"/>
      <c r="N52" s="79"/>
      <c r="O52" s="79"/>
      <c r="P52" s="79"/>
      <c r="Q52" s="79" t="s">
        <v>93</v>
      </c>
      <c r="R52" s="79"/>
      <c r="S52" s="79"/>
      <c r="T52" s="79"/>
      <c r="U52" s="79"/>
      <c r="V52" s="79"/>
      <c r="W52" s="75"/>
      <c r="X52" s="80" t="s">
        <v>363</v>
      </c>
      <c r="Y52" s="80" t="s">
        <v>95</v>
      </c>
      <c r="Z52" s="80" t="s">
        <v>363</v>
      </c>
      <c r="AA52" s="80" t="s">
        <v>363</v>
      </c>
      <c r="AB52" s="80" t="s">
        <v>363</v>
      </c>
      <c r="AC52" s="80" t="s">
        <v>363</v>
      </c>
      <c r="AD52" s="334"/>
      <c r="AE52" s="334"/>
      <c r="AF52" s="326">
        <v>14</v>
      </c>
      <c r="AG52" s="326">
        <v>16</v>
      </c>
    </row>
    <row r="53" spans="1:33" ht="45" customHeight="1">
      <c r="A53" s="325">
        <v>43418</v>
      </c>
      <c r="B53" s="326" t="s">
        <v>404</v>
      </c>
      <c r="C53" s="338">
        <v>43432</v>
      </c>
      <c r="D53" s="338">
        <v>43434</v>
      </c>
      <c r="E53" s="79" t="s">
        <v>93</v>
      </c>
      <c r="F53" s="79"/>
      <c r="G53" s="79"/>
      <c r="H53" s="79"/>
      <c r="I53" s="211"/>
      <c r="J53" s="211"/>
      <c r="K53" s="211"/>
      <c r="L53" s="211"/>
      <c r="M53" s="211"/>
      <c r="N53" s="211"/>
      <c r="O53" s="79"/>
      <c r="P53" s="79"/>
      <c r="Q53" s="79"/>
      <c r="R53" s="79"/>
      <c r="S53" s="79"/>
      <c r="T53" s="79"/>
      <c r="U53" s="79"/>
      <c r="V53" s="79"/>
      <c r="W53" s="75"/>
      <c r="X53" s="80" t="s">
        <v>363</v>
      </c>
      <c r="Y53" s="80" t="s">
        <v>95</v>
      </c>
      <c r="Z53" s="80" t="s">
        <v>363</v>
      </c>
      <c r="AA53" s="80" t="s">
        <v>363</v>
      </c>
      <c r="AB53" s="80" t="s">
        <v>363</v>
      </c>
      <c r="AC53" s="80" t="s">
        <v>363</v>
      </c>
      <c r="AD53" s="334"/>
      <c r="AE53" s="334"/>
      <c r="AF53" s="326">
        <v>14</v>
      </c>
      <c r="AG53" s="326">
        <v>16</v>
      </c>
    </row>
    <row r="54" spans="1:33" ht="45" customHeight="1">
      <c r="A54" s="325">
        <v>43419</v>
      </c>
      <c r="B54" s="326" t="s">
        <v>405</v>
      </c>
      <c r="C54" s="338">
        <v>43433</v>
      </c>
      <c r="D54" s="338">
        <v>43435</v>
      </c>
      <c r="E54" s="79" t="s">
        <v>93</v>
      </c>
      <c r="F54" s="79"/>
      <c r="G54" s="79"/>
      <c r="H54" s="79"/>
      <c r="I54" s="79"/>
      <c r="J54" s="79"/>
      <c r="K54" s="79"/>
      <c r="L54" s="79"/>
      <c r="M54" s="79"/>
      <c r="N54" s="79"/>
      <c r="O54" s="79"/>
      <c r="P54" s="79"/>
      <c r="Q54" s="79"/>
      <c r="R54" s="79"/>
      <c r="S54" s="79"/>
      <c r="T54" s="79"/>
      <c r="U54" s="79"/>
      <c r="V54" s="79"/>
      <c r="W54" s="75"/>
      <c r="X54" s="80" t="s">
        <v>363</v>
      </c>
      <c r="Y54" s="80" t="s">
        <v>95</v>
      </c>
      <c r="Z54" s="80" t="s">
        <v>363</v>
      </c>
      <c r="AA54" s="80" t="s">
        <v>363</v>
      </c>
      <c r="AB54" s="80" t="s">
        <v>363</v>
      </c>
      <c r="AC54" s="80" t="s">
        <v>363</v>
      </c>
      <c r="AD54" s="334"/>
      <c r="AE54" s="334"/>
      <c r="AF54" s="326">
        <v>14</v>
      </c>
      <c r="AG54" s="326">
        <v>16</v>
      </c>
    </row>
    <row r="55" spans="1:33" ht="45" customHeight="1">
      <c r="A55" s="325">
        <v>43420</v>
      </c>
      <c r="B55" s="326" t="s">
        <v>406</v>
      </c>
      <c r="C55" s="338">
        <v>43434</v>
      </c>
      <c r="D55" s="338">
        <v>43436</v>
      </c>
      <c r="E55" s="79" t="s">
        <v>93</v>
      </c>
      <c r="F55" s="79"/>
      <c r="G55" s="79"/>
      <c r="H55" s="79"/>
      <c r="I55" s="79"/>
      <c r="J55" s="79"/>
      <c r="K55" s="79"/>
      <c r="L55" s="79"/>
      <c r="M55" s="79"/>
      <c r="N55" s="79"/>
      <c r="O55" s="79"/>
      <c r="P55" s="79"/>
      <c r="Q55" s="79"/>
      <c r="R55" s="79"/>
      <c r="S55" s="79"/>
      <c r="T55" s="79"/>
      <c r="U55" s="79"/>
      <c r="V55" s="79"/>
      <c r="W55" s="75"/>
      <c r="X55" s="80" t="s">
        <v>363</v>
      </c>
      <c r="Y55" s="80" t="s">
        <v>95</v>
      </c>
      <c r="Z55" s="80" t="s">
        <v>363</v>
      </c>
      <c r="AA55" s="80" t="s">
        <v>363</v>
      </c>
      <c r="AB55" s="80" t="s">
        <v>363</v>
      </c>
      <c r="AC55" s="80" t="s">
        <v>363</v>
      </c>
      <c r="AD55" s="334"/>
      <c r="AE55" s="334"/>
      <c r="AF55" s="326">
        <v>14</v>
      </c>
      <c r="AG55" s="326">
        <v>16</v>
      </c>
    </row>
    <row r="56" spans="1:33" ht="45" customHeight="1">
      <c r="A56" s="325">
        <v>43421</v>
      </c>
      <c r="B56" s="326" t="s">
        <v>407</v>
      </c>
      <c r="C56" s="338">
        <v>43435</v>
      </c>
      <c r="D56" s="338">
        <v>43437</v>
      </c>
      <c r="E56" s="79" t="s">
        <v>93</v>
      </c>
      <c r="F56" s="79"/>
      <c r="G56" s="79"/>
      <c r="H56" s="79"/>
      <c r="I56" s="79"/>
      <c r="J56" s="79"/>
      <c r="K56" s="79"/>
      <c r="L56" s="79"/>
      <c r="M56" s="79"/>
      <c r="N56" s="79"/>
      <c r="O56" s="79"/>
      <c r="P56" s="79"/>
      <c r="Q56" s="79"/>
      <c r="R56" s="79"/>
      <c r="S56" s="79"/>
      <c r="T56" s="79"/>
      <c r="U56" s="79"/>
      <c r="V56" s="79"/>
      <c r="W56" s="75"/>
      <c r="X56" s="80" t="s">
        <v>363</v>
      </c>
      <c r="Y56" s="80" t="s">
        <v>95</v>
      </c>
      <c r="Z56" s="80" t="s">
        <v>363</v>
      </c>
      <c r="AA56" s="80" t="s">
        <v>363</v>
      </c>
      <c r="AB56" s="80" t="s">
        <v>363</v>
      </c>
      <c r="AC56" s="80" t="s">
        <v>363</v>
      </c>
      <c r="AD56" s="334"/>
      <c r="AE56" s="334"/>
      <c r="AF56" s="326">
        <v>14</v>
      </c>
      <c r="AG56" s="326">
        <v>16</v>
      </c>
    </row>
    <row r="57" spans="1:33" ht="45" customHeight="1">
      <c r="A57" s="325">
        <v>43422</v>
      </c>
      <c r="B57" s="326" t="s">
        <v>408</v>
      </c>
      <c r="C57" s="338"/>
      <c r="D57" s="338"/>
      <c r="E57" s="79"/>
      <c r="F57" s="79"/>
      <c r="G57" s="79"/>
      <c r="H57" s="79"/>
      <c r="I57" s="79"/>
      <c r="J57" s="79"/>
      <c r="K57" s="79"/>
      <c r="L57" s="79"/>
      <c r="M57" s="79"/>
      <c r="N57" s="79"/>
      <c r="O57" s="79"/>
      <c r="P57" s="79"/>
      <c r="Q57" s="79"/>
      <c r="R57" s="79"/>
      <c r="S57" s="79"/>
      <c r="T57" s="79"/>
      <c r="U57" s="79"/>
      <c r="V57" s="79"/>
      <c r="W57" s="75"/>
      <c r="X57" s="80" t="s">
        <v>363</v>
      </c>
      <c r="Y57" s="80" t="s">
        <v>363</v>
      </c>
      <c r="Z57" s="80" t="s">
        <v>363</v>
      </c>
      <c r="AA57" s="80" t="s">
        <v>363</v>
      </c>
      <c r="AB57" s="80" t="s">
        <v>363</v>
      </c>
      <c r="AC57" s="80" t="s">
        <v>363</v>
      </c>
      <c r="AD57" s="334"/>
      <c r="AE57" s="334"/>
      <c r="AF57" s="326" t="s">
        <v>363</v>
      </c>
      <c r="AG57" s="326" t="s">
        <v>363</v>
      </c>
    </row>
    <row r="58" spans="1:33" ht="45" customHeight="1">
      <c r="A58" s="325">
        <v>43423</v>
      </c>
      <c r="B58" s="326" t="s">
        <v>402</v>
      </c>
      <c r="C58" s="338">
        <v>43437</v>
      </c>
      <c r="D58" s="338">
        <v>43439</v>
      </c>
      <c r="E58" s="79"/>
      <c r="F58" s="79"/>
      <c r="G58" s="79"/>
      <c r="H58" s="79"/>
      <c r="I58" s="79"/>
      <c r="J58" s="79"/>
      <c r="K58" s="79"/>
      <c r="L58" s="79"/>
      <c r="M58" s="79"/>
      <c r="N58" s="79"/>
      <c r="O58" s="79"/>
      <c r="P58" s="79"/>
      <c r="Q58" s="79"/>
      <c r="R58" s="79"/>
      <c r="S58" s="79"/>
      <c r="T58" s="79"/>
      <c r="U58" s="79"/>
      <c r="V58" s="79"/>
      <c r="W58" s="75"/>
      <c r="X58" s="80" t="s">
        <v>363</v>
      </c>
      <c r="Y58" s="80" t="s">
        <v>95</v>
      </c>
      <c r="Z58" s="80" t="s">
        <v>363</v>
      </c>
      <c r="AA58" s="80" t="s">
        <v>363</v>
      </c>
      <c r="AB58" s="80" t="s">
        <v>363</v>
      </c>
      <c r="AC58" s="80" t="s">
        <v>363</v>
      </c>
      <c r="AD58" s="334"/>
      <c r="AE58" s="334"/>
      <c r="AF58" s="326">
        <v>14</v>
      </c>
      <c r="AG58" s="326">
        <v>16</v>
      </c>
    </row>
    <row r="59" spans="1:33" ht="45" customHeight="1">
      <c r="A59" s="325">
        <v>43424</v>
      </c>
      <c r="B59" s="326" t="s">
        <v>403</v>
      </c>
      <c r="C59" s="338">
        <v>43438</v>
      </c>
      <c r="D59" s="338">
        <v>43440</v>
      </c>
      <c r="E59" s="79"/>
      <c r="F59" s="79"/>
      <c r="G59" s="79"/>
      <c r="H59" s="79"/>
      <c r="I59" s="79"/>
      <c r="J59" s="79"/>
      <c r="K59" s="79"/>
      <c r="L59" s="79"/>
      <c r="M59" s="79"/>
      <c r="N59" s="79"/>
      <c r="O59" s="79"/>
      <c r="P59" s="79"/>
      <c r="Q59" s="79" t="s">
        <v>93</v>
      </c>
      <c r="R59" s="79"/>
      <c r="S59" s="79"/>
      <c r="T59" s="79"/>
      <c r="U59" s="79"/>
      <c r="V59" s="79"/>
      <c r="W59" s="75"/>
      <c r="X59" s="80" t="s">
        <v>363</v>
      </c>
      <c r="Y59" s="80" t="s">
        <v>95</v>
      </c>
      <c r="Z59" s="80" t="s">
        <v>363</v>
      </c>
      <c r="AA59" s="80" t="s">
        <v>363</v>
      </c>
      <c r="AB59" s="80" t="s">
        <v>363</v>
      </c>
      <c r="AC59" s="80" t="s">
        <v>363</v>
      </c>
      <c r="AD59" s="334"/>
      <c r="AE59" s="334"/>
      <c r="AF59" s="326">
        <v>14</v>
      </c>
      <c r="AG59" s="326">
        <v>16</v>
      </c>
    </row>
    <row r="60" spans="1:33" ht="45" customHeight="1">
      <c r="A60" s="325">
        <v>43425</v>
      </c>
      <c r="B60" s="326" t="s">
        <v>404</v>
      </c>
      <c r="C60" s="338">
        <v>43439</v>
      </c>
      <c r="D60" s="338">
        <v>43441</v>
      </c>
      <c r="E60" s="79"/>
      <c r="F60" s="79"/>
      <c r="G60" s="79"/>
      <c r="H60" s="79"/>
      <c r="I60" s="79"/>
      <c r="J60" s="79"/>
      <c r="K60" s="79"/>
      <c r="L60" s="79"/>
      <c r="M60" s="79"/>
      <c r="N60" s="79"/>
      <c r="O60" s="79"/>
      <c r="P60" s="79"/>
      <c r="Q60" s="79"/>
      <c r="R60" s="79"/>
      <c r="S60" s="79"/>
      <c r="T60" s="79"/>
      <c r="U60" s="79"/>
      <c r="V60" s="79"/>
      <c r="W60" s="75"/>
      <c r="X60" s="80" t="s">
        <v>363</v>
      </c>
      <c r="Y60" s="80" t="s">
        <v>95</v>
      </c>
      <c r="Z60" s="80" t="s">
        <v>363</v>
      </c>
      <c r="AA60" s="80" t="s">
        <v>363</v>
      </c>
      <c r="AB60" s="80" t="s">
        <v>363</v>
      </c>
      <c r="AC60" s="80" t="s">
        <v>363</v>
      </c>
      <c r="AD60" s="334"/>
      <c r="AE60" s="334"/>
      <c r="AF60" s="326">
        <v>14</v>
      </c>
      <c r="AG60" s="326">
        <v>16</v>
      </c>
    </row>
    <row r="61" spans="1:33" ht="45" customHeight="1">
      <c r="A61" s="325">
        <v>43426</v>
      </c>
      <c r="B61" s="326" t="s">
        <v>405</v>
      </c>
      <c r="C61" s="338">
        <v>43440</v>
      </c>
      <c r="D61" s="338">
        <v>43442</v>
      </c>
      <c r="E61" s="79"/>
      <c r="F61" s="79"/>
      <c r="G61" s="79"/>
      <c r="H61" s="79"/>
      <c r="I61" s="79"/>
      <c r="J61" s="79"/>
      <c r="K61" s="79"/>
      <c r="L61" s="79"/>
      <c r="M61" s="79"/>
      <c r="N61" s="79"/>
      <c r="O61" s="79"/>
      <c r="P61" s="79"/>
      <c r="Q61" s="79"/>
      <c r="R61" s="79"/>
      <c r="S61" s="79"/>
      <c r="T61" s="79"/>
      <c r="U61" s="79"/>
      <c r="V61" s="79"/>
      <c r="W61" s="75"/>
      <c r="X61" s="80" t="s">
        <v>363</v>
      </c>
      <c r="Y61" s="80" t="s">
        <v>95</v>
      </c>
      <c r="Z61" s="80" t="s">
        <v>363</v>
      </c>
      <c r="AA61" s="80" t="s">
        <v>363</v>
      </c>
      <c r="AB61" s="80" t="s">
        <v>363</v>
      </c>
      <c r="AC61" s="80" t="s">
        <v>363</v>
      </c>
      <c r="AD61" s="334"/>
      <c r="AE61" s="334"/>
      <c r="AF61" s="326">
        <v>14</v>
      </c>
      <c r="AG61" s="326">
        <v>16</v>
      </c>
    </row>
    <row r="62" spans="1:33" ht="45" customHeight="1">
      <c r="A62" s="325">
        <v>43427</v>
      </c>
      <c r="B62" s="326" t="s">
        <v>406</v>
      </c>
      <c r="C62" s="338">
        <v>43441</v>
      </c>
      <c r="D62" s="338">
        <v>43443</v>
      </c>
      <c r="E62" s="79"/>
      <c r="F62" s="79"/>
      <c r="G62" s="79"/>
      <c r="H62" s="79"/>
      <c r="I62" s="79"/>
      <c r="J62" s="79"/>
      <c r="K62" s="79"/>
      <c r="L62" s="79"/>
      <c r="M62" s="79"/>
      <c r="N62" s="79"/>
      <c r="O62" s="79"/>
      <c r="P62" s="79"/>
      <c r="Q62" s="79"/>
      <c r="R62" s="79"/>
      <c r="S62" s="79"/>
      <c r="T62" s="79"/>
      <c r="U62" s="79"/>
      <c r="V62" s="79"/>
      <c r="W62" s="75"/>
      <c r="X62" s="80" t="s">
        <v>363</v>
      </c>
      <c r="Y62" s="80" t="s">
        <v>95</v>
      </c>
      <c r="Z62" s="80" t="s">
        <v>363</v>
      </c>
      <c r="AA62" s="80" t="s">
        <v>363</v>
      </c>
      <c r="AB62" s="80" t="s">
        <v>363</v>
      </c>
      <c r="AC62" s="80" t="s">
        <v>363</v>
      </c>
      <c r="AD62" s="334"/>
      <c r="AE62" s="334"/>
      <c r="AF62" s="326">
        <v>14</v>
      </c>
      <c r="AG62" s="326">
        <v>16</v>
      </c>
    </row>
    <row r="63" spans="1:33" ht="45" customHeight="1">
      <c r="A63" s="325">
        <v>43428</v>
      </c>
      <c r="B63" s="326" t="s">
        <v>407</v>
      </c>
      <c r="C63" s="338">
        <v>43442</v>
      </c>
      <c r="D63" s="338">
        <v>43444</v>
      </c>
      <c r="E63" s="79"/>
      <c r="F63" s="79"/>
      <c r="G63" s="79"/>
      <c r="H63" s="79"/>
      <c r="I63" s="79"/>
      <c r="J63" s="79"/>
      <c r="K63" s="79"/>
      <c r="L63" s="79"/>
      <c r="M63" s="79"/>
      <c r="N63" s="79"/>
      <c r="O63" s="79"/>
      <c r="P63" s="79"/>
      <c r="Q63" s="79"/>
      <c r="R63" s="79"/>
      <c r="S63" s="79"/>
      <c r="T63" s="79"/>
      <c r="U63" s="79"/>
      <c r="V63" s="79"/>
      <c r="W63" s="75"/>
      <c r="X63" s="80" t="s">
        <v>363</v>
      </c>
      <c r="Y63" s="80" t="s">
        <v>95</v>
      </c>
      <c r="Z63" s="80" t="s">
        <v>363</v>
      </c>
      <c r="AA63" s="80" t="s">
        <v>363</v>
      </c>
      <c r="AB63" s="80" t="s">
        <v>363</v>
      </c>
      <c r="AC63" s="80" t="s">
        <v>363</v>
      </c>
      <c r="AD63" s="334"/>
      <c r="AE63" s="334"/>
      <c r="AF63" s="326">
        <v>14</v>
      </c>
      <c r="AG63" s="326">
        <v>16</v>
      </c>
    </row>
    <row r="64" spans="1:33" ht="45" customHeight="1">
      <c r="A64" s="325">
        <v>43429</v>
      </c>
      <c r="B64" s="326" t="s">
        <v>408</v>
      </c>
      <c r="C64" s="338"/>
      <c r="D64" s="338"/>
      <c r="E64" s="79"/>
      <c r="F64" s="79"/>
      <c r="G64" s="79"/>
      <c r="H64" s="79"/>
      <c r="I64" s="79"/>
      <c r="J64" s="79"/>
      <c r="K64" s="79"/>
      <c r="L64" s="79"/>
      <c r="M64" s="79"/>
      <c r="N64" s="79"/>
      <c r="O64" s="79"/>
      <c r="P64" s="79"/>
      <c r="Q64" s="79"/>
      <c r="R64" s="79"/>
      <c r="S64" s="79"/>
      <c r="T64" s="79"/>
      <c r="U64" s="79"/>
      <c r="V64" s="79"/>
      <c r="W64" s="75"/>
      <c r="X64" s="80" t="s">
        <v>363</v>
      </c>
      <c r="Y64" s="80" t="s">
        <v>363</v>
      </c>
      <c r="Z64" s="80" t="s">
        <v>363</v>
      </c>
      <c r="AA64" s="80" t="s">
        <v>363</v>
      </c>
      <c r="AB64" s="80" t="s">
        <v>363</v>
      </c>
      <c r="AC64" s="80" t="s">
        <v>363</v>
      </c>
      <c r="AD64" s="334"/>
      <c r="AE64" s="334"/>
      <c r="AF64" s="326" t="s">
        <v>363</v>
      </c>
      <c r="AG64" s="326" t="s">
        <v>363</v>
      </c>
    </row>
    <row r="65" spans="1:33" ht="45" customHeight="1">
      <c r="A65" s="325">
        <v>43430</v>
      </c>
      <c r="B65" s="326" t="s">
        <v>402</v>
      </c>
      <c r="C65" s="338">
        <v>43444</v>
      </c>
      <c r="D65" s="338">
        <v>43446</v>
      </c>
      <c r="E65" s="79"/>
      <c r="F65" s="79"/>
      <c r="G65" s="79"/>
      <c r="H65" s="79"/>
      <c r="I65" s="79"/>
      <c r="J65" s="79"/>
      <c r="K65" s="79"/>
      <c r="L65" s="79"/>
      <c r="M65" s="79"/>
      <c r="N65" s="79"/>
      <c r="O65" s="79"/>
      <c r="P65" s="79"/>
      <c r="Q65" s="79"/>
      <c r="R65" s="79"/>
      <c r="S65" s="79"/>
      <c r="T65" s="79"/>
      <c r="U65" s="79"/>
      <c r="V65" s="79"/>
      <c r="W65" s="75"/>
      <c r="X65" s="80" t="s">
        <v>363</v>
      </c>
      <c r="Y65" s="80" t="s">
        <v>95</v>
      </c>
      <c r="Z65" s="80" t="s">
        <v>363</v>
      </c>
      <c r="AA65" s="80" t="s">
        <v>363</v>
      </c>
      <c r="AB65" s="80" t="s">
        <v>363</v>
      </c>
      <c r="AC65" s="80" t="s">
        <v>363</v>
      </c>
      <c r="AD65" s="334"/>
      <c r="AE65" s="334"/>
      <c r="AF65" s="326">
        <v>14</v>
      </c>
      <c r="AG65" s="326">
        <v>16</v>
      </c>
    </row>
    <row r="66" spans="1:33" ht="45" customHeight="1">
      <c r="A66" s="325">
        <v>43431</v>
      </c>
      <c r="B66" s="326" t="s">
        <v>403</v>
      </c>
      <c r="C66" s="338">
        <v>43445</v>
      </c>
      <c r="D66" s="338">
        <v>43447</v>
      </c>
      <c r="E66" s="79"/>
      <c r="F66" s="79"/>
      <c r="G66" s="79"/>
      <c r="H66" s="79"/>
      <c r="I66" s="79"/>
      <c r="J66" s="79"/>
      <c r="K66" s="79"/>
      <c r="L66" s="79"/>
      <c r="M66" s="79"/>
      <c r="N66" s="79"/>
      <c r="O66" s="79"/>
      <c r="P66" s="79"/>
      <c r="Q66" s="79" t="s">
        <v>93</v>
      </c>
      <c r="R66" s="79"/>
      <c r="S66" s="79"/>
      <c r="T66" s="79"/>
      <c r="U66" s="79"/>
      <c r="V66" s="79"/>
      <c r="W66" s="75"/>
      <c r="X66" s="80" t="s">
        <v>363</v>
      </c>
      <c r="Y66" s="80" t="s">
        <v>95</v>
      </c>
      <c r="Z66" s="80" t="s">
        <v>363</v>
      </c>
      <c r="AA66" s="80" t="s">
        <v>363</v>
      </c>
      <c r="AB66" s="80" t="s">
        <v>363</v>
      </c>
      <c r="AC66" s="80" t="s">
        <v>363</v>
      </c>
      <c r="AD66" s="334"/>
      <c r="AE66" s="334"/>
      <c r="AF66" s="326">
        <v>14</v>
      </c>
      <c r="AG66" s="326">
        <v>16</v>
      </c>
    </row>
    <row r="67" spans="1:33" ht="45" customHeight="1">
      <c r="A67" s="325">
        <v>43432</v>
      </c>
      <c r="B67" s="326" t="s">
        <v>404</v>
      </c>
      <c r="C67" s="338">
        <v>43446</v>
      </c>
      <c r="D67" s="338">
        <v>43448</v>
      </c>
      <c r="E67" s="79"/>
      <c r="F67" s="79"/>
      <c r="G67" s="79"/>
      <c r="H67" s="79"/>
      <c r="I67" s="79"/>
      <c r="J67" s="79"/>
      <c r="K67" s="79"/>
      <c r="L67" s="79"/>
      <c r="M67" s="79"/>
      <c r="N67" s="79"/>
      <c r="O67" s="79"/>
      <c r="P67" s="79"/>
      <c r="Q67" s="79"/>
      <c r="R67" s="79"/>
      <c r="S67" s="79"/>
      <c r="T67" s="79"/>
      <c r="U67" s="79"/>
      <c r="V67" s="79"/>
      <c r="W67" s="75"/>
      <c r="X67" s="80" t="s">
        <v>363</v>
      </c>
      <c r="Y67" s="80" t="s">
        <v>95</v>
      </c>
      <c r="Z67" s="80" t="s">
        <v>363</v>
      </c>
      <c r="AA67" s="80" t="s">
        <v>363</v>
      </c>
      <c r="AB67" s="80" t="s">
        <v>363</v>
      </c>
      <c r="AC67" s="80" t="s">
        <v>363</v>
      </c>
      <c r="AD67" s="334"/>
      <c r="AE67" s="334"/>
      <c r="AF67" s="326">
        <v>14</v>
      </c>
      <c r="AG67" s="326">
        <v>16</v>
      </c>
    </row>
    <row r="68" spans="1:33" ht="45" customHeight="1">
      <c r="A68" s="325">
        <v>43433</v>
      </c>
      <c r="B68" s="326" t="s">
        <v>405</v>
      </c>
      <c r="C68" s="338">
        <v>43447</v>
      </c>
      <c r="D68" s="338">
        <v>43449</v>
      </c>
      <c r="E68" s="79"/>
      <c r="F68" s="79"/>
      <c r="G68" s="79"/>
      <c r="H68" s="79"/>
      <c r="I68" s="79"/>
      <c r="J68" s="79"/>
      <c r="K68" s="79"/>
      <c r="L68" s="79"/>
      <c r="M68" s="79"/>
      <c r="N68" s="79"/>
      <c r="O68" s="79"/>
      <c r="P68" s="79"/>
      <c r="Q68" s="79"/>
      <c r="R68" s="79"/>
      <c r="S68" s="79"/>
      <c r="T68" s="79"/>
      <c r="U68" s="79"/>
      <c r="V68" s="79"/>
      <c r="W68" s="75"/>
      <c r="X68" s="80" t="s">
        <v>363</v>
      </c>
      <c r="Y68" s="80" t="s">
        <v>95</v>
      </c>
      <c r="Z68" s="80" t="s">
        <v>363</v>
      </c>
      <c r="AA68" s="80" t="s">
        <v>363</v>
      </c>
      <c r="AB68" s="80" t="s">
        <v>363</v>
      </c>
      <c r="AC68" s="80" t="s">
        <v>363</v>
      </c>
      <c r="AD68" s="334"/>
      <c r="AE68" s="334"/>
      <c r="AF68" s="326">
        <v>14</v>
      </c>
      <c r="AG68" s="326">
        <v>16</v>
      </c>
    </row>
    <row r="69" spans="1:33" ht="45" customHeight="1">
      <c r="A69" s="325">
        <v>43434</v>
      </c>
      <c r="B69" s="326" t="s">
        <v>406</v>
      </c>
      <c r="C69" s="338">
        <v>43448</v>
      </c>
      <c r="D69" s="338">
        <v>43450</v>
      </c>
      <c r="E69" s="79"/>
      <c r="F69" s="79"/>
      <c r="G69" s="79"/>
      <c r="H69" s="79"/>
      <c r="I69" s="79"/>
      <c r="J69" s="79"/>
      <c r="K69" s="79"/>
      <c r="L69" s="79"/>
      <c r="M69" s="79"/>
      <c r="N69" s="79"/>
      <c r="O69" s="79"/>
      <c r="P69" s="79"/>
      <c r="Q69" s="79"/>
      <c r="R69" s="79"/>
      <c r="S69" s="79"/>
      <c r="T69" s="79"/>
      <c r="U69" s="79"/>
      <c r="V69" s="79"/>
      <c r="W69" s="75"/>
      <c r="X69" s="80" t="s">
        <v>363</v>
      </c>
      <c r="Y69" s="80" t="s">
        <v>95</v>
      </c>
      <c r="Z69" s="80" t="s">
        <v>363</v>
      </c>
      <c r="AA69" s="80" t="s">
        <v>363</v>
      </c>
      <c r="AB69" s="80" t="s">
        <v>363</v>
      </c>
      <c r="AC69" s="80" t="s">
        <v>363</v>
      </c>
      <c r="AD69" s="334"/>
      <c r="AE69" s="334"/>
      <c r="AF69" s="326">
        <v>14</v>
      </c>
      <c r="AG69" s="326">
        <v>16</v>
      </c>
    </row>
    <row r="70" spans="1:33" ht="45" customHeight="1">
      <c r="A70" s="325">
        <v>43435</v>
      </c>
      <c r="B70" s="326" t="s">
        <v>407</v>
      </c>
      <c r="C70" s="338">
        <v>43449</v>
      </c>
      <c r="D70" s="338">
        <v>43451</v>
      </c>
      <c r="E70" s="79"/>
      <c r="F70" s="79"/>
      <c r="G70" s="79"/>
      <c r="H70" s="79"/>
      <c r="I70" s="79"/>
      <c r="J70" s="79"/>
      <c r="K70" s="79"/>
      <c r="L70" s="79"/>
      <c r="M70" s="79"/>
      <c r="N70" s="79"/>
      <c r="O70" s="79"/>
      <c r="P70" s="79"/>
      <c r="Q70" s="79"/>
      <c r="R70" s="79"/>
      <c r="S70" s="79"/>
      <c r="T70" s="79"/>
      <c r="U70" s="79"/>
      <c r="V70" s="79"/>
      <c r="W70" s="75"/>
      <c r="X70" s="80" t="s">
        <v>363</v>
      </c>
      <c r="Y70" s="80" t="s">
        <v>95</v>
      </c>
      <c r="Z70" s="80" t="s">
        <v>363</v>
      </c>
      <c r="AA70" s="80" t="s">
        <v>363</v>
      </c>
      <c r="AB70" s="80" t="s">
        <v>363</v>
      </c>
      <c r="AC70" s="80" t="s">
        <v>363</v>
      </c>
      <c r="AD70" s="334"/>
      <c r="AE70" s="334"/>
      <c r="AF70" s="326">
        <v>14</v>
      </c>
      <c r="AG70" s="326">
        <v>16</v>
      </c>
    </row>
    <row r="71" spans="1:33" ht="45" customHeight="1">
      <c r="A71" s="325">
        <v>43436</v>
      </c>
      <c r="B71" s="326" t="s">
        <v>408</v>
      </c>
      <c r="C71" s="338"/>
      <c r="D71" s="338"/>
      <c r="E71" s="79"/>
      <c r="F71" s="79"/>
      <c r="G71" s="79"/>
      <c r="H71" s="79"/>
      <c r="I71" s="79"/>
      <c r="J71" s="79"/>
      <c r="K71" s="79"/>
      <c r="L71" s="79"/>
      <c r="M71" s="79"/>
      <c r="N71" s="79"/>
      <c r="O71" s="79"/>
      <c r="P71" s="79"/>
      <c r="Q71" s="79"/>
      <c r="R71" s="79"/>
      <c r="S71" s="79"/>
      <c r="T71" s="79"/>
      <c r="U71" s="79"/>
      <c r="V71" s="79"/>
      <c r="W71" s="75"/>
      <c r="X71" s="80" t="s">
        <v>363</v>
      </c>
      <c r="Y71" s="80" t="s">
        <v>363</v>
      </c>
      <c r="Z71" s="80" t="s">
        <v>363</v>
      </c>
      <c r="AA71" s="80" t="s">
        <v>363</v>
      </c>
      <c r="AB71" s="80" t="s">
        <v>363</v>
      </c>
      <c r="AC71" s="80" t="s">
        <v>363</v>
      </c>
      <c r="AD71" s="334"/>
      <c r="AE71" s="334"/>
      <c r="AF71" s="326" t="s">
        <v>363</v>
      </c>
      <c r="AG71" s="326" t="s">
        <v>363</v>
      </c>
    </row>
    <row r="72" spans="1:33" ht="45" customHeight="1">
      <c r="A72" s="325">
        <v>43437</v>
      </c>
      <c r="B72" s="326" t="s">
        <v>402</v>
      </c>
      <c r="C72" s="338">
        <v>43451</v>
      </c>
      <c r="D72" s="338">
        <v>43453</v>
      </c>
      <c r="E72" s="79"/>
      <c r="F72" s="79"/>
      <c r="G72" s="79"/>
      <c r="H72" s="79"/>
      <c r="I72" s="79"/>
      <c r="J72" s="79"/>
      <c r="K72" s="79"/>
      <c r="L72" s="79"/>
      <c r="M72" s="79"/>
      <c r="N72" s="79"/>
      <c r="O72" s="79"/>
      <c r="P72" s="79"/>
      <c r="Q72" s="79"/>
      <c r="R72" s="79"/>
      <c r="S72" s="79"/>
      <c r="T72" s="79"/>
      <c r="U72" s="79"/>
      <c r="V72" s="79"/>
      <c r="W72" s="75"/>
      <c r="X72" s="80" t="s">
        <v>363</v>
      </c>
      <c r="Y72" s="80" t="s">
        <v>95</v>
      </c>
      <c r="Z72" s="80" t="s">
        <v>363</v>
      </c>
      <c r="AA72" s="80" t="s">
        <v>363</v>
      </c>
      <c r="AB72" s="80" t="s">
        <v>363</v>
      </c>
      <c r="AC72" s="80" t="s">
        <v>363</v>
      </c>
      <c r="AD72" s="334"/>
      <c r="AE72" s="334"/>
      <c r="AF72" s="326">
        <v>14</v>
      </c>
      <c r="AG72" s="326">
        <v>16</v>
      </c>
    </row>
    <row r="73" spans="1:33" ht="45" customHeight="1">
      <c r="A73" s="325">
        <v>43438</v>
      </c>
      <c r="B73" s="326" t="s">
        <v>403</v>
      </c>
      <c r="C73" s="338">
        <v>43452</v>
      </c>
      <c r="D73" s="338">
        <v>43454</v>
      </c>
      <c r="E73" s="79"/>
      <c r="F73" s="79"/>
      <c r="G73" s="79"/>
      <c r="H73" s="79"/>
      <c r="I73" s="79"/>
      <c r="J73" s="79"/>
      <c r="K73" s="79"/>
      <c r="L73" s="79"/>
      <c r="M73" s="79"/>
      <c r="N73" s="79"/>
      <c r="O73" s="79"/>
      <c r="P73" s="79"/>
      <c r="Q73" s="79" t="s">
        <v>93</v>
      </c>
      <c r="R73" s="79"/>
      <c r="S73" s="79"/>
      <c r="T73" s="79"/>
      <c r="U73" s="79"/>
      <c r="V73" s="79"/>
      <c r="W73" s="75"/>
      <c r="X73" s="80" t="s">
        <v>363</v>
      </c>
      <c r="Y73" s="80" t="s">
        <v>95</v>
      </c>
      <c r="Z73" s="80" t="s">
        <v>363</v>
      </c>
      <c r="AA73" s="80" t="s">
        <v>363</v>
      </c>
      <c r="AB73" s="80" t="s">
        <v>363</v>
      </c>
      <c r="AC73" s="80" t="s">
        <v>363</v>
      </c>
      <c r="AD73" s="334"/>
      <c r="AE73" s="334"/>
      <c r="AF73" s="326">
        <v>14</v>
      </c>
      <c r="AG73" s="326">
        <v>16</v>
      </c>
    </row>
    <row r="74" spans="1:33" ht="45" customHeight="1">
      <c r="A74" s="325">
        <v>43439</v>
      </c>
      <c r="B74" s="326" t="s">
        <v>404</v>
      </c>
      <c r="C74" s="338">
        <v>43453</v>
      </c>
      <c r="D74" s="338">
        <v>43455</v>
      </c>
      <c r="E74" s="79"/>
      <c r="F74" s="79"/>
      <c r="G74" s="79"/>
      <c r="H74" s="79"/>
      <c r="I74" s="79"/>
      <c r="J74" s="79"/>
      <c r="K74" s="79"/>
      <c r="L74" s="79"/>
      <c r="M74" s="79"/>
      <c r="N74" s="79"/>
      <c r="O74" s="79"/>
      <c r="P74" s="79"/>
      <c r="Q74" s="79"/>
      <c r="R74" s="79"/>
      <c r="S74" s="79"/>
      <c r="T74" s="79"/>
      <c r="U74" s="79"/>
      <c r="V74" s="79"/>
      <c r="W74" s="75"/>
      <c r="X74" s="80" t="s">
        <v>363</v>
      </c>
      <c r="Y74" s="80" t="s">
        <v>95</v>
      </c>
      <c r="Z74" s="80" t="s">
        <v>363</v>
      </c>
      <c r="AA74" s="80" t="s">
        <v>363</v>
      </c>
      <c r="AB74" s="80" t="s">
        <v>363</v>
      </c>
      <c r="AC74" s="80" t="s">
        <v>363</v>
      </c>
      <c r="AD74" s="334"/>
      <c r="AE74" s="334"/>
      <c r="AF74" s="326">
        <v>14</v>
      </c>
      <c r="AG74" s="326">
        <v>16</v>
      </c>
    </row>
    <row r="75" spans="1:33" ht="45" customHeight="1">
      <c r="A75" s="325">
        <v>43440</v>
      </c>
      <c r="B75" s="326" t="s">
        <v>405</v>
      </c>
      <c r="C75" s="338">
        <v>43454</v>
      </c>
      <c r="D75" s="338">
        <v>43456</v>
      </c>
      <c r="E75" s="79"/>
      <c r="F75" s="79"/>
      <c r="G75" s="79"/>
      <c r="H75" s="79"/>
      <c r="I75" s="79"/>
      <c r="J75" s="79"/>
      <c r="K75" s="79"/>
      <c r="L75" s="79"/>
      <c r="M75" s="79"/>
      <c r="N75" s="79"/>
      <c r="O75" s="79"/>
      <c r="P75" s="79"/>
      <c r="Q75" s="79"/>
      <c r="R75" s="79"/>
      <c r="S75" s="79"/>
      <c r="T75" s="79"/>
      <c r="U75" s="79"/>
      <c r="V75" s="79"/>
      <c r="W75" s="75"/>
      <c r="X75" s="80" t="s">
        <v>363</v>
      </c>
      <c r="Y75" s="80" t="s">
        <v>95</v>
      </c>
      <c r="Z75" s="80" t="s">
        <v>363</v>
      </c>
      <c r="AA75" s="80" t="s">
        <v>363</v>
      </c>
      <c r="AB75" s="80" t="s">
        <v>363</v>
      </c>
      <c r="AC75" s="80" t="s">
        <v>363</v>
      </c>
      <c r="AD75" s="334"/>
      <c r="AE75" s="334"/>
      <c r="AF75" s="326">
        <v>14</v>
      </c>
      <c r="AG75" s="326">
        <v>16</v>
      </c>
    </row>
    <row r="76" spans="1:33" ht="45" customHeight="1">
      <c r="A76" s="325">
        <v>43441</v>
      </c>
      <c r="B76" s="326" t="s">
        <v>406</v>
      </c>
      <c r="C76" s="338">
        <v>43455</v>
      </c>
      <c r="D76" s="338">
        <v>43457</v>
      </c>
      <c r="E76" s="79"/>
      <c r="F76" s="79"/>
      <c r="G76" s="79"/>
      <c r="H76" s="79"/>
      <c r="I76" s="79"/>
      <c r="J76" s="79"/>
      <c r="K76" s="79"/>
      <c r="L76" s="79"/>
      <c r="M76" s="79"/>
      <c r="N76" s="79"/>
      <c r="O76" s="79"/>
      <c r="P76" s="79"/>
      <c r="Q76" s="79"/>
      <c r="R76" s="79"/>
      <c r="S76" s="79"/>
      <c r="T76" s="79"/>
      <c r="U76" s="79"/>
      <c r="V76" s="79"/>
      <c r="W76" s="75"/>
      <c r="X76" s="80" t="s">
        <v>363</v>
      </c>
      <c r="Y76" s="80" t="s">
        <v>95</v>
      </c>
      <c r="Z76" s="80" t="s">
        <v>363</v>
      </c>
      <c r="AA76" s="80" t="s">
        <v>363</v>
      </c>
      <c r="AB76" s="80" t="s">
        <v>363</v>
      </c>
      <c r="AC76" s="80" t="s">
        <v>363</v>
      </c>
      <c r="AD76" s="334"/>
      <c r="AE76" s="334"/>
      <c r="AF76" s="326">
        <v>14</v>
      </c>
      <c r="AG76" s="326">
        <v>16</v>
      </c>
    </row>
    <row r="77" spans="1:33" ht="45" customHeight="1">
      <c r="A77" s="325">
        <v>43442</v>
      </c>
      <c r="B77" s="326" t="s">
        <v>407</v>
      </c>
      <c r="C77" s="338">
        <v>43456</v>
      </c>
      <c r="D77" s="338">
        <v>43458</v>
      </c>
      <c r="E77" s="79"/>
      <c r="F77" s="79"/>
      <c r="G77" s="79"/>
      <c r="H77" s="79"/>
      <c r="I77" s="79"/>
      <c r="J77" s="79"/>
      <c r="K77" s="79"/>
      <c r="L77" s="79"/>
      <c r="M77" s="79"/>
      <c r="N77" s="79"/>
      <c r="O77" s="79"/>
      <c r="P77" s="79"/>
      <c r="Q77" s="79"/>
      <c r="R77" s="79"/>
      <c r="S77" s="79"/>
      <c r="T77" s="79"/>
      <c r="U77" s="79"/>
      <c r="V77" s="79"/>
      <c r="W77" s="75"/>
      <c r="X77" s="80" t="s">
        <v>363</v>
      </c>
      <c r="Y77" s="80" t="s">
        <v>95</v>
      </c>
      <c r="Z77" s="80" t="s">
        <v>363</v>
      </c>
      <c r="AA77" s="80" t="s">
        <v>363</v>
      </c>
      <c r="AB77" s="80" t="s">
        <v>363</v>
      </c>
      <c r="AC77" s="80" t="s">
        <v>363</v>
      </c>
      <c r="AD77" s="334"/>
      <c r="AE77" s="334"/>
      <c r="AF77" s="326">
        <v>14</v>
      </c>
      <c r="AG77" s="326">
        <v>16</v>
      </c>
    </row>
    <row r="78" spans="1:33" ht="45" customHeight="1">
      <c r="A78" s="325">
        <v>43443</v>
      </c>
      <c r="B78" s="326" t="s">
        <v>408</v>
      </c>
      <c r="C78" s="338"/>
      <c r="D78" s="338"/>
      <c r="E78" s="79"/>
      <c r="F78" s="79"/>
      <c r="G78" s="79"/>
      <c r="H78" s="79"/>
      <c r="I78" s="79"/>
      <c r="J78" s="79"/>
      <c r="K78" s="79"/>
      <c r="L78" s="79"/>
      <c r="M78" s="79"/>
      <c r="N78" s="79"/>
      <c r="O78" s="79"/>
      <c r="P78" s="79"/>
      <c r="Q78" s="79"/>
      <c r="R78" s="79"/>
      <c r="S78" s="79"/>
      <c r="T78" s="79"/>
      <c r="U78" s="79"/>
      <c r="V78" s="79"/>
      <c r="W78" s="75"/>
      <c r="X78" s="80" t="s">
        <v>363</v>
      </c>
      <c r="Y78" s="80" t="s">
        <v>363</v>
      </c>
      <c r="Z78" s="80" t="s">
        <v>363</v>
      </c>
      <c r="AA78" s="80" t="s">
        <v>363</v>
      </c>
      <c r="AB78" s="80" t="s">
        <v>363</v>
      </c>
      <c r="AC78" s="80" t="s">
        <v>363</v>
      </c>
      <c r="AD78" s="334"/>
      <c r="AE78" s="334"/>
      <c r="AF78" s="326" t="s">
        <v>363</v>
      </c>
      <c r="AG78" s="326" t="s">
        <v>363</v>
      </c>
    </row>
    <row r="79" spans="1:33" ht="45" customHeight="1">
      <c r="A79" s="325">
        <v>43444</v>
      </c>
      <c r="B79" s="326" t="s">
        <v>402</v>
      </c>
      <c r="C79" s="338">
        <v>43458</v>
      </c>
      <c r="D79" s="338">
        <v>43460</v>
      </c>
      <c r="E79" s="79"/>
      <c r="F79" s="79"/>
      <c r="G79" s="79"/>
      <c r="H79" s="79"/>
      <c r="I79" s="79"/>
      <c r="J79" s="79"/>
      <c r="K79" s="79"/>
      <c r="L79" s="79"/>
      <c r="M79" s="79"/>
      <c r="N79" s="79"/>
      <c r="O79" s="79"/>
      <c r="P79" s="79"/>
      <c r="Q79" s="79"/>
      <c r="R79" s="79"/>
      <c r="S79" s="79"/>
      <c r="T79" s="79"/>
      <c r="U79" s="79"/>
      <c r="V79" s="79"/>
      <c r="W79" s="75"/>
      <c r="X79" s="80" t="s">
        <v>363</v>
      </c>
      <c r="Y79" s="80" t="s">
        <v>95</v>
      </c>
      <c r="Z79" s="80" t="s">
        <v>363</v>
      </c>
      <c r="AA79" s="80" t="s">
        <v>363</v>
      </c>
      <c r="AB79" s="80" t="s">
        <v>363</v>
      </c>
      <c r="AC79" s="80" t="s">
        <v>363</v>
      </c>
      <c r="AD79" s="334"/>
      <c r="AE79" s="334"/>
      <c r="AF79" s="326">
        <v>14</v>
      </c>
      <c r="AG79" s="326">
        <v>16</v>
      </c>
    </row>
    <row r="80" spans="1:33" ht="45" customHeight="1">
      <c r="A80" s="325">
        <v>43445</v>
      </c>
      <c r="B80" s="326" t="s">
        <v>403</v>
      </c>
      <c r="C80" s="338">
        <v>43459</v>
      </c>
      <c r="D80" s="338">
        <v>43461</v>
      </c>
      <c r="E80" s="79"/>
      <c r="F80" s="79"/>
      <c r="G80" s="79"/>
      <c r="H80" s="79"/>
      <c r="I80" s="79"/>
      <c r="J80" s="79"/>
      <c r="K80" s="79"/>
      <c r="L80" s="79"/>
      <c r="M80" s="79"/>
      <c r="N80" s="79"/>
      <c r="O80" s="79"/>
      <c r="P80" s="79"/>
      <c r="Q80" s="79" t="s">
        <v>93</v>
      </c>
      <c r="R80" s="79"/>
      <c r="S80" s="79"/>
      <c r="T80" s="79"/>
      <c r="U80" s="79"/>
      <c r="V80" s="79"/>
      <c r="W80" s="75"/>
      <c r="X80" s="80" t="s">
        <v>363</v>
      </c>
      <c r="Y80" s="80" t="s">
        <v>95</v>
      </c>
      <c r="Z80" s="80" t="s">
        <v>363</v>
      </c>
      <c r="AA80" s="80" t="s">
        <v>363</v>
      </c>
      <c r="AB80" s="80" t="s">
        <v>363</v>
      </c>
      <c r="AC80" s="80" t="s">
        <v>363</v>
      </c>
      <c r="AD80" s="334"/>
      <c r="AE80" s="334"/>
      <c r="AF80" s="326">
        <v>14</v>
      </c>
      <c r="AG80" s="326">
        <v>16</v>
      </c>
    </row>
    <row r="81" spans="1:33" ht="45" customHeight="1">
      <c r="A81" s="325">
        <v>43446</v>
      </c>
      <c r="B81" s="326" t="s">
        <v>404</v>
      </c>
      <c r="C81" s="338">
        <v>43460</v>
      </c>
      <c r="D81" s="338">
        <v>43462</v>
      </c>
      <c r="E81" s="79"/>
      <c r="F81" s="79"/>
      <c r="G81" s="79"/>
      <c r="H81" s="79"/>
      <c r="I81" s="79"/>
      <c r="J81" s="79"/>
      <c r="K81" s="79"/>
      <c r="L81" s="79"/>
      <c r="M81" s="79"/>
      <c r="N81" s="79"/>
      <c r="O81" s="79"/>
      <c r="P81" s="79"/>
      <c r="Q81" s="79"/>
      <c r="R81" s="79"/>
      <c r="S81" s="79"/>
      <c r="T81" s="79"/>
      <c r="U81" s="79"/>
      <c r="V81" s="79"/>
      <c r="W81" s="75"/>
      <c r="X81" s="80" t="s">
        <v>363</v>
      </c>
      <c r="Y81" s="80" t="s">
        <v>95</v>
      </c>
      <c r="Z81" s="80" t="s">
        <v>363</v>
      </c>
      <c r="AA81" s="80" t="s">
        <v>363</v>
      </c>
      <c r="AB81" s="80" t="s">
        <v>363</v>
      </c>
      <c r="AC81" s="80" t="s">
        <v>363</v>
      </c>
      <c r="AD81" s="334"/>
      <c r="AE81" s="334"/>
      <c r="AF81" s="326">
        <v>14</v>
      </c>
      <c r="AG81" s="326">
        <v>16</v>
      </c>
    </row>
    <row r="82" spans="1:33" ht="45" customHeight="1">
      <c r="A82" s="325">
        <v>43447</v>
      </c>
      <c r="B82" s="326" t="s">
        <v>405</v>
      </c>
      <c r="C82" s="338">
        <v>43461</v>
      </c>
      <c r="D82" s="338">
        <v>43463</v>
      </c>
      <c r="E82" s="79"/>
      <c r="F82" s="79"/>
      <c r="G82" s="79"/>
      <c r="H82" s="79"/>
      <c r="I82" s="79"/>
      <c r="J82" s="79"/>
      <c r="K82" s="79"/>
      <c r="L82" s="79"/>
      <c r="M82" s="79"/>
      <c r="N82" s="79"/>
      <c r="O82" s="79"/>
      <c r="P82" s="79"/>
      <c r="Q82" s="79"/>
      <c r="R82" s="79"/>
      <c r="S82" s="79"/>
      <c r="T82" s="79"/>
      <c r="U82" s="79"/>
      <c r="V82" s="79"/>
      <c r="W82" s="75"/>
      <c r="X82" s="80" t="s">
        <v>363</v>
      </c>
      <c r="Y82" s="80" t="s">
        <v>95</v>
      </c>
      <c r="Z82" s="80" t="s">
        <v>363</v>
      </c>
      <c r="AA82" s="80" t="s">
        <v>363</v>
      </c>
      <c r="AB82" s="80" t="s">
        <v>363</v>
      </c>
      <c r="AC82" s="80" t="s">
        <v>363</v>
      </c>
      <c r="AD82" s="334"/>
      <c r="AE82" s="334"/>
      <c r="AF82" s="326">
        <v>14</v>
      </c>
      <c r="AG82" s="326">
        <v>16</v>
      </c>
    </row>
    <row r="83" spans="1:33" ht="45" customHeight="1">
      <c r="A83" s="325">
        <v>43448</v>
      </c>
      <c r="B83" s="326" t="s">
        <v>406</v>
      </c>
      <c r="C83" s="338">
        <v>43462</v>
      </c>
      <c r="D83" s="338">
        <v>43464</v>
      </c>
      <c r="E83" s="79"/>
      <c r="F83" s="79"/>
      <c r="G83" s="79"/>
      <c r="H83" s="79"/>
      <c r="I83" s="79"/>
      <c r="J83" s="79"/>
      <c r="K83" s="79"/>
      <c r="L83" s="79"/>
      <c r="M83" s="79"/>
      <c r="N83" s="79"/>
      <c r="O83" s="79"/>
      <c r="P83" s="79"/>
      <c r="Q83" s="79"/>
      <c r="R83" s="79"/>
      <c r="S83" s="79"/>
      <c r="T83" s="79"/>
      <c r="U83" s="79"/>
      <c r="V83" s="79"/>
      <c r="W83" s="75"/>
      <c r="X83" s="80" t="s">
        <v>363</v>
      </c>
      <c r="Y83" s="80" t="s">
        <v>95</v>
      </c>
      <c r="Z83" s="80" t="s">
        <v>363</v>
      </c>
      <c r="AA83" s="80" t="s">
        <v>363</v>
      </c>
      <c r="AB83" s="80" t="s">
        <v>363</v>
      </c>
      <c r="AC83" s="80" t="s">
        <v>363</v>
      </c>
      <c r="AD83" s="334"/>
      <c r="AE83" s="334"/>
      <c r="AF83" s="326">
        <v>14</v>
      </c>
      <c r="AG83" s="326">
        <v>16</v>
      </c>
    </row>
    <row r="84" spans="1:33" ht="45" customHeight="1">
      <c r="A84" s="325">
        <v>43449</v>
      </c>
      <c r="B84" s="326" t="s">
        <v>407</v>
      </c>
      <c r="C84" s="338">
        <v>43463</v>
      </c>
      <c r="D84" s="338">
        <v>43465</v>
      </c>
      <c r="E84" s="79"/>
      <c r="F84" s="79"/>
      <c r="G84" s="79"/>
      <c r="H84" s="79"/>
      <c r="I84" s="79"/>
      <c r="J84" s="79"/>
      <c r="K84" s="79"/>
      <c r="L84" s="79"/>
      <c r="M84" s="79"/>
      <c r="N84" s="79"/>
      <c r="O84" s="79"/>
      <c r="P84" s="79"/>
      <c r="Q84" s="79"/>
      <c r="R84" s="79"/>
      <c r="S84" s="79"/>
      <c r="T84" s="79"/>
      <c r="U84" s="79"/>
      <c r="V84" s="79"/>
      <c r="W84" s="75"/>
      <c r="X84" s="80" t="s">
        <v>363</v>
      </c>
      <c r="Y84" s="80" t="s">
        <v>95</v>
      </c>
      <c r="Z84" s="80" t="s">
        <v>363</v>
      </c>
      <c r="AA84" s="80" t="s">
        <v>363</v>
      </c>
      <c r="AB84" s="80" t="s">
        <v>363</v>
      </c>
      <c r="AC84" s="80" t="s">
        <v>363</v>
      </c>
      <c r="AD84" s="334"/>
      <c r="AE84" s="334"/>
      <c r="AF84" s="326">
        <v>14</v>
      </c>
      <c r="AG84" s="326">
        <v>16</v>
      </c>
    </row>
    <row r="85" spans="1:33" ht="45" customHeight="1">
      <c r="A85" s="325">
        <v>43450</v>
      </c>
      <c r="B85" s="326" t="s">
        <v>408</v>
      </c>
      <c r="C85" s="338"/>
      <c r="D85" s="338"/>
      <c r="E85" s="79"/>
      <c r="F85" s="79"/>
      <c r="G85" s="79"/>
      <c r="H85" s="79"/>
      <c r="I85" s="79"/>
      <c r="J85" s="79"/>
      <c r="K85" s="79"/>
      <c r="L85" s="79"/>
      <c r="M85" s="79"/>
      <c r="N85" s="79"/>
      <c r="O85" s="79"/>
      <c r="P85" s="79"/>
      <c r="Q85" s="79"/>
      <c r="R85" s="79"/>
      <c r="S85" s="79"/>
      <c r="T85" s="79"/>
      <c r="U85" s="79"/>
      <c r="V85" s="79"/>
      <c r="W85" s="75"/>
      <c r="X85" s="80" t="s">
        <v>363</v>
      </c>
      <c r="Y85" s="80" t="s">
        <v>363</v>
      </c>
      <c r="Z85" s="80" t="s">
        <v>363</v>
      </c>
      <c r="AA85" s="80" t="s">
        <v>363</v>
      </c>
      <c r="AB85" s="80" t="s">
        <v>363</v>
      </c>
      <c r="AC85" s="80" t="s">
        <v>363</v>
      </c>
      <c r="AD85" s="334"/>
      <c r="AE85" s="334"/>
      <c r="AF85" s="326" t="s">
        <v>363</v>
      </c>
      <c r="AG85" s="326" t="s">
        <v>363</v>
      </c>
    </row>
    <row r="86" spans="1:33" ht="45" customHeight="1">
      <c r="A86" s="325">
        <v>43451</v>
      </c>
      <c r="B86" s="326" t="s">
        <v>402</v>
      </c>
      <c r="C86" s="338">
        <v>43465</v>
      </c>
      <c r="D86" s="338">
        <v>43467</v>
      </c>
      <c r="E86" s="79"/>
      <c r="F86" s="79"/>
      <c r="G86" s="79"/>
      <c r="H86" s="79"/>
      <c r="I86" s="79"/>
      <c r="J86" s="79"/>
      <c r="K86" s="79"/>
      <c r="L86" s="79"/>
      <c r="M86" s="79"/>
      <c r="N86" s="79"/>
      <c r="O86" s="79"/>
      <c r="P86" s="79"/>
      <c r="Q86" s="79"/>
      <c r="R86" s="79"/>
      <c r="S86" s="79"/>
      <c r="T86" s="79"/>
      <c r="U86" s="79"/>
      <c r="V86" s="79"/>
      <c r="W86" s="75"/>
      <c r="X86" s="80" t="s">
        <v>363</v>
      </c>
      <c r="Y86" s="80" t="s">
        <v>95</v>
      </c>
      <c r="Z86" s="80" t="s">
        <v>363</v>
      </c>
      <c r="AA86" s="80" t="s">
        <v>363</v>
      </c>
      <c r="AB86" s="80" t="s">
        <v>363</v>
      </c>
      <c r="AC86" s="80" t="s">
        <v>363</v>
      </c>
      <c r="AD86" s="334"/>
      <c r="AE86" s="334"/>
      <c r="AF86" s="326">
        <v>14</v>
      </c>
      <c r="AG86" s="326">
        <v>16</v>
      </c>
    </row>
    <row r="87" spans="1:33" ht="45" customHeight="1">
      <c r="A87" s="325">
        <v>43452</v>
      </c>
      <c r="B87" s="326" t="s">
        <v>403</v>
      </c>
      <c r="C87" s="338">
        <v>43466</v>
      </c>
      <c r="D87" s="338">
        <v>43468</v>
      </c>
      <c r="E87" s="79"/>
      <c r="F87" s="79"/>
      <c r="G87" s="79"/>
      <c r="H87" s="79"/>
      <c r="I87" s="79"/>
      <c r="J87" s="79"/>
      <c r="K87" s="79"/>
      <c r="L87" s="79"/>
      <c r="M87" s="79"/>
      <c r="N87" s="79"/>
      <c r="O87" s="79"/>
      <c r="P87" s="79"/>
      <c r="Q87" s="79"/>
      <c r="R87" s="79"/>
      <c r="S87" s="79"/>
      <c r="T87" s="79"/>
      <c r="U87" s="79"/>
      <c r="V87" s="79"/>
      <c r="W87" s="75"/>
      <c r="X87" s="80" t="s">
        <v>363</v>
      </c>
      <c r="Y87" s="80" t="s">
        <v>95</v>
      </c>
      <c r="Z87" s="80" t="s">
        <v>363</v>
      </c>
      <c r="AA87" s="80" t="s">
        <v>363</v>
      </c>
      <c r="AB87" s="80" t="s">
        <v>363</v>
      </c>
      <c r="AC87" s="80" t="s">
        <v>363</v>
      </c>
      <c r="AD87" s="334"/>
      <c r="AE87" s="334"/>
      <c r="AF87" s="326">
        <v>14</v>
      </c>
      <c r="AG87" s="326">
        <v>16</v>
      </c>
    </row>
    <row r="88" spans="1:33" ht="45" customHeight="1">
      <c r="A88" s="325">
        <v>43453</v>
      </c>
      <c r="B88" s="326" t="s">
        <v>404</v>
      </c>
      <c r="C88" s="338">
        <v>43467</v>
      </c>
      <c r="D88" s="338">
        <v>43469</v>
      </c>
      <c r="E88" s="79"/>
      <c r="F88" s="79"/>
      <c r="G88" s="79"/>
      <c r="H88" s="79"/>
      <c r="I88" s="79"/>
      <c r="J88" s="79"/>
      <c r="K88" s="79"/>
      <c r="L88" s="79"/>
      <c r="M88" s="79"/>
      <c r="N88" s="79"/>
      <c r="O88" s="79"/>
      <c r="P88" s="79"/>
      <c r="Q88" s="79"/>
      <c r="R88" s="79"/>
      <c r="S88" s="79"/>
      <c r="T88" s="79"/>
      <c r="U88" s="79"/>
      <c r="V88" s="79"/>
      <c r="W88" s="75"/>
      <c r="X88" s="80" t="s">
        <v>363</v>
      </c>
      <c r="Y88" s="80" t="s">
        <v>95</v>
      </c>
      <c r="Z88" s="80" t="s">
        <v>363</v>
      </c>
      <c r="AA88" s="80" t="s">
        <v>363</v>
      </c>
      <c r="AB88" s="80" t="s">
        <v>363</v>
      </c>
      <c r="AC88" s="80" t="s">
        <v>363</v>
      </c>
      <c r="AD88" s="334"/>
      <c r="AE88" s="334"/>
      <c r="AF88" s="326">
        <v>14</v>
      </c>
      <c r="AG88" s="326">
        <v>16</v>
      </c>
    </row>
    <row r="89" spans="1:33" ht="45" customHeight="1">
      <c r="A89" s="325">
        <v>43454</v>
      </c>
      <c r="B89" s="326" t="s">
        <v>405</v>
      </c>
      <c r="C89" s="338">
        <v>43468</v>
      </c>
      <c r="D89" s="338">
        <v>43470</v>
      </c>
      <c r="E89" s="79"/>
      <c r="F89" s="79"/>
      <c r="G89" s="79"/>
      <c r="H89" s="79"/>
      <c r="I89" s="79"/>
      <c r="J89" s="79"/>
      <c r="K89" s="79"/>
      <c r="L89" s="79"/>
      <c r="M89" s="79"/>
      <c r="N89" s="79"/>
      <c r="O89" s="79"/>
      <c r="P89" s="79"/>
      <c r="Q89" s="79"/>
      <c r="R89" s="79"/>
      <c r="S89" s="79"/>
      <c r="T89" s="79"/>
      <c r="U89" s="79"/>
      <c r="V89" s="79"/>
      <c r="W89" s="75"/>
      <c r="X89" s="80" t="s">
        <v>363</v>
      </c>
      <c r="Y89" s="80" t="s">
        <v>95</v>
      </c>
      <c r="Z89" s="80" t="s">
        <v>363</v>
      </c>
      <c r="AA89" s="80" t="s">
        <v>363</v>
      </c>
      <c r="AB89" s="80" t="s">
        <v>363</v>
      </c>
      <c r="AC89" s="80" t="s">
        <v>363</v>
      </c>
      <c r="AD89" s="334"/>
      <c r="AE89" s="334"/>
      <c r="AF89" s="326">
        <v>14</v>
      </c>
      <c r="AG89" s="326">
        <v>16</v>
      </c>
    </row>
    <row r="90" spans="1:33" ht="45" customHeight="1">
      <c r="A90" s="325">
        <v>43455</v>
      </c>
      <c r="B90" s="326" t="s">
        <v>406</v>
      </c>
      <c r="C90" s="338">
        <v>43469</v>
      </c>
      <c r="D90" s="338">
        <v>43471</v>
      </c>
      <c r="E90" s="79"/>
      <c r="F90" s="79"/>
      <c r="G90" s="79"/>
      <c r="H90" s="79"/>
      <c r="I90" s="79"/>
      <c r="J90" s="79"/>
      <c r="K90" s="79"/>
      <c r="L90" s="79"/>
      <c r="M90" s="79"/>
      <c r="N90" s="79"/>
      <c r="O90" s="79"/>
      <c r="P90" s="79"/>
      <c r="Q90" s="79"/>
      <c r="R90" s="79"/>
      <c r="S90" s="79"/>
      <c r="T90" s="79"/>
      <c r="U90" s="79"/>
      <c r="V90" s="79"/>
      <c r="W90" s="75"/>
      <c r="X90" s="80" t="s">
        <v>363</v>
      </c>
      <c r="Y90" s="80" t="s">
        <v>95</v>
      </c>
      <c r="Z90" s="80" t="s">
        <v>363</v>
      </c>
      <c r="AA90" s="80" t="s">
        <v>363</v>
      </c>
      <c r="AB90" s="80" t="s">
        <v>363</v>
      </c>
      <c r="AC90" s="80" t="s">
        <v>363</v>
      </c>
      <c r="AD90" s="334"/>
      <c r="AE90" s="334"/>
      <c r="AF90" s="326">
        <v>14</v>
      </c>
      <c r="AG90" s="326">
        <v>16</v>
      </c>
    </row>
    <row r="91" spans="1:33" ht="45" customHeight="1">
      <c r="A91" s="325">
        <v>43456</v>
      </c>
      <c r="B91" s="326" t="s">
        <v>407</v>
      </c>
      <c r="C91" s="338">
        <v>43470</v>
      </c>
      <c r="D91" s="338">
        <v>43472</v>
      </c>
      <c r="E91" s="79"/>
      <c r="F91" s="79"/>
      <c r="G91" s="79"/>
      <c r="H91" s="79"/>
      <c r="I91" s="79"/>
      <c r="J91" s="79"/>
      <c r="K91" s="79"/>
      <c r="L91" s="79"/>
      <c r="M91" s="79"/>
      <c r="N91" s="79"/>
      <c r="O91" s="79"/>
      <c r="P91" s="79"/>
      <c r="Q91" s="79"/>
      <c r="R91" s="79"/>
      <c r="S91" s="79"/>
      <c r="T91" s="79"/>
      <c r="U91" s="79"/>
      <c r="V91" s="79"/>
      <c r="W91" s="75"/>
      <c r="X91" s="80" t="s">
        <v>363</v>
      </c>
      <c r="Y91" s="80" t="s">
        <v>95</v>
      </c>
      <c r="Z91" s="80" t="s">
        <v>363</v>
      </c>
      <c r="AA91" s="80" t="s">
        <v>363</v>
      </c>
      <c r="AB91" s="80" t="s">
        <v>363</v>
      </c>
      <c r="AC91" s="80" t="s">
        <v>363</v>
      </c>
      <c r="AD91" s="334"/>
      <c r="AE91" s="334"/>
      <c r="AF91" s="326">
        <v>14</v>
      </c>
      <c r="AG91" s="326">
        <v>16</v>
      </c>
    </row>
    <row r="92" spans="1:33" ht="45" customHeight="1">
      <c r="A92" s="325">
        <v>43457</v>
      </c>
      <c r="B92" s="326" t="s">
        <v>408</v>
      </c>
      <c r="C92" s="338">
        <v>43471</v>
      </c>
      <c r="D92" s="338">
        <v>43473</v>
      </c>
      <c r="E92" s="79"/>
      <c r="F92" s="79"/>
      <c r="G92" s="79"/>
      <c r="H92" s="79"/>
      <c r="I92" s="79"/>
      <c r="J92" s="79"/>
      <c r="K92" s="79"/>
      <c r="L92" s="79"/>
      <c r="M92" s="79"/>
      <c r="N92" s="79"/>
      <c r="O92" s="79"/>
      <c r="P92" s="79"/>
      <c r="Q92" s="79"/>
      <c r="R92" s="79"/>
      <c r="S92" s="79"/>
      <c r="T92" s="79"/>
      <c r="U92" s="79"/>
      <c r="V92" s="79"/>
      <c r="W92" s="75"/>
      <c r="X92" s="80" t="s">
        <v>363</v>
      </c>
      <c r="Y92" s="80" t="s">
        <v>95</v>
      </c>
      <c r="Z92" s="80" t="s">
        <v>363</v>
      </c>
      <c r="AA92" s="80" t="s">
        <v>363</v>
      </c>
      <c r="AB92" s="80" t="s">
        <v>363</v>
      </c>
      <c r="AC92" s="80" t="s">
        <v>363</v>
      </c>
      <c r="AD92" s="334"/>
      <c r="AE92" s="334"/>
      <c r="AF92" s="326">
        <v>14</v>
      </c>
      <c r="AG92" s="326">
        <v>16</v>
      </c>
    </row>
    <row r="93" spans="1:33" ht="45" customHeight="1">
      <c r="A93" s="325">
        <v>43458</v>
      </c>
      <c r="B93" s="326" t="s">
        <v>402</v>
      </c>
      <c r="C93" s="338">
        <v>43472</v>
      </c>
      <c r="D93" s="338">
        <v>43474</v>
      </c>
      <c r="E93" s="79"/>
      <c r="F93" s="79"/>
      <c r="G93" s="79"/>
      <c r="H93" s="79"/>
      <c r="I93" s="79"/>
      <c r="J93" s="79"/>
      <c r="K93" s="79"/>
      <c r="L93" s="79"/>
      <c r="M93" s="79"/>
      <c r="N93" s="79"/>
      <c r="O93" s="79"/>
      <c r="P93" s="79"/>
      <c r="Q93" s="79"/>
      <c r="R93" s="79"/>
      <c r="S93" s="79"/>
      <c r="T93" s="79"/>
      <c r="U93" s="79"/>
      <c r="V93" s="79"/>
      <c r="W93" s="75"/>
      <c r="X93" s="80" t="s">
        <v>363</v>
      </c>
      <c r="Y93" s="80" t="s">
        <v>95</v>
      </c>
      <c r="Z93" s="80" t="s">
        <v>363</v>
      </c>
      <c r="AA93" s="80" t="s">
        <v>363</v>
      </c>
      <c r="AB93" s="80" t="s">
        <v>363</v>
      </c>
      <c r="AC93" s="80" t="s">
        <v>363</v>
      </c>
      <c r="AD93" s="334"/>
      <c r="AE93" s="334"/>
      <c r="AF93" s="326">
        <v>14</v>
      </c>
      <c r="AG93" s="326">
        <v>16</v>
      </c>
    </row>
    <row r="94" spans="1:33" ht="45" customHeight="1">
      <c r="A94" s="325">
        <v>43459</v>
      </c>
      <c r="B94" s="326" t="s">
        <v>403</v>
      </c>
      <c r="C94" s="338"/>
      <c r="D94" s="338"/>
      <c r="E94" s="79"/>
      <c r="F94" s="79"/>
      <c r="G94" s="79"/>
      <c r="H94" s="79"/>
      <c r="I94" s="79"/>
      <c r="J94" s="79"/>
      <c r="K94" s="79"/>
      <c r="L94" s="79"/>
      <c r="M94" s="79"/>
      <c r="N94" s="79"/>
      <c r="O94" s="79"/>
      <c r="P94" s="79"/>
      <c r="Q94" s="79"/>
      <c r="R94" s="79"/>
      <c r="S94" s="79"/>
      <c r="T94" s="79"/>
      <c r="U94" s="79"/>
      <c r="V94" s="79"/>
      <c r="W94" s="75"/>
      <c r="X94" s="80" t="s">
        <v>363</v>
      </c>
      <c r="Y94" s="80" t="s">
        <v>363</v>
      </c>
      <c r="Z94" s="80" t="s">
        <v>363</v>
      </c>
      <c r="AA94" s="80" t="s">
        <v>363</v>
      </c>
      <c r="AB94" s="80" t="s">
        <v>363</v>
      </c>
      <c r="AC94" s="80" t="s">
        <v>363</v>
      </c>
      <c r="AD94" s="334"/>
      <c r="AE94" s="334"/>
      <c r="AF94" s="326" t="s">
        <v>363</v>
      </c>
      <c r="AG94" s="326" t="s">
        <v>363</v>
      </c>
    </row>
    <row r="95" spans="1:33" ht="45" customHeight="1">
      <c r="A95" s="325">
        <v>43460</v>
      </c>
      <c r="B95" s="326" t="s">
        <v>404</v>
      </c>
      <c r="C95" s="338"/>
      <c r="D95" s="338"/>
      <c r="E95" s="79"/>
      <c r="F95" s="79"/>
      <c r="G95" s="79"/>
      <c r="H95" s="79"/>
      <c r="I95" s="79"/>
      <c r="J95" s="79"/>
      <c r="K95" s="79"/>
      <c r="L95" s="79"/>
      <c r="M95" s="79"/>
      <c r="N95" s="79"/>
      <c r="O95" s="79"/>
      <c r="P95" s="79"/>
      <c r="Q95" s="79"/>
      <c r="R95" s="79"/>
      <c r="S95" s="79"/>
      <c r="T95" s="79"/>
      <c r="U95" s="79"/>
      <c r="V95" s="79"/>
      <c r="W95" s="75"/>
      <c r="X95" s="80" t="s">
        <v>363</v>
      </c>
      <c r="Y95" s="80" t="s">
        <v>363</v>
      </c>
      <c r="Z95" s="80" t="s">
        <v>363</v>
      </c>
      <c r="AA95" s="80" t="s">
        <v>363</v>
      </c>
      <c r="AB95" s="80" t="s">
        <v>363</v>
      </c>
      <c r="AC95" s="80" t="s">
        <v>363</v>
      </c>
      <c r="AD95" s="334"/>
      <c r="AE95" s="334"/>
      <c r="AF95" s="326" t="s">
        <v>363</v>
      </c>
      <c r="AG95" s="326" t="s">
        <v>363</v>
      </c>
    </row>
    <row r="96" spans="1:33" ht="45" customHeight="1">
      <c r="A96" s="325">
        <v>43461</v>
      </c>
      <c r="B96" s="326" t="s">
        <v>405</v>
      </c>
      <c r="C96" s="338"/>
      <c r="D96" s="338"/>
      <c r="E96" s="79"/>
      <c r="F96" s="79"/>
      <c r="G96" s="79"/>
      <c r="H96" s="79"/>
      <c r="I96" s="79"/>
      <c r="J96" s="79"/>
      <c r="K96" s="79"/>
      <c r="L96" s="79"/>
      <c r="M96" s="79"/>
      <c r="N96" s="79"/>
      <c r="O96" s="79"/>
      <c r="P96" s="79"/>
      <c r="Q96" s="79"/>
      <c r="R96" s="79"/>
      <c r="S96" s="79"/>
      <c r="T96" s="79"/>
      <c r="U96" s="79"/>
      <c r="V96" s="79"/>
      <c r="W96" s="75"/>
      <c r="X96" s="80" t="s">
        <v>363</v>
      </c>
      <c r="Y96" s="80" t="s">
        <v>363</v>
      </c>
      <c r="Z96" s="80" t="s">
        <v>363</v>
      </c>
      <c r="AA96" s="80" t="s">
        <v>363</v>
      </c>
      <c r="AB96" s="80" t="s">
        <v>363</v>
      </c>
      <c r="AC96" s="80" t="s">
        <v>363</v>
      </c>
      <c r="AD96" s="334"/>
      <c r="AE96" s="334"/>
      <c r="AF96" s="326" t="s">
        <v>363</v>
      </c>
      <c r="AG96" s="326" t="s">
        <v>363</v>
      </c>
    </row>
    <row r="97" spans="1:33" ht="45" customHeight="1">
      <c r="A97" s="325">
        <v>43462</v>
      </c>
      <c r="B97" s="326" t="s">
        <v>406</v>
      </c>
      <c r="C97" s="338"/>
      <c r="D97" s="338"/>
      <c r="E97" s="79"/>
      <c r="F97" s="79"/>
      <c r="G97" s="79"/>
      <c r="H97" s="79"/>
      <c r="I97" s="79"/>
      <c r="J97" s="79"/>
      <c r="K97" s="79"/>
      <c r="L97" s="79"/>
      <c r="M97" s="79"/>
      <c r="N97" s="79"/>
      <c r="O97" s="79"/>
      <c r="P97" s="79"/>
      <c r="Q97" s="79"/>
      <c r="R97" s="79"/>
      <c r="S97" s="79"/>
      <c r="T97" s="79"/>
      <c r="U97" s="79"/>
      <c r="V97" s="79"/>
      <c r="W97" s="75"/>
      <c r="X97" s="80" t="s">
        <v>363</v>
      </c>
      <c r="Y97" s="80" t="s">
        <v>363</v>
      </c>
      <c r="Z97" s="80" t="s">
        <v>363</v>
      </c>
      <c r="AA97" s="80" t="s">
        <v>363</v>
      </c>
      <c r="AB97" s="80" t="s">
        <v>363</v>
      </c>
      <c r="AC97" s="80" t="s">
        <v>363</v>
      </c>
      <c r="AD97" s="334"/>
      <c r="AE97" s="334"/>
      <c r="AF97" s="326" t="s">
        <v>363</v>
      </c>
      <c r="AG97" s="326" t="s">
        <v>363</v>
      </c>
    </row>
    <row r="98" spans="1:33" ht="45" customHeight="1">
      <c r="A98" s="325">
        <v>43463</v>
      </c>
      <c r="B98" s="326" t="s">
        <v>407</v>
      </c>
      <c r="C98" s="338"/>
      <c r="D98" s="338"/>
      <c r="E98" s="79"/>
      <c r="F98" s="79"/>
      <c r="G98" s="79"/>
      <c r="H98" s="79"/>
      <c r="I98" s="79"/>
      <c r="J98" s="79"/>
      <c r="K98" s="79"/>
      <c r="L98" s="79"/>
      <c r="M98" s="79"/>
      <c r="N98" s="79"/>
      <c r="O98" s="79"/>
      <c r="P98" s="79"/>
      <c r="Q98" s="79"/>
      <c r="R98" s="79"/>
      <c r="S98" s="79"/>
      <c r="T98" s="79"/>
      <c r="U98" s="79"/>
      <c r="V98" s="79"/>
      <c r="W98" s="75"/>
      <c r="X98" s="80" t="s">
        <v>363</v>
      </c>
      <c r="Y98" s="80" t="s">
        <v>363</v>
      </c>
      <c r="Z98" s="80" t="s">
        <v>363</v>
      </c>
      <c r="AA98" s="80" t="s">
        <v>363</v>
      </c>
      <c r="AB98" s="80" t="s">
        <v>363</v>
      </c>
      <c r="AC98" s="80" t="s">
        <v>363</v>
      </c>
      <c r="AD98" s="334"/>
      <c r="AE98" s="334"/>
      <c r="AF98" s="326" t="s">
        <v>363</v>
      </c>
      <c r="AG98" s="326" t="s">
        <v>363</v>
      </c>
    </row>
    <row r="99" spans="1:33" ht="45" customHeight="1">
      <c r="A99" s="325">
        <v>43464</v>
      </c>
      <c r="B99" s="326" t="s">
        <v>408</v>
      </c>
      <c r="C99" s="338"/>
      <c r="D99" s="338"/>
      <c r="E99" s="79"/>
      <c r="F99" s="79"/>
      <c r="G99" s="79"/>
      <c r="H99" s="79"/>
      <c r="I99" s="79"/>
      <c r="J99" s="79"/>
      <c r="K99" s="79"/>
      <c r="L99" s="79"/>
      <c r="M99" s="79"/>
      <c r="N99" s="79"/>
      <c r="O99" s="79"/>
      <c r="P99" s="79"/>
      <c r="Q99" s="79"/>
      <c r="R99" s="79"/>
      <c r="S99" s="79"/>
      <c r="T99" s="79"/>
      <c r="U99" s="79"/>
      <c r="V99" s="79"/>
      <c r="W99" s="75"/>
      <c r="X99" s="80" t="s">
        <v>363</v>
      </c>
      <c r="Y99" s="80" t="s">
        <v>363</v>
      </c>
      <c r="Z99" s="80" t="s">
        <v>363</v>
      </c>
      <c r="AA99" s="80" t="s">
        <v>363</v>
      </c>
      <c r="AB99" s="80" t="s">
        <v>363</v>
      </c>
      <c r="AC99" s="80" t="s">
        <v>363</v>
      </c>
      <c r="AD99" s="334"/>
      <c r="AE99" s="334"/>
      <c r="AF99" s="326" t="s">
        <v>363</v>
      </c>
      <c r="AG99" s="326" t="s">
        <v>363</v>
      </c>
    </row>
    <row r="100" spans="1:33" ht="45" customHeight="1">
      <c r="A100" s="325">
        <v>43465</v>
      </c>
      <c r="B100" s="326" t="s">
        <v>402</v>
      </c>
      <c r="C100" s="338"/>
      <c r="D100" s="338"/>
      <c r="E100" s="79"/>
      <c r="F100" s="79"/>
      <c r="G100" s="79"/>
      <c r="H100" s="79"/>
      <c r="I100" s="79"/>
      <c r="J100" s="79"/>
      <c r="K100" s="79"/>
      <c r="L100" s="79"/>
      <c r="M100" s="79"/>
      <c r="N100" s="79"/>
      <c r="O100" s="79"/>
      <c r="P100" s="79"/>
      <c r="Q100" s="79"/>
      <c r="R100" s="79"/>
      <c r="S100" s="79"/>
      <c r="T100" s="79"/>
      <c r="U100" s="79"/>
      <c r="V100" s="79"/>
      <c r="W100" s="75"/>
      <c r="X100" s="80" t="s">
        <v>363</v>
      </c>
      <c r="Y100" s="80" t="s">
        <v>363</v>
      </c>
      <c r="Z100" s="80" t="s">
        <v>363</v>
      </c>
      <c r="AA100" s="80" t="s">
        <v>363</v>
      </c>
      <c r="AB100" s="80" t="s">
        <v>363</v>
      </c>
      <c r="AC100" s="80" t="s">
        <v>363</v>
      </c>
      <c r="AD100" s="334"/>
      <c r="AE100" s="334"/>
      <c r="AF100" s="326" t="s">
        <v>363</v>
      </c>
      <c r="AG100" s="326" t="s">
        <v>363</v>
      </c>
    </row>
    <row r="101" spans="1:33" ht="45" customHeight="1">
      <c r="A101" s="325">
        <v>43466</v>
      </c>
      <c r="B101" s="326" t="s">
        <v>403</v>
      </c>
      <c r="C101" s="338"/>
      <c r="D101" s="338"/>
      <c r="E101" s="79"/>
      <c r="F101" s="79"/>
      <c r="G101" s="79"/>
      <c r="H101" s="79"/>
      <c r="I101" s="79"/>
      <c r="J101" s="79"/>
      <c r="K101" s="79"/>
      <c r="L101" s="79"/>
      <c r="M101" s="79"/>
      <c r="N101" s="79"/>
      <c r="O101" s="79"/>
      <c r="P101" s="79"/>
      <c r="Q101" s="79"/>
      <c r="R101" s="79"/>
      <c r="S101" s="79"/>
      <c r="T101" s="79"/>
      <c r="U101" s="79"/>
      <c r="V101" s="79"/>
      <c r="W101" s="75"/>
      <c r="X101" s="80" t="s">
        <v>363</v>
      </c>
      <c r="Y101" s="80" t="s">
        <v>363</v>
      </c>
      <c r="Z101" s="80" t="s">
        <v>363</v>
      </c>
      <c r="AA101" s="80" t="s">
        <v>363</v>
      </c>
      <c r="AB101" s="80" t="s">
        <v>363</v>
      </c>
      <c r="AC101" s="80" t="s">
        <v>363</v>
      </c>
      <c r="AD101" s="334"/>
      <c r="AE101" s="334"/>
      <c r="AF101" s="326" t="s">
        <v>363</v>
      </c>
      <c r="AG101" s="326" t="s">
        <v>363</v>
      </c>
    </row>
    <row r="102" spans="1:33" ht="45" customHeight="1">
      <c r="A102" s="325">
        <v>43467</v>
      </c>
      <c r="B102" s="326" t="s">
        <v>404</v>
      </c>
      <c r="C102" s="338"/>
      <c r="D102" s="338"/>
      <c r="E102" s="79"/>
      <c r="F102" s="79"/>
      <c r="G102" s="79"/>
      <c r="H102" s="79"/>
      <c r="I102" s="79"/>
      <c r="J102" s="79"/>
      <c r="K102" s="79"/>
      <c r="L102" s="79"/>
      <c r="M102" s="79"/>
      <c r="N102" s="79"/>
      <c r="O102" s="79"/>
      <c r="P102" s="79"/>
      <c r="Q102" s="79"/>
      <c r="R102" s="79"/>
      <c r="S102" s="79"/>
      <c r="T102" s="79"/>
      <c r="U102" s="79"/>
      <c r="V102" s="79"/>
      <c r="W102" s="75"/>
      <c r="X102" s="80" t="s">
        <v>363</v>
      </c>
      <c r="Y102" s="80" t="s">
        <v>363</v>
      </c>
      <c r="Z102" s="80" t="s">
        <v>363</v>
      </c>
      <c r="AA102" s="80" t="s">
        <v>363</v>
      </c>
      <c r="AB102" s="80" t="s">
        <v>363</v>
      </c>
      <c r="AC102" s="80" t="s">
        <v>363</v>
      </c>
      <c r="AD102" s="334"/>
      <c r="AE102" s="334"/>
      <c r="AF102" s="326" t="s">
        <v>363</v>
      </c>
      <c r="AG102" s="326" t="s">
        <v>363</v>
      </c>
    </row>
    <row r="103" spans="1:33" ht="45" customHeight="1">
      <c r="A103" s="325">
        <v>43468</v>
      </c>
      <c r="B103" s="326" t="s">
        <v>405</v>
      </c>
      <c r="C103" s="338"/>
      <c r="D103" s="338"/>
      <c r="E103" s="79"/>
      <c r="F103" s="79"/>
      <c r="G103" s="79"/>
      <c r="H103" s="79"/>
      <c r="I103" s="79"/>
      <c r="J103" s="79"/>
      <c r="K103" s="79"/>
      <c r="L103" s="79"/>
      <c r="M103" s="79"/>
      <c r="N103" s="79"/>
      <c r="O103" s="79"/>
      <c r="P103" s="79"/>
      <c r="Q103" s="79"/>
      <c r="R103" s="79"/>
      <c r="S103" s="79"/>
      <c r="T103" s="79"/>
      <c r="U103" s="79"/>
      <c r="V103" s="79"/>
      <c r="W103" s="75"/>
      <c r="X103" s="80" t="s">
        <v>363</v>
      </c>
      <c r="Y103" s="80" t="s">
        <v>363</v>
      </c>
      <c r="Z103" s="80" t="s">
        <v>363</v>
      </c>
      <c r="AA103" s="80" t="s">
        <v>363</v>
      </c>
      <c r="AB103" s="80" t="s">
        <v>363</v>
      </c>
      <c r="AC103" s="80" t="s">
        <v>363</v>
      </c>
      <c r="AD103" s="334"/>
      <c r="AE103" s="334"/>
      <c r="AF103" s="326" t="s">
        <v>363</v>
      </c>
      <c r="AG103" s="326" t="s">
        <v>363</v>
      </c>
    </row>
    <row r="104" spans="1:33" ht="45" customHeight="1">
      <c r="A104" s="325">
        <v>43469</v>
      </c>
      <c r="B104" s="326" t="s">
        <v>406</v>
      </c>
      <c r="C104" s="338">
        <v>43483</v>
      </c>
      <c r="D104" s="338">
        <v>43485</v>
      </c>
      <c r="E104" s="79"/>
      <c r="F104" s="79"/>
      <c r="G104" s="79"/>
      <c r="H104" s="79"/>
      <c r="I104" s="79"/>
      <c r="J104" s="79"/>
      <c r="K104" s="79"/>
      <c r="L104" s="79"/>
      <c r="M104" s="79"/>
      <c r="N104" s="79"/>
      <c r="O104" s="79"/>
      <c r="P104" s="79"/>
      <c r="Q104" s="79"/>
      <c r="R104" s="79"/>
      <c r="S104" s="79"/>
      <c r="T104" s="79"/>
      <c r="U104" s="79"/>
      <c r="V104" s="79"/>
      <c r="W104" s="75"/>
      <c r="X104" s="80" t="s">
        <v>95</v>
      </c>
      <c r="Y104" s="80" t="s">
        <v>363</v>
      </c>
      <c r="Z104" s="80" t="s">
        <v>363</v>
      </c>
      <c r="AA104" s="80" t="s">
        <v>363</v>
      </c>
      <c r="AB104" s="80" t="s">
        <v>363</v>
      </c>
      <c r="AC104" s="80" t="s">
        <v>363</v>
      </c>
      <c r="AD104" s="334"/>
      <c r="AE104" s="334"/>
      <c r="AF104" s="326">
        <v>14</v>
      </c>
      <c r="AG104" s="326">
        <v>16</v>
      </c>
    </row>
    <row r="105" spans="1:33" ht="45" customHeight="1">
      <c r="A105" s="325">
        <v>43470</v>
      </c>
      <c r="B105" s="326" t="s">
        <v>407</v>
      </c>
      <c r="C105" s="338">
        <v>43484</v>
      </c>
      <c r="D105" s="338">
        <v>43486</v>
      </c>
      <c r="E105" s="79"/>
      <c r="F105" s="79"/>
      <c r="G105" s="79"/>
      <c r="H105" s="79"/>
      <c r="I105" s="79"/>
      <c r="J105" s="79"/>
      <c r="K105" s="79"/>
      <c r="L105" s="79"/>
      <c r="M105" s="79"/>
      <c r="N105" s="79"/>
      <c r="O105" s="79"/>
      <c r="P105" s="79"/>
      <c r="Q105" s="79"/>
      <c r="R105" s="79"/>
      <c r="S105" s="79"/>
      <c r="T105" s="79"/>
      <c r="U105" s="79"/>
      <c r="V105" s="79"/>
      <c r="W105" s="75"/>
      <c r="X105" s="80" t="s">
        <v>95</v>
      </c>
      <c r="Y105" s="80" t="s">
        <v>363</v>
      </c>
      <c r="Z105" s="80" t="s">
        <v>363</v>
      </c>
      <c r="AA105" s="80" t="s">
        <v>363</v>
      </c>
      <c r="AB105" s="80" t="s">
        <v>363</v>
      </c>
      <c r="AC105" s="80" t="s">
        <v>363</v>
      </c>
      <c r="AD105" s="334"/>
      <c r="AE105" s="334"/>
      <c r="AF105" s="326">
        <v>14</v>
      </c>
      <c r="AG105" s="326">
        <v>16</v>
      </c>
    </row>
    <row r="106" spans="1:33" ht="45" customHeight="1">
      <c r="A106" s="325">
        <v>43471</v>
      </c>
      <c r="B106" s="326" t="s">
        <v>408</v>
      </c>
      <c r="C106" s="338"/>
      <c r="D106" s="338"/>
      <c r="E106" s="79"/>
      <c r="F106" s="79"/>
      <c r="G106" s="79"/>
      <c r="H106" s="79"/>
      <c r="I106" s="79"/>
      <c r="J106" s="79"/>
      <c r="K106" s="79"/>
      <c r="L106" s="79"/>
      <c r="M106" s="79"/>
      <c r="N106" s="79"/>
      <c r="O106" s="79"/>
      <c r="P106" s="79"/>
      <c r="Q106" s="79"/>
      <c r="R106" s="79"/>
      <c r="S106" s="79"/>
      <c r="T106" s="79"/>
      <c r="U106" s="79"/>
      <c r="V106" s="79"/>
      <c r="W106" s="75"/>
      <c r="X106" s="80" t="s">
        <v>363</v>
      </c>
      <c r="Y106" s="80" t="s">
        <v>363</v>
      </c>
      <c r="Z106" s="80" t="s">
        <v>363</v>
      </c>
      <c r="AA106" s="80" t="s">
        <v>363</v>
      </c>
      <c r="AB106" s="80" t="s">
        <v>363</v>
      </c>
      <c r="AC106" s="80" t="s">
        <v>363</v>
      </c>
      <c r="AD106" s="334"/>
      <c r="AE106" s="334"/>
      <c r="AF106" s="326" t="s">
        <v>363</v>
      </c>
      <c r="AG106" s="326" t="s">
        <v>363</v>
      </c>
    </row>
    <row r="107" spans="1:33" ht="45" customHeight="1">
      <c r="A107" s="325">
        <v>43472</v>
      </c>
      <c r="B107" s="326" t="s">
        <v>402</v>
      </c>
      <c r="C107" s="338">
        <v>43486</v>
      </c>
      <c r="D107" s="338">
        <v>43488</v>
      </c>
      <c r="E107" s="79"/>
      <c r="F107" s="79"/>
      <c r="G107" s="79"/>
      <c r="H107" s="79"/>
      <c r="I107" s="79"/>
      <c r="J107" s="79"/>
      <c r="K107" s="79"/>
      <c r="L107" s="79"/>
      <c r="M107" s="79"/>
      <c r="N107" s="79"/>
      <c r="O107" s="79"/>
      <c r="P107" s="79"/>
      <c r="Q107" s="79"/>
      <c r="R107" s="79"/>
      <c r="S107" s="79"/>
      <c r="T107" s="79"/>
      <c r="U107" s="79"/>
      <c r="V107" s="79"/>
      <c r="W107" s="75"/>
      <c r="X107" s="80" t="s">
        <v>95</v>
      </c>
      <c r="Y107" s="80" t="s">
        <v>363</v>
      </c>
      <c r="Z107" s="80" t="s">
        <v>363</v>
      </c>
      <c r="AA107" s="80" t="s">
        <v>363</v>
      </c>
      <c r="AB107" s="80" t="s">
        <v>363</v>
      </c>
      <c r="AC107" s="80" t="s">
        <v>363</v>
      </c>
      <c r="AD107" s="334"/>
      <c r="AE107" s="334"/>
      <c r="AF107" s="326">
        <v>14</v>
      </c>
      <c r="AG107" s="326">
        <v>16</v>
      </c>
    </row>
    <row r="108" spans="1:33" ht="45" customHeight="1">
      <c r="A108" s="325">
        <v>43473</v>
      </c>
      <c r="B108" s="326" t="s">
        <v>403</v>
      </c>
      <c r="C108" s="338">
        <v>43487</v>
      </c>
      <c r="D108" s="338">
        <v>43489</v>
      </c>
      <c r="E108" s="79"/>
      <c r="F108" s="79"/>
      <c r="G108" s="79"/>
      <c r="H108" s="79"/>
      <c r="I108" s="79"/>
      <c r="J108" s="79"/>
      <c r="K108" s="79"/>
      <c r="L108" s="79"/>
      <c r="M108" s="79"/>
      <c r="N108" s="79"/>
      <c r="O108" s="79"/>
      <c r="P108" s="79"/>
      <c r="Q108" s="79"/>
      <c r="R108" s="79"/>
      <c r="S108" s="79"/>
      <c r="T108" s="79"/>
      <c r="U108" s="79"/>
      <c r="V108" s="79"/>
      <c r="W108" s="75"/>
      <c r="X108" s="80" t="s">
        <v>95</v>
      </c>
      <c r="Y108" s="80" t="s">
        <v>363</v>
      </c>
      <c r="Z108" s="80" t="s">
        <v>363</v>
      </c>
      <c r="AA108" s="80" t="s">
        <v>363</v>
      </c>
      <c r="AB108" s="80" t="s">
        <v>363</v>
      </c>
      <c r="AC108" s="80" t="s">
        <v>363</v>
      </c>
      <c r="AD108" s="334"/>
      <c r="AE108" s="334"/>
      <c r="AF108" s="326">
        <v>14</v>
      </c>
      <c r="AG108" s="326">
        <v>16</v>
      </c>
    </row>
    <row r="109" spans="1:33" ht="45" customHeight="1">
      <c r="A109" s="325">
        <v>43474</v>
      </c>
      <c r="B109" s="326" t="s">
        <v>404</v>
      </c>
      <c r="C109" s="338">
        <v>43488</v>
      </c>
      <c r="D109" s="338">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363</v>
      </c>
      <c r="Z109" s="80" t="s">
        <v>363</v>
      </c>
      <c r="AA109" s="80" t="s">
        <v>363</v>
      </c>
      <c r="AB109" s="80" t="s">
        <v>363</v>
      </c>
      <c r="AC109" s="80" t="s">
        <v>363</v>
      </c>
      <c r="AD109" s="334"/>
      <c r="AE109" s="334"/>
      <c r="AF109" s="326">
        <v>14</v>
      </c>
      <c r="AG109" s="326">
        <v>16</v>
      </c>
    </row>
    <row r="110" spans="1:33" ht="45" customHeight="1">
      <c r="A110" s="325">
        <v>43475</v>
      </c>
      <c r="B110" s="326" t="s">
        <v>405</v>
      </c>
      <c r="C110" s="338">
        <v>43489</v>
      </c>
      <c r="D110" s="338">
        <v>43491</v>
      </c>
      <c r="E110" s="79"/>
      <c r="F110" s="79"/>
      <c r="G110" s="79"/>
      <c r="H110" s="79"/>
      <c r="I110" s="79"/>
      <c r="J110" s="79"/>
      <c r="K110" s="79"/>
      <c r="L110" s="79"/>
      <c r="M110" s="79"/>
      <c r="N110" s="79"/>
      <c r="O110" s="79"/>
      <c r="P110" s="79"/>
      <c r="Q110" s="79"/>
      <c r="R110" s="79"/>
      <c r="S110" s="79"/>
      <c r="T110" s="79"/>
      <c r="U110" s="79"/>
      <c r="V110" s="79"/>
      <c r="W110" s="75"/>
      <c r="X110" s="80" t="s">
        <v>95</v>
      </c>
      <c r="Y110" s="80" t="s">
        <v>363</v>
      </c>
      <c r="Z110" s="80" t="s">
        <v>363</v>
      </c>
      <c r="AA110" s="80" t="s">
        <v>363</v>
      </c>
      <c r="AB110" s="80" t="s">
        <v>363</v>
      </c>
      <c r="AC110" s="80" t="s">
        <v>363</v>
      </c>
      <c r="AD110" s="334"/>
      <c r="AE110" s="334"/>
      <c r="AF110" s="326">
        <v>14</v>
      </c>
      <c r="AG110" s="326">
        <v>16</v>
      </c>
    </row>
    <row r="111" spans="1:33" ht="45" customHeight="1">
      <c r="A111" s="325">
        <v>43476</v>
      </c>
      <c r="B111" s="326" t="s">
        <v>406</v>
      </c>
      <c r="C111" s="338">
        <v>43490</v>
      </c>
      <c r="D111" s="338">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363</v>
      </c>
      <c r="Z111" s="80" t="s">
        <v>363</v>
      </c>
      <c r="AA111" s="80" t="s">
        <v>363</v>
      </c>
      <c r="AB111" s="80" t="s">
        <v>363</v>
      </c>
      <c r="AC111" s="80" t="s">
        <v>363</v>
      </c>
      <c r="AD111" s="334"/>
      <c r="AE111" s="334"/>
      <c r="AF111" s="326">
        <v>14</v>
      </c>
      <c r="AG111" s="326">
        <v>16</v>
      </c>
    </row>
    <row r="112" spans="1:33" ht="45" customHeight="1">
      <c r="A112" s="325">
        <v>43477</v>
      </c>
      <c r="B112" s="326" t="s">
        <v>407</v>
      </c>
      <c r="C112" s="338">
        <v>43491</v>
      </c>
      <c r="D112" s="338">
        <v>43493</v>
      </c>
      <c r="E112" s="79"/>
      <c r="F112" s="79"/>
      <c r="G112" s="79"/>
      <c r="H112" s="79"/>
      <c r="I112" s="79"/>
      <c r="J112" s="79"/>
      <c r="K112" s="79"/>
      <c r="L112" s="79"/>
      <c r="M112" s="79"/>
      <c r="N112" s="79"/>
      <c r="O112" s="79"/>
      <c r="P112" s="79"/>
      <c r="Q112" s="79"/>
      <c r="R112" s="79"/>
      <c r="S112" s="79"/>
      <c r="T112" s="79"/>
      <c r="U112" s="79"/>
      <c r="V112" s="79"/>
      <c r="W112" s="75"/>
      <c r="X112" s="80" t="s">
        <v>95</v>
      </c>
      <c r="Y112" s="80" t="s">
        <v>363</v>
      </c>
      <c r="Z112" s="80" t="s">
        <v>363</v>
      </c>
      <c r="AA112" s="80" t="s">
        <v>363</v>
      </c>
      <c r="AB112" s="80" t="s">
        <v>363</v>
      </c>
      <c r="AC112" s="80" t="s">
        <v>363</v>
      </c>
      <c r="AD112" s="334"/>
      <c r="AE112" s="334"/>
      <c r="AF112" s="326">
        <v>14</v>
      </c>
      <c r="AG112" s="326">
        <v>16</v>
      </c>
    </row>
    <row r="113" spans="1:33" ht="45" customHeight="1">
      <c r="A113" s="325">
        <v>43478</v>
      </c>
      <c r="B113" s="326" t="s">
        <v>408</v>
      </c>
      <c r="C113" s="338"/>
      <c r="D113" s="338"/>
      <c r="E113" s="79"/>
      <c r="F113" s="79"/>
      <c r="G113" s="79"/>
      <c r="H113" s="79"/>
      <c r="I113" s="79"/>
      <c r="J113" s="79"/>
      <c r="K113" s="79"/>
      <c r="L113" s="79"/>
      <c r="M113" s="79"/>
      <c r="N113" s="79"/>
      <c r="O113" s="79"/>
      <c r="P113" s="79"/>
      <c r="Q113" s="79"/>
      <c r="R113" s="79"/>
      <c r="S113" s="79"/>
      <c r="T113" s="79"/>
      <c r="U113" s="79"/>
      <c r="V113" s="79"/>
      <c r="W113" s="75"/>
      <c r="X113" s="80" t="s">
        <v>363</v>
      </c>
      <c r="Y113" s="80" t="s">
        <v>363</v>
      </c>
      <c r="Z113" s="80" t="s">
        <v>363</v>
      </c>
      <c r="AA113" s="80" t="s">
        <v>363</v>
      </c>
      <c r="AB113" s="80" t="s">
        <v>363</v>
      </c>
      <c r="AC113" s="80" t="s">
        <v>363</v>
      </c>
      <c r="AD113" s="334"/>
      <c r="AE113" s="334"/>
      <c r="AF113" s="326" t="s">
        <v>363</v>
      </c>
      <c r="AG113" s="326" t="s">
        <v>363</v>
      </c>
    </row>
    <row r="114" spans="1:33" ht="45" customHeight="1">
      <c r="A114" s="325">
        <v>43479</v>
      </c>
      <c r="B114" s="326" t="s">
        <v>402</v>
      </c>
      <c r="C114" s="338">
        <v>43493</v>
      </c>
      <c r="D114" s="338">
        <v>43495</v>
      </c>
      <c r="E114" s="79"/>
      <c r="F114" s="79"/>
      <c r="G114" s="79"/>
      <c r="H114" s="79"/>
      <c r="I114" s="79"/>
      <c r="J114" s="79"/>
      <c r="K114" s="79"/>
      <c r="L114" s="79"/>
      <c r="M114" s="79"/>
      <c r="N114" s="79"/>
      <c r="O114" s="79"/>
      <c r="P114" s="79"/>
      <c r="Q114" s="79"/>
      <c r="R114" s="79"/>
      <c r="S114" s="79"/>
      <c r="T114" s="79"/>
      <c r="U114" s="79"/>
      <c r="V114" s="79"/>
      <c r="W114" s="75"/>
      <c r="X114" s="80" t="s">
        <v>95</v>
      </c>
      <c r="Y114" s="80" t="s">
        <v>363</v>
      </c>
      <c r="Z114" s="80" t="s">
        <v>363</v>
      </c>
      <c r="AA114" s="80" t="s">
        <v>363</v>
      </c>
      <c r="AB114" s="80" t="s">
        <v>363</v>
      </c>
      <c r="AC114" s="80" t="s">
        <v>363</v>
      </c>
      <c r="AD114" s="334"/>
      <c r="AE114" s="334"/>
      <c r="AF114" s="326">
        <v>14</v>
      </c>
      <c r="AG114" s="326">
        <v>16</v>
      </c>
    </row>
    <row r="115" spans="1:33" ht="45" customHeight="1">
      <c r="A115" s="325">
        <v>43480</v>
      </c>
      <c r="B115" s="326" t="s">
        <v>403</v>
      </c>
      <c r="C115" s="338">
        <v>43494</v>
      </c>
      <c r="D115" s="338">
        <v>43496</v>
      </c>
      <c r="E115" s="79"/>
      <c r="F115" s="79"/>
      <c r="G115" s="79"/>
      <c r="H115" s="79"/>
      <c r="I115" s="79"/>
      <c r="J115" s="79"/>
      <c r="K115" s="79"/>
      <c r="L115" s="79"/>
      <c r="M115" s="79"/>
      <c r="N115" s="79"/>
      <c r="O115" s="79"/>
      <c r="P115" s="79"/>
      <c r="Q115" s="79"/>
      <c r="R115" s="79"/>
      <c r="S115" s="79"/>
      <c r="T115" s="79"/>
      <c r="U115" s="79"/>
      <c r="V115" s="79"/>
      <c r="W115" s="75"/>
      <c r="X115" s="80" t="s">
        <v>95</v>
      </c>
      <c r="Y115" s="80" t="s">
        <v>363</v>
      </c>
      <c r="Z115" s="80" t="s">
        <v>363</v>
      </c>
      <c r="AA115" s="80" t="s">
        <v>363</v>
      </c>
      <c r="AB115" s="80" t="s">
        <v>363</v>
      </c>
      <c r="AC115" s="80" t="s">
        <v>363</v>
      </c>
      <c r="AD115" s="334"/>
      <c r="AE115" s="334"/>
      <c r="AF115" s="326">
        <v>14</v>
      </c>
      <c r="AG115" s="326">
        <v>16</v>
      </c>
    </row>
    <row r="116" spans="1:33" ht="45" customHeight="1">
      <c r="A116" s="325">
        <v>43481</v>
      </c>
      <c r="B116" s="326" t="s">
        <v>404</v>
      </c>
      <c r="C116" s="338">
        <v>43495</v>
      </c>
      <c r="D116" s="338">
        <v>43497</v>
      </c>
      <c r="E116" s="79"/>
      <c r="F116" s="79"/>
      <c r="G116" s="79"/>
      <c r="H116" s="79"/>
      <c r="I116" s="79"/>
      <c r="J116" s="79"/>
      <c r="K116" s="79"/>
      <c r="L116" s="79"/>
      <c r="M116" s="79"/>
      <c r="N116" s="79"/>
      <c r="O116" s="79"/>
      <c r="P116" s="79"/>
      <c r="Q116" s="79"/>
      <c r="R116" s="79"/>
      <c r="S116" s="79"/>
      <c r="T116" s="79"/>
      <c r="U116" s="79"/>
      <c r="V116" s="79"/>
      <c r="W116" s="75"/>
      <c r="X116" s="80" t="s">
        <v>95</v>
      </c>
      <c r="Y116" s="80" t="s">
        <v>363</v>
      </c>
      <c r="Z116" s="80" t="s">
        <v>363</v>
      </c>
      <c r="AA116" s="80" t="s">
        <v>363</v>
      </c>
      <c r="AB116" s="80" t="s">
        <v>363</v>
      </c>
      <c r="AC116" s="80" t="s">
        <v>363</v>
      </c>
      <c r="AD116" s="334"/>
      <c r="AE116" s="334"/>
      <c r="AF116" s="326">
        <v>14</v>
      </c>
      <c r="AG116" s="326">
        <v>16</v>
      </c>
    </row>
    <row r="117" spans="1:33" ht="45" customHeight="1">
      <c r="A117" s="325">
        <v>43482</v>
      </c>
      <c r="B117" s="326" t="s">
        <v>405</v>
      </c>
      <c r="C117" s="338">
        <v>43496</v>
      </c>
      <c r="D117" s="338">
        <v>43498</v>
      </c>
      <c r="E117" s="79"/>
      <c r="F117" s="79"/>
      <c r="G117" s="79"/>
      <c r="H117" s="79"/>
      <c r="I117" s="79"/>
      <c r="J117" s="79"/>
      <c r="K117" s="79"/>
      <c r="L117" s="79"/>
      <c r="M117" s="79"/>
      <c r="N117" s="79"/>
      <c r="O117" s="79"/>
      <c r="P117" s="79"/>
      <c r="Q117" s="79"/>
      <c r="R117" s="79"/>
      <c r="S117" s="79"/>
      <c r="T117" s="79"/>
      <c r="U117" s="79"/>
      <c r="V117" s="79"/>
      <c r="W117" s="75"/>
      <c r="X117" s="80" t="s">
        <v>363</v>
      </c>
      <c r="Y117" s="80" t="s">
        <v>363</v>
      </c>
      <c r="Z117" s="80" t="s">
        <v>95</v>
      </c>
      <c r="AA117" s="80" t="s">
        <v>363</v>
      </c>
      <c r="AB117" s="80" t="s">
        <v>363</v>
      </c>
      <c r="AC117" s="80" t="s">
        <v>363</v>
      </c>
      <c r="AD117" s="334"/>
      <c r="AE117" s="334"/>
      <c r="AF117" s="326">
        <v>14</v>
      </c>
      <c r="AG117" s="326">
        <v>16</v>
      </c>
    </row>
    <row r="118" spans="1:33" ht="45" customHeight="1">
      <c r="A118" s="325">
        <v>43483</v>
      </c>
      <c r="B118" s="326" t="s">
        <v>406</v>
      </c>
      <c r="C118" s="338">
        <v>43497</v>
      </c>
      <c r="D118" s="338">
        <v>43499</v>
      </c>
      <c r="E118" s="79"/>
      <c r="F118" s="79"/>
      <c r="G118" s="79"/>
      <c r="H118" s="79"/>
      <c r="I118" s="79"/>
      <c r="J118" s="79"/>
      <c r="K118" s="79"/>
      <c r="L118" s="79"/>
      <c r="M118" s="79"/>
      <c r="N118" s="79"/>
      <c r="O118" s="79"/>
      <c r="P118" s="79"/>
      <c r="Q118" s="79"/>
      <c r="R118" s="79"/>
      <c r="S118" s="79"/>
      <c r="T118" s="79"/>
      <c r="U118" s="79"/>
      <c r="V118" s="79"/>
      <c r="W118" s="75"/>
      <c r="X118" s="80" t="s">
        <v>363</v>
      </c>
      <c r="Y118" s="80" t="s">
        <v>363</v>
      </c>
      <c r="Z118" s="80" t="s">
        <v>95</v>
      </c>
      <c r="AA118" s="80" t="s">
        <v>363</v>
      </c>
      <c r="AB118" s="80" t="s">
        <v>363</v>
      </c>
      <c r="AC118" s="80" t="s">
        <v>363</v>
      </c>
      <c r="AD118" s="334"/>
      <c r="AE118" s="334"/>
      <c r="AF118" s="326">
        <v>14</v>
      </c>
      <c r="AG118" s="326">
        <v>16</v>
      </c>
    </row>
    <row r="119" spans="1:33" ht="45" customHeight="1">
      <c r="A119" s="325">
        <v>43484</v>
      </c>
      <c r="B119" s="326" t="s">
        <v>407</v>
      </c>
      <c r="C119" s="338">
        <v>43498</v>
      </c>
      <c r="D119" s="338">
        <v>43500</v>
      </c>
      <c r="E119" s="79"/>
      <c r="F119" s="79"/>
      <c r="G119" s="79" t="s">
        <v>93</v>
      </c>
      <c r="H119" s="79"/>
      <c r="I119" s="79"/>
      <c r="J119" s="79"/>
      <c r="K119" s="79"/>
      <c r="L119" s="79"/>
      <c r="M119" s="79"/>
      <c r="N119" s="79"/>
      <c r="O119" s="79"/>
      <c r="P119" s="79"/>
      <c r="Q119" s="79"/>
      <c r="R119" s="79"/>
      <c r="S119" s="79"/>
      <c r="T119" s="79"/>
      <c r="U119" s="79"/>
      <c r="V119" s="79"/>
      <c r="W119" s="75"/>
      <c r="X119" s="80" t="s">
        <v>363</v>
      </c>
      <c r="Y119" s="80" t="s">
        <v>363</v>
      </c>
      <c r="Z119" s="80" t="s">
        <v>95</v>
      </c>
      <c r="AA119" s="80" t="s">
        <v>363</v>
      </c>
      <c r="AB119" s="80" t="s">
        <v>363</v>
      </c>
      <c r="AC119" s="80" t="s">
        <v>363</v>
      </c>
      <c r="AD119" s="334"/>
      <c r="AE119" s="334"/>
      <c r="AF119" s="326">
        <v>14</v>
      </c>
      <c r="AG119" s="326">
        <v>16</v>
      </c>
    </row>
    <row r="120" spans="1:33" ht="45" customHeight="1">
      <c r="A120" s="325">
        <v>43485</v>
      </c>
      <c r="B120" s="326" t="s">
        <v>408</v>
      </c>
      <c r="C120" s="338"/>
      <c r="D120" s="338"/>
      <c r="E120" s="79"/>
      <c r="F120" s="79"/>
      <c r="G120" s="79"/>
      <c r="H120" s="79"/>
      <c r="I120" s="79"/>
      <c r="J120" s="79"/>
      <c r="K120" s="79"/>
      <c r="L120" s="79"/>
      <c r="M120" s="79"/>
      <c r="N120" s="79"/>
      <c r="O120" s="79"/>
      <c r="P120" s="79"/>
      <c r="Q120" s="79"/>
      <c r="R120" s="79"/>
      <c r="S120" s="79"/>
      <c r="T120" s="79"/>
      <c r="U120" s="79"/>
      <c r="V120" s="79"/>
      <c r="W120" s="75"/>
      <c r="X120" s="80" t="s">
        <v>363</v>
      </c>
      <c r="Y120" s="80" t="s">
        <v>363</v>
      </c>
      <c r="Z120" s="80" t="s">
        <v>363</v>
      </c>
      <c r="AA120" s="80" t="s">
        <v>363</v>
      </c>
      <c r="AB120" s="80" t="s">
        <v>363</v>
      </c>
      <c r="AC120" s="80" t="s">
        <v>363</v>
      </c>
      <c r="AD120" s="334"/>
      <c r="AE120" s="334"/>
      <c r="AF120" s="326" t="s">
        <v>363</v>
      </c>
      <c r="AG120" s="326" t="s">
        <v>363</v>
      </c>
    </row>
    <row r="121" spans="1:33" ht="45" customHeight="1">
      <c r="A121" s="325">
        <v>43486</v>
      </c>
      <c r="B121" s="326" t="s">
        <v>402</v>
      </c>
      <c r="C121" s="338">
        <v>43500</v>
      </c>
      <c r="D121" s="338">
        <v>43502</v>
      </c>
      <c r="E121" s="79"/>
      <c r="F121" s="79"/>
      <c r="G121" s="79"/>
      <c r="H121" s="79"/>
      <c r="I121" s="79"/>
      <c r="J121" s="79"/>
      <c r="K121" s="79"/>
      <c r="L121" s="79"/>
      <c r="M121" s="79"/>
      <c r="N121" s="79"/>
      <c r="O121" s="79"/>
      <c r="P121" s="79"/>
      <c r="Q121" s="79"/>
      <c r="R121" s="79"/>
      <c r="S121" s="79"/>
      <c r="T121" s="79"/>
      <c r="U121" s="79"/>
      <c r="V121" s="79"/>
      <c r="W121" s="75"/>
      <c r="X121" s="80" t="s">
        <v>363</v>
      </c>
      <c r="Y121" s="80" t="s">
        <v>363</v>
      </c>
      <c r="Z121" s="80" t="s">
        <v>95</v>
      </c>
      <c r="AA121" s="80" t="s">
        <v>363</v>
      </c>
      <c r="AB121" s="80" t="s">
        <v>363</v>
      </c>
      <c r="AC121" s="80" t="s">
        <v>363</v>
      </c>
      <c r="AD121" s="334"/>
      <c r="AE121" s="334"/>
      <c r="AF121" s="326">
        <v>14</v>
      </c>
      <c r="AG121" s="326">
        <v>16</v>
      </c>
    </row>
    <row r="122" spans="1:33" ht="45" customHeight="1">
      <c r="A122" s="325">
        <v>43487</v>
      </c>
      <c r="B122" s="326" t="s">
        <v>403</v>
      </c>
      <c r="C122" s="338">
        <v>43501</v>
      </c>
      <c r="D122" s="338">
        <v>43503</v>
      </c>
      <c r="E122" s="79"/>
      <c r="F122" s="79"/>
      <c r="G122" s="79"/>
      <c r="H122" s="79"/>
      <c r="I122" s="79"/>
      <c r="J122" s="79"/>
      <c r="K122" s="79"/>
      <c r="L122" s="79"/>
      <c r="M122" s="79"/>
      <c r="N122" s="79"/>
      <c r="O122" s="79"/>
      <c r="P122" s="79"/>
      <c r="Q122" s="79"/>
      <c r="R122" s="79"/>
      <c r="S122" s="79"/>
      <c r="T122" s="79"/>
      <c r="U122" s="79"/>
      <c r="V122" s="79"/>
      <c r="W122" s="75"/>
      <c r="X122" s="80" t="s">
        <v>363</v>
      </c>
      <c r="Y122" s="80" t="s">
        <v>363</v>
      </c>
      <c r="Z122" s="80" t="s">
        <v>95</v>
      </c>
      <c r="AA122" s="80" t="s">
        <v>363</v>
      </c>
      <c r="AB122" s="80" t="s">
        <v>363</v>
      </c>
      <c r="AC122" s="80" t="s">
        <v>363</v>
      </c>
      <c r="AD122" s="334"/>
      <c r="AE122" s="334"/>
      <c r="AF122" s="326">
        <v>14</v>
      </c>
      <c r="AG122" s="326">
        <v>16</v>
      </c>
    </row>
    <row r="123" spans="1:33" ht="45" customHeight="1">
      <c r="A123" s="325">
        <v>43488</v>
      </c>
      <c r="B123" s="326" t="s">
        <v>404</v>
      </c>
      <c r="C123" s="338">
        <v>43502</v>
      </c>
      <c r="D123" s="338">
        <v>43504</v>
      </c>
      <c r="E123" s="79"/>
      <c r="F123" s="79"/>
      <c r="G123" s="79"/>
      <c r="H123" s="79"/>
      <c r="I123" s="79"/>
      <c r="J123" s="79"/>
      <c r="K123" s="79"/>
      <c r="L123" s="79"/>
      <c r="M123" s="79"/>
      <c r="N123" s="79"/>
      <c r="O123" s="79"/>
      <c r="P123" s="79"/>
      <c r="Q123" s="79"/>
      <c r="R123" s="79"/>
      <c r="S123" s="79"/>
      <c r="T123" s="79"/>
      <c r="U123" s="79"/>
      <c r="V123" s="79"/>
      <c r="W123" s="75"/>
      <c r="X123" s="80" t="s">
        <v>363</v>
      </c>
      <c r="Y123" s="80" t="s">
        <v>363</v>
      </c>
      <c r="Z123" s="80" t="s">
        <v>95</v>
      </c>
      <c r="AA123" s="80" t="s">
        <v>363</v>
      </c>
      <c r="AB123" s="80" t="s">
        <v>363</v>
      </c>
      <c r="AC123" s="80" t="s">
        <v>363</v>
      </c>
      <c r="AD123" s="334"/>
      <c r="AE123" s="334"/>
      <c r="AF123" s="326">
        <v>14</v>
      </c>
      <c r="AG123" s="326">
        <v>16</v>
      </c>
    </row>
    <row r="124" spans="1:33" ht="45" customHeight="1">
      <c r="A124" s="325">
        <v>43489</v>
      </c>
      <c r="B124" s="326" t="s">
        <v>405</v>
      </c>
      <c r="C124" s="338">
        <v>43503</v>
      </c>
      <c r="D124" s="338">
        <v>43505</v>
      </c>
      <c r="E124" s="79"/>
      <c r="F124" s="79"/>
      <c r="G124" s="79"/>
      <c r="H124" s="79"/>
      <c r="I124" s="79"/>
      <c r="J124" s="79"/>
      <c r="K124" s="79"/>
      <c r="L124" s="79"/>
      <c r="M124" s="79"/>
      <c r="N124" s="79"/>
      <c r="O124" s="79"/>
      <c r="P124" s="79"/>
      <c r="Q124" s="79"/>
      <c r="R124" s="79"/>
      <c r="S124" s="79"/>
      <c r="T124" s="79"/>
      <c r="U124" s="79"/>
      <c r="V124" s="79"/>
      <c r="W124" s="75"/>
      <c r="X124" s="80" t="s">
        <v>363</v>
      </c>
      <c r="Y124" s="80" t="s">
        <v>363</v>
      </c>
      <c r="Z124" s="80" t="s">
        <v>95</v>
      </c>
      <c r="AA124" s="80" t="s">
        <v>363</v>
      </c>
      <c r="AB124" s="80" t="s">
        <v>363</v>
      </c>
      <c r="AC124" s="80" t="s">
        <v>363</v>
      </c>
      <c r="AD124" s="334"/>
      <c r="AE124" s="334"/>
      <c r="AF124" s="326">
        <v>14</v>
      </c>
      <c r="AG124" s="326">
        <v>16</v>
      </c>
    </row>
    <row r="125" spans="1:33" ht="45" customHeight="1">
      <c r="A125" s="325">
        <v>43490</v>
      </c>
      <c r="B125" s="326" t="s">
        <v>406</v>
      </c>
      <c r="C125" s="338">
        <v>43504</v>
      </c>
      <c r="D125" s="338">
        <v>43506</v>
      </c>
      <c r="E125" s="79"/>
      <c r="F125" s="79"/>
      <c r="G125" s="79"/>
      <c r="H125" s="79"/>
      <c r="I125" s="79"/>
      <c r="J125" s="79"/>
      <c r="K125" s="79"/>
      <c r="L125" s="79"/>
      <c r="M125" s="79"/>
      <c r="N125" s="79"/>
      <c r="O125" s="79"/>
      <c r="P125" s="79"/>
      <c r="Q125" s="79"/>
      <c r="R125" s="79"/>
      <c r="S125" s="79"/>
      <c r="T125" s="79"/>
      <c r="U125" s="79"/>
      <c r="V125" s="79"/>
      <c r="W125" s="75"/>
      <c r="X125" s="80" t="s">
        <v>363</v>
      </c>
      <c r="Y125" s="80" t="s">
        <v>363</v>
      </c>
      <c r="Z125" s="80" t="s">
        <v>95</v>
      </c>
      <c r="AA125" s="80" t="s">
        <v>363</v>
      </c>
      <c r="AB125" s="80" t="s">
        <v>363</v>
      </c>
      <c r="AC125" s="80" t="s">
        <v>363</v>
      </c>
      <c r="AD125" s="334"/>
      <c r="AE125" s="334"/>
      <c r="AF125" s="326">
        <v>14</v>
      </c>
      <c r="AG125" s="326">
        <v>16</v>
      </c>
    </row>
    <row r="126" spans="1:33" ht="45" customHeight="1">
      <c r="A126" s="325">
        <v>43491</v>
      </c>
      <c r="B126" s="326" t="s">
        <v>407</v>
      </c>
      <c r="C126" s="338">
        <v>43505</v>
      </c>
      <c r="D126" s="338">
        <v>43507</v>
      </c>
      <c r="E126" s="79"/>
      <c r="F126" s="79"/>
      <c r="G126" s="79"/>
      <c r="H126" s="79" t="s">
        <v>93</v>
      </c>
      <c r="I126" s="79"/>
      <c r="J126" s="79"/>
      <c r="K126" s="79"/>
      <c r="L126" s="79"/>
      <c r="M126" s="79"/>
      <c r="N126" s="79"/>
      <c r="O126" s="79"/>
      <c r="P126" s="79"/>
      <c r="Q126" s="79"/>
      <c r="R126" s="79"/>
      <c r="S126" s="79"/>
      <c r="T126" s="79"/>
      <c r="U126" s="79"/>
      <c r="V126" s="79"/>
      <c r="W126" s="75"/>
      <c r="X126" s="80" t="s">
        <v>363</v>
      </c>
      <c r="Y126" s="80" t="s">
        <v>363</v>
      </c>
      <c r="Z126" s="80" t="s">
        <v>95</v>
      </c>
      <c r="AA126" s="80" t="s">
        <v>363</v>
      </c>
      <c r="AB126" s="80" t="s">
        <v>363</v>
      </c>
      <c r="AC126" s="80" t="s">
        <v>363</v>
      </c>
      <c r="AD126" s="334"/>
      <c r="AE126" s="334"/>
      <c r="AF126" s="326">
        <v>14</v>
      </c>
      <c r="AG126" s="326">
        <v>16</v>
      </c>
    </row>
    <row r="127" spans="1:33" ht="45" customHeight="1">
      <c r="A127" s="325">
        <v>43492</v>
      </c>
      <c r="B127" s="326" t="s">
        <v>408</v>
      </c>
      <c r="C127" s="338"/>
      <c r="D127" s="338"/>
      <c r="E127" s="79"/>
      <c r="F127" s="79"/>
      <c r="G127" s="79"/>
      <c r="H127" s="79"/>
      <c r="I127" s="79"/>
      <c r="J127" s="79"/>
      <c r="K127" s="79"/>
      <c r="L127" s="79"/>
      <c r="M127" s="79"/>
      <c r="N127" s="79"/>
      <c r="O127" s="79"/>
      <c r="P127" s="79"/>
      <c r="Q127" s="79"/>
      <c r="R127" s="79"/>
      <c r="S127" s="79"/>
      <c r="T127" s="79"/>
      <c r="U127" s="79"/>
      <c r="V127" s="79"/>
      <c r="W127" s="75"/>
      <c r="X127" s="80" t="s">
        <v>363</v>
      </c>
      <c r="Y127" s="80" t="s">
        <v>363</v>
      </c>
      <c r="Z127" s="80" t="s">
        <v>363</v>
      </c>
      <c r="AA127" s="80" t="s">
        <v>363</v>
      </c>
      <c r="AB127" s="80" t="s">
        <v>363</v>
      </c>
      <c r="AC127" s="80" t="s">
        <v>363</v>
      </c>
      <c r="AD127" s="334"/>
      <c r="AE127" s="334"/>
      <c r="AF127" s="326" t="s">
        <v>363</v>
      </c>
      <c r="AG127" s="326" t="s">
        <v>363</v>
      </c>
    </row>
    <row r="128" spans="1:33" ht="45" customHeight="1">
      <c r="A128" s="325">
        <v>43493</v>
      </c>
      <c r="B128" s="326" t="s">
        <v>402</v>
      </c>
      <c r="C128" s="338">
        <v>43507</v>
      </c>
      <c r="D128" s="338">
        <v>43509</v>
      </c>
      <c r="E128" s="79"/>
      <c r="F128" s="79"/>
      <c r="G128" s="79"/>
      <c r="H128" s="79"/>
      <c r="I128" s="79"/>
      <c r="J128" s="79"/>
      <c r="K128" s="79"/>
      <c r="L128" s="79"/>
      <c r="M128" s="79"/>
      <c r="N128" s="79"/>
      <c r="O128" s="79"/>
      <c r="P128" s="79"/>
      <c r="Q128" s="79"/>
      <c r="R128" s="79"/>
      <c r="S128" s="79"/>
      <c r="T128" s="79"/>
      <c r="U128" s="79"/>
      <c r="V128" s="79"/>
      <c r="W128" s="75"/>
      <c r="X128" s="80" t="s">
        <v>363</v>
      </c>
      <c r="Y128" s="80" t="s">
        <v>363</v>
      </c>
      <c r="Z128" s="80" t="s">
        <v>95</v>
      </c>
      <c r="AA128" s="80" t="s">
        <v>363</v>
      </c>
      <c r="AB128" s="80" t="s">
        <v>363</v>
      </c>
      <c r="AC128" s="80" t="s">
        <v>363</v>
      </c>
      <c r="AD128" s="334"/>
      <c r="AE128" s="334"/>
      <c r="AF128" s="326">
        <v>14</v>
      </c>
      <c r="AG128" s="326">
        <v>16</v>
      </c>
    </row>
    <row r="129" spans="1:33" ht="45" customHeight="1">
      <c r="A129" s="325">
        <v>43494</v>
      </c>
      <c r="B129" s="326" t="s">
        <v>403</v>
      </c>
      <c r="C129" s="338">
        <v>43508</v>
      </c>
      <c r="D129" s="338">
        <v>43510</v>
      </c>
      <c r="E129" s="79"/>
      <c r="F129" s="79"/>
      <c r="G129" s="79"/>
      <c r="H129" s="79"/>
      <c r="I129" s="79"/>
      <c r="J129" s="79"/>
      <c r="K129" s="79"/>
      <c r="L129" s="79"/>
      <c r="M129" s="79"/>
      <c r="N129" s="79"/>
      <c r="O129" s="79"/>
      <c r="P129" s="79"/>
      <c r="Q129" s="79"/>
      <c r="R129" s="79"/>
      <c r="S129" s="79"/>
      <c r="T129" s="79"/>
      <c r="U129" s="79"/>
      <c r="V129" s="79"/>
      <c r="W129" s="75"/>
      <c r="X129" s="80" t="s">
        <v>363</v>
      </c>
      <c r="Y129" s="80" t="s">
        <v>363</v>
      </c>
      <c r="Z129" s="80" t="s">
        <v>95</v>
      </c>
      <c r="AA129" s="80" t="s">
        <v>363</v>
      </c>
      <c r="AB129" s="80" t="s">
        <v>363</v>
      </c>
      <c r="AC129" s="80" t="s">
        <v>363</v>
      </c>
      <c r="AD129" s="334"/>
      <c r="AE129" s="334"/>
      <c r="AF129" s="326">
        <v>14</v>
      </c>
      <c r="AG129" s="326">
        <v>16</v>
      </c>
    </row>
    <row r="130" spans="1:33" ht="45" customHeight="1">
      <c r="A130" s="325">
        <v>43495</v>
      </c>
      <c r="B130" s="326" t="s">
        <v>404</v>
      </c>
      <c r="C130" s="338">
        <v>43509</v>
      </c>
      <c r="D130" s="338">
        <v>43511</v>
      </c>
      <c r="E130" s="79"/>
      <c r="F130" s="79"/>
      <c r="G130" s="79"/>
      <c r="H130" s="79"/>
      <c r="I130" s="79"/>
      <c r="J130" s="79"/>
      <c r="K130" s="79"/>
      <c r="L130" s="79"/>
      <c r="M130" s="79"/>
      <c r="N130" s="79"/>
      <c r="O130" s="79"/>
      <c r="P130" s="79"/>
      <c r="Q130" s="79"/>
      <c r="R130" s="79"/>
      <c r="S130" s="79"/>
      <c r="T130" s="79"/>
      <c r="U130" s="79"/>
      <c r="V130" s="79"/>
      <c r="W130" s="75"/>
      <c r="X130" s="80" t="s">
        <v>363</v>
      </c>
      <c r="Y130" s="80" t="s">
        <v>363</v>
      </c>
      <c r="Z130" s="80" t="s">
        <v>95</v>
      </c>
      <c r="AA130" s="80" t="s">
        <v>363</v>
      </c>
      <c r="AB130" s="80" t="s">
        <v>363</v>
      </c>
      <c r="AC130" s="80" t="s">
        <v>363</v>
      </c>
      <c r="AD130" s="334"/>
      <c r="AE130" s="334"/>
      <c r="AF130" s="326">
        <v>14</v>
      </c>
      <c r="AG130" s="326">
        <v>16</v>
      </c>
    </row>
    <row r="131" spans="1:33" ht="45" customHeight="1">
      <c r="A131" s="325">
        <v>43496</v>
      </c>
      <c r="B131" s="326" t="s">
        <v>405</v>
      </c>
      <c r="C131" s="338">
        <v>43510</v>
      </c>
      <c r="D131" s="338">
        <v>43512</v>
      </c>
      <c r="E131" s="79"/>
      <c r="F131" s="79"/>
      <c r="G131" s="79"/>
      <c r="H131" s="79"/>
      <c r="I131" s="79"/>
      <c r="J131" s="79"/>
      <c r="K131" s="79"/>
      <c r="L131" s="79"/>
      <c r="M131" s="79"/>
      <c r="N131" s="79"/>
      <c r="O131" s="79"/>
      <c r="P131" s="79"/>
      <c r="Q131" s="79"/>
      <c r="R131" s="79"/>
      <c r="S131" s="79"/>
      <c r="T131" s="79"/>
      <c r="U131" s="79"/>
      <c r="V131" s="79"/>
      <c r="W131" s="75"/>
      <c r="X131" s="80" t="s">
        <v>363</v>
      </c>
      <c r="Y131" s="80" t="s">
        <v>363</v>
      </c>
      <c r="Z131" s="80" t="s">
        <v>95</v>
      </c>
      <c r="AA131" s="80" t="s">
        <v>363</v>
      </c>
      <c r="AB131" s="80" t="s">
        <v>363</v>
      </c>
      <c r="AC131" s="80" t="s">
        <v>363</v>
      </c>
      <c r="AD131" s="334"/>
      <c r="AE131" s="334"/>
      <c r="AF131" s="326">
        <v>14</v>
      </c>
      <c r="AG131" s="326">
        <v>16</v>
      </c>
    </row>
    <row r="132" spans="1:33" ht="45" customHeight="1">
      <c r="A132" s="325">
        <v>43497</v>
      </c>
      <c r="B132" s="326" t="s">
        <v>406</v>
      </c>
      <c r="C132" s="338">
        <v>43511</v>
      </c>
      <c r="D132" s="338">
        <v>43513</v>
      </c>
      <c r="E132" s="79"/>
      <c r="F132" s="79"/>
      <c r="G132" s="79"/>
      <c r="H132" s="79"/>
      <c r="I132" s="79"/>
      <c r="J132" s="79"/>
      <c r="K132" s="79"/>
      <c r="L132" s="79"/>
      <c r="M132" s="79"/>
      <c r="N132" s="79"/>
      <c r="O132" s="79"/>
      <c r="P132" s="79"/>
      <c r="Q132" s="79"/>
      <c r="R132" s="79"/>
      <c r="S132" s="79"/>
      <c r="T132" s="79"/>
      <c r="U132" s="79"/>
      <c r="V132" s="79"/>
      <c r="W132" s="75"/>
      <c r="X132" s="80" t="s">
        <v>363</v>
      </c>
      <c r="Y132" s="80" t="s">
        <v>363</v>
      </c>
      <c r="Z132" s="80" t="s">
        <v>363</v>
      </c>
      <c r="AA132" s="80" t="s">
        <v>95</v>
      </c>
      <c r="AB132" s="80" t="s">
        <v>363</v>
      </c>
      <c r="AC132" s="80" t="s">
        <v>363</v>
      </c>
      <c r="AD132" s="334"/>
      <c r="AE132" s="334"/>
      <c r="AF132" s="326">
        <v>14</v>
      </c>
      <c r="AG132" s="326">
        <v>16</v>
      </c>
    </row>
    <row r="133" spans="1:33" ht="45" customHeight="1">
      <c r="A133" s="325">
        <v>43498</v>
      </c>
      <c r="B133" s="326" t="s">
        <v>407</v>
      </c>
      <c r="C133" s="338">
        <v>43512</v>
      </c>
      <c r="D133" s="338">
        <v>43514</v>
      </c>
      <c r="E133" s="79"/>
      <c r="F133" s="79"/>
      <c r="G133" s="79"/>
      <c r="H133" s="79"/>
      <c r="I133" s="79"/>
      <c r="J133" s="79"/>
      <c r="K133" s="79"/>
      <c r="L133" s="79"/>
      <c r="M133" s="79"/>
      <c r="N133" s="79"/>
      <c r="O133" s="79"/>
      <c r="P133" s="79"/>
      <c r="Q133" s="79"/>
      <c r="R133" s="79"/>
      <c r="S133" s="79"/>
      <c r="T133" s="79"/>
      <c r="U133" s="79"/>
      <c r="V133" s="79"/>
      <c r="W133" s="75"/>
      <c r="X133" s="80" t="s">
        <v>363</v>
      </c>
      <c r="Y133" s="80" t="s">
        <v>363</v>
      </c>
      <c r="Z133" s="80" t="s">
        <v>363</v>
      </c>
      <c r="AA133" s="80" t="s">
        <v>95</v>
      </c>
      <c r="AB133" s="80" t="s">
        <v>363</v>
      </c>
      <c r="AC133" s="80" t="s">
        <v>363</v>
      </c>
      <c r="AD133" s="334"/>
      <c r="AE133" s="334"/>
      <c r="AF133" s="326">
        <v>14</v>
      </c>
      <c r="AG133" s="326">
        <v>16</v>
      </c>
    </row>
    <row r="134" spans="1:33" ht="45" customHeight="1">
      <c r="A134" s="325">
        <v>43499</v>
      </c>
      <c r="B134" s="326" t="s">
        <v>408</v>
      </c>
      <c r="C134" s="338"/>
      <c r="D134" s="338"/>
      <c r="E134" s="79"/>
      <c r="F134" s="79"/>
      <c r="G134" s="79"/>
      <c r="H134" s="79"/>
      <c r="I134" s="79"/>
      <c r="J134" s="79"/>
      <c r="K134" s="79"/>
      <c r="L134" s="79"/>
      <c r="M134" s="79"/>
      <c r="N134" s="79"/>
      <c r="O134" s="79"/>
      <c r="P134" s="79"/>
      <c r="Q134" s="79"/>
      <c r="R134" s="79"/>
      <c r="S134" s="79"/>
      <c r="T134" s="79"/>
      <c r="U134" s="79"/>
      <c r="V134" s="79"/>
      <c r="W134" s="75"/>
      <c r="X134" s="80" t="s">
        <v>363</v>
      </c>
      <c r="Y134" s="80" t="s">
        <v>363</v>
      </c>
      <c r="Z134" s="80" t="s">
        <v>363</v>
      </c>
      <c r="AA134" s="80" t="s">
        <v>363</v>
      </c>
      <c r="AB134" s="80" t="s">
        <v>363</v>
      </c>
      <c r="AC134" s="80" t="s">
        <v>363</v>
      </c>
      <c r="AD134" s="334"/>
      <c r="AE134" s="334"/>
      <c r="AF134" s="326" t="s">
        <v>363</v>
      </c>
      <c r="AG134" s="326" t="s">
        <v>363</v>
      </c>
    </row>
    <row r="135" spans="1:33" ht="45" customHeight="1">
      <c r="A135" s="325">
        <v>43500</v>
      </c>
      <c r="B135" s="326" t="s">
        <v>402</v>
      </c>
      <c r="C135" s="338">
        <v>43514</v>
      </c>
      <c r="D135" s="338">
        <v>43516</v>
      </c>
      <c r="E135" s="79"/>
      <c r="F135" s="79"/>
      <c r="G135" s="79"/>
      <c r="H135" s="79"/>
      <c r="I135" s="79"/>
      <c r="J135" s="79"/>
      <c r="K135" s="79"/>
      <c r="L135" s="79"/>
      <c r="M135" s="79"/>
      <c r="N135" s="79"/>
      <c r="O135" s="79"/>
      <c r="P135" s="79"/>
      <c r="Q135" s="79"/>
      <c r="R135" s="79"/>
      <c r="S135" s="79"/>
      <c r="T135" s="79"/>
      <c r="U135" s="79"/>
      <c r="V135" s="79"/>
      <c r="W135" s="75"/>
      <c r="X135" s="80" t="s">
        <v>363</v>
      </c>
      <c r="Y135" s="80" t="s">
        <v>363</v>
      </c>
      <c r="Z135" s="80" t="s">
        <v>363</v>
      </c>
      <c r="AA135" s="80" t="s">
        <v>363</v>
      </c>
      <c r="AB135" s="80" t="s">
        <v>95</v>
      </c>
      <c r="AC135" s="80" t="s">
        <v>363</v>
      </c>
      <c r="AD135" s="334"/>
      <c r="AE135" s="334"/>
      <c r="AF135" s="326">
        <v>14</v>
      </c>
      <c r="AG135" s="326">
        <v>16</v>
      </c>
    </row>
    <row r="136" spans="1:33" ht="45" customHeight="1">
      <c r="A136" s="325">
        <v>43501</v>
      </c>
      <c r="B136" s="326" t="s">
        <v>403</v>
      </c>
      <c r="C136" s="338">
        <v>43515</v>
      </c>
      <c r="D136" s="338">
        <v>43517</v>
      </c>
      <c r="E136" s="79"/>
      <c r="F136" s="79"/>
      <c r="G136" s="79"/>
      <c r="H136" s="79"/>
      <c r="I136" s="79"/>
      <c r="J136" s="79"/>
      <c r="K136" s="79"/>
      <c r="L136" s="79"/>
      <c r="M136" s="79"/>
      <c r="N136" s="79"/>
      <c r="O136" s="79"/>
      <c r="P136" s="79"/>
      <c r="Q136" s="79"/>
      <c r="R136" s="79"/>
      <c r="S136" s="79"/>
      <c r="T136" s="79"/>
      <c r="U136" s="79"/>
      <c r="V136" s="79"/>
      <c r="W136" s="75"/>
      <c r="X136" s="80" t="s">
        <v>363</v>
      </c>
      <c r="Y136" s="80" t="s">
        <v>363</v>
      </c>
      <c r="Z136" s="80" t="s">
        <v>363</v>
      </c>
      <c r="AA136" s="80" t="s">
        <v>363</v>
      </c>
      <c r="AB136" s="80" t="s">
        <v>95</v>
      </c>
      <c r="AC136" s="80" t="s">
        <v>363</v>
      </c>
      <c r="AD136" s="334"/>
      <c r="AE136" s="334"/>
      <c r="AF136" s="326">
        <v>14</v>
      </c>
      <c r="AG136" s="326">
        <v>16</v>
      </c>
    </row>
    <row r="137" spans="1:33" ht="45" customHeight="1">
      <c r="A137" s="325">
        <v>43502</v>
      </c>
      <c r="B137" s="326" t="s">
        <v>404</v>
      </c>
      <c r="C137" s="338">
        <v>43516</v>
      </c>
      <c r="D137" s="338">
        <v>43518</v>
      </c>
      <c r="E137" s="79"/>
      <c r="F137" s="79"/>
      <c r="G137" s="79"/>
      <c r="H137" s="79"/>
      <c r="I137" s="79"/>
      <c r="J137" s="79"/>
      <c r="K137" s="79"/>
      <c r="L137" s="79"/>
      <c r="M137" s="79"/>
      <c r="N137" s="79"/>
      <c r="O137" s="79"/>
      <c r="P137" s="79"/>
      <c r="Q137" s="79"/>
      <c r="R137" s="79"/>
      <c r="S137" s="79"/>
      <c r="T137" s="79"/>
      <c r="U137" s="79"/>
      <c r="V137" s="79"/>
      <c r="W137" s="75"/>
      <c r="X137" s="80" t="s">
        <v>363</v>
      </c>
      <c r="Y137" s="80" t="s">
        <v>363</v>
      </c>
      <c r="Z137" s="80" t="s">
        <v>363</v>
      </c>
      <c r="AA137" s="80" t="s">
        <v>363</v>
      </c>
      <c r="AB137" s="80" t="s">
        <v>95</v>
      </c>
      <c r="AC137" s="80" t="s">
        <v>363</v>
      </c>
      <c r="AD137" s="334"/>
      <c r="AE137" s="334"/>
      <c r="AF137" s="326">
        <v>14</v>
      </c>
      <c r="AG137" s="326">
        <v>16</v>
      </c>
    </row>
    <row r="138" spans="1:33" ht="45" customHeight="1">
      <c r="A138" s="325">
        <v>43503</v>
      </c>
      <c r="B138" s="326" t="s">
        <v>405</v>
      </c>
      <c r="C138" s="338">
        <v>43517</v>
      </c>
      <c r="D138" s="338">
        <v>43519</v>
      </c>
      <c r="E138" s="79"/>
      <c r="F138" s="79"/>
      <c r="G138" s="79"/>
      <c r="H138" s="79"/>
      <c r="I138" s="79"/>
      <c r="J138" s="79"/>
      <c r="K138" s="79"/>
      <c r="L138" s="79"/>
      <c r="M138" s="79"/>
      <c r="N138" s="79"/>
      <c r="O138" s="79"/>
      <c r="P138" s="79"/>
      <c r="Q138" s="79"/>
      <c r="R138" s="79"/>
      <c r="S138" s="79"/>
      <c r="T138" s="79"/>
      <c r="U138" s="79"/>
      <c r="V138" s="79"/>
      <c r="W138" s="75"/>
      <c r="X138" s="80" t="s">
        <v>363</v>
      </c>
      <c r="Y138" s="80" t="s">
        <v>363</v>
      </c>
      <c r="Z138" s="80" t="s">
        <v>363</v>
      </c>
      <c r="AA138" s="80" t="s">
        <v>363</v>
      </c>
      <c r="AB138" s="80" t="s">
        <v>95</v>
      </c>
      <c r="AC138" s="80" t="s">
        <v>363</v>
      </c>
      <c r="AD138" s="334"/>
      <c r="AE138" s="334"/>
      <c r="AF138" s="326">
        <v>14</v>
      </c>
      <c r="AG138" s="326">
        <v>16</v>
      </c>
    </row>
    <row r="139" spans="1:33" ht="45" customHeight="1">
      <c r="A139" s="325">
        <v>43504</v>
      </c>
      <c r="B139" s="326" t="s">
        <v>406</v>
      </c>
      <c r="C139" s="338">
        <v>43518</v>
      </c>
      <c r="D139" s="338">
        <v>43520</v>
      </c>
      <c r="E139" s="79"/>
      <c r="F139" s="79"/>
      <c r="G139" s="79"/>
      <c r="H139" s="79"/>
      <c r="I139" s="79"/>
      <c r="J139" s="79"/>
      <c r="K139" s="79"/>
      <c r="L139" s="79"/>
      <c r="M139" s="79"/>
      <c r="N139" s="79"/>
      <c r="O139" s="79"/>
      <c r="P139" s="79"/>
      <c r="Q139" s="79"/>
      <c r="R139" s="79"/>
      <c r="S139" s="79"/>
      <c r="T139" s="79"/>
      <c r="U139" s="79"/>
      <c r="V139" s="79"/>
      <c r="W139" s="75"/>
      <c r="X139" s="80" t="s">
        <v>363</v>
      </c>
      <c r="Y139" s="80" t="s">
        <v>363</v>
      </c>
      <c r="Z139" s="80" t="s">
        <v>363</v>
      </c>
      <c r="AA139" s="80" t="s">
        <v>363</v>
      </c>
      <c r="AB139" s="80" t="s">
        <v>95</v>
      </c>
      <c r="AC139" s="80" t="s">
        <v>363</v>
      </c>
      <c r="AD139" s="334"/>
      <c r="AE139" s="334"/>
      <c r="AF139" s="326">
        <v>14</v>
      </c>
      <c r="AG139" s="326">
        <v>16</v>
      </c>
    </row>
    <row r="140" spans="1:33" ht="45" customHeight="1">
      <c r="A140" s="325">
        <v>43505</v>
      </c>
      <c r="B140" s="326" t="s">
        <v>407</v>
      </c>
      <c r="C140" s="338">
        <v>43519</v>
      </c>
      <c r="D140" s="338">
        <v>43521</v>
      </c>
      <c r="E140" s="79"/>
      <c r="F140" s="79"/>
      <c r="G140" s="79"/>
      <c r="H140" s="79"/>
      <c r="I140" s="79"/>
      <c r="J140" s="79"/>
      <c r="K140" s="79"/>
      <c r="L140" s="79"/>
      <c r="M140" s="79"/>
      <c r="N140" s="79"/>
      <c r="O140" s="79"/>
      <c r="P140" s="79"/>
      <c r="Q140" s="79"/>
      <c r="R140" s="79"/>
      <c r="S140" s="79"/>
      <c r="T140" s="79"/>
      <c r="U140" s="79"/>
      <c r="V140" s="79"/>
      <c r="W140" s="75"/>
      <c r="X140" s="80" t="s">
        <v>363</v>
      </c>
      <c r="Y140" s="80" t="s">
        <v>363</v>
      </c>
      <c r="Z140" s="80" t="s">
        <v>363</v>
      </c>
      <c r="AA140" s="80" t="s">
        <v>363</v>
      </c>
      <c r="AB140" s="80" t="s">
        <v>95</v>
      </c>
      <c r="AC140" s="80" t="s">
        <v>363</v>
      </c>
      <c r="AD140" s="334"/>
      <c r="AE140" s="334"/>
      <c r="AF140" s="326">
        <v>14</v>
      </c>
      <c r="AG140" s="326">
        <v>16</v>
      </c>
    </row>
    <row r="141" spans="1:33" ht="45" customHeight="1">
      <c r="A141" s="325">
        <v>43506</v>
      </c>
      <c r="B141" s="326" t="s">
        <v>408</v>
      </c>
      <c r="C141" s="338"/>
      <c r="D141" s="338"/>
      <c r="E141" s="79"/>
      <c r="F141" s="79"/>
      <c r="G141" s="79"/>
      <c r="H141" s="79"/>
      <c r="I141" s="79"/>
      <c r="J141" s="79"/>
      <c r="K141" s="79"/>
      <c r="L141" s="79"/>
      <c r="M141" s="79"/>
      <c r="N141" s="79"/>
      <c r="O141" s="79"/>
      <c r="P141" s="79"/>
      <c r="Q141" s="79"/>
      <c r="R141" s="79"/>
      <c r="S141" s="79"/>
      <c r="T141" s="79"/>
      <c r="U141" s="79"/>
      <c r="V141" s="79"/>
      <c r="W141" s="75"/>
      <c r="X141" s="80" t="s">
        <v>363</v>
      </c>
      <c r="Y141" s="80" t="s">
        <v>363</v>
      </c>
      <c r="Z141" s="80" t="s">
        <v>363</v>
      </c>
      <c r="AA141" s="80" t="s">
        <v>363</v>
      </c>
      <c r="AB141" s="80" t="s">
        <v>363</v>
      </c>
      <c r="AC141" s="80" t="s">
        <v>363</v>
      </c>
      <c r="AD141" s="334"/>
      <c r="AE141" s="334"/>
      <c r="AF141" s="326" t="s">
        <v>363</v>
      </c>
      <c r="AG141" s="326" t="s">
        <v>363</v>
      </c>
    </row>
    <row r="142" spans="1:33" ht="45" customHeight="1">
      <c r="A142" s="325">
        <v>43507</v>
      </c>
      <c r="B142" s="326" t="s">
        <v>402</v>
      </c>
      <c r="C142" s="338">
        <v>43521</v>
      </c>
      <c r="D142" s="338">
        <v>43523</v>
      </c>
      <c r="E142" s="79"/>
      <c r="F142" s="79"/>
      <c r="G142" s="79"/>
      <c r="H142" s="79"/>
      <c r="I142" s="79"/>
      <c r="J142" s="79"/>
      <c r="K142" s="79"/>
      <c r="L142" s="79"/>
      <c r="M142" s="79"/>
      <c r="N142" s="79"/>
      <c r="O142" s="79"/>
      <c r="P142" s="79"/>
      <c r="Q142" s="79"/>
      <c r="R142" s="79"/>
      <c r="S142" s="79"/>
      <c r="T142" s="79"/>
      <c r="U142" s="79"/>
      <c r="V142" s="79"/>
      <c r="W142" s="75"/>
      <c r="X142" s="80" t="s">
        <v>363</v>
      </c>
      <c r="Y142" s="80" t="s">
        <v>363</v>
      </c>
      <c r="Z142" s="80" t="s">
        <v>363</v>
      </c>
      <c r="AA142" s="80" t="s">
        <v>363</v>
      </c>
      <c r="AB142" s="80" t="s">
        <v>95</v>
      </c>
      <c r="AC142" s="80" t="s">
        <v>363</v>
      </c>
      <c r="AD142" s="334"/>
      <c r="AE142" s="334"/>
      <c r="AF142" s="326">
        <v>14</v>
      </c>
      <c r="AG142" s="326">
        <v>16</v>
      </c>
    </row>
    <row r="143" spans="1:33" ht="45" customHeight="1">
      <c r="A143" s="325">
        <v>43508</v>
      </c>
      <c r="B143" s="326" t="s">
        <v>403</v>
      </c>
      <c r="C143" s="338">
        <v>43522</v>
      </c>
      <c r="D143" s="338">
        <v>43524</v>
      </c>
      <c r="E143" s="79"/>
      <c r="F143" s="79"/>
      <c r="G143" s="79"/>
      <c r="H143" s="79"/>
      <c r="I143" s="79"/>
      <c r="J143" s="79"/>
      <c r="K143" s="79"/>
      <c r="L143" s="79"/>
      <c r="M143" s="79"/>
      <c r="N143" s="79"/>
      <c r="O143" s="79"/>
      <c r="P143" s="79"/>
      <c r="Q143" s="79"/>
      <c r="R143" s="79"/>
      <c r="S143" s="79"/>
      <c r="T143" s="79"/>
      <c r="U143" s="79"/>
      <c r="V143" s="79"/>
      <c r="W143" s="75"/>
      <c r="X143" s="80" t="s">
        <v>363</v>
      </c>
      <c r="Y143" s="80" t="s">
        <v>363</v>
      </c>
      <c r="Z143" s="80" t="s">
        <v>363</v>
      </c>
      <c r="AA143" s="80" t="s">
        <v>363</v>
      </c>
      <c r="AB143" s="80" t="s">
        <v>95</v>
      </c>
      <c r="AC143" s="80" t="s">
        <v>363</v>
      </c>
      <c r="AD143" s="334"/>
      <c r="AE143" s="334"/>
      <c r="AF143" s="326">
        <v>14</v>
      </c>
      <c r="AG143" s="326">
        <v>16</v>
      </c>
    </row>
    <row r="144" spans="1:33" ht="45" customHeight="1">
      <c r="A144" s="325">
        <v>43509</v>
      </c>
      <c r="B144" s="326" t="s">
        <v>404</v>
      </c>
      <c r="C144" s="338">
        <v>43523</v>
      </c>
      <c r="D144" s="338">
        <v>43525</v>
      </c>
      <c r="E144" s="79"/>
      <c r="F144" s="79"/>
      <c r="G144" s="79"/>
      <c r="H144" s="79"/>
      <c r="I144" s="79"/>
      <c r="J144" s="79"/>
      <c r="K144" s="79"/>
      <c r="L144" s="79"/>
      <c r="M144" s="79"/>
      <c r="N144" s="79"/>
      <c r="O144" s="79"/>
      <c r="P144" s="79"/>
      <c r="Q144" s="79"/>
      <c r="R144" s="79"/>
      <c r="S144" s="79"/>
      <c r="T144" s="79"/>
      <c r="U144" s="79"/>
      <c r="V144" s="79"/>
      <c r="W144" s="75"/>
      <c r="X144" s="80" t="s">
        <v>363</v>
      </c>
      <c r="Y144" s="80" t="s">
        <v>363</v>
      </c>
      <c r="Z144" s="80" t="s">
        <v>363</v>
      </c>
      <c r="AA144" s="80" t="s">
        <v>363</v>
      </c>
      <c r="AB144" s="80" t="s">
        <v>95</v>
      </c>
      <c r="AC144" s="80" t="s">
        <v>363</v>
      </c>
      <c r="AD144" s="334"/>
      <c r="AE144" s="334"/>
      <c r="AF144" s="326">
        <v>14</v>
      </c>
      <c r="AG144" s="326">
        <v>16</v>
      </c>
    </row>
    <row r="145" spans="1:33" ht="45" customHeight="1">
      <c r="A145" s="325">
        <v>43510</v>
      </c>
      <c r="B145" s="326" t="s">
        <v>405</v>
      </c>
      <c r="C145" s="338">
        <v>43524</v>
      </c>
      <c r="D145" s="338">
        <v>43526</v>
      </c>
      <c r="E145" s="79"/>
      <c r="F145" s="79"/>
      <c r="G145" s="79"/>
      <c r="H145" s="79"/>
      <c r="I145" s="79"/>
      <c r="J145" s="79"/>
      <c r="K145" s="79"/>
      <c r="L145" s="79"/>
      <c r="M145" s="79"/>
      <c r="N145" s="79"/>
      <c r="O145" s="79"/>
      <c r="P145" s="79"/>
      <c r="Q145" s="79"/>
      <c r="R145" s="79"/>
      <c r="S145" s="79"/>
      <c r="T145" s="79"/>
      <c r="U145" s="79"/>
      <c r="V145" s="79"/>
      <c r="W145" s="75"/>
      <c r="X145" s="80" t="s">
        <v>363</v>
      </c>
      <c r="Y145" s="80" t="s">
        <v>363</v>
      </c>
      <c r="Z145" s="80" t="s">
        <v>363</v>
      </c>
      <c r="AA145" s="80" t="s">
        <v>363</v>
      </c>
      <c r="AB145" s="80" t="s">
        <v>95</v>
      </c>
      <c r="AC145" s="80" t="s">
        <v>363</v>
      </c>
      <c r="AD145" s="334"/>
      <c r="AE145" s="334"/>
      <c r="AF145" s="326">
        <v>14</v>
      </c>
      <c r="AG145" s="326">
        <v>16</v>
      </c>
    </row>
    <row r="146" spans="1:33" ht="45" customHeight="1">
      <c r="A146" s="325">
        <v>43511</v>
      </c>
      <c r="B146" s="326" t="s">
        <v>406</v>
      </c>
      <c r="C146" s="338">
        <v>43525</v>
      </c>
      <c r="D146" s="338">
        <v>43527</v>
      </c>
      <c r="E146" s="79"/>
      <c r="F146" s="79"/>
      <c r="G146" s="79"/>
      <c r="H146" s="79"/>
      <c r="I146" s="79"/>
      <c r="J146" s="79"/>
      <c r="K146" s="79"/>
      <c r="L146" s="79"/>
      <c r="M146" s="79"/>
      <c r="N146" s="79"/>
      <c r="O146" s="79"/>
      <c r="P146" s="79"/>
      <c r="Q146" s="79"/>
      <c r="R146" s="79"/>
      <c r="S146" s="79"/>
      <c r="T146" s="79"/>
      <c r="U146" s="79"/>
      <c r="V146" s="79"/>
      <c r="W146" s="75"/>
      <c r="X146" s="80" t="s">
        <v>363</v>
      </c>
      <c r="Y146" s="80" t="s">
        <v>363</v>
      </c>
      <c r="Z146" s="80" t="s">
        <v>363</v>
      </c>
      <c r="AA146" s="80" t="s">
        <v>363</v>
      </c>
      <c r="AB146" s="80" t="s">
        <v>95</v>
      </c>
      <c r="AC146" s="80" t="s">
        <v>363</v>
      </c>
      <c r="AD146" s="334"/>
      <c r="AE146" s="334"/>
      <c r="AF146" s="326">
        <v>14</v>
      </c>
      <c r="AG146" s="326">
        <v>16</v>
      </c>
    </row>
    <row r="147" spans="1:33" ht="45" customHeight="1">
      <c r="A147" s="325">
        <v>43512</v>
      </c>
      <c r="B147" s="326" t="s">
        <v>407</v>
      </c>
      <c r="C147" s="338">
        <v>43526</v>
      </c>
      <c r="D147" s="338">
        <v>43528</v>
      </c>
      <c r="E147" s="79"/>
      <c r="F147" s="79"/>
      <c r="G147" s="79"/>
      <c r="H147" s="79"/>
      <c r="I147" s="79"/>
      <c r="J147" s="79"/>
      <c r="K147" s="79"/>
      <c r="L147" s="79"/>
      <c r="M147" s="79"/>
      <c r="N147" s="79"/>
      <c r="O147" s="79"/>
      <c r="P147" s="79"/>
      <c r="Q147" s="79"/>
      <c r="R147" s="79"/>
      <c r="S147" s="79"/>
      <c r="T147" s="79"/>
      <c r="U147" s="79"/>
      <c r="V147" s="79"/>
      <c r="W147" s="75"/>
      <c r="X147" s="80" t="s">
        <v>363</v>
      </c>
      <c r="Y147" s="80" t="s">
        <v>363</v>
      </c>
      <c r="Z147" s="80" t="s">
        <v>363</v>
      </c>
      <c r="AA147" s="80" t="s">
        <v>363</v>
      </c>
      <c r="AB147" s="80" t="s">
        <v>363</v>
      </c>
      <c r="AC147" s="80" t="s">
        <v>95</v>
      </c>
      <c r="AD147" s="334"/>
      <c r="AE147" s="334"/>
      <c r="AF147" s="326">
        <v>14</v>
      </c>
      <c r="AG147" s="326">
        <v>16</v>
      </c>
    </row>
    <row r="148" spans="1:33" ht="45" customHeight="1">
      <c r="A148" s="325">
        <v>43513</v>
      </c>
      <c r="B148" s="326" t="s">
        <v>408</v>
      </c>
      <c r="C148" s="338"/>
      <c r="D148" s="338"/>
      <c r="E148" s="79"/>
      <c r="F148" s="79"/>
      <c r="G148" s="79"/>
      <c r="H148" s="79"/>
      <c r="I148" s="79"/>
      <c r="J148" s="79"/>
      <c r="K148" s="79"/>
      <c r="L148" s="79"/>
      <c r="M148" s="79"/>
      <c r="N148" s="79"/>
      <c r="O148" s="79"/>
      <c r="P148" s="79"/>
      <c r="Q148" s="79"/>
      <c r="R148" s="79"/>
      <c r="S148" s="79"/>
      <c r="T148" s="79"/>
      <c r="U148" s="79"/>
      <c r="V148" s="79"/>
      <c r="W148" s="75"/>
      <c r="X148" s="80" t="s">
        <v>363</v>
      </c>
      <c r="Y148" s="80" t="s">
        <v>363</v>
      </c>
      <c r="Z148" s="80" t="s">
        <v>363</v>
      </c>
      <c r="AA148" s="80" t="s">
        <v>363</v>
      </c>
      <c r="AB148" s="80" t="s">
        <v>363</v>
      </c>
      <c r="AC148" s="80" t="s">
        <v>363</v>
      </c>
      <c r="AD148" s="334"/>
      <c r="AE148" s="334"/>
      <c r="AF148" s="326" t="s">
        <v>363</v>
      </c>
      <c r="AG148" s="326" t="s">
        <v>363</v>
      </c>
    </row>
    <row r="149" spans="1:33" ht="45" customHeight="1">
      <c r="A149" s="325">
        <v>43514</v>
      </c>
      <c r="B149" s="326" t="s">
        <v>402</v>
      </c>
      <c r="C149" s="338">
        <v>43528</v>
      </c>
      <c r="D149" s="338">
        <v>43530</v>
      </c>
      <c r="E149" s="79"/>
      <c r="F149" s="79"/>
      <c r="G149" s="79"/>
      <c r="H149" s="79"/>
      <c r="I149" s="79"/>
      <c r="J149" s="79"/>
      <c r="K149" s="79"/>
      <c r="L149" s="79"/>
      <c r="M149" s="79"/>
      <c r="N149" s="79"/>
      <c r="O149" s="79"/>
      <c r="P149" s="79"/>
      <c r="Q149" s="79"/>
      <c r="R149" s="79"/>
      <c r="S149" s="79"/>
      <c r="T149" s="79"/>
      <c r="U149" s="79"/>
      <c r="V149" s="79"/>
      <c r="W149" s="75"/>
      <c r="X149" s="80" t="s">
        <v>363</v>
      </c>
      <c r="Y149" s="80" t="s">
        <v>363</v>
      </c>
      <c r="Z149" s="80" t="s">
        <v>363</v>
      </c>
      <c r="AA149" s="80" t="s">
        <v>363</v>
      </c>
      <c r="AB149" s="80" t="s">
        <v>363</v>
      </c>
      <c r="AC149" s="80" t="s">
        <v>95</v>
      </c>
      <c r="AD149" s="334"/>
      <c r="AE149" s="334"/>
      <c r="AF149" s="326">
        <v>14</v>
      </c>
      <c r="AG149" s="326">
        <v>16</v>
      </c>
    </row>
    <row r="150" spans="1:33" ht="45" customHeight="1">
      <c r="A150" s="325">
        <v>43515</v>
      </c>
      <c r="B150" s="326" t="s">
        <v>403</v>
      </c>
      <c r="C150" s="338">
        <v>43529</v>
      </c>
      <c r="D150" s="338">
        <v>43531</v>
      </c>
      <c r="E150" s="79"/>
      <c r="F150" s="79"/>
      <c r="G150" s="79"/>
      <c r="H150" s="79"/>
      <c r="I150" s="79"/>
      <c r="J150" s="79"/>
      <c r="K150" s="79"/>
      <c r="L150" s="79"/>
      <c r="M150" s="79"/>
      <c r="N150" s="79"/>
      <c r="O150" s="79"/>
      <c r="P150" s="79"/>
      <c r="Q150" s="79"/>
      <c r="R150" s="79"/>
      <c r="S150" s="79"/>
      <c r="T150" s="79"/>
      <c r="U150" s="79"/>
      <c r="V150" s="79"/>
      <c r="W150" s="75"/>
      <c r="X150" s="80" t="s">
        <v>363</v>
      </c>
      <c r="Y150" s="80" t="s">
        <v>363</v>
      </c>
      <c r="Z150" s="80" t="s">
        <v>363</v>
      </c>
      <c r="AA150" s="80" t="s">
        <v>363</v>
      </c>
      <c r="AB150" s="80" t="s">
        <v>363</v>
      </c>
      <c r="AC150" s="80" t="s">
        <v>95</v>
      </c>
      <c r="AD150" s="334"/>
      <c r="AE150" s="334"/>
      <c r="AF150" s="326">
        <v>14</v>
      </c>
      <c r="AG150" s="326">
        <v>16</v>
      </c>
    </row>
    <row r="151" spans="1:33" ht="45" customHeight="1">
      <c r="A151" s="325">
        <v>43516</v>
      </c>
      <c r="B151" s="326" t="s">
        <v>404</v>
      </c>
      <c r="C151" s="338">
        <v>43530</v>
      </c>
      <c r="D151" s="338">
        <v>43532</v>
      </c>
      <c r="E151" s="79"/>
      <c r="F151" s="79"/>
      <c r="G151" s="79"/>
      <c r="H151" s="79"/>
      <c r="I151" s="79"/>
      <c r="J151" s="79"/>
      <c r="K151" s="79"/>
      <c r="L151" s="79"/>
      <c r="M151" s="79"/>
      <c r="N151" s="79"/>
      <c r="O151" s="79"/>
      <c r="P151" s="79"/>
      <c r="Q151" s="79"/>
      <c r="R151" s="79"/>
      <c r="S151" s="79"/>
      <c r="T151" s="79"/>
      <c r="U151" s="79"/>
      <c r="V151" s="79"/>
      <c r="W151" s="75"/>
      <c r="X151" s="80" t="s">
        <v>363</v>
      </c>
      <c r="Y151" s="80" t="s">
        <v>363</v>
      </c>
      <c r="Z151" s="80" t="s">
        <v>363</v>
      </c>
      <c r="AA151" s="80" t="s">
        <v>363</v>
      </c>
      <c r="AB151" s="80" t="s">
        <v>363</v>
      </c>
      <c r="AC151" s="80" t="s">
        <v>95</v>
      </c>
      <c r="AD151" s="334"/>
      <c r="AE151" s="334"/>
      <c r="AF151" s="326">
        <v>14</v>
      </c>
      <c r="AG151" s="326">
        <v>16</v>
      </c>
    </row>
    <row r="152" spans="1:33" ht="45" customHeight="1">
      <c r="A152" s="325">
        <v>43517</v>
      </c>
      <c r="B152" s="326" t="s">
        <v>405</v>
      </c>
      <c r="C152" s="338">
        <v>43531</v>
      </c>
      <c r="D152" s="338">
        <v>43533</v>
      </c>
      <c r="E152" s="79"/>
      <c r="F152" s="79"/>
      <c r="G152" s="79"/>
      <c r="H152" s="79"/>
      <c r="I152" s="79"/>
      <c r="J152" s="79"/>
      <c r="K152" s="79"/>
      <c r="L152" s="79"/>
      <c r="M152" s="79"/>
      <c r="N152" s="79"/>
      <c r="O152" s="79"/>
      <c r="P152" s="79"/>
      <c r="Q152" s="79"/>
      <c r="R152" s="79"/>
      <c r="S152" s="79"/>
      <c r="T152" s="79"/>
      <c r="U152" s="79"/>
      <c r="V152" s="79"/>
      <c r="W152" s="75"/>
      <c r="X152" s="80" t="s">
        <v>363</v>
      </c>
      <c r="Y152" s="80" t="s">
        <v>363</v>
      </c>
      <c r="Z152" s="80" t="s">
        <v>363</v>
      </c>
      <c r="AA152" s="80" t="s">
        <v>363</v>
      </c>
      <c r="AB152" s="80" t="s">
        <v>363</v>
      </c>
      <c r="AC152" s="80" t="s">
        <v>95</v>
      </c>
      <c r="AD152" s="334"/>
      <c r="AE152" s="334"/>
      <c r="AF152" s="326">
        <v>14</v>
      </c>
      <c r="AG152" s="326">
        <v>16</v>
      </c>
    </row>
    <row r="153" spans="1:33" ht="45" customHeight="1">
      <c r="A153" s="325">
        <v>43518</v>
      </c>
      <c r="B153" s="326" t="s">
        <v>406</v>
      </c>
      <c r="C153" s="338">
        <v>43532</v>
      </c>
      <c r="D153" s="338">
        <v>43534</v>
      </c>
      <c r="E153" s="79"/>
      <c r="F153" s="79"/>
      <c r="G153" s="79"/>
      <c r="H153" s="79"/>
      <c r="I153" s="79"/>
      <c r="J153" s="79"/>
      <c r="K153" s="79"/>
      <c r="L153" s="79"/>
      <c r="M153" s="79"/>
      <c r="N153" s="79"/>
      <c r="O153" s="79"/>
      <c r="P153" s="79"/>
      <c r="Q153" s="79"/>
      <c r="R153" s="79"/>
      <c r="S153" s="79"/>
      <c r="T153" s="79"/>
      <c r="U153" s="79"/>
      <c r="V153" s="79"/>
      <c r="W153" s="75"/>
      <c r="X153" s="80" t="s">
        <v>363</v>
      </c>
      <c r="Y153" s="80" t="s">
        <v>363</v>
      </c>
      <c r="Z153" s="80" t="s">
        <v>363</v>
      </c>
      <c r="AA153" s="80" t="s">
        <v>363</v>
      </c>
      <c r="AB153" s="80" t="s">
        <v>363</v>
      </c>
      <c r="AC153" s="80" t="s">
        <v>95</v>
      </c>
      <c r="AD153" s="334"/>
      <c r="AE153" s="334"/>
      <c r="AF153" s="326">
        <v>14</v>
      </c>
      <c r="AG153" s="326">
        <v>16</v>
      </c>
    </row>
    <row r="154" spans="1:33" ht="45" customHeight="1">
      <c r="A154" s="325">
        <v>43519</v>
      </c>
      <c r="B154" s="326" t="s">
        <v>407</v>
      </c>
      <c r="C154" s="338">
        <v>43533</v>
      </c>
      <c r="D154" s="338">
        <v>43535</v>
      </c>
      <c r="E154" s="79"/>
      <c r="F154" s="79"/>
      <c r="G154" s="79"/>
      <c r="H154" s="79"/>
      <c r="I154" s="79"/>
      <c r="J154" s="79"/>
      <c r="K154" s="79"/>
      <c r="L154" s="79"/>
      <c r="M154" s="79"/>
      <c r="N154" s="79"/>
      <c r="O154" s="79"/>
      <c r="P154" s="79"/>
      <c r="Q154" s="79"/>
      <c r="R154" s="79"/>
      <c r="S154" s="79"/>
      <c r="T154" s="79"/>
      <c r="U154" s="79"/>
      <c r="V154" s="79"/>
      <c r="W154" s="75"/>
      <c r="X154" s="80" t="s">
        <v>363</v>
      </c>
      <c r="Y154" s="80" t="s">
        <v>363</v>
      </c>
      <c r="Z154" s="80" t="s">
        <v>363</v>
      </c>
      <c r="AA154" s="80" t="s">
        <v>363</v>
      </c>
      <c r="AB154" s="80" t="s">
        <v>363</v>
      </c>
      <c r="AC154" s="80" t="s">
        <v>95</v>
      </c>
      <c r="AD154" s="334"/>
      <c r="AE154" s="334"/>
      <c r="AF154" s="326">
        <v>14</v>
      </c>
      <c r="AG154" s="326">
        <v>16</v>
      </c>
    </row>
    <row r="155" spans="1:33" ht="45" customHeight="1">
      <c r="A155" s="325">
        <v>43520</v>
      </c>
      <c r="B155" s="326" t="s">
        <v>408</v>
      </c>
      <c r="C155" s="338"/>
      <c r="D155" s="338"/>
      <c r="E155" s="79"/>
      <c r="F155" s="79"/>
      <c r="G155" s="79"/>
      <c r="H155" s="79"/>
      <c r="I155" s="79"/>
      <c r="J155" s="79"/>
      <c r="K155" s="79"/>
      <c r="L155" s="79"/>
      <c r="M155" s="79"/>
      <c r="N155" s="79"/>
      <c r="O155" s="79"/>
      <c r="P155" s="79"/>
      <c r="Q155" s="79"/>
      <c r="R155" s="79"/>
      <c r="S155" s="79"/>
      <c r="T155" s="79"/>
      <c r="U155" s="79"/>
      <c r="V155" s="79"/>
      <c r="W155" s="75"/>
      <c r="X155" s="80" t="s">
        <v>363</v>
      </c>
      <c r="Y155" s="80" t="s">
        <v>363</v>
      </c>
      <c r="Z155" s="80" t="s">
        <v>363</v>
      </c>
      <c r="AA155" s="80" t="s">
        <v>363</v>
      </c>
      <c r="AB155" s="80" t="s">
        <v>363</v>
      </c>
      <c r="AC155" s="80" t="s">
        <v>363</v>
      </c>
      <c r="AD155" s="334"/>
      <c r="AE155" s="334"/>
      <c r="AF155" s="326" t="s">
        <v>363</v>
      </c>
      <c r="AG155" s="326" t="s">
        <v>363</v>
      </c>
    </row>
    <row r="156" spans="1:33" ht="45" customHeight="1">
      <c r="A156" s="325">
        <v>43521</v>
      </c>
      <c r="B156" s="326" t="s">
        <v>402</v>
      </c>
      <c r="C156" s="338">
        <v>43535</v>
      </c>
      <c r="D156" s="338">
        <v>43537</v>
      </c>
      <c r="E156" s="79"/>
      <c r="F156" s="79"/>
      <c r="G156" s="79"/>
      <c r="H156" s="79"/>
      <c r="I156" s="79"/>
      <c r="J156" s="79"/>
      <c r="K156" s="79"/>
      <c r="L156" s="79"/>
      <c r="M156" s="79"/>
      <c r="N156" s="79"/>
      <c r="O156" s="79"/>
      <c r="P156" s="79"/>
      <c r="Q156" s="79"/>
      <c r="R156" s="79"/>
      <c r="S156" s="79"/>
      <c r="T156" s="79"/>
      <c r="U156" s="79"/>
      <c r="V156" s="79"/>
      <c r="W156" s="75"/>
      <c r="X156" s="80" t="s">
        <v>363</v>
      </c>
      <c r="Y156" s="80" t="s">
        <v>363</v>
      </c>
      <c r="Z156" s="80" t="s">
        <v>363</v>
      </c>
      <c r="AA156" s="80" t="s">
        <v>363</v>
      </c>
      <c r="AB156" s="80" t="s">
        <v>363</v>
      </c>
      <c r="AC156" s="80" t="s">
        <v>95</v>
      </c>
      <c r="AD156" s="334"/>
      <c r="AE156" s="334"/>
      <c r="AF156" s="326">
        <v>14</v>
      </c>
      <c r="AG156" s="326">
        <v>16</v>
      </c>
    </row>
    <row r="157" spans="1:33" ht="45" customHeight="1">
      <c r="A157" s="325">
        <v>43522</v>
      </c>
      <c r="B157" s="326" t="s">
        <v>403</v>
      </c>
      <c r="C157" s="338">
        <v>43536</v>
      </c>
      <c r="D157" s="338">
        <v>43538</v>
      </c>
      <c r="E157" s="79"/>
      <c r="F157" s="79"/>
      <c r="G157" s="79"/>
      <c r="H157" s="79"/>
      <c r="I157" s="79"/>
      <c r="J157" s="79"/>
      <c r="K157" s="79"/>
      <c r="L157" s="79"/>
      <c r="M157" s="79"/>
      <c r="N157" s="79"/>
      <c r="O157" s="79"/>
      <c r="P157" s="79"/>
      <c r="Q157" s="79"/>
      <c r="R157" s="79"/>
      <c r="S157" s="79"/>
      <c r="T157" s="79"/>
      <c r="U157" s="79"/>
      <c r="V157" s="79"/>
      <c r="W157" s="75"/>
      <c r="X157" s="80" t="s">
        <v>363</v>
      </c>
      <c r="Y157" s="80" t="s">
        <v>363</v>
      </c>
      <c r="Z157" s="80" t="s">
        <v>363</v>
      </c>
      <c r="AA157" s="80" t="s">
        <v>363</v>
      </c>
      <c r="AB157" s="80" t="s">
        <v>363</v>
      </c>
      <c r="AC157" s="80" t="s">
        <v>95</v>
      </c>
      <c r="AD157" s="334"/>
      <c r="AE157" s="334"/>
      <c r="AF157" s="326">
        <v>14</v>
      </c>
      <c r="AG157" s="326">
        <v>16</v>
      </c>
    </row>
    <row r="158" spans="1:33" ht="45" customHeight="1">
      <c r="A158" s="325">
        <v>43523</v>
      </c>
      <c r="B158" s="326" t="s">
        <v>404</v>
      </c>
      <c r="C158" s="338">
        <v>43537</v>
      </c>
      <c r="D158" s="338">
        <v>43539</v>
      </c>
      <c r="E158" s="79"/>
      <c r="F158" s="79"/>
      <c r="G158" s="79"/>
      <c r="H158" s="79"/>
      <c r="I158" s="79"/>
      <c r="J158" s="79"/>
      <c r="K158" s="79"/>
      <c r="L158" s="79"/>
      <c r="M158" s="79"/>
      <c r="N158" s="79"/>
      <c r="O158" s="79"/>
      <c r="P158" s="79"/>
      <c r="Q158" s="79"/>
      <c r="R158" s="79"/>
      <c r="S158" s="79"/>
      <c r="T158" s="79"/>
      <c r="U158" s="79"/>
      <c r="V158" s="79"/>
      <c r="W158" s="75"/>
      <c r="X158" s="80" t="s">
        <v>363</v>
      </c>
      <c r="Y158" s="80" t="s">
        <v>363</v>
      </c>
      <c r="Z158" s="80" t="s">
        <v>363</v>
      </c>
      <c r="AA158" s="80" t="s">
        <v>363</v>
      </c>
      <c r="AB158" s="80" t="s">
        <v>363</v>
      </c>
      <c r="AC158" s="80" t="s">
        <v>95</v>
      </c>
      <c r="AD158" s="334"/>
      <c r="AE158" s="334"/>
      <c r="AF158" s="326">
        <v>14</v>
      </c>
      <c r="AG158" s="326">
        <v>16</v>
      </c>
    </row>
    <row r="159" spans="1:33" ht="45" customHeight="1">
      <c r="A159" s="325">
        <v>43524</v>
      </c>
      <c r="B159" s="326" t="s">
        <v>405</v>
      </c>
      <c r="C159" s="338">
        <v>43538</v>
      </c>
      <c r="D159" s="338">
        <v>43540</v>
      </c>
      <c r="E159" s="79"/>
      <c r="F159" s="79"/>
      <c r="G159" s="79"/>
      <c r="H159" s="79"/>
      <c r="I159" s="79"/>
      <c r="J159" s="79"/>
      <c r="K159" s="79"/>
      <c r="L159" s="79"/>
      <c r="M159" s="79"/>
      <c r="N159" s="79"/>
      <c r="O159" s="79"/>
      <c r="P159" s="79"/>
      <c r="Q159" s="79"/>
      <c r="R159" s="79"/>
      <c r="S159" s="79"/>
      <c r="T159" s="79"/>
      <c r="U159" s="79"/>
      <c r="V159" s="79"/>
      <c r="W159" s="75"/>
      <c r="X159" s="80" t="s">
        <v>363</v>
      </c>
      <c r="Y159" s="80" t="s">
        <v>363</v>
      </c>
      <c r="Z159" s="80" t="s">
        <v>363</v>
      </c>
      <c r="AA159" s="80" t="s">
        <v>363</v>
      </c>
      <c r="AB159" s="80" t="s">
        <v>363</v>
      </c>
      <c r="AC159" s="80" t="s">
        <v>95</v>
      </c>
      <c r="AD159" s="334"/>
      <c r="AE159" s="334"/>
      <c r="AF159" s="326">
        <v>14</v>
      </c>
      <c r="AG159" s="326">
        <v>16</v>
      </c>
    </row>
    <row r="160" spans="1:33" ht="45" customHeight="1">
      <c r="A160" s="325">
        <v>43525</v>
      </c>
      <c r="B160" s="326" t="s">
        <v>406</v>
      </c>
      <c r="C160" s="338">
        <v>43539</v>
      </c>
      <c r="D160" s="338">
        <v>43541</v>
      </c>
      <c r="E160" s="79"/>
      <c r="F160" s="79"/>
      <c r="G160" s="79"/>
      <c r="H160" s="79"/>
      <c r="I160" s="79"/>
      <c r="J160" s="79"/>
      <c r="K160" s="79"/>
      <c r="L160" s="79"/>
      <c r="M160" s="79"/>
      <c r="N160" s="79"/>
      <c r="O160" s="79"/>
      <c r="P160" s="79"/>
      <c r="Q160" s="79"/>
      <c r="R160" s="79"/>
      <c r="S160" s="79"/>
      <c r="T160" s="79"/>
      <c r="U160" s="79"/>
      <c r="V160" s="79"/>
      <c r="W160" s="75"/>
      <c r="X160" s="80" t="s">
        <v>363</v>
      </c>
      <c r="Y160" s="80" t="s">
        <v>363</v>
      </c>
      <c r="Z160" s="80" t="s">
        <v>363</v>
      </c>
      <c r="AA160" s="80" t="s">
        <v>363</v>
      </c>
      <c r="AB160" s="80" t="s">
        <v>95</v>
      </c>
      <c r="AC160" s="80" t="s">
        <v>363</v>
      </c>
      <c r="AD160" s="334"/>
      <c r="AE160" s="334"/>
      <c r="AF160" s="326">
        <v>14</v>
      </c>
      <c r="AG160" s="326">
        <v>16</v>
      </c>
    </row>
    <row r="161" spans="1:33" ht="45" customHeight="1">
      <c r="A161" s="325">
        <v>43526</v>
      </c>
      <c r="B161" s="326" t="s">
        <v>407</v>
      </c>
      <c r="C161" s="338">
        <v>43540</v>
      </c>
      <c r="D161" s="338">
        <v>43542</v>
      </c>
      <c r="E161" s="79"/>
      <c r="F161" s="79"/>
      <c r="G161" s="79"/>
      <c r="H161" s="79"/>
      <c r="I161" s="79"/>
      <c r="J161" s="79"/>
      <c r="K161" s="79"/>
      <c r="L161" s="79"/>
      <c r="M161" s="79"/>
      <c r="N161" s="79"/>
      <c r="O161" s="79"/>
      <c r="P161" s="79"/>
      <c r="Q161" s="79"/>
      <c r="R161" s="79"/>
      <c r="S161" s="79"/>
      <c r="T161" s="79"/>
      <c r="U161" s="79"/>
      <c r="V161" s="79"/>
      <c r="W161" s="75"/>
      <c r="X161" s="80" t="s">
        <v>363</v>
      </c>
      <c r="Y161" s="80" t="s">
        <v>363</v>
      </c>
      <c r="Z161" s="80" t="s">
        <v>363</v>
      </c>
      <c r="AA161" s="80" t="s">
        <v>363</v>
      </c>
      <c r="AB161" s="80" t="s">
        <v>95</v>
      </c>
      <c r="AC161" s="80" t="s">
        <v>363</v>
      </c>
      <c r="AD161" s="334"/>
      <c r="AE161" s="334"/>
      <c r="AF161" s="326">
        <v>14</v>
      </c>
      <c r="AG161" s="326">
        <v>16</v>
      </c>
    </row>
    <row r="162" spans="1:33" ht="45" customHeight="1">
      <c r="A162" s="325">
        <v>43527</v>
      </c>
      <c r="B162" s="326" t="s">
        <v>408</v>
      </c>
      <c r="C162" s="338"/>
      <c r="D162" s="338"/>
      <c r="E162" s="79"/>
      <c r="F162" s="79"/>
      <c r="G162" s="79"/>
      <c r="H162" s="79"/>
      <c r="I162" s="79"/>
      <c r="J162" s="79"/>
      <c r="K162" s="79"/>
      <c r="L162" s="79"/>
      <c r="M162" s="79"/>
      <c r="N162" s="79"/>
      <c r="O162" s="79"/>
      <c r="P162" s="79"/>
      <c r="Q162" s="79"/>
      <c r="R162" s="79"/>
      <c r="S162" s="79"/>
      <c r="T162" s="79"/>
      <c r="U162" s="79"/>
      <c r="V162" s="79"/>
      <c r="W162" s="75"/>
      <c r="X162" s="80" t="s">
        <v>363</v>
      </c>
      <c r="Y162" s="80" t="s">
        <v>363</v>
      </c>
      <c r="Z162" s="80" t="s">
        <v>363</v>
      </c>
      <c r="AA162" s="80" t="s">
        <v>363</v>
      </c>
      <c r="AB162" s="80" t="s">
        <v>363</v>
      </c>
      <c r="AC162" s="80" t="s">
        <v>363</v>
      </c>
      <c r="AD162" s="334"/>
      <c r="AE162" s="334"/>
      <c r="AF162" s="326" t="s">
        <v>363</v>
      </c>
      <c r="AG162" s="326" t="s">
        <v>363</v>
      </c>
    </row>
    <row r="163" spans="1:33" ht="45" customHeight="1">
      <c r="A163" s="325">
        <v>43528</v>
      </c>
      <c r="B163" s="326" t="s">
        <v>402</v>
      </c>
      <c r="C163" s="338">
        <v>43542</v>
      </c>
      <c r="D163" s="338">
        <v>43544</v>
      </c>
      <c r="E163" s="79"/>
      <c r="F163" s="79"/>
      <c r="G163" s="79"/>
      <c r="H163" s="79"/>
      <c r="I163" s="79"/>
      <c r="J163" s="79"/>
      <c r="K163" s="79"/>
      <c r="L163" s="79"/>
      <c r="M163" s="79"/>
      <c r="N163" s="79"/>
      <c r="O163" s="79"/>
      <c r="P163" s="79"/>
      <c r="Q163" s="79"/>
      <c r="R163" s="79"/>
      <c r="S163" s="79"/>
      <c r="T163" s="79"/>
      <c r="U163" s="79"/>
      <c r="V163" s="79"/>
      <c r="W163" s="75"/>
      <c r="X163" s="80" t="s">
        <v>363</v>
      </c>
      <c r="Y163" s="80" t="s">
        <v>363</v>
      </c>
      <c r="Z163" s="80" t="s">
        <v>363</v>
      </c>
      <c r="AA163" s="80" t="s">
        <v>363</v>
      </c>
      <c r="AB163" s="80" t="s">
        <v>95</v>
      </c>
      <c r="AC163" s="80" t="s">
        <v>363</v>
      </c>
      <c r="AD163" s="334"/>
      <c r="AE163" s="334"/>
      <c r="AF163" s="326">
        <v>14</v>
      </c>
      <c r="AG163" s="326">
        <v>16</v>
      </c>
    </row>
    <row r="164" spans="1:33" ht="45" customHeight="1">
      <c r="A164" s="325">
        <v>43529</v>
      </c>
      <c r="B164" s="326" t="s">
        <v>403</v>
      </c>
      <c r="C164" s="338">
        <v>43543</v>
      </c>
      <c r="D164" s="338">
        <v>43545</v>
      </c>
      <c r="E164" s="79"/>
      <c r="F164" s="79"/>
      <c r="G164" s="79"/>
      <c r="H164" s="79"/>
      <c r="I164" s="79"/>
      <c r="J164" s="79"/>
      <c r="K164" s="79"/>
      <c r="L164" s="79"/>
      <c r="M164" s="79"/>
      <c r="N164" s="79"/>
      <c r="O164" s="79"/>
      <c r="P164" s="79"/>
      <c r="Q164" s="79"/>
      <c r="R164" s="79"/>
      <c r="S164" s="79"/>
      <c r="T164" s="79"/>
      <c r="U164" s="79"/>
      <c r="V164" s="79"/>
      <c r="W164" s="75"/>
      <c r="X164" s="80" t="s">
        <v>363</v>
      </c>
      <c r="Y164" s="80" t="s">
        <v>363</v>
      </c>
      <c r="Z164" s="80" t="s">
        <v>363</v>
      </c>
      <c r="AA164" s="80" t="s">
        <v>363</v>
      </c>
      <c r="AB164" s="80" t="s">
        <v>95</v>
      </c>
      <c r="AC164" s="80" t="s">
        <v>363</v>
      </c>
      <c r="AD164" s="334"/>
      <c r="AE164" s="334"/>
      <c r="AF164" s="326">
        <v>14</v>
      </c>
      <c r="AG164" s="326">
        <v>16</v>
      </c>
    </row>
    <row r="165" spans="1:33" ht="45" customHeight="1">
      <c r="A165" s="325">
        <v>43530</v>
      </c>
      <c r="B165" s="326" t="s">
        <v>404</v>
      </c>
      <c r="C165" s="338">
        <v>43544</v>
      </c>
      <c r="D165" s="338">
        <v>43546</v>
      </c>
      <c r="E165" s="79"/>
      <c r="F165" s="79"/>
      <c r="G165" s="79"/>
      <c r="H165" s="79"/>
      <c r="I165" s="79"/>
      <c r="J165" s="79"/>
      <c r="K165" s="79"/>
      <c r="L165" s="79"/>
      <c r="M165" s="79"/>
      <c r="N165" s="79"/>
      <c r="O165" s="79"/>
      <c r="P165" s="79"/>
      <c r="Q165" s="79"/>
      <c r="R165" s="79"/>
      <c r="S165" s="79"/>
      <c r="T165" s="79"/>
      <c r="U165" s="79"/>
      <c r="V165" s="79"/>
      <c r="W165" s="75"/>
      <c r="X165" s="80" t="s">
        <v>363</v>
      </c>
      <c r="Y165" s="80" t="s">
        <v>363</v>
      </c>
      <c r="Z165" s="80" t="s">
        <v>363</v>
      </c>
      <c r="AA165" s="80" t="s">
        <v>363</v>
      </c>
      <c r="AB165" s="80" t="s">
        <v>95</v>
      </c>
      <c r="AC165" s="80" t="s">
        <v>363</v>
      </c>
      <c r="AD165" s="334"/>
      <c r="AE165" s="334"/>
      <c r="AF165" s="326">
        <v>14</v>
      </c>
      <c r="AG165" s="326">
        <v>16</v>
      </c>
    </row>
    <row r="166" spans="1:33" ht="45" customHeight="1">
      <c r="A166" s="325">
        <v>43531</v>
      </c>
      <c r="B166" s="326" t="s">
        <v>405</v>
      </c>
      <c r="C166" s="338">
        <v>43545</v>
      </c>
      <c r="D166" s="338">
        <v>43547</v>
      </c>
      <c r="E166" s="79"/>
      <c r="F166" s="79"/>
      <c r="G166" s="79"/>
      <c r="H166" s="79"/>
      <c r="I166" s="79"/>
      <c r="J166" s="79"/>
      <c r="K166" s="79"/>
      <c r="L166" s="79"/>
      <c r="M166" s="79"/>
      <c r="N166" s="79"/>
      <c r="O166" s="79"/>
      <c r="P166" s="79"/>
      <c r="Q166" s="79"/>
      <c r="R166" s="79"/>
      <c r="S166" s="79"/>
      <c r="T166" s="79"/>
      <c r="U166" s="79"/>
      <c r="V166" s="79"/>
      <c r="W166" s="75"/>
      <c r="X166" s="80" t="s">
        <v>363</v>
      </c>
      <c r="Y166" s="80" t="s">
        <v>363</v>
      </c>
      <c r="Z166" s="80" t="s">
        <v>363</v>
      </c>
      <c r="AA166" s="80" t="s">
        <v>363</v>
      </c>
      <c r="AB166" s="80" t="s">
        <v>95</v>
      </c>
      <c r="AC166" s="80" t="s">
        <v>363</v>
      </c>
      <c r="AD166" s="334"/>
      <c r="AE166" s="334"/>
      <c r="AF166" s="326">
        <v>14</v>
      </c>
      <c r="AG166" s="326">
        <v>16</v>
      </c>
    </row>
    <row r="167" spans="1:33" ht="45" customHeight="1">
      <c r="A167" s="325">
        <v>43532</v>
      </c>
      <c r="B167" s="326" t="s">
        <v>406</v>
      </c>
      <c r="C167" s="338">
        <v>43546</v>
      </c>
      <c r="D167" s="338">
        <v>43548</v>
      </c>
      <c r="E167" s="79"/>
      <c r="F167" s="79"/>
      <c r="G167" s="79"/>
      <c r="H167" s="79"/>
      <c r="I167" s="79"/>
      <c r="J167" s="79"/>
      <c r="K167" s="79"/>
      <c r="L167" s="79"/>
      <c r="M167" s="79"/>
      <c r="N167" s="79"/>
      <c r="O167" s="79"/>
      <c r="P167" s="79"/>
      <c r="Q167" s="79"/>
      <c r="R167" s="79"/>
      <c r="S167" s="79"/>
      <c r="T167" s="79"/>
      <c r="U167" s="79"/>
      <c r="V167" s="79"/>
      <c r="W167" s="75"/>
      <c r="X167" s="80" t="s">
        <v>363</v>
      </c>
      <c r="Y167" s="80" t="s">
        <v>363</v>
      </c>
      <c r="Z167" s="80" t="s">
        <v>363</v>
      </c>
      <c r="AA167" s="80" t="s">
        <v>363</v>
      </c>
      <c r="AB167" s="80" t="s">
        <v>95</v>
      </c>
      <c r="AC167" s="80" t="s">
        <v>363</v>
      </c>
      <c r="AD167" s="334"/>
      <c r="AE167" s="334"/>
      <c r="AF167" s="326">
        <v>14</v>
      </c>
      <c r="AG167" s="326">
        <v>16</v>
      </c>
    </row>
    <row r="168" spans="1:33" ht="45" customHeight="1">
      <c r="A168" s="325">
        <v>43533</v>
      </c>
      <c r="B168" s="326" t="s">
        <v>407</v>
      </c>
      <c r="C168" s="338">
        <v>43547</v>
      </c>
      <c r="D168" s="338">
        <v>43549</v>
      </c>
      <c r="E168" s="79"/>
      <c r="F168" s="79"/>
      <c r="G168" s="79"/>
      <c r="H168" s="79"/>
      <c r="I168" s="79"/>
      <c r="J168" s="79"/>
      <c r="K168" s="79"/>
      <c r="L168" s="79"/>
      <c r="M168" s="79"/>
      <c r="N168" s="79"/>
      <c r="O168" s="79"/>
      <c r="P168" s="79"/>
      <c r="Q168" s="79"/>
      <c r="R168" s="79"/>
      <c r="S168" s="79"/>
      <c r="T168" s="79"/>
      <c r="U168" s="79"/>
      <c r="V168" s="79"/>
      <c r="W168" s="75"/>
      <c r="X168" s="80" t="s">
        <v>363</v>
      </c>
      <c r="Y168" s="80" t="s">
        <v>363</v>
      </c>
      <c r="Z168" s="80" t="s">
        <v>363</v>
      </c>
      <c r="AA168" s="80" t="s">
        <v>363</v>
      </c>
      <c r="AB168" s="80" t="s">
        <v>95</v>
      </c>
      <c r="AC168" s="80" t="s">
        <v>363</v>
      </c>
      <c r="AD168" s="334"/>
      <c r="AE168" s="334"/>
      <c r="AF168" s="326">
        <v>14</v>
      </c>
      <c r="AG168" s="326">
        <v>16</v>
      </c>
    </row>
    <row r="169" spans="1:33" ht="45" customHeight="1">
      <c r="A169" s="325">
        <v>43534</v>
      </c>
      <c r="B169" s="326" t="s">
        <v>408</v>
      </c>
      <c r="C169" s="338"/>
      <c r="D169" s="338"/>
      <c r="E169" s="79"/>
      <c r="F169" s="79"/>
      <c r="G169" s="79"/>
      <c r="H169" s="79"/>
      <c r="I169" s="79"/>
      <c r="J169" s="79"/>
      <c r="K169" s="79"/>
      <c r="L169" s="79"/>
      <c r="M169" s="79"/>
      <c r="N169" s="79"/>
      <c r="O169" s="79"/>
      <c r="P169" s="79"/>
      <c r="Q169" s="79"/>
      <c r="R169" s="79"/>
      <c r="S169" s="79"/>
      <c r="T169" s="79"/>
      <c r="U169" s="79"/>
      <c r="V169" s="79"/>
      <c r="W169" s="75"/>
      <c r="X169" s="80" t="s">
        <v>363</v>
      </c>
      <c r="Y169" s="80" t="s">
        <v>363</v>
      </c>
      <c r="Z169" s="80" t="s">
        <v>363</v>
      </c>
      <c r="AA169" s="80" t="s">
        <v>363</v>
      </c>
      <c r="AB169" s="80" t="s">
        <v>363</v>
      </c>
      <c r="AC169" s="80" t="s">
        <v>363</v>
      </c>
      <c r="AD169" s="334"/>
      <c r="AE169" s="334"/>
      <c r="AF169" s="326" t="s">
        <v>363</v>
      </c>
      <c r="AG169" s="326" t="s">
        <v>363</v>
      </c>
    </row>
    <row r="170" spans="1:33" ht="45" customHeight="1">
      <c r="A170" s="325">
        <v>43535</v>
      </c>
      <c r="B170" s="326" t="s">
        <v>402</v>
      </c>
      <c r="C170" s="338">
        <v>43549</v>
      </c>
      <c r="D170" s="338">
        <v>43551</v>
      </c>
      <c r="E170" s="79"/>
      <c r="F170" s="79"/>
      <c r="G170" s="79"/>
      <c r="H170" s="79"/>
      <c r="I170" s="79"/>
      <c r="J170" s="79"/>
      <c r="K170" s="79"/>
      <c r="L170" s="79"/>
      <c r="M170" s="79"/>
      <c r="N170" s="79"/>
      <c r="O170" s="79"/>
      <c r="P170" s="79"/>
      <c r="Q170" s="79"/>
      <c r="R170" s="79"/>
      <c r="S170" s="79"/>
      <c r="T170" s="79"/>
      <c r="U170" s="79"/>
      <c r="V170" s="79"/>
      <c r="W170" s="75"/>
      <c r="X170" s="80" t="s">
        <v>363</v>
      </c>
      <c r="Y170" s="80" t="s">
        <v>363</v>
      </c>
      <c r="Z170" s="80" t="s">
        <v>363</v>
      </c>
      <c r="AA170" s="80" t="s">
        <v>363</v>
      </c>
      <c r="AB170" s="80" t="s">
        <v>95</v>
      </c>
      <c r="AC170" s="80" t="s">
        <v>363</v>
      </c>
      <c r="AD170" s="334"/>
      <c r="AE170" s="334"/>
      <c r="AF170" s="326">
        <v>14</v>
      </c>
      <c r="AG170" s="326">
        <v>16</v>
      </c>
    </row>
    <row r="171" spans="1:33" ht="45" customHeight="1">
      <c r="A171" s="325">
        <v>43536</v>
      </c>
      <c r="B171" s="326" t="s">
        <v>403</v>
      </c>
      <c r="C171" s="338">
        <v>43550</v>
      </c>
      <c r="D171" s="338">
        <v>43552</v>
      </c>
      <c r="E171" s="79"/>
      <c r="F171" s="79"/>
      <c r="G171" s="79"/>
      <c r="H171" s="79"/>
      <c r="I171" s="79"/>
      <c r="J171" s="79"/>
      <c r="K171" s="79"/>
      <c r="L171" s="79"/>
      <c r="M171" s="79"/>
      <c r="N171" s="79"/>
      <c r="O171" s="79"/>
      <c r="P171" s="79"/>
      <c r="Q171" s="79"/>
      <c r="R171" s="79"/>
      <c r="S171" s="79"/>
      <c r="T171" s="79"/>
      <c r="U171" s="79"/>
      <c r="V171" s="79"/>
      <c r="W171" s="75"/>
      <c r="X171" s="80" t="s">
        <v>363</v>
      </c>
      <c r="Y171" s="80" t="s">
        <v>363</v>
      </c>
      <c r="Z171" s="80" t="s">
        <v>363</v>
      </c>
      <c r="AA171" s="80" t="s">
        <v>363</v>
      </c>
      <c r="AB171" s="80" t="s">
        <v>95</v>
      </c>
      <c r="AC171" s="80" t="s">
        <v>363</v>
      </c>
      <c r="AD171" s="334"/>
      <c r="AE171" s="334"/>
      <c r="AF171" s="326">
        <v>14</v>
      </c>
      <c r="AG171" s="326">
        <v>16</v>
      </c>
    </row>
    <row r="172" spans="1:33" ht="45" customHeight="1">
      <c r="A172" s="325">
        <v>43537</v>
      </c>
      <c r="B172" s="326" t="s">
        <v>404</v>
      </c>
      <c r="C172" s="338">
        <v>43551</v>
      </c>
      <c r="D172" s="338">
        <v>43553</v>
      </c>
      <c r="E172" s="79"/>
      <c r="F172" s="79"/>
      <c r="G172" s="79"/>
      <c r="H172" s="79"/>
      <c r="I172" s="79"/>
      <c r="J172" s="79"/>
      <c r="K172" s="79"/>
      <c r="L172" s="79"/>
      <c r="M172" s="79"/>
      <c r="N172" s="79"/>
      <c r="O172" s="79"/>
      <c r="P172" s="79"/>
      <c r="Q172" s="79"/>
      <c r="R172" s="79"/>
      <c r="S172" s="79"/>
      <c r="T172" s="79"/>
      <c r="U172" s="79"/>
      <c r="V172" s="79"/>
      <c r="W172" s="75"/>
      <c r="X172" s="80" t="s">
        <v>363</v>
      </c>
      <c r="Y172" s="80" t="s">
        <v>363</v>
      </c>
      <c r="Z172" s="80" t="s">
        <v>363</v>
      </c>
      <c r="AA172" s="80" t="s">
        <v>363</v>
      </c>
      <c r="AB172" s="80" t="s">
        <v>95</v>
      </c>
      <c r="AC172" s="80" t="s">
        <v>363</v>
      </c>
      <c r="AD172" s="334"/>
      <c r="AE172" s="334"/>
      <c r="AF172" s="326">
        <v>14</v>
      </c>
      <c r="AG172" s="326">
        <v>16</v>
      </c>
    </row>
    <row r="173" spans="1:33" ht="45" customHeight="1">
      <c r="A173" s="325">
        <v>43538</v>
      </c>
      <c r="B173" s="326" t="s">
        <v>405</v>
      </c>
      <c r="C173" s="338">
        <v>43552</v>
      </c>
      <c r="D173" s="338">
        <v>43554</v>
      </c>
      <c r="E173" s="79"/>
      <c r="F173" s="79"/>
      <c r="G173" s="79"/>
      <c r="H173" s="79"/>
      <c r="I173" s="79"/>
      <c r="J173" s="79"/>
      <c r="K173" s="79"/>
      <c r="L173" s="79"/>
      <c r="M173" s="79"/>
      <c r="N173" s="79"/>
      <c r="O173" s="79"/>
      <c r="P173" s="79"/>
      <c r="Q173" s="79"/>
      <c r="R173" s="79"/>
      <c r="S173" s="79"/>
      <c r="T173" s="79"/>
      <c r="U173" s="79"/>
      <c r="V173" s="79"/>
      <c r="W173" s="75"/>
      <c r="X173" s="80" t="s">
        <v>363</v>
      </c>
      <c r="Y173" s="80" t="s">
        <v>363</v>
      </c>
      <c r="Z173" s="80" t="s">
        <v>363</v>
      </c>
      <c r="AA173" s="80" t="s">
        <v>95</v>
      </c>
      <c r="AB173" s="80" t="s">
        <v>363</v>
      </c>
      <c r="AC173" s="80" t="s">
        <v>363</v>
      </c>
      <c r="AD173" s="334"/>
      <c r="AE173" s="334"/>
      <c r="AF173" s="326">
        <v>14</v>
      </c>
      <c r="AG173" s="326">
        <v>16</v>
      </c>
    </row>
    <row r="174" spans="1:33" ht="45" customHeight="1">
      <c r="A174" s="325">
        <v>43539</v>
      </c>
      <c r="B174" s="326" t="s">
        <v>406</v>
      </c>
      <c r="C174" s="338">
        <v>43553</v>
      </c>
      <c r="D174" s="338">
        <v>43555</v>
      </c>
      <c r="E174" s="79"/>
      <c r="F174" s="79"/>
      <c r="G174" s="79"/>
      <c r="H174" s="79"/>
      <c r="I174" s="79"/>
      <c r="J174" s="79"/>
      <c r="K174" s="79"/>
      <c r="L174" s="79"/>
      <c r="M174" s="79"/>
      <c r="N174" s="79"/>
      <c r="O174" s="79"/>
      <c r="P174" s="79"/>
      <c r="Q174" s="79"/>
      <c r="R174" s="79"/>
      <c r="S174" s="79"/>
      <c r="T174" s="79"/>
      <c r="U174" s="79"/>
      <c r="V174" s="79"/>
      <c r="W174" s="75"/>
      <c r="X174" s="80" t="s">
        <v>363</v>
      </c>
      <c r="Y174" s="80" t="s">
        <v>363</v>
      </c>
      <c r="Z174" s="80" t="s">
        <v>363</v>
      </c>
      <c r="AA174" s="80" t="s">
        <v>95</v>
      </c>
      <c r="AB174" s="80" t="s">
        <v>363</v>
      </c>
      <c r="AC174" s="80" t="s">
        <v>363</v>
      </c>
      <c r="AD174" s="334"/>
      <c r="AE174" s="334"/>
      <c r="AF174" s="326">
        <v>14</v>
      </c>
      <c r="AG174" s="326">
        <v>16</v>
      </c>
    </row>
    <row r="175" spans="1:33" ht="45" customHeight="1">
      <c r="A175" s="325">
        <v>43540</v>
      </c>
      <c r="B175" s="326" t="s">
        <v>407</v>
      </c>
      <c r="C175" s="338">
        <v>43554</v>
      </c>
      <c r="D175" s="338">
        <v>43556</v>
      </c>
      <c r="E175" s="79"/>
      <c r="F175" s="79"/>
      <c r="G175" s="79"/>
      <c r="H175" s="79"/>
      <c r="I175" s="79"/>
      <c r="J175" s="79"/>
      <c r="K175" s="79"/>
      <c r="L175" s="79"/>
      <c r="M175" s="79"/>
      <c r="N175" s="79"/>
      <c r="O175" s="79"/>
      <c r="P175" s="79"/>
      <c r="Q175" s="79"/>
      <c r="R175" s="79"/>
      <c r="S175" s="79"/>
      <c r="T175" s="79"/>
      <c r="U175" s="79"/>
      <c r="V175" s="79"/>
      <c r="W175" s="75"/>
      <c r="X175" s="80" t="s">
        <v>363</v>
      </c>
      <c r="Y175" s="80" t="s">
        <v>363</v>
      </c>
      <c r="Z175" s="80" t="s">
        <v>363</v>
      </c>
      <c r="AA175" s="80" t="s">
        <v>95</v>
      </c>
      <c r="AB175" s="80" t="s">
        <v>363</v>
      </c>
      <c r="AC175" s="80" t="s">
        <v>363</v>
      </c>
      <c r="AD175" s="334"/>
      <c r="AE175" s="334"/>
      <c r="AF175" s="326">
        <v>14</v>
      </c>
      <c r="AG175" s="326">
        <v>16</v>
      </c>
    </row>
    <row r="176" spans="1:33" ht="45" customHeight="1">
      <c r="A176" s="325">
        <v>43541</v>
      </c>
      <c r="B176" s="326" t="s">
        <v>408</v>
      </c>
      <c r="C176" s="338"/>
      <c r="D176" s="338"/>
      <c r="E176" s="79"/>
      <c r="F176" s="79"/>
      <c r="G176" s="79"/>
      <c r="H176" s="79"/>
      <c r="I176" s="79"/>
      <c r="J176" s="79"/>
      <c r="K176" s="79"/>
      <c r="L176" s="79"/>
      <c r="M176" s="79"/>
      <c r="N176" s="79"/>
      <c r="O176" s="79"/>
      <c r="P176" s="79"/>
      <c r="Q176" s="79"/>
      <c r="R176" s="79"/>
      <c r="S176" s="79"/>
      <c r="T176" s="79"/>
      <c r="U176" s="79"/>
      <c r="V176" s="79"/>
      <c r="W176" s="75"/>
      <c r="X176" s="80" t="s">
        <v>363</v>
      </c>
      <c r="Y176" s="80" t="s">
        <v>363</v>
      </c>
      <c r="Z176" s="80" t="s">
        <v>363</v>
      </c>
      <c r="AA176" s="80" t="s">
        <v>363</v>
      </c>
      <c r="AB176" s="80" t="s">
        <v>363</v>
      </c>
      <c r="AC176" s="80" t="s">
        <v>363</v>
      </c>
      <c r="AD176" s="334"/>
      <c r="AE176" s="334"/>
      <c r="AF176" s="326" t="s">
        <v>363</v>
      </c>
      <c r="AG176" s="326" t="s">
        <v>363</v>
      </c>
    </row>
    <row r="177" spans="1:33" ht="45" customHeight="1">
      <c r="A177" s="325">
        <v>43542</v>
      </c>
      <c r="B177" s="326" t="s">
        <v>402</v>
      </c>
      <c r="C177" s="338">
        <v>43556</v>
      </c>
      <c r="D177" s="338">
        <v>43558</v>
      </c>
      <c r="E177" s="79"/>
      <c r="F177" s="79"/>
      <c r="G177" s="79"/>
      <c r="H177" s="79"/>
      <c r="I177" s="79"/>
      <c r="J177" s="79"/>
      <c r="K177" s="79"/>
      <c r="L177" s="79"/>
      <c r="M177" s="79"/>
      <c r="N177" s="79"/>
      <c r="O177" s="79"/>
      <c r="P177" s="79"/>
      <c r="Q177" s="79"/>
      <c r="R177" s="79"/>
      <c r="S177" s="79"/>
      <c r="T177" s="79"/>
      <c r="U177" s="79"/>
      <c r="V177" s="79"/>
      <c r="W177" s="75"/>
      <c r="X177" s="80" t="s">
        <v>363</v>
      </c>
      <c r="Y177" s="80" t="s">
        <v>363</v>
      </c>
      <c r="Z177" s="80" t="s">
        <v>95</v>
      </c>
      <c r="AA177" s="80" t="s">
        <v>363</v>
      </c>
      <c r="AB177" s="80" t="s">
        <v>363</v>
      </c>
      <c r="AC177" s="80" t="s">
        <v>363</v>
      </c>
      <c r="AD177" s="334"/>
      <c r="AE177" s="334"/>
      <c r="AF177" s="326">
        <v>14</v>
      </c>
      <c r="AG177" s="326">
        <v>16</v>
      </c>
    </row>
    <row r="178" spans="1:33" ht="45" customHeight="1">
      <c r="A178" s="325">
        <v>43543</v>
      </c>
      <c r="B178" s="326" t="s">
        <v>403</v>
      </c>
      <c r="C178" s="338">
        <v>43557</v>
      </c>
      <c r="D178" s="338">
        <v>43559</v>
      </c>
      <c r="E178" s="79"/>
      <c r="F178" s="79"/>
      <c r="G178" s="79"/>
      <c r="H178" s="79"/>
      <c r="I178" s="79"/>
      <c r="J178" s="79"/>
      <c r="K178" s="79"/>
      <c r="L178" s="79"/>
      <c r="M178" s="79"/>
      <c r="N178" s="79"/>
      <c r="O178" s="79"/>
      <c r="P178" s="79"/>
      <c r="Q178" s="79"/>
      <c r="R178" s="79"/>
      <c r="S178" s="79"/>
      <c r="T178" s="79"/>
      <c r="U178" s="79"/>
      <c r="V178" s="79"/>
      <c r="W178" s="75"/>
      <c r="X178" s="80" t="s">
        <v>363</v>
      </c>
      <c r="Y178" s="80" t="s">
        <v>363</v>
      </c>
      <c r="Z178" s="80" t="s">
        <v>95</v>
      </c>
      <c r="AA178" s="80" t="s">
        <v>363</v>
      </c>
      <c r="AB178" s="80" t="s">
        <v>363</v>
      </c>
      <c r="AC178" s="80" t="s">
        <v>363</v>
      </c>
      <c r="AD178" s="334"/>
      <c r="AE178" s="334"/>
      <c r="AF178" s="326">
        <v>14</v>
      </c>
      <c r="AG178" s="326">
        <v>16</v>
      </c>
    </row>
    <row r="179" spans="1:33" ht="45" customHeight="1">
      <c r="A179" s="325">
        <v>43544</v>
      </c>
      <c r="B179" s="326" t="s">
        <v>404</v>
      </c>
      <c r="C179" s="338">
        <v>43558</v>
      </c>
      <c r="D179" s="338">
        <v>43560</v>
      </c>
      <c r="E179" s="79"/>
      <c r="F179" s="79"/>
      <c r="G179" s="79"/>
      <c r="H179" s="79"/>
      <c r="I179" s="79"/>
      <c r="J179" s="79"/>
      <c r="K179" s="79"/>
      <c r="L179" s="79"/>
      <c r="M179" s="79"/>
      <c r="N179" s="79"/>
      <c r="O179" s="79"/>
      <c r="P179" s="79"/>
      <c r="Q179" s="79"/>
      <c r="R179" s="79"/>
      <c r="S179" s="79"/>
      <c r="T179" s="79"/>
      <c r="U179" s="79"/>
      <c r="V179" s="79"/>
      <c r="W179" s="75"/>
      <c r="X179" s="80" t="s">
        <v>363</v>
      </c>
      <c r="Y179" s="80" t="s">
        <v>363</v>
      </c>
      <c r="Z179" s="80" t="s">
        <v>95</v>
      </c>
      <c r="AA179" s="80" t="s">
        <v>363</v>
      </c>
      <c r="AB179" s="80" t="s">
        <v>363</v>
      </c>
      <c r="AC179" s="80" t="s">
        <v>363</v>
      </c>
      <c r="AD179" s="334"/>
      <c r="AE179" s="334"/>
      <c r="AF179" s="326">
        <v>14</v>
      </c>
      <c r="AG179" s="326">
        <v>16</v>
      </c>
    </row>
    <row r="180" spans="1:33" ht="45" customHeight="1">
      <c r="A180" s="325">
        <v>43545</v>
      </c>
      <c r="B180" s="326" t="s">
        <v>405</v>
      </c>
      <c r="C180" s="338">
        <v>43559</v>
      </c>
      <c r="D180" s="338">
        <v>43561</v>
      </c>
      <c r="E180" s="79"/>
      <c r="F180" s="79"/>
      <c r="G180" s="79"/>
      <c r="H180" s="79"/>
      <c r="I180" s="79"/>
      <c r="J180" s="79"/>
      <c r="K180" s="79"/>
      <c r="L180" s="79"/>
      <c r="M180" s="79"/>
      <c r="N180" s="79"/>
      <c r="O180" s="79"/>
      <c r="P180" s="79"/>
      <c r="Q180" s="79"/>
      <c r="R180" s="79"/>
      <c r="S180" s="79"/>
      <c r="T180" s="79"/>
      <c r="U180" s="79"/>
      <c r="V180" s="79"/>
      <c r="W180" s="75"/>
      <c r="X180" s="80" t="s">
        <v>363</v>
      </c>
      <c r="Y180" s="80" t="s">
        <v>363</v>
      </c>
      <c r="Z180" s="80" t="s">
        <v>95</v>
      </c>
      <c r="AA180" s="80" t="s">
        <v>363</v>
      </c>
      <c r="AB180" s="80" t="s">
        <v>363</v>
      </c>
      <c r="AC180" s="80" t="s">
        <v>363</v>
      </c>
      <c r="AD180" s="334"/>
      <c r="AE180" s="334"/>
      <c r="AF180" s="326">
        <v>14</v>
      </c>
      <c r="AG180" s="326">
        <v>16</v>
      </c>
    </row>
    <row r="181" spans="1:33" ht="45" customHeight="1">
      <c r="A181" s="325">
        <v>43546</v>
      </c>
      <c r="B181" s="326" t="s">
        <v>406</v>
      </c>
      <c r="C181" s="338">
        <v>43560</v>
      </c>
      <c r="D181" s="338">
        <v>43562</v>
      </c>
      <c r="E181" s="79"/>
      <c r="F181" s="79"/>
      <c r="G181" s="79"/>
      <c r="H181" s="79" t="s">
        <v>93</v>
      </c>
      <c r="I181" s="79"/>
      <c r="J181" s="79"/>
      <c r="K181" s="79"/>
      <c r="L181" s="79"/>
      <c r="M181" s="79"/>
      <c r="N181" s="79"/>
      <c r="O181" s="79"/>
      <c r="P181" s="79"/>
      <c r="Q181" s="79"/>
      <c r="R181" s="79"/>
      <c r="S181" s="79"/>
      <c r="T181" s="79"/>
      <c r="U181" s="79"/>
      <c r="V181" s="79"/>
      <c r="W181" s="75"/>
      <c r="X181" s="80" t="s">
        <v>363</v>
      </c>
      <c r="Y181" s="80" t="s">
        <v>363</v>
      </c>
      <c r="Z181" s="80" t="s">
        <v>95</v>
      </c>
      <c r="AA181" s="80" t="s">
        <v>363</v>
      </c>
      <c r="AB181" s="80" t="s">
        <v>363</v>
      </c>
      <c r="AC181" s="80" t="s">
        <v>363</v>
      </c>
      <c r="AD181" s="334"/>
      <c r="AE181" s="334"/>
      <c r="AF181" s="326">
        <v>14</v>
      </c>
      <c r="AG181" s="326">
        <v>16</v>
      </c>
    </row>
    <row r="182" spans="1:33" ht="45" customHeight="1">
      <c r="A182" s="325">
        <v>43547</v>
      </c>
      <c r="B182" s="326" t="s">
        <v>407</v>
      </c>
      <c r="C182" s="338">
        <v>43561</v>
      </c>
      <c r="D182" s="338">
        <v>43563</v>
      </c>
      <c r="E182" s="79"/>
      <c r="F182" s="79"/>
      <c r="G182" s="79"/>
      <c r="H182" s="79"/>
      <c r="I182" s="79"/>
      <c r="J182" s="79"/>
      <c r="K182" s="79"/>
      <c r="L182" s="79"/>
      <c r="M182" s="79"/>
      <c r="N182" s="79"/>
      <c r="O182" s="79"/>
      <c r="P182" s="79"/>
      <c r="Q182" s="79"/>
      <c r="R182" s="79"/>
      <c r="S182" s="79"/>
      <c r="T182" s="79"/>
      <c r="U182" s="79"/>
      <c r="V182" s="79"/>
      <c r="W182" s="75"/>
      <c r="X182" s="80" t="s">
        <v>363</v>
      </c>
      <c r="Y182" s="80" t="s">
        <v>363</v>
      </c>
      <c r="Z182" s="80" t="s">
        <v>95</v>
      </c>
      <c r="AA182" s="80" t="s">
        <v>363</v>
      </c>
      <c r="AB182" s="80" t="s">
        <v>363</v>
      </c>
      <c r="AC182" s="80" t="s">
        <v>363</v>
      </c>
      <c r="AD182" s="334"/>
      <c r="AE182" s="334"/>
      <c r="AF182" s="326">
        <v>14</v>
      </c>
      <c r="AG182" s="326">
        <v>16</v>
      </c>
    </row>
    <row r="183" spans="1:33" ht="45" customHeight="1">
      <c r="A183" s="325">
        <v>43548</v>
      </c>
      <c r="B183" s="326" t="s">
        <v>408</v>
      </c>
      <c r="C183" s="338"/>
      <c r="D183" s="338"/>
      <c r="E183" s="79"/>
      <c r="F183" s="79"/>
      <c r="G183" s="79"/>
      <c r="H183" s="79"/>
      <c r="I183" s="79"/>
      <c r="J183" s="79"/>
      <c r="K183" s="79"/>
      <c r="L183" s="79"/>
      <c r="M183" s="79"/>
      <c r="N183" s="79"/>
      <c r="O183" s="79"/>
      <c r="P183" s="79"/>
      <c r="Q183" s="79"/>
      <c r="R183" s="79"/>
      <c r="S183" s="79"/>
      <c r="T183" s="79"/>
      <c r="U183" s="79"/>
      <c r="V183" s="79"/>
      <c r="W183" s="75"/>
      <c r="X183" s="80" t="s">
        <v>363</v>
      </c>
      <c r="Y183" s="80" t="s">
        <v>363</v>
      </c>
      <c r="Z183" s="80" t="s">
        <v>363</v>
      </c>
      <c r="AA183" s="80" t="s">
        <v>363</v>
      </c>
      <c r="AB183" s="80" t="s">
        <v>363</v>
      </c>
      <c r="AC183" s="80" t="s">
        <v>363</v>
      </c>
      <c r="AD183" s="334"/>
      <c r="AE183" s="334"/>
      <c r="AF183" s="326" t="s">
        <v>363</v>
      </c>
      <c r="AG183" s="326" t="s">
        <v>363</v>
      </c>
    </row>
    <row r="184" spans="1:33" ht="45" customHeight="1">
      <c r="A184" s="325">
        <v>43549</v>
      </c>
      <c r="B184" s="326" t="s">
        <v>402</v>
      </c>
      <c r="C184" s="338">
        <v>43563</v>
      </c>
      <c r="D184" s="338">
        <v>43565</v>
      </c>
      <c r="E184" s="79"/>
      <c r="F184" s="79"/>
      <c r="G184" s="79"/>
      <c r="H184" s="79"/>
      <c r="I184" s="79"/>
      <c r="J184" s="79"/>
      <c r="K184" s="79"/>
      <c r="L184" s="79"/>
      <c r="M184" s="79"/>
      <c r="N184" s="79"/>
      <c r="O184" s="79"/>
      <c r="P184" s="79"/>
      <c r="Q184" s="79"/>
      <c r="R184" s="79"/>
      <c r="S184" s="79"/>
      <c r="T184" s="79"/>
      <c r="U184" s="79"/>
      <c r="V184" s="79"/>
      <c r="W184" s="75"/>
      <c r="X184" s="80" t="s">
        <v>363</v>
      </c>
      <c r="Y184" s="80" t="s">
        <v>363</v>
      </c>
      <c r="Z184" s="80" t="s">
        <v>95</v>
      </c>
      <c r="AA184" s="80" t="s">
        <v>363</v>
      </c>
      <c r="AB184" s="80" t="s">
        <v>363</v>
      </c>
      <c r="AC184" s="80" t="s">
        <v>363</v>
      </c>
      <c r="AD184" s="334"/>
      <c r="AE184" s="334"/>
      <c r="AF184" s="326">
        <v>14</v>
      </c>
      <c r="AG184" s="326">
        <v>16</v>
      </c>
    </row>
    <row r="185" spans="1:33" ht="45" customHeight="1">
      <c r="A185" s="325">
        <v>43550</v>
      </c>
      <c r="B185" s="326" t="s">
        <v>403</v>
      </c>
      <c r="C185" s="338">
        <v>43564</v>
      </c>
      <c r="D185" s="338">
        <v>43566</v>
      </c>
      <c r="E185" s="79"/>
      <c r="F185" s="79"/>
      <c r="G185" s="79"/>
      <c r="H185" s="79"/>
      <c r="I185" s="79"/>
      <c r="J185" s="79"/>
      <c r="K185" s="79"/>
      <c r="L185" s="79"/>
      <c r="M185" s="79"/>
      <c r="N185" s="79"/>
      <c r="O185" s="79"/>
      <c r="P185" s="79"/>
      <c r="Q185" s="79"/>
      <c r="R185" s="79"/>
      <c r="S185" s="79"/>
      <c r="T185" s="79"/>
      <c r="U185" s="79"/>
      <c r="V185" s="79"/>
      <c r="W185" s="75"/>
      <c r="X185" s="80" t="s">
        <v>363</v>
      </c>
      <c r="Y185" s="80" t="s">
        <v>363</v>
      </c>
      <c r="Z185" s="80" t="s">
        <v>95</v>
      </c>
      <c r="AA185" s="80" t="s">
        <v>363</v>
      </c>
      <c r="AB185" s="80" t="s">
        <v>363</v>
      </c>
      <c r="AC185" s="80" t="s">
        <v>363</v>
      </c>
      <c r="AD185" s="334"/>
      <c r="AE185" s="334"/>
      <c r="AF185" s="326">
        <v>14</v>
      </c>
      <c r="AG185" s="326">
        <v>16</v>
      </c>
    </row>
    <row r="186" spans="1:33" ht="45" customHeight="1">
      <c r="A186" s="325">
        <v>43551</v>
      </c>
      <c r="B186" s="326" t="s">
        <v>404</v>
      </c>
      <c r="C186" s="338">
        <v>43565</v>
      </c>
      <c r="D186" s="338">
        <v>43567</v>
      </c>
      <c r="E186" s="79"/>
      <c r="F186" s="79"/>
      <c r="G186" s="79"/>
      <c r="H186" s="79"/>
      <c r="I186" s="79"/>
      <c r="J186" s="79"/>
      <c r="K186" s="79"/>
      <c r="L186" s="79"/>
      <c r="M186" s="79"/>
      <c r="N186" s="79"/>
      <c r="O186" s="79"/>
      <c r="P186" s="79"/>
      <c r="Q186" s="79"/>
      <c r="R186" s="79"/>
      <c r="S186" s="79"/>
      <c r="T186" s="79"/>
      <c r="U186" s="79"/>
      <c r="V186" s="79"/>
      <c r="W186" s="75"/>
      <c r="X186" s="80" t="s">
        <v>95</v>
      </c>
      <c r="Y186" s="80" t="s">
        <v>363</v>
      </c>
      <c r="Z186" s="80" t="s">
        <v>363</v>
      </c>
      <c r="AA186" s="80" t="s">
        <v>363</v>
      </c>
      <c r="AB186" s="80" t="s">
        <v>363</v>
      </c>
      <c r="AC186" s="80" t="s">
        <v>363</v>
      </c>
      <c r="AD186" s="334"/>
      <c r="AE186" s="334"/>
      <c r="AF186" s="326">
        <v>14</v>
      </c>
      <c r="AG186" s="326">
        <v>16</v>
      </c>
    </row>
    <row r="187" spans="1:33" ht="45" customHeight="1">
      <c r="A187" s="325">
        <v>43552</v>
      </c>
      <c r="B187" s="326" t="s">
        <v>405</v>
      </c>
      <c r="C187" s="338">
        <v>43566</v>
      </c>
      <c r="D187" s="338">
        <v>43568</v>
      </c>
      <c r="E187" s="79"/>
      <c r="F187" s="79"/>
      <c r="G187" s="79"/>
      <c r="H187" s="79"/>
      <c r="I187" s="79"/>
      <c r="J187" s="79"/>
      <c r="K187" s="79"/>
      <c r="L187" s="79"/>
      <c r="M187" s="79"/>
      <c r="N187" s="79"/>
      <c r="O187" s="79"/>
      <c r="P187" s="79"/>
      <c r="Q187" s="79"/>
      <c r="R187" s="79"/>
      <c r="S187" s="79"/>
      <c r="T187" s="79"/>
      <c r="U187" s="79"/>
      <c r="V187" s="79"/>
      <c r="W187" s="75"/>
      <c r="X187" s="80" t="s">
        <v>95</v>
      </c>
      <c r="Y187" s="80" t="s">
        <v>363</v>
      </c>
      <c r="Z187" s="80" t="s">
        <v>363</v>
      </c>
      <c r="AA187" s="80" t="s">
        <v>363</v>
      </c>
      <c r="AB187" s="80" t="s">
        <v>363</v>
      </c>
      <c r="AC187" s="80" t="s">
        <v>363</v>
      </c>
      <c r="AD187" s="334"/>
      <c r="AE187" s="334"/>
      <c r="AF187" s="326">
        <v>14</v>
      </c>
      <c r="AG187" s="326">
        <v>16</v>
      </c>
    </row>
    <row r="188" spans="1:33" ht="45" customHeight="1">
      <c r="A188" s="325">
        <v>43553</v>
      </c>
      <c r="B188" s="326" t="s">
        <v>406</v>
      </c>
      <c r="C188" s="338">
        <v>43567</v>
      </c>
      <c r="D188" s="338">
        <v>43569</v>
      </c>
      <c r="E188" s="79"/>
      <c r="F188" s="79"/>
      <c r="G188" s="79"/>
      <c r="H188" s="79"/>
      <c r="I188" s="79"/>
      <c r="J188" s="79"/>
      <c r="K188" s="79"/>
      <c r="L188" s="79"/>
      <c r="M188" s="79"/>
      <c r="N188" s="79"/>
      <c r="O188" s="79"/>
      <c r="P188" s="79"/>
      <c r="Q188" s="79"/>
      <c r="R188" s="79"/>
      <c r="S188" s="79"/>
      <c r="T188" s="79"/>
      <c r="U188" s="79"/>
      <c r="V188" s="79"/>
      <c r="W188" s="75"/>
      <c r="X188" s="80" t="s">
        <v>95</v>
      </c>
      <c r="Y188" s="80" t="s">
        <v>363</v>
      </c>
      <c r="Z188" s="80" t="s">
        <v>363</v>
      </c>
      <c r="AA188" s="80" t="s">
        <v>363</v>
      </c>
      <c r="AB188" s="80" t="s">
        <v>363</v>
      </c>
      <c r="AC188" s="80" t="s">
        <v>363</v>
      </c>
      <c r="AD188" s="334"/>
      <c r="AE188" s="334"/>
      <c r="AF188" s="326">
        <v>14</v>
      </c>
      <c r="AG188" s="326">
        <v>16</v>
      </c>
    </row>
    <row r="189" spans="1:33" ht="45" customHeight="1">
      <c r="A189" s="325">
        <v>43554</v>
      </c>
      <c r="B189" s="326" t="s">
        <v>407</v>
      </c>
      <c r="C189" s="338">
        <v>43568</v>
      </c>
      <c r="D189" s="338">
        <v>43570</v>
      </c>
      <c r="E189" s="79"/>
      <c r="F189" s="79"/>
      <c r="G189" s="79"/>
      <c r="H189" s="79"/>
      <c r="I189" s="79"/>
      <c r="J189" s="79"/>
      <c r="K189" s="79"/>
      <c r="L189" s="79"/>
      <c r="M189" s="79"/>
      <c r="N189" s="79"/>
      <c r="O189" s="79"/>
      <c r="P189" s="79"/>
      <c r="Q189" s="79"/>
      <c r="R189" s="79"/>
      <c r="S189" s="79"/>
      <c r="T189" s="79"/>
      <c r="U189" s="79"/>
      <c r="V189" s="79"/>
      <c r="W189" s="75"/>
      <c r="X189" s="80" t="s">
        <v>95</v>
      </c>
      <c r="Y189" s="80" t="s">
        <v>363</v>
      </c>
      <c r="Z189" s="80" t="s">
        <v>363</v>
      </c>
      <c r="AA189" s="80" t="s">
        <v>363</v>
      </c>
      <c r="AB189" s="80" t="s">
        <v>363</v>
      </c>
      <c r="AC189" s="80" t="s">
        <v>363</v>
      </c>
      <c r="AD189" s="334"/>
      <c r="AE189" s="334"/>
      <c r="AF189" s="326">
        <v>14</v>
      </c>
      <c r="AG189" s="326">
        <v>16</v>
      </c>
    </row>
    <row r="190" spans="1:33" ht="45" customHeight="1">
      <c r="A190" s="325">
        <v>43555</v>
      </c>
      <c r="B190" s="326" t="s">
        <v>408</v>
      </c>
      <c r="C190" s="338"/>
      <c r="D190" s="338"/>
      <c r="E190" s="79"/>
      <c r="F190" s="79"/>
      <c r="G190" s="79"/>
      <c r="H190" s="79"/>
      <c r="I190" s="79"/>
      <c r="J190" s="79"/>
      <c r="K190" s="79"/>
      <c r="L190" s="79"/>
      <c r="M190" s="79"/>
      <c r="N190" s="79"/>
      <c r="O190" s="79"/>
      <c r="P190" s="79"/>
      <c r="Q190" s="79"/>
      <c r="R190" s="79"/>
      <c r="S190" s="79"/>
      <c r="T190" s="79"/>
      <c r="U190" s="79"/>
      <c r="V190" s="79"/>
      <c r="W190" s="75"/>
      <c r="X190" s="80" t="s">
        <v>363</v>
      </c>
      <c r="Y190" s="80" t="s">
        <v>363</v>
      </c>
      <c r="Z190" s="80" t="s">
        <v>363</v>
      </c>
      <c r="AA190" s="80" t="s">
        <v>363</v>
      </c>
      <c r="AB190" s="80" t="s">
        <v>363</v>
      </c>
      <c r="AC190" s="80" t="s">
        <v>363</v>
      </c>
      <c r="AD190" s="334"/>
      <c r="AE190" s="334"/>
      <c r="AF190" s="326" t="s">
        <v>363</v>
      </c>
      <c r="AG190" s="326" t="s">
        <v>363</v>
      </c>
    </row>
    <row r="191" spans="1:33" ht="45" customHeight="1">
      <c r="A191" s="325">
        <v>43556</v>
      </c>
      <c r="B191" s="326" t="s">
        <v>402</v>
      </c>
      <c r="C191" s="338">
        <v>43570</v>
      </c>
      <c r="D191" s="338">
        <v>43572</v>
      </c>
      <c r="E191" s="79"/>
      <c r="F191" s="79"/>
      <c r="G191" s="79"/>
      <c r="H191" s="79"/>
      <c r="I191" s="79"/>
      <c r="J191" s="79"/>
      <c r="K191" s="79"/>
      <c r="L191" s="79"/>
      <c r="M191" s="79"/>
      <c r="N191" s="79"/>
      <c r="O191" s="79"/>
      <c r="P191" s="79"/>
      <c r="Q191" s="79"/>
      <c r="R191" s="79"/>
      <c r="S191" s="79"/>
      <c r="T191" s="79"/>
      <c r="U191" s="79"/>
      <c r="V191" s="79"/>
      <c r="W191" s="75"/>
      <c r="X191" s="80" t="s">
        <v>95</v>
      </c>
      <c r="Y191" s="80" t="s">
        <v>363</v>
      </c>
      <c r="Z191" s="80" t="s">
        <v>363</v>
      </c>
      <c r="AA191" s="80" t="s">
        <v>363</v>
      </c>
      <c r="AB191" s="80" t="s">
        <v>363</v>
      </c>
      <c r="AC191" s="80" t="s">
        <v>363</v>
      </c>
      <c r="AD191" s="334"/>
      <c r="AE191" s="334"/>
      <c r="AF191" s="326">
        <v>14</v>
      </c>
      <c r="AG191" s="326">
        <v>16</v>
      </c>
    </row>
    <row r="192" spans="1:33" ht="45" customHeight="1">
      <c r="A192" s="325">
        <v>43557</v>
      </c>
      <c r="B192" s="326" t="s">
        <v>403</v>
      </c>
      <c r="C192" s="338">
        <v>43571</v>
      </c>
      <c r="D192" s="338">
        <v>43573</v>
      </c>
      <c r="E192" s="79"/>
      <c r="F192" s="79"/>
      <c r="G192" s="79"/>
      <c r="H192" s="79"/>
      <c r="I192" s="79"/>
      <c r="J192" s="79"/>
      <c r="K192" s="79"/>
      <c r="L192" s="79"/>
      <c r="M192" s="79"/>
      <c r="N192" s="79"/>
      <c r="O192" s="79"/>
      <c r="P192" s="79"/>
      <c r="Q192" s="79"/>
      <c r="R192" s="79"/>
      <c r="S192" s="79"/>
      <c r="T192" s="79"/>
      <c r="U192" s="79"/>
      <c r="V192" s="79"/>
      <c r="W192" s="75"/>
      <c r="X192" s="80" t="s">
        <v>95</v>
      </c>
      <c r="Y192" s="80" t="s">
        <v>363</v>
      </c>
      <c r="Z192" s="80" t="s">
        <v>363</v>
      </c>
      <c r="AA192" s="80" t="s">
        <v>363</v>
      </c>
      <c r="AB192" s="80" t="s">
        <v>363</v>
      </c>
      <c r="AC192" s="80" t="s">
        <v>363</v>
      </c>
      <c r="AD192" s="334"/>
      <c r="AE192" s="334"/>
      <c r="AF192" s="326">
        <v>14</v>
      </c>
      <c r="AG192" s="326">
        <v>16</v>
      </c>
    </row>
    <row r="193" spans="1:33" ht="45" customHeight="1">
      <c r="A193" s="325">
        <v>43558</v>
      </c>
      <c r="B193" s="326" t="s">
        <v>404</v>
      </c>
      <c r="C193" s="338">
        <v>43572</v>
      </c>
      <c r="D193" s="338">
        <v>43574</v>
      </c>
      <c r="E193" s="79"/>
      <c r="F193" s="79"/>
      <c r="G193" s="79"/>
      <c r="H193" s="79"/>
      <c r="I193" s="79"/>
      <c r="J193" s="79"/>
      <c r="K193" s="79"/>
      <c r="L193" s="79"/>
      <c r="M193" s="79"/>
      <c r="N193" s="79"/>
      <c r="O193" s="79"/>
      <c r="P193" s="79"/>
      <c r="Q193" s="79"/>
      <c r="R193" s="79"/>
      <c r="S193" s="79"/>
      <c r="T193" s="79"/>
      <c r="U193" s="79"/>
      <c r="V193" s="79"/>
      <c r="W193" s="75"/>
      <c r="X193" s="80" t="s">
        <v>95</v>
      </c>
      <c r="Y193" s="80" t="s">
        <v>363</v>
      </c>
      <c r="Z193" s="80" t="s">
        <v>363</v>
      </c>
      <c r="AA193" s="80" t="s">
        <v>363</v>
      </c>
      <c r="AB193" s="80" t="s">
        <v>363</v>
      </c>
      <c r="AC193" s="80" t="s">
        <v>363</v>
      </c>
      <c r="AD193" s="334"/>
      <c r="AE193" s="334"/>
      <c r="AF193" s="326">
        <v>14</v>
      </c>
      <c r="AG193" s="326">
        <v>16</v>
      </c>
    </row>
    <row r="194" spans="1:33" ht="45" customHeight="1">
      <c r="A194" s="325">
        <v>43559</v>
      </c>
      <c r="B194" s="326" t="s">
        <v>405</v>
      </c>
      <c r="C194" s="338">
        <v>43573</v>
      </c>
      <c r="D194" s="338">
        <v>43575</v>
      </c>
      <c r="E194" s="79"/>
      <c r="F194" s="79"/>
      <c r="G194" s="79"/>
      <c r="H194" s="79"/>
      <c r="I194" s="79"/>
      <c r="J194" s="79"/>
      <c r="K194" s="79"/>
      <c r="L194" s="79"/>
      <c r="M194" s="79"/>
      <c r="N194" s="79"/>
      <c r="O194" s="79"/>
      <c r="P194" s="79"/>
      <c r="Q194" s="79"/>
      <c r="R194" s="79"/>
      <c r="S194" s="79"/>
      <c r="T194" s="79"/>
      <c r="U194" s="79"/>
      <c r="V194" s="79"/>
      <c r="W194" s="75"/>
      <c r="X194" s="80" t="s">
        <v>95</v>
      </c>
      <c r="Y194" s="80" t="s">
        <v>363</v>
      </c>
      <c r="Z194" s="80" t="s">
        <v>363</v>
      </c>
      <c r="AA194" s="80" t="s">
        <v>363</v>
      </c>
      <c r="AB194" s="80" t="s">
        <v>363</v>
      </c>
      <c r="AC194" s="80" t="s">
        <v>363</v>
      </c>
      <c r="AD194" s="334"/>
      <c r="AE194" s="334"/>
      <c r="AF194" s="326">
        <v>14</v>
      </c>
      <c r="AG194" s="326">
        <v>16</v>
      </c>
    </row>
    <row r="195" spans="1:33" ht="45" customHeight="1">
      <c r="A195" s="325">
        <v>43560</v>
      </c>
      <c r="B195" s="326" t="s">
        <v>406</v>
      </c>
      <c r="C195" s="338">
        <v>43574</v>
      </c>
      <c r="D195" s="338">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363</v>
      </c>
      <c r="Z195" s="80" t="s">
        <v>363</v>
      </c>
      <c r="AA195" s="80" t="s">
        <v>363</v>
      </c>
      <c r="AB195" s="80" t="s">
        <v>363</v>
      </c>
      <c r="AC195" s="80" t="s">
        <v>363</v>
      </c>
      <c r="AD195" s="334"/>
      <c r="AE195" s="334"/>
      <c r="AF195" s="326">
        <v>14</v>
      </c>
      <c r="AG195" s="326">
        <v>16</v>
      </c>
    </row>
    <row r="196" spans="1:33" ht="45" customHeight="1">
      <c r="A196" s="325">
        <v>43561</v>
      </c>
      <c r="B196" s="326" t="s">
        <v>407</v>
      </c>
      <c r="C196" s="338">
        <v>43575</v>
      </c>
      <c r="D196" s="338">
        <v>43577</v>
      </c>
      <c r="E196" s="79"/>
      <c r="F196" s="79"/>
      <c r="G196" s="79"/>
      <c r="H196" s="79"/>
      <c r="I196" s="79"/>
      <c r="J196" s="79"/>
      <c r="K196" s="79"/>
      <c r="L196" s="79"/>
      <c r="M196" s="79"/>
      <c r="N196" s="79"/>
      <c r="O196" s="79"/>
      <c r="P196" s="79"/>
      <c r="Q196" s="79"/>
      <c r="R196" s="79"/>
      <c r="S196" s="79"/>
      <c r="T196" s="79"/>
      <c r="U196" s="79"/>
      <c r="V196" s="79"/>
      <c r="W196" s="75"/>
      <c r="X196" s="80" t="s">
        <v>95</v>
      </c>
      <c r="Y196" s="80" t="s">
        <v>363</v>
      </c>
      <c r="Z196" s="80" t="s">
        <v>363</v>
      </c>
      <c r="AA196" s="80" t="s">
        <v>363</v>
      </c>
      <c r="AB196" s="80" t="s">
        <v>363</v>
      </c>
      <c r="AC196" s="80" t="s">
        <v>363</v>
      </c>
      <c r="AD196" s="334"/>
      <c r="AE196" s="334"/>
      <c r="AF196" s="326">
        <v>14</v>
      </c>
      <c r="AG196" s="326">
        <v>16</v>
      </c>
    </row>
    <row r="197" spans="1:33" ht="45" customHeight="1">
      <c r="A197" s="325">
        <v>43562</v>
      </c>
      <c r="B197" s="326" t="s">
        <v>408</v>
      </c>
      <c r="C197" s="338"/>
      <c r="D197" s="338"/>
      <c r="E197" s="79"/>
      <c r="F197" s="79"/>
      <c r="G197" s="79"/>
      <c r="H197" s="79"/>
      <c r="I197" s="79"/>
      <c r="J197" s="79"/>
      <c r="K197" s="79"/>
      <c r="L197" s="79"/>
      <c r="M197" s="79"/>
      <c r="N197" s="79"/>
      <c r="O197" s="79"/>
      <c r="P197" s="79"/>
      <c r="Q197" s="79"/>
      <c r="R197" s="79"/>
      <c r="S197" s="79"/>
      <c r="T197" s="79"/>
      <c r="U197" s="79"/>
      <c r="V197" s="79"/>
      <c r="W197" s="75"/>
      <c r="X197" s="80" t="s">
        <v>363</v>
      </c>
      <c r="Y197" s="80" t="s">
        <v>363</v>
      </c>
      <c r="Z197" s="80" t="s">
        <v>363</v>
      </c>
      <c r="AA197" s="80" t="s">
        <v>363</v>
      </c>
      <c r="AB197" s="80" t="s">
        <v>363</v>
      </c>
      <c r="AC197" s="80" t="s">
        <v>363</v>
      </c>
      <c r="AD197" s="334"/>
      <c r="AE197" s="334"/>
      <c r="AF197" s="326" t="s">
        <v>363</v>
      </c>
      <c r="AG197" s="326" t="s">
        <v>363</v>
      </c>
    </row>
    <row r="198" spans="1:33" ht="45" customHeight="1">
      <c r="A198" s="325">
        <v>43563</v>
      </c>
      <c r="B198" s="326" t="s">
        <v>402</v>
      </c>
      <c r="C198" s="338">
        <v>43577</v>
      </c>
      <c r="D198" s="338">
        <v>43579</v>
      </c>
      <c r="E198" s="79"/>
      <c r="F198" s="79"/>
      <c r="G198" s="79"/>
      <c r="H198" s="79"/>
      <c r="I198" s="79"/>
      <c r="J198" s="79"/>
      <c r="K198" s="79"/>
      <c r="L198" s="79"/>
      <c r="M198" s="79"/>
      <c r="N198" s="79"/>
      <c r="O198" s="79"/>
      <c r="P198" s="79"/>
      <c r="Q198" s="79"/>
      <c r="R198" s="79"/>
      <c r="S198" s="79"/>
      <c r="T198" s="79"/>
      <c r="U198" s="79"/>
      <c r="V198" s="79"/>
      <c r="W198" s="75"/>
      <c r="X198" s="80" t="s">
        <v>95</v>
      </c>
      <c r="Y198" s="80" t="s">
        <v>363</v>
      </c>
      <c r="Z198" s="80" t="s">
        <v>363</v>
      </c>
      <c r="AA198" s="80" t="s">
        <v>363</v>
      </c>
      <c r="AB198" s="80" t="s">
        <v>363</v>
      </c>
      <c r="AC198" s="80" t="s">
        <v>363</v>
      </c>
      <c r="AD198" s="334"/>
      <c r="AE198" s="334"/>
      <c r="AF198" s="326">
        <v>14</v>
      </c>
      <c r="AG198" s="326">
        <v>16</v>
      </c>
    </row>
    <row r="199" spans="1:33" ht="45" customHeight="1">
      <c r="A199" s="325">
        <v>43564</v>
      </c>
      <c r="B199" s="326" t="s">
        <v>403</v>
      </c>
      <c r="C199" s="338">
        <v>43578</v>
      </c>
      <c r="D199" s="338">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363</v>
      </c>
      <c r="Z199" s="80" t="s">
        <v>363</v>
      </c>
      <c r="AA199" s="80" t="s">
        <v>363</v>
      </c>
      <c r="AB199" s="80" t="s">
        <v>363</v>
      </c>
      <c r="AC199" s="80" t="s">
        <v>363</v>
      </c>
      <c r="AD199" s="334"/>
      <c r="AE199" s="334"/>
      <c r="AF199" s="326">
        <v>14</v>
      </c>
      <c r="AG199" s="326">
        <v>16</v>
      </c>
    </row>
    <row r="200" spans="1:33" ht="45" customHeight="1">
      <c r="A200" s="325">
        <v>43565</v>
      </c>
      <c r="B200" s="326" t="s">
        <v>404</v>
      </c>
      <c r="C200" s="338">
        <v>43579</v>
      </c>
      <c r="D200" s="338">
        <v>43581</v>
      </c>
      <c r="E200" s="79"/>
      <c r="F200" s="79"/>
      <c r="G200" s="79"/>
      <c r="H200" s="79"/>
      <c r="I200" s="79"/>
      <c r="J200" s="79"/>
      <c r="K200" s="79"/>
      <c r="L200" s="79"/>
      <c r="M200" s="79"/>
      <c r="N200" s="79"/>
      <c r="O200" s="79"/>
      <c r="P200" s="79"/>
      <c r="Q200" s="79"/>
      <c r="R200" s="79"/>
      <c r="S200" s="79"/>
      <c r="T200" s="79"/>
      <c r="U200" s="79"/>
      <c r="V200" s="79"/>
      <c r="W200" s="75"/>
      <c r="X200" s="80" t="s">
        <v>95</v>
      </c>
      <c r="Y200" s="80" t="s">
        <v>363</v>
      </c>
      <c r="Z200" s="80" t="s">
        <v>363</v>
      </c>
      <c r="AA200" s="80" t="s">
        <v>363</v>
      </c>
      <c r="AB200" s="80" t="s">
        <v>363</v>
      </c>
      <c r="AC200" s="80" t="s">
        <v>363</v>
      </c>
      <c r="AD200" s="334"/>
      <c r="AE200" s="334"/>
      <c r="AF200" s="326">
        <v>14</v>
      </c>
      <c r="AG200" s="326">
        <v>16</v>
      </c>
    </row>
    <row r="201" spans="1:33" ht="45" customHeight="1">
      <c r="A201" s="325">
        <v>43566</v>
      </c>
      <c r="B201" s="326" t="s">
        <v>405</v>
      </c>
      <c r="C201" s="338">
        <v>43580</v>
      </c>
      <c r="D201" s="338">
        <v>43582</v>
      </c>
      <c r="E201" s="79"/>
      <c r="F201" s="79"/>
      <c r="G201" s="79"/>
      <c r="H201" s="79"/>
      <c r="I201" s="79"/>
      <c r="J201" s="79"/>
      <c r="K201" s="79"/>
      <c r="L201" s="79"/>
      <c r="M201" s="79"/>
      <c r="N201" s="79"/>
      <c r="O201" s="79"/>
      <c r="P201" s="79"/>
      <c r="Q201" s="79"/>
      <c r="R201" s="79"/>
      <c r="S201" s="79"/>
      <c r="T201" s="79"/>
      <c r="U201" s="79"/>
      <c r="V201" s="79"/>
      <c r="W201" s="75"/>
      <c r="X201" s="80" t="s">
        <v>95</v>
      </c>
      <c r="Y201" s="80" t="s">
        <v>363</v>
      </c>
      <c r="Z201" s="80" t="s">
        <v>363</v>
      </c>
      <c r="AA201" s="80" t="s">
        <v>363</v>
      </c>
      <c r="AB201" s="80" t="s">
        <v>363</v>
      </c>
      <c r="AC201" s="80" t="s">
        <v>363</v>
      </c>
      <c r="AD201" s="334"/>
      <c r="AE201" s="334"/>
      <c r="AF201" s="326">
        <v>14</v>
      </c>
      <c r="AG201" s="326">
        <v>16</v>
      </c>
    </row>
    <row r="202" spans="1:33" ht="45" customHeight="1">
      <c r="A202" s="325">
        <v>43567</v>
      </c>
      <c r="B202" s="326" t="s">
        <v>406</v>
      </c>
      <c r="C202" s="338">
        <v>43581</v>
      </c>
      <c r="D202" s="338">
        <v>43583</v>
      </c>
      <c r="E202" s="79"/>
      <c r="F202" s="79"/>
      <c r="G202" s="79"/>
      <c r="H202" s="79"/>
      <c r="I202" s="79"/>
      <c r="J202" s="79"/>
      <c r="K202" s="79"/>
      <c r="L202" s="79"/>
      <c r="M202" s="79"/>
      <c r="N202" s="79"/>
      <c r="O202" s="79"/>
      <c r="P202" s="79"/>
      <c r="Q202" s="79"/>
      <c r="R202" s="79"/>
      <c r="S202" s="79"/>
      <c r="T202" s="79"/>
      <c r="U202" s="79"/>
      <c r="V202" s="79"/>
      <c r="W202" s="75"/>
      <c r="X202" s="80" t="s">
        <v>95</v>
      </c>
      <c r="Y202" s="80" t="s">
        <v>363</v>
      </c>
      <c r="Z202" s="80" t="s">
        <v>363</v>
      </c>
      <c r="AA202" s="80" t="s">
        <v>363</v>
      </c>
      <c r="AB202" s="80" t="s">
        <v>363</v>
      </c>
      <c r="AC202" s="80" t="s">
        <v>363</v>
      </c>
      <c r="AD202" s="334"/>
      <c r="AE202" s="334"/>
      <c r="AF202" s="326">
        <v>14</v>
      </c>
      <c r="AG202" s="326">
        <v>16</v>
      </c>
    </row>
    <row r="203" spans="1:33" ht="45" customHeight="1">
      <c r="A203" s="325">
        <v>43568</v>
      </c>
      <c r="B203" s="326" t="s">
        <v>407</v>
      </c>
      <c r="C203" s="338">
        <v>43582</v>
      </c>
      <c r="D203" s="338">
        <v>43584</v>
      </c>
      <c r="E203" s="79"/>
      <c r="F203" s="79"/>
      <c r="G203" s="79"/>
      <c r="H203" s="79"/>
      <c r="I203" s="79"/>
      <c r="J203" s="79"/>
      <c r="K203" s="79"/>
      <c r="L203" s="79"/>
      <c r="M203" s="79"/>
      <c r="N203" s="79"/>
      <c r="O203" s="79"/>
      <c r="P203" s="79"/>
      <c r="Q203" s="79"/>
      <c r="R203" s="79"/>
      <c r="S203" s="79"/>
      <c r="T203" s="79"/>
      <c r="U203" s="79"/>
      <c r="V203" s="79"/>
      <c r="W203" s="75"/>
      <c r="X203" s="80" t="s">
        <v>95</v>
      </c>
      <c r="Y203" s="80" t="s">
        <v>363</v>
      </c>
      <c r="Z203" s="80" t="s">
        <v>363</v>
      </c>
      <c r="AA203" s="80" t="s">
        <v>363</v>
      </c>
      <c r="AB203" s="80" t="s">
        <v>363</v>
      </c>
      <c r="AC203" s="80" t="s">
        <v>363</v>
      </c>
      <c r="AD203" s="334"/>
      <c r="AE203" s="334"/>
      <c r="AF203" s="326">
        <v>14</v>
      </c>
      <c r="AG203" s="326">
        <v>16</v>
      </c>
    </row>
    <row r="204" spans="1:33" ht="45" customHeight="1">
      <c r="A204" s="325">
        <v>43569</v>
      </c>
      <c r="B204" s="326" t="s">
        <v>408</v>
      </c>
      <c r="C204" s="338"/>
      <c r="D204" s="338"/>
      <c r="E204" s="79"/>
      <c r="F204" s="79"/>
      <c r="G204" s="79"/>
      <c r="H204" s="79"/>
      <c r="I204" s="79"/>
      <c r="J204" s="79"/>
      <c r="K204" s="79"/>
      <c r="L204" s="79"/>
      <c r="M204" s="79"/>
      <c r="N204" s="79"/>
      <c r="O204" s="79"/>
      <c r="P204" s="79"/>
      <c r="Q204" s="79"/>
      <c r="R204" s="79"/>
      <c r="S204" s="79"/>
      <c r="T204" s="79"/>
      <c r="U204" s="79"/>
      <c r="V204" s="79"/>
      <c r="W204" s="75"/>
      <c r="X204" s="80" t="s">
        <v>363</v>
      </c>
      <c r="Y204" s="80" t="s">
        <v>363</v>
      </c>
      <c r="Z204" s="80" t="s">
        <v>363</v>
      </c>
      <c r="AA204" s="80" t="s">
        <v>363</v>
      </c>
      <c r="AB204" s="80" t="s">
        <v>363</v>
      </c>
      <c r="AC204" s="80" t="s">
        <v>363</v>
      </c>
      <c r="AD204" s="334"/>
      <c r="AE204" s="334"/>
      <c r="AF204" s="326" t="s">
        <v>363</v>
      </c>
      <c r="AG204" s="326" t="s">
        <v>363</v>
      </c>
    </row>
    <row r="205" spans="1:33" ht="45" customHeight="1">
      <c r="A205" s="325">
        <v>43570</v>
      </c>
      <c r="B205" s="326" t="s">
        <v>402</v>
      </c>
      <c r="C205" s="338">
        <v>43584</v>
      </c>
      <c r="D205" s="338">
        <v>43586</v>
      </c>
      <c r="E205" s="79"/>
      <c r="F205" s="79"/>
      <c r="G205" s="79"/>
      <c r="H205" s="79"/>
      <c r="I205" s="79"/>
      <c r="J205" s="79"/>
      <c r="K205" s="79"/>
      <c r="L205" s="79"/>
      <c r="M205" s="79"/>
      <c r="N205" s="79"/>
      <c r="O205" s="79"/>
      <c r="P205" s="79"/>
      <c r="Q205" s="79"/>
      <c r="R205" s="79"/>
      <c r="S205" s="79"/>
      <c r="T205" s="79"/>
      <c r="U205" s="79"/>
      <c r="V205" s="79"/>
      <c r="W205" s="75"/>
      <c r="X205" s="80" t="s">
        <v>95</v>
      </c>
      <c r="Y205" s="80" t="s">
        <v>363</v>
      </c>
      <c r="Z205" s="80" t="s">
        <v>363</v>
      </c>
      <c r="AA205" s="80" t="s">
        <v>363</v>
      </c>
      <c r="AB205" s="80" t="s">
        <v>363</v>
      </c>
      <c r="AC205" s="80" t="s">
        <v>363</v>
      </c>
      <c r="AD205" s="334"/>
      <c r="AE205" s="334"/>
      <c r="AF205" s="326">
        <v>14</v>
      </c>
      <c r="AG205" s="326">
        <v>16</v>
      </c>
    </row>
    <row r="206" spans="1:33" ht="45" customHeight="1">
      <c r="A206" s="325">
        <v>43571</v>
      </c>
      <c r="B206" s="326" t="s">
        <v>403</v>
      </c>
      <c r="C206" s="338">
        <v>43585</v>
      </c>
      <c r="D206" s="338">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363</v>
      </c>
      <c r="Z206" s="80" t="s">
        <v>363</v>
      </c>
      <c r="AA206" s="80" t="s">
        <v>363</v>
      </c>
      <c r="AB206" s="80" t="s">
        <v>363</v>
      </c>
      <c r="AC206" s="80" t="s">
        <v>363</v>
      </c>
      <c r="AD206" s="334"/>
      <c r="AE206" s="334"/>
      <c r="AF206" s="326">
        <v>14</v>
      </c>
      <c r="AG206" s="326">
        <v>16</v>
      </c>
    </row>
    <row r="207" spans="1:33" ht="45" customHeight="1">
      <c r="A207" s="325">
        <v>43572</v>
      </c>
      <c r="B207" s="326" t="s">
        <v>404</v>
      </c>
      <c r="C207" s="338">
        <v>43586</v>
      </c>
      <c r="D207" s="338">
        <v>43588</v>
      </c>
      <c r="E207" s="79"/>
      <c r="F207" s="79"/>
      <c r="G207" s="79"/>
      <c r="H207" s="79"/>
      <c r="I207" s="79"/>
      <c r="J207" s="79"/>
      <c r="K207" s="79"/>
      <c r="L207" s="79"/>
      <c r="M207" s="79"/>
      <c r="N207" s="79"/>
      <c r="O207" s="79"/>
      <c r="P207" s="79"/>
      <c r="Q207" s="79"/>
      <c r="R207" s="79"/>
      <c r="S207" s="79"/>
      <c r="T207" s="79"/>
      <c r="U207" s="79"/>
      <c r="V207" s="79"/>
      <c r="W207" s="75"/>
      <c r="X207" s="80" t="s">
        <v>95</v>
      </c>
      <c r="Y207" s="80" t="s">
        <v>363</v>
      </c>
      <c r="Z207" s="80" t="s">
        <v>363</v>
      </c>
      <c r="AA207" s="80" t="s">
        <v>363</v>
      </c>
      <c r="AB207" s="80" t="s">
        <v>363</v>
      </c>
      <c r="AC207" s="80" t="s">
        <v>363</v>
      </c>
      <c r="AD207" s="334"/>
      <c r="AE207" s="334"/>
      <c r="AF207" s="326">
        <v>14</v>
      </c>
      <c r="AG207" s="326">
        <v>16</v>
      </c>
    </row>
    <row r="208" spans="1:33" ht="45" customHeight="1">
      <c r="A208" s="325">
        <v>43573</v>
      </c>
      <c r="B208" s="326" t="s">
        <v>405</v>
      </c>
      <c r="C208" s="338">
        <v>43587</v>
      </c>
      <c r="D208" s="338">
        <v>43589</v>
      </c>
      <c r="E208" s="79"/>
      <c r="F208" s="79"/>
      <c r="G208" s="79"/>
      <c r="H208" s="79"/>
      <c r="I208" s="79"/>
      <c r="J208" s="79"/>
      <c r="K208" s="79"/>
      <c r="L208" s="79"/>
      <c r="M208" s="79"/>
      <c r="N208" s="79"/>
      <c r="O208" s="79"/>
      <c r="P208" s="79"/>
      <c r="Q208" s="79"/>
      <c r="R208" s="79"/>
      <c r="S208" s="79"/>
      <c r="T208" s="79"/>
      <c r="U208" s="79"/>
      <c r="V208" s="79"/>
      <c r="W208" s="75"/>
      <c r="X208" s="80" t="s">
        <v>95</v>
      </c>
      <c r="Y208" s="80" t="s">
        <v>363</v>
      </c>
      <c r="Z208" s="80" t="s">
        <v>363</v>
      </c>
      <c r="AA208" s="80" t="s">
        <v>363</v>
      </c>
      <c r="AB208" s="80" t="s">
        <v>363</v>
      </c>
      <c r="AC208" s="80" t="s">
        <v>363</v>
      </c>
      <c r="AD208" s="334"/>
      <c r="AE208" s="334"/>
      <c r="AF208" s="326">
        <v>14</v>
      </c>
      <c r="AG208" s="326">
        <v>16</v>
      </c>
    </row>
    <row r="209" spans="1:33" ht="45" customHeight="1">
      <c r="A209" s="325">
        <v>43574</v>
      </c>
      <c r="B209" s="326" t="s">
        <v>406</v>
      </c>
      <c r="C209" s="338">
        <v>43588</v>
      </c>
      <c r="D209" s="338">
        <v>43590</v>
      </c>
      <c r="E209" s="79"/>
      <c r="F209" s="79"/>
      <c r="G209" s="79"/>
      <c r="H209" s="79"/>
      <c r="I209" s="79"/>
      <c r="J209" s="79"/>
      <c r="K209" s="79"/>
      <c r="L209" s="79"/>
      <c r="M209" s="79"/>
      <c r="N209" s="79"/>
      <c r="O209" s="79"/>
      <c r="P209" s="79"/>
      <c r="Q209" s="79"/>
      <c r="R209" s="79"/>
      <c r="S209" s="79"/>
      <c r="T209" s="79"/>
      <c r="U209" s="79"/>
      <c r="V209" s="79"/>
      <c r="W209" s="75"/>
      <c r="X209" s="80" t="s">
        <v>95</v>
      </c>
      <c r="Y209" s="80" t="s">
        <v>363</v>
      </c>
      <c r="Z209" s="80" t="s">
        <v>363</v>
      </c>
      <c r="AA209" s="80" t="s">
        <v>363</v>
      </c>
      <c r="AB209" s="80" t="s">
        <v>363</v>
      </c>
      <c r="AC209" s="80" t="s">
        <v>363</v>
      </c>
      <c r="AD209" s="334"/>
      <c r="AE209" s="334"/>
      <c r="AF209" s="326">
        <v>14</v>
      </c>
      <c r="AG209" s="326">
        <v>16</v>
      </c>
    </row>
    <row r="210" spans="1:33" ht="45" customHeight="1">
      <c r="A210" s="325">
        <v>43575</v>
      </c>
      <c r="B210" s="326" t="s">
        <v>407</v>
      </c>
      <c r="C210" s="338">
        <v>43589</v>
      </c>
      <c r="D210" s="338">
        <v>43591</v>
      </c>
      <c r="E210" s="79"/>
      <c r="F210" s="79"/>
      <c r="G210" s="79"/>
      <c r="H210" s="79"/>
      <c r="I210" s="79"/>
      <c r="J210" s="79"/>
      <c r="K210" s="79"/>
      <c r="L210" s="79"/>
      <c r="M210" s="79"/>
      <c r="N210" s="79"/>
      <c r="O210" s="79"/>
      <c r="P210" s="79"/>
      <c r="Q210" s="79"/>
      <c r="R210" s="79"/>
      <c r="S210" s="79"/>
      <c r="T210" s="79"/>
      <c r="U210" s="79"/>
      <c r="V210" s="79"/>
      <c r="W210" s="75"/>
      <c r="X210" s="80" t="s">
        <v>95</v>
      </c>
      <c r="Y210" s="80" t="s">
        <v>363</v>
      </c>
      <c r="Z210" s="80" t="s">
        <v>363</v>
      </c>
      <c r="AA210" s="80" t="s">
        <v>363</v>
      </c>
      <c r="AB210" s="80" t="s">
        <v>363</v>
      </c>
      <c r="AC210" s="80" t="s">
        <v>363</v>
      </c>
      <c r="AD210" s="334"/>
      <c r="AE210" s="334"/>
      <c r="AF210" s="326">
        <v>14</v>
      </c>
      <c r="AG210" s="326">
        <v>16</v>
      </c>
    </row>
    <row r="211" spans="1:33" ht="45" customHeight="1">
      <c r="A211" s="325">
        <v>43576</v>
      </c>
      <c r="B211" s="326" t="s">
        <v>408</v>
      </c>
      <c r="C211" s="338">
        <v>43590</v>
      </c>
      <c r="D211" s="338">
        <v>43592</v>
      </c>
      <c r="E211" s="79"/>
      <c r="F211" s="79"/>
      <c r="G211" s="79"/>
      <c r="H211" s="79"/>
      <c r="I211" s="79"/>
      <c r="J211" s="79"/>
      <c r="K211" s="79"/>
      <c r="L211" s="79"/>
      <c r="M211" s="79"/>
      <c r="N211" s="79"/>
      <c r="O211" s="79"/>
      <c r="P211" s="79"/>
      <c r="Q211" s="79"/>
      <c r="R211" s="79"/>
      <c r="S211" s="79"/>
      <c r="T211" s="79"/>
      <c r="U211" s="79"/>
      <c r="V211" s="79"/>
      <c r="W211" s="75"/>
      <c r="X211" s="80" t="s">
        <v>95</v>
      </c>
      <c r="Y211" s="80" t="s">
        <v>363</v>
      </c>
      <c r="Z211" s="80" t="s">
        <v>363</v>
      </c>
      <c r="AA211" s="80" t="s">
        <v>363</v>
      </c>
      <c r="AB211" s="80" t="s">
        <v>363</v>
      </c>
      <c r="AC211" s="80" t="s">
        <v>363</v>
      </c>
      <c r="AD211" s="334"/>
      <c r="AE211" s="334"/>
      <c r="AF211" s="326">
        <v>14</v>
      </c>
      <c r="AG211" s="326">
        <v>16</v>
      </c>
    </row>
    <row r="212" spans="1:33" ht="45" customHeight="1">
      <c r="A212" s="325">
        <v>43577</v>
      </c>
      <c r="B212" s="326" t="s">
        <v>402</v>
      </c>
      <c r="C212" s="338">
        <v>43591</v>
      </c>
      <c r="D212" s="338">
        <v>43593</v>
      </c>
      <c r="E212" s="79"/>
      <c r="F212" s="79"/>
      <c r="G212" s="79"/>
      <c r="H212" s="79"/>
      <c r="I212" s="79"/>
      <c r="J212" s="79"/>
      <c r="K212" s="79"/>
      <c r="L212" s="79"/>
      <c r="M212" s="79"/>
      <c r="N212" s="79"/>
      <c r="O212" s="79"/>
      <c r="P212" s="79"/>
      <c r="Q212" s="79"/>
      <c r="R212" s="79"/>
      <c r="S212" s="79"/>
      <c r="T212" s="79"/>
      <c r="U212" s="79"/>
      <c r="V212" s="79"/>
      <c r="W212" s="75"/>
      <c r="X212" s="80" t="s">
        <v>95</v>
      </c>
      <c r="Y212" s="80" t="s">
        <v>363</v>
      </c>
      <c r="Z212" s="80" t="s">
        <v>363</v>
      </c>
      <c r="AA212" s="80" t="s">
        <v>363</v>
      </c>
      <c r="AB212" s="80" t="s">
        <v>363</v>
      </c>
      <c r="AC212" s="80" t="s">
        <v>363</v>
      </c>
      <c r="AD212" s="334"/>
      <c r="AE212" s="334"/>
      <c r="AF212" s="326">
        <v>14</v>
      </c>
      <c r="AG212" s="326">
        <v>16</v>
      </c>
    </row>
    <row r="213" spans="1:33" ht="45" customHeight="1">
      <c r="A213" s="325">
        <v>43578</v>
      </c>
      <c r="B213" s="326" t="s">
        <v>403</v>
      </c>
      <c r="C213" s="338">
        <v>43592</v>
      </c>
      <c r="D213" s="338">
        <v>43594</v>
      </c>
      <c r="E213" s="79"/>
      <c r="F213" s="79"/>
      <c r="G213" s="79"/>
      <c r="H213" s="79"/>
      <c r="I213" s="79"/>
      <c r="J213" s="79"/>
      <c r="K213" s="79"/>
      <c r="L213" s="79"/>
      <c r="M213" s="79"/>
      <c r="N213" s="79"/>
      <c r="O213" s="79"/>
      <c r="P213" s="79"/>
      <c r="Q213" s="79"/>
      <c r="R213" s="79"/>
      <c r="S213" s="79"/>
      <c r="T213" s="79"/>
      <c r="U213" s="79"/>
      <c r="V213" s="79"/>
      <c r="W213" s="75"/>
      <c r="X213" s="80" t="s">
        <v>95</v>
      </c>
      <c r="Y213" s="80" t="s">
        <v>363</v>
      </c>
      <c r="Z213" s="80" t="s">
        <v>363</v>
      </c>
      <c r="AA213" s="80" t="s">
        <v>363</v>
      </c>
      <c r="AB213" s="80" t="s">
        <v>363</v>
      </c>
      <c r="AC213" s="80" t="s">
        <v>363</v>
      </c>
      <c r="AD213" s="334"/>
      <c r="AE213" s="334"/>
      <c r="AF213" s="326">
        <v>14</v>
      </c>
      <c r="AG213" s="326">
        <v>16</v>
      </c>
    </row>
    <row r="214" spans="1:33" ht="45" customHeight="1">
      <c r="A214" s="325">
        <v>43579</v>
      </c>
      <c r="B214" s="326" t="s">
        <v>404</v>
      </c>
      <c r="C214" s="338">
        <v>43593</v>
      </c>
      <c r="D214" s="338">
        <v>43595</v>
      </c>
      <c r="E214" s="79"/>
      <c r="F214" s="79"/>
      <c r="G214" s="79"/>
      <c r="H214" s="79"/>
      <c r="I214" s="79"/>
      <c r="J214" s="79"/>
      <c r="K214" s="79"/>
      <c r="L214" s="79"/>
      <c r="M214" s="79"/>
      <c r="N214" s="79"/>
      <c r="O214" s="79"/>
      <c r="P214" s="79"/>
      <c r="Q214" s="79"/>
      <c r="R214" s="79"/>
      <c r="S214" s="79"/>
      <c r="T214" s="79"/>
      <c r="U214" s="79"/>
      <c r="V214" s="79"/>
      <c r="W214" s="75"/>
      <c r="X214" s="80" t="s">
        <v>95</v>
      </c>
      <c r="Y214" s="80" t="s">
        <v>363</v>
      </c>
      <c r="Z214" s="80" t="s">
        <v>363</v>
      </c>
      <c r="AA214" s="80" t="s">
        <v>363</v>
      </c>
      <c r="AB214" s="80" t="s">
        <v>363</v>
      </c>
      <c r="AC214" s="80" t="s">
        <v>363</v>
      </c>
      <c r="AD214" s="334"/>
      <c r="AE214" s="334"/>
      <c r="AF214" s="326">
        <v>14</v>
      </c>
      <c r="AG214" s="326">
        <v>16</v>
      </c>
    </row>
    <row r="215" spans="1:33" ht="45" customHeight="1">
      <c r="A215" s="325">
        <v>43580</v>
      </c>
      <c r="B215" s="326" t="s">
        <v>405</v>
      </c>
      <c r="C215" s="338">
        <v>43594</v>
      </c>
      <c r="D215" s="338">
        <v>43596</v>
      </c>
      <c r="E215" s="79"/>
      <c r="F215" s="79"/>
      <c r="G215" s="79"/>
      <c r="H215" s="79"/>
      <c r="I215" s="79"/>
      <c r="J215" s="79"/>
      <c r="K215" s="79"/>
      <c r="L215" s="79"/>
      <c r="M215" s="79"/>
      <c r="N215" s="79"/>
      <c r="O215" s="79"/>
      <c r="P215" s="79"/>
      <c r="Q215" s="79"/>
      <c r="R215" s="79"/>
      <c r="S215" s="79"/>
      <c r="T215" s="79"/>
      <c r="U215" s="79"/>
      <c r="V215" s="79"/>
      <c r="W215" s="75"/>
      <c r="X215" s="80" t="s">
        <v>95</v>
      </c>
      <c r="Y215" s="80" t="s">
        <v>363</v>
      </c>
      <c r="Z215" s="80" t="s">
        <v>363</v>
      </c>
      <c r="AA215" s="80" t="s">
        <v>363</v>
      </c>
      <c r="AB215" s="80" t="s">
        <v>363</v>
      </c>
      <c r="AC215" s="80" t="s">
        <v>363</v>
      </c>
      <c r="AD215" s="334"/>
      <c r="AE215" s="334"/>
      <c r="AF215" s="326">
        <v>14</v>
      </c>
      <c r="AG215" s="326">
        <v>16</v>
      </c>
    </row>
    <row r="216" spans="1:33" ht="45" customHeight="1">
      <c r="A216" s="325">
        <v>43581</v>
      </c>
      <c r="B216" s="326" t="s">
        <v>406</v>
      </c>
      <c r="C216" s="338">
        <v>43595</v>
      </c>
      <c r="D216" s="338">
        <v>43597</v>
      </c>
      <c r="E216" s="79"/>
      <c r="F216" s="79"/>
      <c r="G216" s="79"/>
      <c r="H216" s="79"/>
      <c r="I216" s="79"/>
      <c r="J216" s="79"/>
      <c r="K216" s="79"/>
      <c r="L216" s="79"/>
      <c r="M216" s="79"/>
      <c r="N216" s="79"/>
      <c r="O216" s="79"/>
      <c r="P216" s="79"/>
      <c r="Q216" s="79"/>
      <c r="R216" s="79"/>
      <c r="S216" s="79"/>
      <c r="T216" s="79"/>
      <c r="U216" s="79"/>
      <c r="V216" s="79"/>
      <c r="W216" s="75"/>
      <c r="X216" s="80" t="s">
        <v>95</v>
      </c>
      <c r="Y216" s="80" t="s">
        <v>363</v>
      </c>
      <c r="Z216" s="80" t="s">
        <v>363</v>
      </c>
      <c r="AA216" s="80" t="s">
        <v>363</v>
      </c>
      <c r="AB216" s="80" t="s">
        <v>363</v>
      </c>
      <c r="AC216" s="80" t="s">
        <v>363</v>
      </c>
      <c r="AD216" s="334"/>
      <c r="AE216" s="334"/>
      <c r="AF216" s="326">
        <v>14</v>
      </c>
      <c r="AG216" s="326">
        <v>16</v>
      </c>
    </row>
    <row r="217" spans="1:33" ht="45" customHeight="1">
      <c r="A217" s="325">
        <v>43582</v>
      </c>
      <c r="B217" s="326" t="s">
        <v>407</v>
      </c>
      <c r="C217" s="338">
        <v>43596</v>
      </c>
      <c r="D217" s="338">
        <v>43598</v>
      </c>
      <c r="E217" s="79"/>
      <c r="F217" s="79"/>
      <c r="G217" s="79"/>
      <c r="H217" s="79"/>
      <c r="I217" s="79"/>
      <c r="J217" s="79"/>
      <c r="K217" s="79"/>
      <c r="L217" s="79"/>
      <c r="M217" s="79"/>
      <c r="N217" s="79"/>
      <c r="O217" s="79"/>
      <c r="P217" s="79"/>
      <c r="Q217" s="79"/>
      <c r="R217" s="79"/>
      <c r="S217" s="79"/>
      <c r="T217" s="79"/>
      <c r="U217" s="79"/>
      <c r="V217" s="79"/>
      <c r="W217" s="75"/>
      <c r="X217" s="80" t="s">
        <v>95</v>
      </c>
      <c r="Y217" s="80" t="s">
        <v>363</v>
      </c>
      <c r="Z217" s="80" t="s">
        <v>363</v>
      </c>
      <c r="AA217" s="80" t="s">
        <v>363</v>
      </c>
      <c r="AB217" s="80" t="s">
        <v>363</v>
      </c>
      <c r="AC217" s="80" t="s">
        <v>363</v>
      </c>
      <c r="AD217" s="334"/>
      <c r="AE217" s="334"/>
      <c r="AF217" s="326">
        <v>14</v>
      </c>
      <c r="AG217" s="326">
        <v>16</v>
      </c>
    </row>
    <row r="218" spans="1:33" ht="45" customHeight="1">
      <c r="A218" s="325">
        <v>43583</v>
      </c>
      <c r="B218" s="326" t="s">
        <v>408</v>
      </c>
      <c r="C218" s="338"/>
      <c r="D218" s="338"/>
      <c r="E218" s="79"/>
      <c r="F218" s="79"/>
      <c r="G218" s="79"/>
      <c r="H218" s="79"/>
      <c r="I218" s="79"/>
      <c r="J218" s="79"/>
      <c r="K218" s="79"/>
      <c r="L218" s="79"/>
      <c r="M218" s="79"/>
      <c r="N218" s="79"/>
      <c r="O218" s="79"/>
      <c r="P218" s="79"/>
      <c r="Q218" s="79"/>
      <c r="R218" s="79"/>
      <c r="S218" s="79"/>
      <c r="T218" s="79"/>
      <c r="U218" s="79"/>
      <c r="V218" s="79"/>
      <c r="W218" s="75"/>
      <c r="X218" s="80" t="s">
        <v>363</v>
      </c>
      <c r="Y218" s="80" t="s">
        <v>363</v>
      </c>
      <c r="Z218" s="80" t="s">
        <v>363</v>
      </c>
      <c r="AA218" s="80" t="s">
        <v>363</v>
      </c>
      <c r="AB218" s="80" t="s">
        <v>363</v>
      </c>
      <c r="AC218" s="80" t="s">
        <v>363</v>
      </c>
      <c r="AD218" s="334"/>
      <c r="AE218" s="334"/>
      <c r="AF218" s="326" t="s">
        <v>363</v>
      </c>
      <c r="AG218" s="326" t="s">
        <v>363</v>
      </c>
    </row>
    <row r="219" spans="1:33" ht="45" customHeight="1">
      <c r="A219" s="325">
        <v>43584</v>
      </c>
      <c r="B219" s="326" t="s">
        <v>402</v>
      </c>
      <c r="C219" s="338">
        <v>43598</v>
      </c>
      <c r="D219" s="338">
        <v>43600</v>
      </c>
      <c r="E219" s="79"/>
      <c r="F219" s="79"/>
      <c r="G219" s="79"/>
      <c r="H219" s="79"/>
      <c r="I219" s="79"/>
      <c r="J219" s="79"/>
      <c r="K219" s="79"/>
      <c r="L219" s="79"/>
      <c r="M219" s="79"/>
      <c r="N219" s="79"/>
      <c r="O219" s="79"/>
      <c r="P219" s="79"/>
      <c r="Q219" s="79"/>
      <c r="R219" s="79"/>
      <c r="S219" s="79"/>
      <c r="T219" s="79"/>
      <c r="U219" s="79"/>
      <c r="V219" s="79"/>
      <c r="W219" s="75"/>
      <c r="X219" s="80" t="s">
        <v>95</v>
      </c>
      <c r="Y219" s="80" t="s">
        <v>363</v>
      </c>
      <c r="Z219" s="80" t="s">
        <v>363</v>
      </c>
      <c r="AA219" s="80" t="s">
        <v>363</v>
      </c>
      <c r="AB219" s="80" t="s">
        <v>363</v>
      </c>
      <c r="AC219" s="80" t="s">
        <v>363</v>
      </c>
      <c r="AD219" s="334"/>
      <c r="AE219" s="334"/>
      <c r="AF219" s="326">
        <v>14</v>
      </c>
      <c r="AG219" s="326">
        <v>16</v>
      </c>
    </row>
    <row r="220" spans="1:33" ht="45" customHeight="1">
      <c r="A220" s="325">
        <v>43585</v>
      </c>
      <c r="B220" s="326" t="s">
        <v>403</v>
      </c>
      <c r="C220" s="338">
        <v>43599</v>
      </c>
      <c r="D220" s="338">
        <v>43601</v>
      </c>
      <c r="E220" s="79"/>
      <c r="F220" s="79"/>
      <c r="G220" s="79"/>
      <c r="H220" s="79"/>
      <c r="I220" s="79"/>
      <c r="J220" s="79"/>
      <c r="K220" s="79"/>
      <c r="L220" s="79"/>
      <c r="M220" s="79"/>
      <c r="N220" s="79"/>
      <c r="O220" s="79"/>
      <c r="P220" s="79"/>
      <c r="Q220" s="79"/>
      <c r="R220" s="79"/>
      <c r="S220" s="79"/>
      <c r="T220" s="79"/>
      <c r="U220" s="79"/>
      <c r="V220" s="79"/>
      <c r="W220" s="75"/>
      <c r="X220" s="80" t="s">
        <v>95</v>
      </c>
      <c r="Y220" s="80" t="s">
        <v>363</v>
      </c>
      <c r="Z220" s="80" t="s">
        <v>363</v>
      </c>
      <c r="AA220" s="80" t="s">
        <v>363</v>
      </c>
      <c r="AB220" s="80" t="s">
        <v>363</v>
      </c>
      <c r="AC220" s="80" t="s">
        <v>363</v>
      </c>
      <c r="AD220" s="334"/>
      <c r="AE220" s="334"/>
      <c r="AF220" s="326">
        <v>14</v>
      </c>
      <c r="AG220" s="326">
        <v>16</v>
      </c>
    </row>
    <row r="221" spans="1:33" ht="45" customHeight="1">
      <c r="A221" s="325">
        <v>43586</v>
      </c>
      <c r="B221" s="326" t="s">
        <v>404</v>
      </c>
      <c r="C221" s="338">
        <v>43600</v>
      </c>
      <c r="D221" s="338">
        <v>43602</v>
      </c>
      <c r="E221" s="79"/>
      <c r="F221" s="79"/>
      <c r="G221" s="79"/>
      <c r="H221" s="79"/>
      <c r="I221" s="79"/>
      <c r="J221" s="79"/>
      <c r="K221" s="79"/>
      <c r="L221" s="79"/>
      <c r="M221" s="79"/>
      <c r="N221" s="79"/>
      <c r="O221" s="79"/>
      <c r="P221" s="79"/>
      <c r="Q221" s="79"/>
      <c r="R221" s="79"/>
      <c r="S221" s="79"/>
      <c r="T221" s="79"/>
      <c r="U221" s="79"/>
      <c r="V221" s="79"/>
      <c r="W221" s="75"/>
      <c r="X221" s="80" t="s">
        <v>95</v>
      </c>
      <c r="Y221" s="80" t="s">
        <v>363</v>
      </c>
      <c r="Z221" s="80" t="s">
        <v>363</v>
      </c>
      <c r="AA221" s="80" t="s">
        <v>363</v>
      </c>
      <c r="AB221" s="80" t="s">
        <v>363</v>
      </c>
      <c r="AC221" s="80" t="s">
        <v>363</v>
      </c>
      <c r="AD221" s="334"/>
      <c r="AE221" s="334"/>
      <c r="AF221" s="326">
        <v>14</v>
      </c>
      <c r="AG221" s="326">
        <v>16</v>
      </c>
    </row>
    <row r="222" spans="1:33" ht="45" customHeight="1">
      <c r="A222" s="325">
        <v>43587</v>
      </c>
      <c r="B222" s="326" t="s">
        <v>405</v>
      </c>
      <c r="C222" s="338">
        <v>43601</v>
      </c>
      <c r="D222" s="338">
        <v>43603</v>
      </c>
      <c r="E222" s="79"/>
      <c r="F222" s="79"/>
      <c r="G222" s="79"/>
      <c r="H222" s="79"/>
      <c r="I222" s="79"/>
      <c r="J222" s="79"/>
      <c r="K222" s="79"/>
      <c r="L222" s="79"/>
      <c r="M222" s="79"/>
      <c r="N222" s="79"/>
      <c r="O222" s="79"/>
      <c r="P222" s="79"/>
      <c r="Q222" s="79"/>
      <c r="R222" s="79"/>
      <c r="S222" s="79"/>
      <c r="T222" s="79"/>
      <c r="U222" s="79"/>
      <c r="V222" s="79"/>
      <c r="W222" s="75"/>
      <c r="X222" s="80" t="s">
        <v>95</v>
      </c>
      <c r="Y222" s="80" t="s">
        <v>363</v>
      </c>
      <c r="Z222" s="80" t="s">
        <v>363</v>
      </c>
      <c r="AA222" s="80" t="s">
        <v>363</v>
      </c>
      <c r="AB222" s="80" t="s">
        <v>363</v>
      </c>
      <c r="AC222" s="80" t="s">
        <v>363</v>
      </c>
      <c r="AD222" s="334"/>
      <c r="AE222" s="334"/>
      <c r="AF222" s="326">
        <v>14</v>
      </c>
      <c r="AG222" s="326">
        <v>16</v>
      </c>
    </row>
    <row r="223" spans="1:33" ht="45" customHeight="1">
      <c r="A223" s="325">
        <v>43588</v>
      </c>
      <c r="B223" s="326" t="s">
        <v>406</v>
      </c>
      <c r="C223" s="338">
        <v>43602</v>
      </c>
      <c r="D223" s="338">
        <v>43604</v>
      </c>
      <c r="E223" s="79"/>
      <c r="F223" s="79"/>
      <c r="G223" s="79"/>
      <c r="H223" s="79"/>
      <c r="I223" s="79"/>
      <c r="J223" s="79"/>
      <c r="K223" s="79"/>
      <c r="L223" s="79"/>
      <c r="M223" s="79"/>
      <c r="N223" s="79"/>
      <c r="O223" s="79"/>
      <c r="P223" s="79"/>
      <c r="Q223" s="79"/>
      <c r="R223" s="79"/>
      <c r="S223" s="79"/>
      <c r="T223" s="79"/>
      <c r="U223" s="79"/>
      <c r="V223" s="79"/>
      <c r="W223" s="75"/>
      <c r="X223" s="80" t="s">
        <v>95</v>
      </c>
      <c r="Y223" s="80" t="s">
        <v>363</v>
      </c>
      <c r="Z223" s="80" t="s">
        <v>363</v>
      </c>
      <c r="AA223" s="80" t="s">
        <v>363</v>
      </c>
      <c r="AB223" s="80" t="s">
        <v>363</v>
      </c>
      <c r="AC223" s="80" t="s">
        <v>363</v>
      </c>
      <c r="AD223" s="334"/>
      <c r="AE223" s="334"/>
      <c r="AF223" s="326">
        <v>14</v>
      </c>
      <c r="AG223" s="326">
        <v>16</v>
      </c>
    </row>
    <row r="224" spans="1:33" ht="45" customHeight="1">
      <c r="A224" s="325">
        <v>43589</v>
      </c>
      <c r="B224" s="326" t="s">
        <v>407</v>
      </c>
      <c r="C224" s="338">
        <v>43603</v>
      </c>
      <c r="D224" s="338">
        <v>43605</v>
      </c>
      <c r="E224" s="79"/>
      <c r="F224" s="79"/>
      <c r="G224" s="79"/>
      <c r="H224" s="79"/>
      <c r="I224" s="79"/>
      <c r="J224" s="79"/>
      <c r="K224" s="79"/>
      <c r="L224" s="79"/>
      <c r="M224" s="79"/>
      <c r="N224" s="79"/>
      <c r="O224" s="79"/>
      <c r="P224" s="79"/>
      <c r="Q224" s="79"/>
      <c r="R224" s="79"/>
      <c r="S224" s="79"/>
      <c r="T224" s="79"/>
      <c r="U224" s="79"/>
      <c r="V224" s="79"/>
      <c r="W224" s="75"/>
      <c r="X224" s="80" t="s">
        <v>95</v>
      </c>
      <c r="Y224" s="80" t="s">
        <v>363</v>
      </c>
      <c r="Z224" s="80" t="s">
        <v>363</v>
      </c>
      <c r="AA224" s="80" t="s">
        <v>363</v>
      </c>
      <c r="AB224" s="80" t="s">
        <v>363</v>
      </c>
      <c r="AC224" s="80" t="s">
        <v>363</v>
      </c>
      <c r="AD224" s="334"/>
      <c r="AE224" s="334"/>
      <c r="AF224" s="326">
        <v>14</v>
      </c>
      <c r="AG224" s="326">
        <v>16</v>
      </c>
    </row>
    <row r="225" spans="1:33" ht="45" customHeight="1">
      <c r="A225" s="325">
        <v>43590</v>
      </c>
      <c r="B225" s="326" t="s">
        <v>408</v>
      </c>
      <c r="C225" s="338"/>
      <c r="D225" s="338"/>
      <c r="E225" s="79"/>
      <c r="F225" s="79"/>
      <c r="G225" s="79"/>
      <c r="H225" s="79"/>
      <c r="I225" s="79"/>
      <c r="J225" s="79"/>
      <c r="K225" s="79"/>
      <c r="L225" s="79"/>
      <c r="M225" s="79"/>
      <c r="N225" s="79"/>
      <c r="O225" s="79"/>
      <c r="P225" s="79"/>
      <c r="Q225" s="79"/>
      <c r="R225" s="79"/>
      <c r="S225" s="79"/>
      <c r="T225" s="79"/>
      <c r="U225" s="79"/>
      <c r="V225" s="79"/>
      <c r="W225" s="75"/>
      <c r="X225" s="80" t="s">
        <v>363</v>
      </c>
      <c r="Y225" s="80" t="s">
        <v>363</v>
      </c>
      <c r="Z225" s="80" t="s">
        <v>363</v>
      </c>
      <c r="AA225" s="80" t="s">
        <v>363</v>
      </c>
      <c r="AB225" s="80" t="s">
        <v>363</v>
      </c>
      <c r="AC225" s="80" t="s">
        <v>363</v>
      </c>
      <c r="AD225" s="334"/>
      <c r="AE225" s="334"/>
      <c r="AF225" s="326" t="s">
        <v>363</v>
      </c>
      <c r="AG225" s="326" t="s">
        <v>363</v>
      </c>
    </row>
    <row r="226" spans="1:33" ht="45" customHeight="1">
      <c r="A226" s="325">
        <v>43591</v>
      </c>
      <c r="B226" s="326" t="s">
        <v>402</v>
      </c>
      <c r="C226" s="338">
        <v>43605</v>
      </c>
      <c r="D226" s="338">
        <v>43607</v>
      </c>
      <c r="E226" s="79"/>
      <c r="F226" s="79"/>
      <c r="G226" s="79"/>
      <c r="H226" s="79"/>
      <c r="I226" s="79"/>
      <c r="J226" s="79"/>
      <c r="K226" s="79"/>
      <c r="L226" s="79"/>
      <c r="M226" s="79"/>
      <c r="N226" s="79"/>
      <c r="O226" s="79"/>
      <c r="P226" s="79"/>
      <c r="Q226" s="79"/>
      <c r="R226" s="79"/>
      <c r="S226" s="79"/>
      <c r="T226" s="79"/>
      <c r="U226" s="79"/>
      <c r="V226" s="79"/>
      <c r="W226" s="75"/>
      <c r="X226" s="80" t="s">
        <v>95</v>
      </c>
      <c r="Y226" s="80" t="s">
        <v>363</v>
      </c>
      <c r="Z226" s="80" t="s">
        <v>363</v>
      </c>
      <c r="AA226" s="80" t="s">
        <v>363</v>
      </c>
      <c r="AB226" s="80" t="s">
        <v>363</v>
      </c>
      <c r="AC226" s="80" t="s">
        <v>363</v>
      </c>
      <c r="AD226" s="334"/>
      <c r="AE226" s="334"/>
      <c r="AF226" s="326">
        <v>14</v>
      </c>
      <c r="AG226" s="326">
        <v>16</v>
      </c>
    </row>
    <row r="227" spans="1:33" ht="45" customHeight="1">
      <c r="A227" s="325">
        <v>43592</v>
      </c>
      <c r="B227" s="326" t="s">
        <v>403</v>
      </c>
      <c r="C227" s="338">
        <v>43606</v>
      </c>
      <c r="D227" s="338">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363</v>
      </c>
      <c r="Z227" s="80" t="s">
        <v>363</v>
      </c>
      <c r="AA227" s="80" t="s">
        <v>363</v>
      </c>
      <c r="AB227" s="80" t="s">
        <v>363</v>
      </c>
      <c r="AC227" s="80" t="s">
        <v>363</v>
      </c>
      <c r="AD227" s="334"/>
      <c r="AE227" s="334"/>
      <c r="AF227" s="326">
        <v>14</v>
      </c>
      <c r="AG227" s="326">
        <v>16</v>
      </c>
    </row>
    <row r="228" spans="1:33" ht="45" customHeight="1">
      <c r="A228" s="325">
        <v>43593</v>
      </c>
      <c r="B228" s="326" t="s">
        <v>404</v>
      </c>
      <c r="C228" s="338">
        <v>43607</v>
      </c>
      <c r="D228" s="338">
        <v>43609</v>
      </c>
      <c r="E228" s="79"/>
      <c r="F228" s="79"/>
      <c r="G228" s="79"/>
      <c r="H228" s="79"/>
      <c r="I228" s="79"/>
      <c r="J228" s="79"/>
      <c r="K228" s="79"/>
      <c r="L228" s="79"/>
      <c r="M228" s="79"/>
      <c r="N228" s="79"/>
      <c r="O228" s="79"/>
      <c r="P228" s="79"/>
      <c r="Q228" s="79"/>
      <c r="R228" s="79"/>
      <c r="S228" s="79"/>
      <c r="T228" s="79"/>
      <c r="U228" s="79"/>
      <c r="V228" s="79"/>
      <c r="W228" s="75"/>
      <c r="X228" s="80" t="s">
        <v>95</v>
      </c>
      <c r="Y228" s="80" t="s">
        <v>363</v>
      </c>
      <c r="Z228" s="80" t="s">
        <v>363</v>
      </c>
      <c r="AA228" s="80" t="s">
        <v>363</v>
      </c>
      <c r="AB228" s="80" t="s">
        <v>363</v>
      </c>
      <c r="AC228" s="80" t="s">
        <v>363</v>
      </c>
      <c r="AD228" s="334"/>
      <c r="AE228" s="334"/>
      <c r="AF228" s="326">
        <v>14</v>
      </c>
      <c r="AG228" s="326">
        <v>16</v>
      </c>
    </row>
    <row r="229" spans="1:33" ht="45" customHeight="1">
      <c r="A229" s="325">
        <v>43594</v>
      </c>
      <c r="B229" s="326" t="s">
        <v>405</v>
      </c>
      <c r="C229" s="338">
        <v>43608</v>
      </c>
      <c r="D229" s="338">
        <v>43610</v>
      </c>
      <c r="E229" s="79"/>
      <c r="F229" s="79"/>
      <c r="G229" s="79"/>
      <c r="H229" s="79"/>
      <c r="I229" s="79"/>
      <c r="J229" s="79"/>
      <c r="K229" s="79"/>
      <c r="L229" s="79"/>
      <c r="M229" s="79"/>
      <c r="N229" s="79"/>
      <c r="O229" s="79"/>
      <c r="P229" s="79"/>
      <c r="Q229" s="79"/>
      <c r="R229" s="79"/>
      <c r="S229" s="79"/>
      <c r="T229" s="79"/>
      <c r="U229" s="79"/>
      <c r="V229" s="79"/>
      <c r="W229" s="75"/>
      <c r="X229" s="80" t="s">
        <v>95</v>
      </c>
      <c r="Y229" s="80" t="s">
        <v>363</v>
      </c>
      <c r="Z229" s="80" t="s">
        <v>363</v>
      </c>
      <c r="AA229" s="80" t="s">
        <v>363</v>
      </c>
      <c r="AB229" s="80" t="s">
        <v>363</v>
      </c>
      <c r="AC229" s="80" t="s">
        <v>363</v>
      </c>
      <c r="AD229" s="334"/>
      <c r="AE229" s="334"/>
      <c r="AF229" s="326">
        <v>14</v>
      </c>
      <c r="AG229" s="326">
        <v>16</v>
      </c>
    </row>
    <row r="230" spans="1:33" ht="45" customHeight="1">
      <c r="A230" s="325">
        <v>43595</v>
      </c>
      <c r="B230" s="326" t="s">
        <v>406</v>
      </c>
      <c r="C230" s="338">
        <v>43609</v>
      </c>
      <c r="D230" s="338">
        <v>43611</v>
      </c>
      <c r="E230" s="79"/>
      <c r="F230" s="79"/>
      <c r="G230" s="79"/>
      <c r="H230" s="79"/>
      <c r="I230" s="79"/>
      <c r="J230" s="79"/>
      <c r="K230" s="79"/>
      <c r="L230" s="79"/>
      <c r="M230" s="79"/>
      <c r="N230" s="79"/>
      <c r="O230" s="79"/>
      <c r="P230" s="79"/>
      <c r="Q230" s="79"/>
      <c r="R230" s="79"/>
      <c r="S230" s="79"/>
      <c r="T230" s="79"/>
      <c r="U230" s="79"/>
      <c r="V230" s="79"/>
      <c r="W230" s="75"/>
      <c r="X230" s="80" t="s">
        <v>95</v>
      </c>
      <c r="Y230" s="80" t="s">
        <v>363</v>
      </c>
      <c r="Z230" s="80" t="s">
        <v>363</v>
      </c>
      <c r="AA230" s="80" t="s">
        <v>363</v>
      </c>
      <c r="AB230" s="80" t="s">
        <v>363</v>
      </c>
      <c r="AC230" s="80" t="s">
        <v>363</v>
      </c>
      <c r="AD230" s="334"/>
      <c r="AE230" s="334"/>
      <c r="AF230" s="326">
        <v>14</v>
      </c>
      <c r="AG230" s="326">
        <v>16</v>
      </c>
    </row>
    <row r="231" spans="1:33" ht="45" customHeight="1">
      <c r="A231" s="325">
        <v>43596</v>
      </c>
      <c r="B231" s="326" t="s">
        <v>407</v>
      </c>
      <c r="C231" s="338">
        <v>43610</v>
      </c>
      <c r="D231" s="338">
        <v>43612</v>
      </c>
      <c r="E231" s="79"/>
      <c r="F231" s="79"/>
      <c r="G231" s="79"/>
      <c r="H231" s="79"/>
      <c r="I231" s="79"/>
      <c r="J231" s="79"/>
      <c r="K231" s="79"/>
      <c r="L231" s="79"/>
      <c r="M231" s="79"/>
      <c r="N231" s="79"/>
      <c r="O231" s="79"/>
      <c r="P231" s="79"/>
      <c r="Q231" s="79"/>
      <c r="R231" s="79"/>
      <c r="S231" s="79"/>
      <c r="T231" s="79"/>
      <c r="U231" s="79"/>
      <c r="V231" s="79"/>
      <c r="W231" s="75"/>
      <c r="X231" s="80" t="s">
        <v>95</v>
      </c>
      <c r="Y231" s="80" t="s">
        <v>363</v>
      </c>
      <c r="Z231" s="80" t="s">
        <v>363</v>
      </c>
      <c r="AA231" s="80" t="s">
        <v>363</v>
      </c>
      <c r="AB231" s="80" t="s">
        <v>363</v>
      </c>
      <c r="AC231" s="80" t="s">
        <v>363</v>
      </c>
      <c r="AD231" s="334"/>
      <c r="AE231" s="334"/>
      <c r="AF231" s="326">
        <v>14</v>
      </c>
      <c r="AG231" s="326">
        <v>16</v>
      </c>
    </row>
    <row r="232" spans="1:33" ht="45" customHeight="1">
      <c r="A232" s="325">
        <v>43597</v>
      </c>
      <c r="B232" s="326" t="s">
        <v>408</v>
      </c>
      <c r="C232" s="338"/>
      <c r="D232" s="338"/>
      <c r="E232" s="79"/>
      <c r="F232" s="79"/>
      <c r="G232" s="79"/>
      <c r="H232" s="79"/>
      <c r="I232" s="79"/>
      <c r="J232" s="79"/>
      <c r="K232" s="79"/>
      <c r="L232" s="79"/>
      <c r="M232" s="79"/>
      <c r="N232" s="79"/>
      <c r="O232" s="79"/>
      <c r="P232" s="79"/>
      <c r="Q232" s="79"/>
      <c r="R232" s="79"/>
      <c r="S232" s="79"/>
      <c r="T232" s="79"/>
      <c r="U232" s="79"/>
      <c r="V232" s="79"/>
      <c r="W232" s="75"/>
      <c r="X232" s="80" t="s">
        <v>363</v>
      </c>
      <c r="Y232" s="80" t="s">
        <v>363</v>
      </c>
      <c r="Z232" s="80" t="s">
        <v>363</v>
      </c>
      <c r="AA232" s="80" t="s">
        <v>363</v>
      </c>
      <c r="AB232" s="80" t="s">
        <v>363</v>
      </c>
      <c r="AC232" s="80" t="s">
        <v>363</v>
      </c>
      <c r="AD232" s="334"/>
      <c r="AE232" s="334"/>
      <c r="AF232" s="326" t="s">
        <v>363</v>
      </c>
      <c r="AG232" s="326" t="s">
        <v>363</v>
      </c>
    </row>
    <row r="233" spans="1:33" ht="45" customHeight="1">
      <c r="A233" s="325">
        <v>43598</v>
      </c>
      <c r="B233" s="326" t="s">
        <v>402</v>
      </c>
      <c r="C233" s="338">
        <v>43612</v>
      </c>
      <c r="D233" s="338">
        <v>43614</v>
      </c>
      <c r="E233" s="79"/>
      <c r="F233" s="79"/>
      <c r="G233" s="79"/>
      <c r="H233" s="79"/>
      <c r="I233" s="79"/>
      <c r="J233" s="79"/>
      <c r="K233" s="79"/>
      <c r="L233" s="79"/>
      <c r="M233" s="79"/>
      <c r="N233" s="79"/>
      <c r="O233" s="79"/>
      <c r="P233" s="79"/>
      <c r="Q233" s="79"/>
      <c r="R233" s="79"/>
      <c r="S233" s="79"/>
      <c r="T233" s="79"/>
      <c r="U233" s="79"/>
      <c r="V233" s="79"/>
      <c r="W233" s="75"/>
      <c r="X233" s="80" t="s">
        <v>95</v>
      </c>
      <c r="Y233" s="80" t="s">
        <v>363</v>
      </c>
      <c r="Z233" s="80" t="s">
        <v>363</v>
      </c>
      <c r="AA233" s="80" t="s">
        <v>363</v>
      </c>
      <c r="AB233" s="80" t="s">
        <v>363</v>
      </c>
      <c r="AC233" s="80" t="s">
        <v>363</v>
      </c>
      <c r="AD233" s="334"/>
      <c r="AE233" s="334"/>
      <c r="AF233" s="326">
        <v>14</v>
      </c>
      <c r="AG233" s="326">
        <v>16</v>
      </c>
    </row>
    <row r="234" spans="1:33" ht="45" customHeight="1">
      <c r="A234" s="325">
        <v>43599</v>
      </c>
      <c r="B234" s="326" t="s">
        <v>403</v>
      </c>
      <c r="C234" s="338">
        <v>43613</v>
      </c>
      <c r="D234" s="338">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363</v>
      </c>
      <c r="Z234" s="80" t="s">
        <v>363</v>
      </c>
      <c r="AA234" s="80" t="s">
        <v>363</v>
      </c>
      <c r="AB234" s="80" t="s">
        <v>363</v>
      </c>
      <c r="AC234" s="80" t="s">
        <v>363</v>
      </c>
      <c r="AD234" s="334"/>
      <c r="AE234" s="334"/>
      <c r="AF234" s="326">
        <v>14</v>
      </c>
      <c r="AG234" s="326">
        <v>16</v>
      </c>
    </row>
    <row r="235" spans="1:33" ht="45" customHeight="1">
      <c r="A235" s="325">
        <v>43600</v>
      </c>
      <c r="B235" s="326" t="s">
        <v>404</v>
      </c>
      <c r="C235" s="338">
        <v>43614</v>
      </c>
      <c r="D235" s="338">
        <v>43616</v>
      </c>
      <c r="E235" s="79"/>
      <c r="F235" s="79"/>
      <c r="G235" s="79"/>
      <c r="H235" s="79"/>
      <c r="I235" s="79"/>
      <c r="J235" s="79"/>
      <c r="K235" s="79"/>
      <c r="L235" s="79"/>
      <c r="M235" s="79"/>
      <c r="N235" s="79"/>
      <c r="O235" s="79"/>
      <c r="P235" s="79"/>
      <c r="Q235" s="79"/>
      <c r="R235" s="79"/>
      <c r="S235" s="79"/>
      <c r="T235" s="79"/>
      <c r="U235" s="79"/>
      <c r="V235" s="79"/>
      <c r="W235" s="75"/>
      <c r="X235" s="80" t="s">
        <v>95</v>
      </c>
      <c r="Y235" s="80" t="s">
        <v>363</v>
      </c>
      <c r="Z235" s="80" t="s">
        <v>363</v>
      </c>
      <c r="AA235" s="80" t="s">
        <v>363</v>
      </c>
      <c r="AB235" s="80" t="s">
        <v>363</v>
      </c>
      <c r="AC235" s="80" t="s">
        <v>363</v>
      </c>
      <c r="AD235" s="334"/>
      <c r="AE235" s="334"/>
      <c r="AF235" s="326">
        <v>14</v>
      </c>
      <c r="AG235" s="326">
        <v>16</v>
      </c>
    </row>
    <row r="236" spans="1:33" ht="45" customHeight="1">
      <c r="A236" s="325">
        <v>43601</v>
      </c>
      <c r="B236" s="326" t="s">
        <v>405</v>
      </c>
      <c r="C236" s="338">
        <v>43615</v>
      </c>
      <c r="D236" s="338">
        <v>43617</v>
      </c>
      <c r="E236" s="79"/>
      <c r="F236" s="79"/>
      <c r="G236" s="79"/>
      <c r="H236" s="79"/>
      <c r="I236" s="79"/>
      <c r="J236" s="79"/>
      <c r="K236" s="79"/>
      <c r="L236" s="79"/>
      <c r="M236" s="79"/>
      <c r="N236" s="79"/>
      <c r="O236" s="79"/>
      <c r="P236" s="79"/>
      <c r="Q236" s="79"/>
      <c r="R236" s="79"/>
      <c r="S236" s="79"/>
      <c r="T236" s="79"/>
      <c r="U236" s="79"/>
      <c r="V236" s="79"/>
      <c r="W236" s="75"/>
      <c r="X236" s="80" t="s">
        <v>95</v>
      </c>
      <c r="Y236" s="80" t="s">
        <v>363</v>
      </c>
      <c r="Z236" s="80" t="s">
        <v>363</v>
      </c>
      <c r="AA236" s="80" t="s">
        <v>363</v>
      </c>
      <c r="AB236" s="80" t="s">
        <v>363</v>
      </c>
      <c r="AC236" s="80" t="s">
        <v>363</v>
      </c>
      <c r="AD236" s="334"/>
      <c r="AE236" s="334"/>
      <c r="AF236" s="326">
        <v>14</v>
      </c>
      <c r="AG236" s="326">
        <v>16</v>
      </c>
    </row>
    <row r="237" spans="1:33" ht="45" customHeight="1">
      <c r="A237" s="325">
        <v>43602</v>
      </c>
      <c r="B237" s="326" t="s">
        <v>406</v>
      </c>
      <c r="C237" s="338">
        <v>43616</v>
      </c>
      <c r="D237" s="338">
        <v>43618</v>
      </c>
      <c r="E237" s="79"/>
      <c r="F237" s="79"/>
      <c r="G237" s="79"/>
      <c r="H237" s="79"/>
      <c r="I237" s="79"/>
      <c r="J237" s="79"/>
      <c r="K237" s="79"/>
      <c r="L237" s="79"/>
      <c r="M237" s="79"/>
      <c r="N237" s="79"/>
      <c r="O237" s="79"/>
      <c r="P237" s="79"/>
      <c r="Q237" s="79"/>
      <c r="R237" s="79"/>
      <c r="S237" s="79"/>
      <c r="T237" s="79"/>
      <c r="U237" s="79"/>
      <c r="V237" s="79"/>
      <c r="W237" s="75"/>
      <c r="X237" s="80" t="s">
        <v>95</v>
      </c>
      <c r="Y237" s="80" t="s">
        <v>363</v>
      </c>
      <c r="Z237" s="80" t="s">
        <v>363</v>
      </c>
      <c r="AA237" s="80" t="s">
        <v>363</v>
      </c>
      <c r="AB237" s="80" t="s">
        <v>363</v>
      </c>
      <c r="AC237" s="80" t="s">
        <v>363</v>
      </c>
      <c r="AD237" s="334"/>
      <c r="AE237" s="334"/>
      <c r="AF237" s="326">
        <v>14</v>
      </c>
      <c r="AG237" s="326">
        <v>16</v>
      </c>
    </row>
    <row r="238" spans="1:33" ht="45" customHeight="1">
      <c r="A238" s="325">
        <v>43603</v>
      </c>
      <c r="B238" s="326" t="s">
        <v>407</v>
      </c>
      <c r="C238" s="338">
        <v>43617</v>
      </c>
      <c r="D238" s="338">
        <v>43619</v>
      </c>
      <c r="E238" s="79"/>
      <c r="F238" s="79"/>
      <c r="G238" s="79"/>
      <c r="H238" s="79"/>
      <c r="I238" s="79"/>
      <c r="J238" s="79"/>
      <c r="K238" s="79"/>
      <c r="L238" s="79"/>
      <c r="M238" s="79"/>
      <c r="N238" s="79"/>
      <c r="O238" s="79"/>
      <c r="P238" s="79"/>
      <c r="Q238" s="79"/>
      <c r="R238" s="79"/>
      <c r="S238" s="79"/>
      <c r="T238" s="79"/>
      <c r="U238" s="79"/>
      <c r="V238" s="79"/>
      <c r="W238" s="75"/>
      <c r="X238" s="80" t="s">
        <v>95</v>
      </c>
      <c r="Y238" s="80" t="s">
        <v>363</v>
      </c>
      <c r="Z238" s="80" t="s">
        <v>363</v>
      </c>
      <c r="AA238" s="80" t="s">
        <v>363</v>
      </c>
      <c r="AB238" s="80" t="s">
        <v>363</v>
      </c>
      <c r="AC238" s="80" t="s">
        <v>363</v>
      </c>
      <c r="AD238" s="334"/>
      <c r="AE238" s="334"/>
      <c r="AF238" s="326">
        <v>14</v>
      </c>
      <c r="AG238" s="326">
        <v>16</v>
      </c>
    </row>
    <row r="239" spans="1:33" ht="45" customHeight="1">
      <c r="A239" s="325">
        <v>43604</v>
      </c>
      <c r="B239" s="326" t="s">
        <v>408</v>
      </c>
      <c r="C239" s="338"/>
      <c r="D239" s="338"/>
      <c r="E239" s="79"/>
      <c r="F239" s="79"/>
      <c r="G239" s="79"/>
      <c r="H239" s="79"/>
      <c r="I239" s="79"/>
      <c r="J239" s="79"/>
      <c r="K239" s="79"/>
      <c r="L239" s="79"/>
      <c r="M239" s="79"/>
      <c r="N239" s="79"/>
      <c r="O239" s="79"/>
      <c r="P239" s="79"/>
      <c r="Q239" s="79"/>
      <c r="R239" s="79"/>
      <c r="S239" s="79"/>
      <c r="T239" s="79"/>
      <c r="U239" s="79"/>
      <c r="V239" s="79"/>
      <c r="W239" s="75"/>
      <c r="X239" s="80" t="s">
        <v>363</v>
      </c>
      <c r="Y239" s="80" t="s">
        <v>363</v>
      </c>
      <c r="Z239" s="80" t="s">
        <v>363</v>
      </c>
      <c r="AA239" s="80" t="s">
        <v>363</v>
      </c>
      <c r="AB239" s="80" t="s">
        <v>363</v>
      </c>
      <c r="AC239" s="80" t="s">
        <v>363</v>
      </c>
      <c r="AD239" s="334"/>
      <c r="AE239" s="334"/>
      <c r="AF239" s="326" t="s">
        <v>363</v>
      </c>
      <c r="AG239" s="326" t="s">
        <v>363</v>
      </c>
    </row>
    <row r="240" spans="1:33" ht="45" customHeight="1">
      <c r="A240" s="325">
        <v>43605</v>
      </c>
      <c r="B240" s="326" t="s">
        <v>402</v>
      </c>
      <c r="C240" s="338">
        <v>43619</v>
      </c>
      <c r="D240" s="338">
        <v>43621</v>
      </c>
      <c r="E240" s="79"/>
      <c r="F240" s="79"/>
      <c r="G240" s="79"/>
      <c r="H240" s="79"/>
      <c r="I240" s="79"/>
      <c r="J240" s="79"/>
      <c r="K240" s="79"/>
      <c r="L240" s="79"/>
      <c r="M240" s="79"/>
      <c r="N240" s="79"/>
      <c r="O240" s="79"/>
      <c r="P240" s="79"/>
      <c r="Q240" s="79"/>
      <c r="R240" s="79"/>
      <c r="S240" s="79"/>
      <c r="T240" s="79"/>
      <c r="U240" s="79"/>
      <c r="V240" s="79"/>
      <c r="W240" s="75"/>
      <c r="X240" s="80" t="s">
        <v>95</v>
      </c>
      <c r="Y240" s="80" t="s">
        <v>363</v>
      </c>
      <c r="Z240" s="80" t="s">
        <v>363</v>
      </c>
      <c r="AA240" s="80" t="s">
        <v>363</v>
      </c>
      <c r="AB240" s="80" t="s">
        <v>363</v>
      </c>
      <c r="AC240" s="80" t="s">
        <v>363</v>
      </c>
      <c r="AD240" s="334"/>
      <c r="AE240" s="334"/>
      <c r="AF240" s="326">
        <v>14</v>
      </c>
      <c r="AG240" s="326">
        <v>16</v>
      </c>
    </row>
    <row r="241" spans="1:33" ht="45" customHeight="1">
      <c r="A241" s="325">
        <v>43606</v>
      </c>
      <c r="B241" s="326" t="s">
        <v>403</v>
      </c>
      <c r="C241" s="338">
        <v>43620</v>
      </c>
      <c r="D241" s="338">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363</v>
      </c>
      <c r="Z241" s="80" t="s">
        <v>363</v>
      </c>
      <c r="AA241" s="80" t="s">
        <v>363</v>
      </c>
      <c r="AB241" s="80" t="s">
        <v>363</v>
      </c>
      <c r="AC241" s="80" t="s">
        <v>363</v>
      </c>
      <c r="AD241" s="334"/>
      <c r="AE241" s="334"/>
      <c r="AF241" s="326">
        <v>14</v>
      </c>
      <c r="AG241" s="326">
        <v>16</v>
      </c>
    </row>
    <row r="242" spans="1:33" ht="45" customHeight="1">
      <c r="A242" s="325">
        <v>43607</v>
      </c>
      <c r="B242" s="326" t="s">
        <v>404</v>
      </c>
      <c r="C242" s="338">
        <v>43621</v>
      </c>
      <c r="D242" s="338">
        <v>43623</v>
      </c>
      <c r="E242" s="79"/>
      <c r="F242" s="79"/>
      <c r="G242" s="79"/>
      <c r="H242" s="79"/>
      <c r="I242" s="79"/>
      <c r="J242" s="79"/>
      <c r="K242" s="79"/>
      <c r="L242" s="79"/>
      <c r="M242" s="79"/>
      <c r="N242" s="79"/>
      <c r="O242" s="79"/>
      <c r="P242" s="79"/>
      <c r="Q242" s="79"/>
      <c r="R242" s="79"/>
      <c r="S242" s="79"/>
      <c r="T242" s="79"/>
      <c r="U242" s="79"/>
      <c r="V242" s="79"/>
      <c r="W242" s="75"/>
      <c r="X242" s="80" t="s">
        <v>95</v>
      </c>
      <c r="Y242" s="80" t="s">
        <v>363</v>
      </c>
      <c r="Z242" s="80" t="s">
        <v>363</v>
      </c>
      <c r="AA242" s="80" t="s">
        <v>363</v>
      </c>
      <c r="AB242" s="80" t="s">
        <v>363</v>
      </c>
      <c r="AC242" s="80" t="s">
        <v>363</v>
      </c>
      <c r="AD242" s="334"/>
      <c r="AE242" s="334"/>
      <c r="AF242" s="326">
        <v>14</v>
      </c>
      <c r="AG242" s="326">
        <v>16</v>
      </c>
    </row>
    <row r="243" spans="1:33" ht="45" customHeight="1">
      <c r="A243" s="325">
        <v>43608</v>
      </c>
      <c r="B243" s="326" t="s">
        <v>405</v>
      </c>
      <c r="C243" s="338">
        <v>43622</v>
      </c>
      <c r="D243" s="338">
        <v>43624</v>
      </c>
      <c r="E243" s="79"/>
      <c r="F243" s="79"/>
      <c r="G243" s="79"/>
      <c r="H243" s="79"/>
      <c r="I243" s="79"/>
      <c r="J243" s="79"/>
      <c r="K243" s="79"/>
      <c r="L243" s="79"/>
      <c r="M243" s="79"/>
      <c r="N243" s="79"/>
      <c r="O243" s="79"/>
      <c r="P243" s="79"/>
      <c r="Q243" s="79"/>
      <c r="R243" s="79"/>
      <c r="S243" s="79"/>
      <c r="T243" s="79"/>
      <c r="U243" s="79"/>
      <c r="V243" s="79"/>
      <c r="W243" s="75"/>
      <c r="X243" s="80" t="s">
        <v>95</v>
      </c>
      <c r="Y243" s="80" t="s">
        <v>363</v>
      </c>
      <c r="Z243" s="80" t="s">
        <v>363</v>
      </c>
      <c r="AA243" s="80" t="s">
        <v>363</v>
      </c>
      <c r="AB243" s="80" t="s">
        <v>363</v>
      </c>
      <c r="AC243" s="80" t="s">
        <v>363</v>
      </c>
      <c r="AD243" s="335"/>
      <c r="AE243" s="334"/>
      <c r="AF243" s="326">
        <v>14</v>
      </c>
      <c r="AG243" s="326">
        <v>16</v>
      </c>
    </row>
    <row r="244" spans="1:33" ht="45" customHeight="1">
      <c r="A244" s="325">
        <v>43609</v>
      </c>
      <c r="B244" s="326" t="s">
        <v>406</v>
      </c>
      <c r="C244" s="338">
        <v>43623</v>
      </c>
      <c r="D244" s="338">
        <v>43625</v>
      </c>
      <c r="E244" s="79"/>
      <c r="F244" s="79"/>
      <c r="G244" s="79"/>
      <c r="H244" s="79"/>
      <c r="I244" s="79"/>
      <c r="J244" s="79"/>
      <c r="K244" s="79"/>
      <c r="L244" s="79"/>
      <c r="M244" s="79"/>
      <c r="N244" s="79"/>
      <c r="O244" s="79"/>
      <c r="P244" s="79"/>
      <c r="Q244" s="79"/>
      <c r="R244" s="79"/>
      <c r="S244" s="79"/>
      <c r="T244" s="79"/>
      <c r="U244" s="79"/>
      <c r="V244" s="79"/>
      <c r="W244" s="75"/>
      <c r="X244" s="80" t="s">
        <v>95</v>
      </c>
      <c r="Y244" s="80" t="s">
        <v>363</v>
      </c>
      <c r="Z244" s="80" t="s">
        <v>363</v>
      </c>
      <c r="AA244" s="80" t="s">
        <v>363</v>
      </c>
      <c r="AB244" s="80" t="s">
        <v>363</v>
      </c>
      <c r="AC244" s="80" t="s">
        <v>363</v>
      </c>
      <c r="AD244" s="334"/>
      <c r="AE244" s="334"/>
      <c r="AF244" s="326">
        <v>14</v>
      </c>
      <c r="AG244" s="326">
        <v>16</v>
      </c>
    </row>
    <row r="245" spans="1:33" ht="45" customHeight="1">
      <c r="A245" s="325">
        <v>43610</v>
      </c>
      <c r="B245" s="326" t="s">
        <v>407</v>
      </c>
      <c r="C245" s="338">
        <v>43624</v>
      </c>
      <c r="D245" s="338">
        <v>43626</v>
      </c>
      <c r="E245" s="79"/>
      <c r="F245" s="79"/>
      <c r="G245" s="79"/>
      <c r="H245" s="79"/>
      <c r="I245" s="79"/>
      <c r="J245" s="79"/>
      <c r="K245" s="79"/>
      <c r="L245" s="79"/>
      <c r="M245" s="79"/>
      <c r="N245" s="79"/>
      <c r="O245" s="79"/>
      <c r="P245" s="79"/>
      <c r="Q245" s="79"/>
      <c r="R245" s="79"/>
      <c r="S245" s="79"/>
      <c r="T245" s="79"/>
      <c r="U245" s="79"/>
      <c r="V245" s="79"/>
      <c r="W245" s="75"/>
      <c r="X245" s="80" t="s">
        <v>95</v>
      </c>
      <c r="Y245" s="80" t="s">
        <v>363</v>
      </c>
      <c r="Z245" s="80" t="s">
        <v>363</v>
      </c>
      <c r="AA245" s="80" t="s">
        <v>363</v>
      </c>
      <c r="AB245" s="80" t="s">
        <v>363</v>
      </c>
      <c r="AC245" s="80" t="s">
        <v>363</v>
      </c>
      <c r="AD245" s="334"/>
      <c r="AE245" s="334"/>
      <c r="AF245" s="326">
        <v>14</v>
      </c>
      <c r="AG245" s="326">
        <v>16</v>
      </c>
    </row>
    <row r="246" spans="1:33" ht="45" customHeight="1">
      <c r="A246" s="325">
        <v>43611</v>
      </c>
      <c r="B246" s="326" t="s">
        <v>408</v>
      </c>
      <c r="C246" s="338"/>
      <c r="D246" s="338"/>
      <c r="E246" s="79"/>
      <c r="F246" s="79"/>
      <c r="G246" s="79"/>
      <c r="H246" s="79"/>
      <c r="I246" s="79"/>
      <c r="J246" s="79"/>
      <c r="K246" s="79"/>
      <c r="L246" s="79"/>
      <c r="M246" s="79"/>
      <c r="N246" s="79"/>
      <c r="O246" s="79"/>
      <c r="P246" s="79"/>
      <c r="Q246" s="79"/>
      <c r="R246" s="79"/>
      <c r="S246" s="79"/>
      <c r="T246" s="79"/>
      <c r="U246" s="79"/>
      <c r="V246" s="79"/>
      <c r="W246" s="75"/>
      <c r="X246" s="80" t="s">
        <v>363</v>
      </c>
      <c r="Y246" s="80" t="s">
        <v>363</v>
      </c>
      <c r="Z246" s="80" t="s">
        <v>363</v>
      </c>
      <c r="AA246" s="80" t="s">
        <v>363</v>
      </c>
      <c r="AB246" s="80" t="s">
        <v>363</v>
      </c>
      <c r="AC246" s="80" t="s">
        <v>363</v>
      </c>
      <c r="AD246" s="334"/>
      <c r="AE246" s="334"/>
      <c r="AF246" s="326" t="s">
        <v>363</v>
      </c>
      <c r="AG246" s="326" t="s">
        <v>363</v>
      </c>
    </row>
    <row r="247" spans="1:33" ht="45" customHeight="1">
      <c r="A247" s="325">
        <v>43612</v>
      </c>
      <c r="B247" s="326" t="s">
        <v>402</v>
      </c>
      <c r="C247" s="338">
        <v>43626</v>
      </c>
      <c r="D247" s="338">
        <v>43628</v>
      </c>
      <c r="E247" s="79"/>
      <c r="F247" s="79"/>
      <c r="G247" s="79"/>
      <c r="H247" s="79"/>
      <c r="I247" s="79"/>
      <c r="J247" s="79"/>
      <c r="K247" s="79"/>
      <c r="L247" s="79"/>
      <c r="M247" s="79"/>
      <c r="N247" s="79"/>
      <c r="O247" s="79"/>
      <c r="P247" s="79"/>
      <c r="Q247" s="79"/>
      <c r="R247" s="79"/>
      <c r="S247" s="79"/>
      <c r="T247" s="79"/>
      <c r="U247" s="79"/>
      <c r="V247" s="79"/>
      <c r="W247" s="75"/>
      <c r="X247" s="80" t="s">
        <v>95</v>
      </c>
      <c r="Y247" s="80" t="s">
        <v>363</v>
      </c>
      <c r="Z247" s="80" t="s">
        <v>363</v>
      </c>
      <c r="AA247" s="80" t="s">
        <v>363</v>
      </c>
      <c r="AB247" s="80" t="s">
        <v>363</v>
      </c>
      <c r="AC247" s="80" t="s">
        <v>363</v>
      </c>
      <c r="AD247" s="334"/>
      <c r="AE247" s="334"/>
      <c r="AF247" s="326">
        <v>14</v>
      </c>
      <c r="AG247" s="326">
        <v>16</v>
      </c>
    </row>
    <row r="248" spans="1:33" ht="45" customHeight="1">
      <c r="A248" s="325">
        <v>43613</v>
      </c>
      <c r="B248" s="326" t="s">
        <v>403</v>
      </c>
      <c r="C248" s="338">
        <v>43627</v>
      </c>
      <c r="D248" s="338">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363</v>
      </c>
      <c r="Z248" s="80" t="s">
        <v>363</v>
      </c>
      <c r="AA248" s="80" t="s">
        <v>363</v>
      </c>
      <c r="AB248" s="80" t="s">
        <v>363</v>
      </c>
      <c r="AC248" s="80" t="s">
        <v>363</v>
      </c>
      <c r="AD248" s="334"/>
      <c r="AE248" s="334"/>
      <c r="AF248" s="326">
        <v>14</v>
      </c>
      <c r="AG248" s="326">
        <v>16</v>
      </c>
    </row>
    <row r="249" spans="1:33" ht="45" customHeight="1">
      <c r="A249" s="325">
        <v>43614</v>
      </c>
      <c r="B249" s="326" t="s">
        <v>404</v>
      </c>
      <c r="C249" s="338">
        <v>43628</v>
      </c>
      <c r="D249" s="338">
        <v>43630</v>
      </c>
      <c r="E249" s="79"/>
      <c r="F249" s="79"/>
      <c r="G249" s="79"/>
      <c r="H249" s="79"/>
      <c r="I249" s="79"/>
      <c r="J249" s="79"/>
      <c r="K249" s="79"/>
      <c r="L249" s="79"/>
      <c r="M249" s="79"/>
      <c r="N249" s="79"/>
      <c r="O249" s="79"/>
      <c r="P249" s="79"/>
      <c r="Q249" s="79"/>
      <c r="R249" s="79"/>
      <c r="S249" s="79"/>
      <c r="T249" s="79"/>
      <c r="U249" s="79"/>
      <c r="V249" s="79"/>
      <c r="W249" s="75"/>
      <c r="X249" s="80" t="s">
        <v>95</v>
      </c>
      <c r="Y249" s="80" t="s">
        <v>363</v>
      </c>
      <c r="Z249" s="80" t="s">
        <v>363</v>
      </c>
      <c r="AA249" s="80" t="s">
        <v>363</v>
      </c>
      <c r="AB249" s="80" t="s">
        <v>363</v>
      </c>
      <c r="AC249" s="80" t="s">
        <v>363</v>
      </c>
      <c r="AD249" s="334"/>
      <c r="AE249" s="334"/>
      <c r="AF249" s="326">
        <v>14</v>
      </c>
      <c r="AG249" s="326">
        <v>16</v>
      </c>
    </row>
    <row r="250" spans="1:33" ht="45" customHeight="1">
      <c r="A250" s="325">
        <v>43615</v>
      </c>
      <c r="B250" s="326" t="s">
        <v>405</v>
      </c>
      <c r="C250" s="338">
        <v>43629</v>
      </c>
      <c r="D250" s="338">
        <v>43631</v>
      </c>
      <c r="E250" s="79"/>
      <c r="F250" s="79"/>
      <c r="G250" s="79"/>
      <c r="H250" s="79"/>
      <c r="I250" s="79"/>
      <c r="J250" s="79"/>
      <c r="K250" s="79"/>
      <c r="L250" s="79"/>
      <c r="M250" s="79"/>
      <c r="N250" s="79"/>
      <c r="O250" s="79"/>
      <c r="P250" s="79"/>
      <c r="Q250" s="79"/>
      <c r="R250" s="79"/>
      <c r="S250" s="79"/>
      <c r="T250" s="79"/>
      <c r="U250" s="79"/>
      <c r="V250" s="79"/>
      <c r="W250" s="75"/>
      <c r="X250" s="80" t="s">
        <v>95</v>
      </c>
      <c r="Y250" s="80" t="s">
        <v>363</v>
      </c>
      <c r="Z250" s="80" t="s">
        <v>363</v>
      </c>
      <c r="AA250" s="80" t="s">
        <v>363</v>
      </c>
      <c r="AB250" s="80" t="s">
        <v>363</v>
      </c>
      <c r="AC250" s="80" t="s">
        <v>363</v>
      </c>
      <c r="AD250" s="334"/>
      <c r="AE250" s="334"/>
      <c r="AF250" s="326">
        <v>14</v>
      </c>
      <c r="AG250" s="326">
        <v>16</v>
      </c>
    </row>
    <row r="251" spans="1:33" ht="45" customHeight="1">
      <c r="A251" s="325">
        <v>43616</v>
      </c>
      <c r="B251" s="326" t="s">
        <v>406</v>
      </c>
      <c r="C251" s="338">
        <v>43630</v>
      </c>
      <c r="D251" s="338">
        <v>43632</v>
      </c>
      <c r="E251" s="79"/>
      <c r="F251" s="79"/>
      <c r="G251" s="79"/>
      <c r="H251" s="79"/>
      <c r="I251" s="79"/>
      <c r="J251" s="79"/>
      <c r="K251" s="79"/>
      <c r="L251" s="79"/>
      <c r="M251" s="79"/>
      <c r="N251" s="79"/>
      <c r="O251" s="79"/>
      <c r="P251" s="79"/>
      <c r="Q251" s="79"/>
      <c r="R251" s="79"/>
      <c r="S251" s="79"/>
      <c r="T251" s="79"/>
      <c r="U251" s="79"/>
      <c r="V251" s="79"/>
      <c r="W251" s="75"/>
      <c r="X251" s="80" t="s">
        <v>95</v>
      </c>
      <c r="Y251" s="80" t="s">
        <v>363</v>
      </c>
      <c r="Z251" s="80" t="s">
        <v>363</v>
      </c>
      <c r="AA251" s="80" t="s">
        <v>363</v>
      </c>
      <c r="AB251" s="80" t="s">
        <v>363</v>
      </c>
      <c r="AC251" s="80" t="s">
        <v>363</v>
      </c>
      <c r="AD251" s="334"/>
      <c r="AE251" s="334"/>
      <c r="AF251" s="326">
        <v>14</v>
      </c>
      <c r="AG251" s="326">
        <v>16</v>
      </c>
    </row>
    <row r="252" spans="1:33" s="81" customFormat="1" ht="45" customHeight="1">
      <c r="A252" s="320" t="s">
        <v>363</v>
      </c>
      <c r="B252" s="324" t="s">
        <v>363</v>
      </c>
      <c r="C252" s="339"/>
      <c r="D252" s="339"/>
      <c r="E252" s="314"/>
      <c r="F252" s="314"/>
      <c r="G252" s="314"/>
      <c r="H252" s="314"/>
      <c r="I252" s="314"/>
      <c r="J252" s="314"/>
      <c r="K252" s="314"/>
      <c r="L252" s="314"/>
      <c r="M252" s="314"/>
      <c r="N252" s="314"/>
      <c r="O252" s="314"/>
      <c r="P252" s="314"/>
      <c r="Q252" s="314"/>
      <c r="R252" s="314"/>
      <c r="S252" s="314"/>
      <c r="T252" s="314"/>
      <c r="U252" s="314"/>
      <c r="V252" s="314"/>
      <c r="X252" s="315"/>
      <c r="Y252" s="315"/>
      <c r="Z252" s="315"/>
      <c r="AA252" s="315"/>
      <c r="AB252" s="315"/>
      <c r="AC252" s="315"/>
      <c r="AD252" s="276"/>
      <c r="AE252" s="276"/>
      <c r="AF252" s="324"/>
      <c r="AG252" s="324"/>
    </row>
    <row r="253" spans="1:33" ht="45" customHeight="1">
      <c r="A253" s="327" t="s">
        <v>363</v>
      </c>
      <c r="B253" s="328" t="s">
        <v>363</v>
      </c>
      <c r="C253" s="340"/>
      <c r="D253" s="340"/>
      <c r="E253" s="73"/>
      <c r="F253" s="73"/>
      <c r="G253" s="73"/>
      <c r="H253" s="73"/>
      <c r="I253" s="73"/>
      <c r="J253" s="73"/>
      <c r="K253" s="73"/>
      <c r="L253" s="73"/>
      <c r="M253" s="73"/>
      <c r="N253" s="73"/>
      <c r="O253" s="73"/>
      <c r="P253" s="73"/>
      <c r="Q253" s="73"/>
      <c r="R253" s="73"/>
      <c r="S253" s="73"/>
      <c r="T253" s="73"/>
      <c r="U253" s="73"/>
      <c r="V253" s="73"/>
    </row>
    <row r="254" spans="1:33" ht="45" customHeight="1">
      <c r="A254" s="327" t="s">
        <v>363</v>
      </c>
      <c r="B254" s="328" t="s">
        <v>363</v>
      </c>
      <c r="C254" s="340"/>
      <c r="D254" s="340"/>
      <c r="E254" s="73"/>
      <c r="F254" s="73"/>
      <c r="G254" s="73"/>
      <c r="H254" s="73"/>
      <c r="I254" s="73"/>
      <c r="J254" s="73"/>
      <c r="K254" s="73"/>
      <c r="L254" s="73"/>
      <c r="M254" s="73"/>
      <c r="N254" s="73"/>
      <c r="O254" s="73"/>
      <c r="P254" s="73"/>
      <c r="Q254" s="73"/>
      <c r="R254" s="73"/>
      <c r="S254" s="73"/>
      <c r="T254" s="73"/>
      <c r="U254" s="73"/>
      <c r="V254" s="73"/>
    </row>
    <row r="255" spans="1:33" ht="45" customHeight="1">
      <c r="A255" s="327" t="s">
        <v>363</v>
      </c>
      <c r="B255" s="328" t="s">
        <v>363</v>
      </c>
      <c r="C255" s="340"/>
      <c r="D255" s="340"/>
      <c r="E255" s="73"/>
      <c r="F255" s="73"/>
      <c r="G255" s="73"/>
      <c r="H255" s="73"/>
      <c r="I255" s="73"/>
      <c r="J255" s="73"/>
      <c r="K255" s="73"/>
      <c r="L255" s="73"/>
      <c r="M255" s="73"/>
      <c r="N255" s="73"/>
      <c r="O255" s="73"/>
      <c r="P255" s="73"/>
      <c r="Q255" s="73"/>
      <c r="R255" s="73"/>
      <c r="S255" s="73"/>
      <c r="T255" s="73"/>
      <c r="U255" s="73"/>
      <c r="V255" s="73"/>
    </row>
    <row r="256" spans="1:33" ht="45" customHeight="1">
      <c r="A256" s="327" t="s">
        <v>363</v>
      </c>
      <c r="B256" s="328" t="s">
        <v>363</v>
      </c>
      <c r="C256" s="340"/>
      <c r="D256" s="340"/>
      <c r="E256" s="73"/>
      <c r="F256" s="73"/>
      <c r="G256" s="73"/>
      <c r="H256" s="73"/>
      <c r="I256" s="73"/>
      <c r="J256" s="73"/>
      <c r="K256" s="73"/>
      <c r="L256" s="73"/>
      <c r="M256" s="73"/>
      <c r="N256" s="73"/>
      <c r="O256" s="73"/>
      <c r="P256" s="73"/>
      <c r="Q256" s="73"/>
      <c r="R256" s="73"/>
      <c r="S256" s="73"/>
      <c r="T256" s="73"/>
      <c r="U256" s="73"/>
      <c r="V256" s="73"/>
    </row>
    <row r="257" spans="1:22" ht="45" customHeight="1">
      <c r="A257" s="327" t="s">
        <v>363</v>
      </c>
      <c r="B257" s="328" t="s">
        <v>363</v>
      </c>
      <c r="C257" s="340"/>
      <c r="D257" s="340"/>
      <c r="E257" s="73"/>
      <c r="F257" s="73"/>
      <c r="G257" s="73"/>
      <c r="H257" s="73"/>
      <c r="I257" s="73"/>
      <c r="J257" s="73"/>
      <c r="K257" s="73"/>
      <c r="L257" s="73"/>
      <c r="M257" s="73"/>
      <c r="N257" s="73"/>
      <c r="O257" s="73"/>
      <c r="P257" s="73"/>
      <c r="Q257" s="73"/>
      <c r="R257" s="73"/>
      <c r="S257" s="73"/>
      <c r="T257" s="73"/>
      <c r="U257" s="73"/>
      <c r="V257" s="73"/>
    </row>
    <row r="258" spans="1:22" ht="45" customHeight="1">
      <c r="A258" s="327" t="s">
        <v>363</v>
      </c>
      <c r="B258" s="328" t="s">
        <v>363</v>
      </c>
      <c r="C258" s="340"/>
      <c r="D258" s="340"/>
      <c r="E258" s="73"/>
      <c r="F258" s="73"/>
      <c r="G258" s="73"/>
      <c r="H258" s="73"/>
      <c r="I258" s="73"/>
      <c r="J258" s="73"/>
      <c r="K258" s="73"/>
      <c r="L258" s="73"/>
      <c r="M258" s="73"/>
      <c r="N258" s="73"/>
      <c r="O258" s="73"/>
      <c r="P258" s="73"/>
      <c r="Q258" s="73"/>
      <c r="R258" s="73"/>
      <c r="S258" s="73"/>
      <c r="T258" s="73"/>
      <c r="U258" s="73"/>
      <c r="V258" s="73"/>
    </row>
    <row r="259" spans="1:22" ht="45" customHeight="1">
      <c r="A259" s="327" t="s">
        <v>363</v>
      </c>
      <c r="B259" s="328" t="s">
        <v>363</v>
      </c>
      <c r="C259" s="340"/>
      <c r="D259" s="340"/>
      <c r="E259" s="73"/>
      <c r="F259" s="73"/>
      <c r="G259" s="73"/>
      <c r="H259" s="73"/>
      <c r="I259" s="73"/>
      <c r="J259" s="73"/>
      <c r="K259" s="73"/>
      <c r="L259" s="73"/>
      <c r="M259" s="73"/>
      <c r="N259" s="73"/>
      <c r="O259" s="73"/>
      <c r="P259" s="73"/>
      <c r="Q259" s="73"/>
      <c r="R259" s="73"/>
      <c r="S259" s="73"/>
      <c r="T259" s="73"/>
      <c r="U259" s="73"/>
      <c r="V259" s="73"/>
    </row>
    <row r="260" spans="1:22" ht="45" customHeight="1">
      <c r="A260" s="327" t="s">
        <v>363</v>
      </c>
      <c r="B260" s="328" t="s">
        <v>363</v>
      </c>
      <c r="C260" s="340"/>
      <c r="D260" s="340"/>
      <c r="E260" s="73"/>
      <c r="F260" s="73"/>
      <c r="G260" s="73"/>
      <c r="H260" s="73"/>
      <c r="I260" s="73"/>
      <c r="J260" s="73"/>
      <c r="K260" s="73"/>
      <c r="L260" s="73"/>
      <c r="M260" s="73"/>
      <c r="N260" s="73"/>
      <c r="O260" s="73"/>
      <c r="P260" s="73"/>
      <c r="Q260" s="73"/>
      <c r="R260" s="73"/>
      <c r="S260" s="73"/>
      <c r="T260" s="73"/>
      <c r="U260" s="73"/>
      <c r="V260" s="73"/>
    </row>
    <row r="261" spans="1:22" ht="45" customHeight="1">
      <c r="A261" s="327" t="s">
        <v>363</v>
      </c>
      <c r="B261" s="328" t="s">
        <v>363</v>
      </c>
      <c r="C261" s="340"/>
      <c r="D261" s="340"/>
      <c r="E261" s="73"/>
      <c r="F261" s="73"/>
      <c r="G261" s="73"/>
      <c r="H261" s="73"/>
      <c r="I261" s="73"/>
      <c r="J261" s="73"/>
      <c r="K261" s="73"/>
      <c r="L261" s="73"/>
      <c r="M261" s="73"/>
      <c r="N261" s="73"/>
      <c r="O261" s="73"/>
      <c r="P261" s="73"/>
      <c r="Q261" s="73"/>
      <c r="R261" s="73"/>
      <c r="S261" s="73"/>
      <c r="T261" s="73"/>
      <c r="U261" s="73"/>
      <c r="V261" s="73"/>
    </row>
    <row r="262" spans="1:22" ht="45" customHeight="1">
      <c r="A262" s="327" t="s">
        <v>363</v>
      </c>
      <c r="B262" s="328" t="s">
        <v>363</v>
      </c>
      <c r="C262" s="340"/>
      <c r="D262" s="340"/>
      <c r="E262" s="73"/>
      <c r="F262" s="73"/>
      <c r="G262" s="73"/>
      <c r="H262" s="73"/>
      <c r="I262" s="73"/>
      <c r="J262" s="73"/>
      <c r="K262" s="73"/>
      <c r="L262" s="73"/>
      <c r="M262" s="73"/>
      <c r="N262" s="73"/>
      <c r="O262" s="73"/>
      <c r="P262" s="73"/>
      <c r="Q262" s="73"/>
      <c r="R262" s="73"/>
      <c r="S262" s="73"/>
      <c r="T262" s="73"/>
      <c r="U262" s="73"/>
      <c r="V262" s="73"/>
    </row>
    <row r="263" spans="1:22" ht="45" customHeight="1">
      <c r="A263" s="327" t="s">
        <v>363</v>
      </c>
      <c r="B263" s="328" t="s">
        <v>363</v>
      </c>
      <c r="C263" s="340"/>
      <c r="D263" s="340"/>
      <c r="E263" s="73"/>
      <c r="F263" s="73"/>
      <c r="G263" s="73"/>
      <c r="H263" s="73"/>
      <c r="I263" s="73"/>
      <c r="J263" s="73"/>
      <c r="K263" s="73"/>
      <c r="L263" s="73"/>
      <c r="M263" s="73"/>
      <c r="N263" s="73"/>
      <c r="O263" s="73"/>
      <c r="P263" s="73"/>
      <c r="Q263" s="73"/>
      <c r="R263" s="73"/>
      <c r="S263" s="73"/>
      <c r="T263" s="73"/>
      <c r="U263" s="73"/>
      <c r="V263" s="73"/>
    </row>
    <row r="264" spans="1:22" ht="45" customHeight="1">
      <c r="A264" s="327" t="s">
        <v>363</v>
      </c>
      <c r="B264" s="328" t="s">
        <v>363</v>
      </c>
      <c r="C264" s="340"/>
      <c r="D264" s="340"/>
      <c r="E264" s="73"/>
      <c r="F264" s="73"/>
      <c r="G264" s="73"/>
      <c r="H264" s="73"/>
      <c r="I264" s="73"/>
      <c r="J264" s="73"/>
      <c r="K264" s="73"/>
      <c r="L264" s="73"/>
      <c r="M264" s="73"/>
      <c r="N264" s="73"/>
      <c r="O264" s="73"/>
      <c r="P264" s="73"/>
      <c r="Q264" s="73"/>
      <c r="R264" s="73"/>
      <c r="S264" s="73"/>
      <c r="T264" s="73"/>
      <c r="U264" s="73"/>
      <c r="V264" s="73"/>
    </row>
    <row r="265" spans="1:22" ht="45" customHeight="1">
      <c r="A265" s="327" t="s">
        <v>363</v>
      </c>
      <c r="B265" s="328" t="s">
        <v>363</v>
      </c>
      <c r="C265" s="340"/>
      <c r="D265" s="340"/>
      <c r="E265" s="73"/>
      <c r="F265" s="73"/>
      <c r="G265" s="73"/>
      <c r="H265" s="73"/>
      <c r="I265" s="73"/>
      <c r="J265" s="73"/>
      <c r="K265" s="73"/>
      <c r="L265" s="73"/>
      <c r="M265" s="73"/>
      <c r="N265" s="73"/>
      <c r="O265" s="73"/>
      <c r="P265" s="73"/>
      <c r="Q265" s="73"/>
      <c r="R265" s="73"/>
      <c r="S265" s="73"/>
      <c r="T265" s="73"/>
      <c r="U265" s="73"/>
      <c r="V265" s="73"/>
    </row>
    <row r="266" spans="1:22" ht="26.25" customHeight="1">
      <c r="A266" s="327" t="s">
        <v>363</v>
      </c>
      <c r="B266" s="328" t="s">
        <v>363</v>
      </c>
      <c r="C266" s="340"/>
      <c r="D266" s="340"/>
      <c r="E266" s="73"/>
      <c r="F266" s="73"/>
      <c r="G266" s="73"/>
      <c r="H266" s="73"/>
      <c r="I266" s="73"/>
      <c r="J266" s="73"/>
      <c r="K266" s="73"/>
      <c r="L266" s="73"/>
      <c r="M266" s="73"/>
      <c r="N266" s="73"/>
      <c r="O266" s="73"/>
      <c r="P266" s="73"/>
      <c r="Q266" s="73"/>
      <c r="R266" s="73"/>
      <c r="S266" s="73"/>
      <c r="T266" s="73"/>
      <c r="U266" s="73"/>
      <c r="V266" s="73"/>
    </row>
    <row r="267" spans="1:22" ht="26.25" customHeight="1">
      <c r="A267" s="327" t="s">
        <v>363</v>
      </c>
      <c r="B267" s="328" t="s">
        <v>363</v>
      </c>
      <c r="C267" s="340"/>
      <c r="D267" s="340"/>
      <c r="E267" s="73"/>
      <c r="F267" s="73"/>
      <c r="G267" s="73"/>
      <c r="H267" s="73"/>
      <c r="I267" s="73"/>
      <c r="J267" s="73"/>
      <c r="K267" s="73"/>
      <c r="L267" s="73"/>
      <c r="M267" s="73"/>
      <c r="N267" s="73"/>
      <c r="O267" s="73"/>
      <c r="P267" s="73"/>
      <c r="Q267" s="73"/>
      <c r="R267" s="73"/>
      <c r="S267" s="73"/>
      <c r="T267" s="73"/>
      <c r="U267" s="73"/>
      <c r="V267" s="73"/>
    </row>
    <row r="268" spans="1:22" ht="26.25" customHeight="1">
      <c r="A268" s="327" t="s">
        <v>363</v>
      </c>
      <c r="B268" s="328" t="s">
        <v>363</v>
      </c>
      <c r="C268" s="340"/>
      <c r="D268" s="340"/>
      <c r="E268" s="73"/>
      <c r="F268" s="73"/>
      <c r="G268" s="73"/>
      <c r="H268" s="73"/>
      <c r="I268" s="73"/>
      <c r="J268" s="73"/>
      <c r="K268" s="73"/>
      <c r="L268" s="73"/>
      <c r="M268" s="73"/>
      <c r="N268" s="73"/>
      <c r="O268" s="73"/>
      <c r="P268" s="73"/>
      <c r="Q268" s="73"/>
      <c r="R268" s="73"/>
      <c r="S268" s="73"/>
      <c r="T268" s="73"/>
      <c r="U268" s="73"/>
      <c r="V268" s="73"/>
    </row>
    <row r="269" spans="1:22" ht="26.25" customHeight="1">
      <c r="A269" s="327" t="s">
        <v>363</v>
      </c>
      <c r="B269" s="328" t="s">
        <v>363</v>
      </c>
      <c r="C269" s="340"/>
      <c r="D269" s="340"/>
      <c r="E269" s="73"/>
      <c r="F269" s="73"/>
      <c r="G269" s="73"/>
      <c r="H269" s="73"/>
      <c r="I269" s="73"/>
      <c r="J269" s="73"/>
      <c r="K269" s="73"/>
      <c r="L269" s="73"/>
      <c r="M269" s="73"/>
      <c r="N269" s="73"/>
      <c r="O269" s="73"/>
      <c r="P269" s="73"/>
      <c r="Q269" s="73"/>
      <c r="R269" s="73"/>
      <c r="S269" s="73"/>
      <c r="T269" s="73"/>
      <c r="U269" s="73"/>
      <c r="V269" s="73"/>
    </row>
    <row r="270" spans="1:22" ht="26.25" customHeight="1">
      <c r="A270" s="327" t="s">
        <v>363</v>
      </c>
      <c r="B270" s="328" t="s">
        <v>363</v>
      </c>
      <c r="C270" s="340"/>
      <c r="D270" s="340"/>
      <c r="E270" s="73"/>
      <c r="F270" s="73"/>
      <c r="G270" s="73"/>
      <c r="H270" s="73"/>
      <c r="I270" s="73"/>
      <c r="J270" s="73"/>
      <c r="K270" s="73"/>
      <c r="L270" s="73"/>
      <c r="M270" s="73"/>
      <c r="N270" s="73"/>
      <c r="O270" s="73"/>
      <c r="P270" s="73"/>
      <c r="Q270" s="73"/>
      <c r="R270" s="73"/>
      <c r="S270" s="73"/>
      <c r="T270" s="73"/>
      <c r="U270" s="73"/>
      <c r="V270" s="73"/>
    </row>
    <row r="271" spans="1:22" ht="26.25" customHeight="1">
      <c r="A271" s="327" t="s">
        <v>363</v>
      </c>
      <c r="B271" s="328" t="s">
        <v>363</v>
      </c>
      <c r="C271" s="340"/>
      <c r="D271" s="340"/>
      <c r="E271" s="73"/>
      <c r="F271" s="73"/>
      <c r="G271" s="73"/>
      <c r="H271" s="73"/>
      <c r="I271" s="73"/>
      <c r="J271" s="73"/>
      <c r="K271" s="73"/>
      <c r="L271" s="73"/>
      <c r="M271" s="73"/>
      <c r="N271" s="73"/>
      <c r="O271" s="73"/>
      <c r="P271" s="73"/>
      <c r="Q271" s="73"/>
      <c r="R271" s="73"/>
      <c r="S271" s="73"/>
      <c r="T271" s="73"/>
      <c r="U271" s="73"/>
      <c r="V271" s="73"/>
    </row>
    <row r="272" spans="1:22" ht="26.25" customHeight="1">
      <c r="A272" s="327" t="s">
        <v>363</v>
      </c>
      <c r="B272" s="328" t="s">
        <v>363</v>
      </c>
      <c r="C272" s="340"/>
      <c r="D272" s="340"/>
      <c r="E272" s="73"/>
      <c r="F272" s="73"/>
      <c r="G272" s="73"/>
      <c r="H272" s="73"/>
      <c r="I272" s="73"/>
      <c r="J272" s="73"/>
      <c r="K272" s="73"/>
      <c r="L272" s="73"/>
      <c r="M272" s="73"/>
      <c r="N272" s="73"/>
      <c r="O272" s="73"/>
      <c r="P272" s="73"/>
      <c r="Q272" s="73"/>
      <c r="R272" s="73"/>
      <c r="S272" s="73"/>
      <c r="T272" s="73"/>
      <c r="U272" s="73"/>
      <c r="V272" s="73"/>
    </row>
    <row r="273" spans="1:22" ht="26.25" customHeight="1">
      <c r="A273" s="327" t="s">
        <v>363</v>
      </c>
      <c r="B273" s="328" t="s">
        <v>363</v>
      </c>
      <c r="C273" s="340"/>
      <c r="D273" s="340"/>
      <c r="E273" s="73"/>
      <c r="F273" s="73"/>
      <c r="G273" s="73"/>
      <c r="H273" s="73"/>
      <c r="I273" s="73"/>
      <c r="J273" s="73"/>
      <c r="K273" s="73"/>
      <c r="L273" s="73"/>
      <c r="M273" s="73"/>
      <c r="N273" s="73"/>
      <c r="O273" s="73"/>
      <c r="P273" s="73"/>
      <c r="Q273" s="73"/>
      <c r="R273" s="73"/>
      <c r="S273" s="73"/>
      <c r="T273" s="73"/>
      <c r="U273" s="73"/>
      <c r="V273" s="73"/>
    </row>
    <row r="274" spans="1:22" ht="26.25" customHeight="1">
      <c r="A274" s="327" t="s">
        <v>363</v>
      </c>
      <c r="B274" s="328" t="s">
        <v>363</v>
      </c>
      <c r="C274" s="340"/>
      <c r="D274" s="340"/>
      <c r="E274" s="73"/>
      <c r="F274" s="73"/>
      <c r="G274" s="73"/>
      <c r="H274" s="73"/>
      <c r="I274" s="73"/>
      <c r="J274" s="73"/>
      <c r="K274" s="73"/>
      <c r="L274" s="73"/>
      <c r="M274" s="73"/>
      <c r="N274" s="73"/>
      <c r="O274" s="73"/>
      <c r="P274" s="73"/>
      <c r="Q274" s="73"/>
      <c r="R274" s="73"/>
      <c r="S274" s="73"/>
      <c r="T274" s="73"/>
      <c r="U274" s="73"/>
      <c r="V274" s="73"/>
    </row>
    <row r="275" spans="1:22" ht="26.25" customHeight="1">
      <c r="A275" s="327" t="s">
        <v>363</v>
      </c>
      <c r="B275" s="328" t="s">
        <v>363</v>
      </c>
      <c r="C275" s="340"/>
      <c r="D275" s="340"/>
      <c r="E275" s="73"/>
      <c r="F275" s="73"/>
      <c r="G275" s="73"/>
      <c r="H275" s="73"/>
      <c r="I275" s="73"/>
      <c r="J275" s="73"/>
      <c r="K275" s="73"/>
      <c r="L275" s="73"/>
      <c r="M275" s="73"/>
      <c r="N275" s="73"/>
      <c r="O275" s="73"/>
      <c r="P275" s="73"/>
      <c r="Q275" s="73"/>
      <c r="R275" s="73"/>
      <c r="S275" s="73"/>
      <c r="T275" s="73"/>
      <c r="U275" s="73"/>
      <c r="V275" s="73"/>
    </row>
    <row r="276" spans="1:22" ht="26.25" customHeight="1">
      <c r="A276" s="327" t="s">
        <v>363</v>
      </c>
      <c r="B276" s="328" t="s">
        <v>363</v>
      </c>
      <c r="C276" s="340"/>
      <c r="D276" s="340"/>
      <c r="E276" s="73"/>
      <c r="F276" s="73"/>
      <c r="G276" s="73"/>
      <c r="H276" s="73"/>
      <c r="I276" s="73"/>
      <c r="J276" s="73"/>
      <c r="K276" s="73"/>
      <c r="L276" s="73"/>
      <c r="M276" s="73"/>
      <c r="N276" s="73"/>
      <c r="O276" s="73"/>
      <c r="P276" s="73"/>
      <c r="Q276" s="73"/>
      <c r="R276" s="73"/>
      <c r="S276" s="73"/>
      <c r="T276" s="73"/>
      <c r="U276" s="73"/>
      <c r="V276" s="73"/>
    </row>
    <row r="277" spans="1:22" ht="26.25" customHeight="1">
      <c r="A277" s="327" t="s">
        <v>363</v>
      </c>
      <c r="B277" s="328" t="s">
        <v>363</v>
      </c>
      <c r="C277" s="340"/>
      <c r="D277" s="340"/>
      <c r="E277" s="73"/>
      <c r="F277" s="73"/>
      <c r="G277" s="73"/>
      <c r="H277" s="73"/>
      <c r="I277" s="73"/>
      <c r="J277" s="73"/>
      <c r="K277" s="73"/>
      <c r="L277" s="73"/>
      <c r="M277" s="73"/>
      <c r="N277" s="73"/>
      <c r="O277" s="73"/>
      <c r="P277" s="73"/>
      <c r="Q277" s="73"/>
      <c r="R277" s="73"/>
      <c r="S277" s="73"/>
      <c r="T277" s="73"/>
      <c r="U277" s="73"/>
      <c r="V277" s="73"/>
    </row>
    <row r="278" spans="1:22" ht="26.25" customHeight="1">
      <c r="A278" s="327" t="s">
        <v>363</v>
      </c>
      <c r="B278" s="328" t="s">
        <v>363</v>
      </c>
      <c r="C278" s="340"/>
      <c r="D278" s="340"/>
      <c r="E278" s="73"/>
      <c r="F278" s="73"/>
      <c r="G278" s="73"/>
      <c r="H278" s="73"/>
      <c r="I278" s="73"/>
      <c r="J278" s="73"/>
      <c r="K278" s="73"/>
      <c r="L278" s="73"/>
      <c r="M278" s="73"/>
      <c r="N278" s="73"/>
      <c r="O278" s="73"/>
      <c r="P278" s="73"/>
      <c r="Q278" s="73"/>
      <c r="R278" s="73"/>
      <c r="S278" s="73"/>
      <c r="T278" s="73"/>
      <c r="U278" s="73"/>
      <c r="V278" s="73"/>
    </row>
    <row r="279" spans="1:22" ht="26.25" customHeight="1">
      <c r="A279" s="327" t="str">
        <f t="shared" ref="A279:A281" si="0">IF(A278&gt;=B$3,"",A278+1)</f>
        <v/>
      </c>
      <c r="B279" s="328" t="str">
        <f t="shared" ref="B279:B281" si="1">IF(ISBLANK(A279),"",TEXT(A279,"aaa"))</f>
        <v/>
      </c>
      <c r="C279" s="340"/>
      <c r="D279" s="340"/>
      <c r="E279" s="73"/>
      <c r="F279" s="73"/>
      <c r="G279" s="73"/>
      <c r="H279" s="73"/>
      <c r="I279" s="73"/>
      <c r="J279" s="73"/>
      <c r="K279" s="73"/>
      <c r="L279" s="73"/>
      <c r="M279" s="73"/>
      <c r="N279" s="73"/>
      <c r="O279" s="73"/>
      <c r="P279" s="73"/>
      <c r="Q279" s="73"/>
      <c r="R279" s="73"/>
      <c r="S279" s="73"/>
      <c r="T279" s="73"/>
      <c r="U279" s="73"/>
      <c r="V279" s="73"/>
    </row>
    <row r="280" spans="1:22" ht="26.25" customHeight="1">
      <c r="A280" s="327" t="str">
        <f t="shared" si="0"/>
        <v/>
      </c>
      <c r="B280" s="328" t="str">
        <f t="shared" si="1"/>
        <v/>
      </c>
      <c r="C280" s="340"/>
      <c r="D280" s="340"/>
      <c r="E280" s="73"/>
      <c r="F280" s="73"/>
      <c r="G280" s="73"/>
      <c r="H280" s="73"/>
      <c r="I280" s="73"/>
      <c r="J280" s="73"/>
      <c r="K280" s="73"/>
      <c r="L280" s="73"/>
      <c r="M280" s="73"/>
      <c r="N280" s="73"/>
      <c r="O280" s="73"/>
      <c r="P280" s="73"/>
      <c r="Q280" s="73"/>
      <c r="R280" s="73"/>
      <c r="S280" s="73"/>
      <c r="T280" s="73"/>
      <c r="U280" s="73"/>
      <c r="V280" s="73"/>
    </row>
    <row r="281" spans="1:22" ht="26.25" customHeight="1">
      <c r="A281" s="319" t="str">
        <f t="shared" si="0"/>
        <v/>
      </c>
      <c r="B281" s="321" t="str">
        <f t="shared" si="1"/>
        <v/>
      </c>
      <c r="C281" s="340"/>
      <c r="D281" s="340"/>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AD7:AD8"/>
    <mergeCell ref="AE7:AE8"/>
    <mergeCell ref="AF7:AF8"/>
    <mergeCell ref="AG7:AG8"/>
    <mergeCell ref="E4:V4"/>
  </mergeCells>
  <phoneticPr fontId="122"/>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workbookViewId="0"/>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85" t="s">
        <v>342</v>
      </c>
    </row>
    <row r="2" spans="1:36" ht="28.5">
      <c r="A2" s="83"/>
      <c r="B2" s="621" t="s">
        <v>92</v>
      </c>
      <c r="C2" s="621"/>
      <c r="D2" s="621"/>
      <c r="E2" s="621"/>
      <c r="F2" s="621"/>
      <c r="G2" s="621"/>
      <c r="H2" s="621"/>
      <c r="I2" s="621"/>
      <c r="J2" s="621"/>
      <c r="K2" s="621"/>
      <c r="L2" s="621"/>
      <c r="M2" s="621"/>
      <c r="N2" s="621"/>
      <c r="O2" s="621"/>
      <c r="P2" s="621"/>
      <c r="Q2" s="621"/>
      <c r="R2" s="621"/>
      <c r="S2" s="621"/>
      <c r="T2" s="621"/>
      <c r="U2" s="621"/>
      <c r="V2" s="621"/>
      <c r="W2" s="621"/>
      <c r="X2" s="621"/>
      <c r="Y2" s="621"/>
      <c r="Z2" s="621"/>
      <c r="AA2" s="621"/>
      <c r="AB2" s="621"/>
      <c r="AC2" s="621"/>
      <c r="AD2" s="621"/>
      <c r="AE2" s="621"/>
      <c r="AF2" s="621"/>
    </row>
    <row r="4" spans="1:36" s="130" customFormat="1" ht="24" customHeight="1">
      <c r="A4" s="31"/>
      <c r="B4" s="127">
        <f>DATE(C4,F4,1)</f>
        <v>43374</v>
      </c>
      <c r="C4" s="622">
        <v>2018</v>
      </c>
      <c r="D4" s="622"/>
      <c r="E4" s="128" t="s">
        <v>113</v>
      </c>
      <c r="F4" s="620">
        <v>10</v>
      </c>
      <c r="G4" s="620"/>
      <c r="H4" s="129">
        <f>WEEKDAY(B4,1)</f>
        <v>2</v>
      </c>
      <c r="J4" s="131">
        <f>DATE(K4,N4,1)</f>
        <v>43405</v>
      </c>
      <c r="K4" s="619">
        <v>2018</v>
      </c>
      <c r="L4" s="619"/>
      <c r="M4" s="132" t="s">
        <v>113</v>
      </c>
      <c r="N4" s="620">
        <v>11</v>
      </c>
      <c r="O4" s="620"/>
      <c r="P4" s="129">
        <f>WEEKDAY(J4,1)</f>
        <v>5</v>
      </c>
      <c r="Q4" s="133"/>
      <c r="R4" s="131">
        <f>DATE(S4,V4,1)</f>
        <v>43435</v>
      </c>
      <c r="S4" s="619">
        <v>2018</v>
      </c>
      <c r="T4" s="619"/>
      <c r="U4" s="132" t="s">
        <v>113</v>
      </c>
      <c r="V4" s="620">
        <v>12</v>
      </c>
      <c r="W4" s="620"/>
      <c r="X4" s="129">
        <f>WEEKDAY(R4,1)</f>
        <v>7</v>
      </c>
      <c r="Z4" s="131">
        <f>DATE(AA4,AD4,1)</f>
        <v>43466</v>
      </c>
      <c r="AA4" s="619">
        <v>2019</v>
      </c>
      <c r="AB4" s="619"/>
      <c r="AC4" s="132" t="s">
        <v>113</v>
      </c>
      <c r="AD4" s="620">
        <v>1</v>
      </c>
      <c r="AE4" s="620"/>
      <c r="AF4" s="129">
        <f>WEEKDAY(Z4,1)</f>
        <v>3</v>
      </c>
      <c r="AG4" s="133"/>
    </row>
    <row r="5" spans="1:36" ht="19.899999999999999"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82" customFormat="1" ht="19.5" customHeight="1">
      <c r="A6" s="380"/>
      <c r="B6" s="277">
        <f>B4-(H4-1)</f>
        <v>43373</v>
      </c>
      <c r="C6" s="277">
        <f t="shared" ref="C6:H6" si="0">B6+1</f>
        <v>43374</v>
      </c>
      <c r="D6" s="277">
        <f t="shared" si="0"/>
        <v>43375</v>
      </c>
      <c r="E6" s="277">
        <f t="shared" si="0"/>
        <v>43376</v>
      </c>
      <c r="F6" s="277">
        <f t="shared" si="0"/>
        <v>43377</v>
      </c>
      <c r="G6" s="277">
        <f t="shared" si="0"/>
        <v>43378</v>
      </c>
      <c r="H6" s="277">
        <f t="shared" si="0"/>
        <v>43379</v>
      </c>
      <c r="I6" s="381"/>
      <c r="J6" s="277">
        <f>J4-(P4-1)</f>
        <v>43401</v>
      </c>
      <c r="K6" s="277">
        <f t="shared" ref="K6:P6" si="1">J6+1</f>
        <v>43402</v>
      </c>
      <c r="L6" s="277">
        <f t="shared" si="1"/>
        <v>43403</v>
      </c>
      <c r="M6" s="277">
        <f t="shared" si="1"/>
        <v>43404</v>
      </c>
      <c r="N6" s="277">
        <f t="shared" si="1"/>
        <v>43405</v>
      </c>
      <c r="O6" s="277">
        <f t="shared" si="1"/>
        <v>43406</v>
      </c>
      <c r="P6" s="277">
        <f t="shared" si="1"/>
        <v>43407</v>
      </c>
      <c r="Q6" s="381"/>
      <c r="R6" s="277">
        <f>R4-(X4-1)</f>
        <v>43429</v>
      </c>
      <c r="S6" s="277">
        <f t="shared" ref="S6:X6" si="2">R6+1</f>
        <v>43430</v>
      </c>
      <c r="T6" s="277">
        <f t="shared" si="2"/>
        <v>43431</v>
      </c>
      <c r="U6" s="277">
        <f t="shared" si="2"/>
        <v>43432</v>
      </c>
      <c r="V6" s="277">
        <f t="shared" si="2"/>
        <v>43433</v>
      </c>
      <c r="W6" s="277">
        <f t="shared" si="2"/>
        <v>43434</v>
      </c>
      <c r="X6" s="277">
        <f t="shared" si="2"/>
        <v>43435</v>
      </c>
      <c r="Y6" s="381"/>
      <c r="Z6" s="277">
        <f>Z4-(AF4-1)</f>
        <v>43464</v>
      </c>
      <c r="AA6" s="277">
        <f t="shared" ref="AA6:AF6" si="3">Z6+1</f>
        <v>43465</v>
      </c>
      <c r="AB6" s="277">
        <f t="shared" si="3"/>
        <v>43466</v>
      </c>
      <c r="AC6" s="277">
        <f t="shared" si="3"/>
        <v>43467</v>
      </c>
      <c r="AD6" s="277">
        <f t="shared" si="3"/>
        <v>43468</v>
      </c>
      <c r="AE6" s="277">
        <f t="shared" si="3"/>
        <v>43469</v>
      </c>
      <c r="AF6" s="277">
        <f t="shared" si="3"/>
        <v>43470</v>
      </c>
      <c r="AJ6" s="383"/>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str">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sky</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80"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0"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0"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0"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0"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0"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80"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80"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0"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0"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0"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0"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0"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0"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19.899999999999999"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1" t="str">
        <f>IF(ISERROR(VLOOKUP(J6,スケジュール!$A$10:$V$266,$AG8+4,FALSE)),"",IF(VLOOKUP(J6,スケジュール!$A$10:$V$266,$AG8+4,FALSE)="●",VLOOKUP(J6,スケジュール!$A$10:$V$266,$AG8+4,FALSE),""))</f>
        <v/>
      </c>
      <c r="K8" s="281" t="str">
        <f>IF(ISERROR(VLOOKUP(K6,スケジュール!$A$10:$V$266,$AG8+4,FALSE)),"",IF(VLOOKUP(K6,スケジュール!$A$10:$V$266,$AG8+4,FALSE)="●",VLOOKUP(K6,スケジュール!$A$10:$V$266,$AG8+4,FALSE),""))</f>
        <v/>
      </c>
      <c r="L8" s="281" t="str">
        <f>IF(ISERROR(VLOOKUP(L6,スケジュール!$A$10:$V$266,$AG8+4,FALSE)),"",IF(VLOOKUP(L6,スケジュール!$A$10:$V$266,$AG8+4,FALSE)="●",VLOOKUP(L6,スケジュール!$A$10:$V$266,$AG8+4,FALSE),""))</f>
        <v/>
      </c>
      <c r="M8" s="281" t="str">
        <f>IF(ISERROR(VLOOKUP(M6,スケジュール!$A$10:$V$266,$AG8+4,FALSE)),"",IF(VLOOKUP(M6,スケジュール!$A$10:$V$266,$AG8+4,FALSE)="●",VLOOKUP(M6,スケジュール!$A$10:$V$266,$AG8+4,FALSE),""))</f>
        <v/>
      </c>
      <c r="N8" s="281" t="str">
        <f>IF(ISERROR(VLOOKUP(N6,スケジュール!$A$10:$V$266,$AG8+4,FALSE)),"",IF(VLOOKUP(N6,スケジュール!$A$10:$V$266,$AG8+4,FALSE)="●",VLOOKUP(N6,スケジュール!$A$10:$V$266,$AG8+4,FALSE),""))</f>
        <v/>
      </c>
      <c r="O8" s="281" t="str">
        <f>IF(ISERROR(VLOOKUP(O6,スケジュール!$A$10:$V$266,$AG8+4,FALSE)),"",IF(VLOOKUP(O6,スケジュール!$A$10:$V$266,$AG8+4,FALSE)="●",VLOOKUP(O6,スケジュール!$A$10:$V$266,$AG8+4,FALSE),""))</f>
        <v/>
      </c>
      <c r="P8" s="281" t="str">
        <f>IF(ISERROR(VLOOKUP(P6,スケジュール!$A$10:$V$266,$AG8+4,FALSE)),"",IF(VLOOKUP(P6,スケジュール!$A$10:$V$266,$AG8+4,FALSE)="●",VLOOKUP(P6,スケジュール!$A$10:$V$266,$AG8+4,FALSE),""))</f>
        <v/>
      </c>
      <c r="Q8" s="101"/>
      <c r="R8" s="281" t="str">
        <f>IF(ISERROR(VLOOKUP(R6,スケジュール!$A$10:$V$266,$AG8+4,FALSE)),"",IF(VLOOKUP(R6,スケジュール!$A$10:$V$266,$AG8+4,FALSE)="●",VLOOKUP(R6,スケジュール!$A$10:$V$266,$AG8+4,FALSE),""))</f>
        <v/>
      </c>
      <c r="S8" s="281" t="str">
        <f>IF(ISERROR(VLOOKUP(S6,スケジュール!$A$10:$V$266,$AG8+4,FALSE)),"",IF(VLOOKUP(S6,スケジュール!$A$10:$V$266,$AG8+4,FALSE)="●",VLOOKUP(S6,スケジュール!$A$10:$V$266,$AG8+4,FALSE),""))</f>
        <v/>
      </c>
      <c r="T8" s="281" t="str">
        <f>IF(ISERROR(VLOOKUP(T6,スケジュール!$A$10:$V$266,$AG8+4,FALSE)),"",IF(VLOOKUP(T6,スケジュール!$A$10:$V$266,$AG8+4,FALSE)="●",VLOOKUP(T6,スケジュール!$A$10:$V$266,$AG8+4,FALSE),""))</f>
        <v/>
      </c>
      <c r="U8" s="281" t="str">
        <f>IF(ISERROR(VLOOKUP(U6,スケジュール!$A$10:$V$266,$AG8+4,FALSE)),"",IF(VLOOKUP(U6,スケジュール!$A$10:$V$266,$AG8+4,FALSE)="●",VLOOKUP(U6,スケジュール!$A$10:$V$266,$AG8+4,FALSE),""))</f>
        <v/>
      </c>
      <c r="V8" s="281" t="str">
        <f>IF(ISERROR(VLOOKUP(V6,スケジュール!$A$10:$V$266,$AG8+4,FALSE)),"",IF(VLOOKUP(V6,スケジュール!$A$10:$V$266,$AG8+4,FALSE)="●",VLOOKUP(V6,スケジュール!$A$10:$V$266,$AG8+4,FALSE),""))</f>
        <v/>
      </c>
      <c r="W8" s="281" t="str">
        <f>IF(ISERROR(VLOOKUP(W6,スケジュール!$A$10:$V$266,$AG8+4,FALSE)),"",IF(VLOOKUP(W6,スケジュール!$A$10:$V$266,$AG8+4,FALSE)="●",VLOOKUP(W6,スケジュール!$A$10:$V$266,$AG8+4,FALSE),""))</f>
        <v/>
      </c>
      <c r="X8" s="281"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19.899999999999999"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1" t="str">
        <f>IF(ISERROR(VLOOKUP(J6,スケジュール!$A$10:$V$266,$AG9+4,FALSE)),"",IF(VLOOKUP(J6,スケジュール!$A$10:$V$266,$AG9+4,FALSE)="●",VLOOKUP(J6,スケジュール!$A$10:$V$266,$AG9+4,FALSE),""))</f>
        <v/>
      </c>
      <c r="K9" s="281" t="str">
        <f>IF(ISERROR(VLOOKUP(K6,スケジュール!$A$10:$V$266,$AG9+4,FALSE)),"",IF(VLOOKUP(K6,スケジュール!$A$10:$V$266,$AG9+4,FALSE)="●",VLOOKUP(K6,スケジュール!$A$10:$V$266,$AG9+4,FALSE),""))</f>
        <v/>
      </c>
      <c r="L9" s="281" t="str">
        <f>IF(ISERROR(VLOOKUP(L6,スケジュール!$A$10:$V$266,$AG9+4,FALSE)),"",IF(VLOOKUP(L6,スケジュール!$A$10:$V$266,$AG9+4,FALSE)="●",VLOOKUP(L6,スケジュール!$A$10:$V$266,$AG9+4,FALSE),""))</f>
        <v/>
      </c>
      <c r="M9" s="281" t="str">
        <f>IF(ISERROR(VLOOKUP(M6,スケジュール!$A$10:$V$266,$AG9+4,FALSE)),"",IF(VLOOKUP(M6,スケジュール!$A$10:$V$266,$AG9+4,FALSE)="●",VLOOKUP(M6,スケジュール!$A$10:$V$266,$AG9+4,FALSE),""))</f>
        <v/>
      </c>
      <c r="N9" s="281" t="str">
        <f>IF(ISERROR(VLOOKUP(N6,スケジュール!$A$10:$V$266,$AG9+4,FALSE)),"",IF(VLOOKUP(N6,スケジュール!$A$10:$V$266,$AG9+4,FALSE)="●",VLOOKUP(N6,スケジュール!$A$10:$V$266,$AG9+4,FALSE),""))</f>
        <v/>
      </c>
      <c r="O9" s="281" t="str">
        <f>IF(ISERROR(VLOOKUP(O6,スケジュール!$A$10:$V$266,$AG9+4,FALSE)),"",IF(VLOOKUP(O6,スケジュール!$A$10:$V$266,$AG9+4,FALSE)="●",VLOOKUP(O6,スケジュール!$A$10:$V$266,$AG9+4,FALSE),""))</f>
        <v/>
      </c>
      <c r="P9" s="281" t="str">
        <f>IF(ISERROR(VLOOKUP(P6,スケジュール!$A$10:$V$266,$AG9+4,FALSE)),"",IF(VLOOKUP(P6,スケジュール!$A$10:$V$266,$AG9+4,FALSE)="●",VLOOKUP(P6,スケジュール!$A$10:$V$266,$AG9+4,FALSE),""))</f>
        <v/>
      </c>
      <c r="Q9" s="103"/>
      <c r="R9" s="281" t="str">
        <f>IF(ISERROR(VLOOKUP(R6,スケジュール!$A$10:$V$266,$AG9+4,FALSE)),"",IF(VLOOKUP(R6,スケジュール!$A$10:$V$266,$AG9+4,FALSE)="●",VLOOKUP(R6,スケジュール!$A$10:$V$266,$AG9+4,FALSE),""))</f>
        <v/>
      </c>
      <c r="S9" s="281" t="str">
        <f>IF(ISERROR(VLOOKUP(S6,スケジュール!$A$10:$V$266,$AG9+4,FALSE)),"",IF(VLOOKUP(S6,スケジュール!$A$10:$V$266,$AG9+4,FALSE)="●",VLOOKUP(S6,スケジュール!$A$10:$V$266,$AG9+4,FALSE),""))</f>
        <v/>
      </c>
      <c r="T9" s="281" t="str">
        <f>IF(ISERROR(VLOOKUP(T6,スケジュール!$A$10:$V$266,$AG9+4,FALSE)),"",IF(VLOOKUP(T6,スケジュール!$A$10:$V$266,$AG9+4,FALSE)="●",VLOOKUP(T6,スケジュール!$A$10:$V$266,$AG9+4,FALSE),""))</f>
        <v/>
      </c>
      <c r="U9" s="281" t="str">
        <f>IF(ISERROR(VLOOKUP(U6,スケジュール!$A$10:$V$266,$AG9+4,FALSE)),"",IF(VLOOKUP(U6,スケジュール!$A$10:$V$266,$AG9+4,FALSE)="●",VLOOKUP(U6,スケジュール!$A$10:$V$266,$AG9+4,FALSE),""))</f>
        <v/>
      </c>
      <c r="V9" s="281" t="str">
        <f>IF(ISERROR(VLOOKUP(V6,スケジュール!$A$10:$V$266,$AG9+4,FALSE)),"",IF(VLOOKUP(V6,スケジュール!$A$10:$V$266,$AG9+4,FALSE)="●",VLOOKUP(V6,スケジュール!$A$10:$V$266,$AG9+4,FALSE),""))</f>
        <v/>
      </c>
      <c r="W9" s="281" t="str">
        <f>IF(ISERROR(VLOOKUP(W6,スケジュール!$A$10:$V$266,$AG9+4,FALSE)),"",IF(VLOOKUP(W6,スケジュール!$A$10:$V$266,$AG9+4,FALSE)="●",VLOOKUP(W6,スケジュール!$A$10:$V$266,$AG9+4,FALSE),""))</f>
        <v/>
      </c>
      <c r="X9" s="281"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19.899999999999999" customHeight="1">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1" t="str">
        <f>IF(ISERROR(VLOOKUP(J6,スケジュール!$A$10:$V$266,$AG10+4,FALSE)),"",IF(VLOOKUP(J6,スケジュール!$A$10:$V$266,$AG10+4,FALSE)="●",VLOOKUP(J6,スケジュール!$A$10:$V$266,$AG10+4,FALSE),""))</f>
        <v/>
      </c>
      <c r="K10" s="281" t="str">
        <f>IF(ISERROR(VLOOKUP(K6,スケジュール!$A$10:$V$266,$AG10+4,FALSE)),"",IF(VLOOKUP(K6,スケジュール!$A$10:$V$266,$AG10+4,FALSE)="●",VLOOKUP(K6,スケジュール!$A$10:$V$266,$AG10+4,FALSE),""))</f>
        <v/>
      </c>
      <c r="L10" s="281" t="str">
        <f>IF(ISERROR(VLOOKUP(L6,スケジュール!$A$10:$V$266,$AG10+4,FALSE)),"",IF(VLOOKUP(L6,スケジュール!$A$10:$V$266,$AG10+4,FALSE)="●",VLOOKUP(L6,スケジュール!$A$10:$V$266,$AG10+4,FALSE),""))</f>
        <v/>
      </c>
      <c r="M10" s="281" t="str">
        <f>IF(ISERROR(VLOOKUP(M6,スケジュール!$A$10:$V$266,$AG10+4,FALSE)),"",IF(VLOOKUP(M6,スケジュール!$A$10:$V$266,$AG10+4,FALSE)="●",VLOOKUP(M6,スケジュール!$A$10:$V$266,$AG10+4,FALSE),""))</f>
        <v/>
      </c>
      <c r="N10" s="281" t="str">
        <f>IF(ISERROR(VLOOKUP(N6,スケジュール!$A$10:$V$266,$AG10+4,FALSE)),"",IF(VLOOKUP(N6,スケジュール!$A$10:$V$266,$AG10+4,FALSE)="●",VLOOKUP(N6,スケジュール!$A$10:$V$266,$AG10+4,FALSE),""))</f>
        <v/>
      </c>
      <c r="O10" s="281" t="str">
        <f>IF(ISERROR(VLOOKUP(O6,スケジュール!$A$10:$V$266,$AG10+4,FALSE)),"",IF(VLOOKUP(O6,スケジュール!$A$10:$V$266,$AG10+4,FALSE)="●",VLOOKUP(O6,スケジュール!$A$10:$V$266,$AG10+4,FALSE),""))</f>
        <v/>
      </c>
      <c r="P10" s="281" t="str">
        <f>IF(ISERROR(VLOOKUP(P6,スケジュール!$A$10:$V$266,$AG10+4,FALSE)),"",IF(VLOOKUP(P6,スケジュール!$A$10:$V$266,$AG10+4,FALSE)="●",VLOOKUP(P6,スケジュール!$A$10:$V$266,$AG10+4,FALSE),""))</f>
        <v/>
      </c>
      <c r="Q10" s="105"/>
      <c r="R10" s="281" t="str">
        <f>IF(ISERROR(VLOOKUP(R6,スケジュール!$A$10:$V$266,$AG10+4,FALSE)),"",IF(VLOOKUP(R6,スケジュール!$A$10:$V$266,$AG10+4,FALSE)="●",VLOOKUP(R6,スケジュール!$A$10:$V$266,$AG10+4,FALSE),""))</f>
        <v/>
      </c>
      <c r="S10" s="281" t="str">
        <f>IF(ISERROR(VLOOKUP(S6,スケジュール!$A$10:$V$266,$AG10+4,FALSE)),"",IF(VLOOKUP(S6,スケジュール!$A$10:$V$266,$AG10+4,FALSE)="●",VLOOKUP(S6,スケジュール!$A$10:$V$266,$AG10+4,FALSE),""))</f>
        <v/>
      </c>
      <c r="T10" s="281" t="str">
        <f>IF(ISERROR(VLOOKUP(T6,スケジュール!$A$10:$V$266,$AG10+4,FALSE)),"",IF(VLOOKUP(T6,スケジュール!$A$10:$V$266,$AG10+4,FALSE)="●",VLOOKUP(T6,スケジュール!$A$10:$V$266,$AG10+4,FALSE),""))</f>
        <v/>
      </c>
      <c r="U10" s="281" t="str">
        <f>IF(ISERROR(VLOOKUP(U6,スケジュール!$A$10:$V$266,$AG10+4,FALSE)),"",IF(VLOOKUP(U6,スケジュール!$A$10:$V$266,$AG10+4,FALSE)="●",VLOOKUP(U6,スケジュール!$A$10:$V$266,$AG10+4,FALSE),""))</f>
        <v/>
      </c>
      <c r="V10" s="281" t="str">
        <f>IF(ISERROR(VLOOKUP(V6,スケジュール!$A$10:$V$266,$AG10+4,FALSE)),"",IF(VLOOKUP(V6,スケジュール!$A$10:$V$266,$AG10+4,FALSE)="●",VLOOKUP(V6,スケジュール!$A$10:$V$266,$AG10+4,FALSE),""))</f>
        <v/>
      </c>
      <c r="W10" s="281" t="str">
        <f>IF(ISERROR(VLOOKUP(W6,スケジュール!$A$10:$V$266,$AG10+4,FALSE)),"",IF(VLOOKUP(W6,スケジュール!$A$10:$V$266,$AG10+4,FALSE)="●",VLOOKUP(W6,スケジュール!$A$10:$V$266,$AG10+4,FALSE),""))</f>
        <v/>
      </c>
      <c r="X10" s="281"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19.899999999999999" customHeight="1">
      <c r="A11" s="92" t="str">
        <f>IF(ISERROR(HLOOKUP(4,スケジュール!$E$3:$V$9,6,FALSE)),"",HLOOKUP(4,スケジュール!$E$3:$V$9,6,FALSE))</f>
        <v>●</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1" t="str">
        <f>IF(ISERROR(VLOOKUP(J6,スケジュール!$A$10:$V$266,$AG11+4,FALSE)),"",IF(VLOOKUP(J6,スケジュール!$A$10:$V$266,$AG11+4,FALSE)="●",VLOOKUP(J6,スケジュール!$A$10:$V$266,$AG11+4,FALSE),""))</f>
        <v/>
      </c>
      <c r="K11" s="281" t="str">
        <f>IF(ISERROR(VLOOKUP(K6,スケジュール!$A$10:$V$266,$AG11+4,FALSE)),"",IF(VLOOKUP(K6,スケジュール!$A$10:$V$266,$AG11+4,FALSE)="●",VLOOKUP(K6,スケジュール!$A$10:$V$266,$AG11+4,FALSE),""))</f>
        <v/>
      </c>
      <c r="L11" s="281" t="str">
        <f>IF(ISERROR(VLOOKUP(L6,スケジュール!$A$10:$V$266,$AG11+4,FALSE)),"",IF(VLOOKUP(L6,スケジュール!$A$10:$V$266,$AG11+4,FALSE)="●",VLOOKUP(L6,スケジュール!$A$10:$V$266,$AG11+4,FALSE),""))</f>
        <v/>
      </c>
      <c r="M11" s="281" t="str">
        <f>IF(ISERROR(VLOOKUP(M6,スケジュール!$A$10:$V$266,$AG11+4,FALSE)),"",IF(VLOOKUP(M6,スケジュール!$A$10:$V$266,$AG11+4,FALSE)="●",VLOOKUP(M6,スケジュール!$A$10:$V$266,$AG11+4,FALSE),""))</f>
        <v/>
      </c>
      <c r="N11" s="281" t="str">
        <f>IF(ISERROR(VLOOKUP(N6,スケジュール!$A$10:$V$266,$AG11+4,FALSE)),"",IF(VLOOKUP(N6,スケジュール!$A$10:$V$266,$AG11+4,FALSE)="●",VLOOKUP(N6,スケジュール!$A$10:$V$266,$AG11+4,FALSE),""))</f>
        <v/>
      </c>
      <c r="O11" s="281" t="str">
        <f>IF(ISERROR(VLOOKUP(O6,スケジュール!$A$10:$V$266,$AG11+4,FALSE)),"",IF(VLOOKUP(O6,スケジュール!$A$10:$V$266,$AG11+4,FALSE)="●",VLOOKUP(O6,スケジュール!$A$10:$V$266,$AG11+4,FALSE),""))</f>
        <v/>
      </c>
      <c r="P11" s="281" t="str">
        <f>IF(ISERROR(VLOOKUP(P6,スケジュール!$A$10:$V$266,$AG11+4,FALSE)),"",IF(VLOOKUP(P6,スケジュール!$A$10:$V$266,$AG11+4,FALSE)="●",VLOOKUP(P6,スケジュール!$A$10:$V$266,$AG11+4,FALSE),""))</f>
        <v/>
      </c>
      <c r="Q11" s="107"/>
      <c r="R11" s="281" t="str">
        <f>IF(ISERROR(VLOOKUP(R6,スケジュール!$A$10:$V$266,$AG11+4,FALSE)),"",IF(VLOOKUP(R6,スケジュール!$A$10:$V$266,$AG11+4,FALSE)="●",VLOOKUP(R6,スケジュール!$A$10:$V$266,$AG11+4,FALSE),""))</f>
        <v/>
      </c>
      <c r="S11" s="281" t="str">
        <f>IF(ISERROR(VLOOKUP(S6,スケジュール!$A$10:$V$266,$AG11+4,FALSE)),"",IF(VLOOKUP(S6,スケジュール!$A$10:$V$266,$AG11+4,FALSE)="●",VLOOKUP(S6,スケジュール!$A$10:$V$266,$AG11+4,FALSE),""))</f>
        <v/>
      </c>
      <c r="T11" s="281" t="str">
        <f>IF(ISERROR(VLOOKUP(T6,スケジュール!$A$10:$V$266,$AG11+4,FALSE)),"",IF(VLOOKUP(T6,スケジュール!$A$10:$V$266,$AG11+4,FALSE)="●",VLOOKUP(T6,スケジュール!$A$10:$V$266,$AG11+4,FALSE),""))</f>
        <v/>
      </c>
      <c r="U11" s="281" t="str">
        <f>IF(ISERROR(VLOOKUP(U6,スケジュール!$A$10:$V$266,$AG11+4,FALSE)),"",IF(VLOOKUP(U6,スケジュール!$A$10:$V$266,$AG11+4,FALSE)="●",VLOOKUP(U6,スケジュール!$A$10:$V$266,$AG11+4,FALSE),""))</f>
        <v/>
      </c>
      <c r="V11" s="281" t="str">
        <f>IF(ISERROR(VLOOKUP(V6,スケジュール!$A$10:$V$266,$AG11+4,FALSE)),"",IF(VLOOKUP(V6,スケジュール!$A$10:$V$266,$AG11+4,FALSE)="●",VLOOKUP(V6,スケジュール!$A$10:$V$266,$AG11+4,FALSE),""))</f>
        <v/>
      </c>
      <c r="W11" s="281" t="str">
        <f>IF(ISERROR(VLOOKUP(W6,スケジュール!$A$10:$V$266,$AG11+4,FALSE)),"",IF(VLOOKUP(W6,スケジュール!$A$10:$V$266,$AG11+4,FALSE)="●",VLOOKUP(W6,スケジュール!$A$10:$V$266,$AG11+4,FALSE),""))</f>
        <v/>
      </c>
      <c r="X11" s="281"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e">
        <f>IF(A11="","",MATCH(A11,スケジュール!$E$9:$V$9,FALSE))</f>
        <v>#N/A</v>
      </c>
      <c r="AJ11" s="108"/>
    </row>
    <row r="12" spans="1:36" s="36" customFormat="1" ht="19.899999999999999"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t="str">
        <f>IF(OR(ISERROR(VLOOKUP(D6,スケジュール!$A$10:$AC$276,3)),(ISBLANK(VLOOKUP(D6,スケジュール!$A$10:$AC$276,3)))),"",VLOOKUP(D6,スケジュール!$A$10:$AC$276,3))</f>
        <v/>
      </c>
      <c r="E12" s="122">
        <f>IF(OR(ISERROR(VLOOKUP(E6,スケジュール!$A$10:$AC$276,3)),(ISBLANK(VLOOKUP(E6,スケジュール!$A$10:$AC$276,3)))),"",VLOOKUP(E6,スケジュール!$A$10:$AC$276,3))</f>
        <v>43388</v>
      </c>
      <c r="F12" s="122">
        <f>IF(OR(ISERROR(VLOOKUP(F6,スケジュール!$A$10:$AC$276,3)),(ISBLANK(VLOOKUP(F6,スケジュール!$A$10:$AC$276,3)))),"",VLOOKUP(F6,スケジュール!$A$10:$AC$276,3))</f>
        <v>43389</v>
      </c>
      <c r="G12" s="122">
        <f>IF(OR(ISERROR(VLOOKUP(G6,スケジュール!$A$10:$AC$276,3)),(ISBLANK(VLOOKUP(G6,スケジュール!$A$10:$AC$276,3)))),"",VLOOKUP(G6,スケジュール!$A$10:$AC$276,3))</f>
        <v>43390</v>
      </c>
      <c r="H12" s="122" t="str">
        <f>IF(OR(ISERROR(VLOOKUP(H6,スケジュール!$A$10:$AC$276,3)),(ISBLANK(VLOOKUP(H6,スケジュール!$A$10:$AC$276,3)))),"",VLOOKUP(H6,スケジュール!$A$10:$AC$276,3))</f>
        <v/>
      </c>
      <c r="I12" s="35"/>
      <c r="J12" s="282" t="str">
        <f>IF(OR(ISERROR(VLOOKUP(J6,スケジュール!$A$10:$AC$276,3)),(ISBLANK(VLOOKUP(J6,スケジュール!$A$10:$AC$276,3)))),"",VLOOKUP(J6,スケジュール!$A$10:$AC$276,3))</f>
        <v/>
      </c>
      <c r="K12" s="282" t="str">
        <f>IF(OR(ISERROR(VLOOKUP(K6,スケジュール!$A$10:$AC$276,3)),(ISBLANK(VLOOKUP(K6,スケジュール!$A$10:$AC$276,3)))),"",VLOOKUP(K6,スケジュール!$A$10:$AC$276,3))</f>
        <v/>
      </c>
      <c r="L12" s="282">
        <f>IF(OR(ISERROR(VLOOKUP(L6,スケジュール!$A$10:$AC$276,3)),(ISBLANK(VLOOKUP(L6,スケジュール!$A$10:$AC$276,3)))),"",VLOOKUP(L6,スケジュール!$A$10:$AC$276,3))</f>
        <v>43415</v>
      </c>
      <c r="M12" s="282">
        <f>IF(OR(ISERROR(VLOOKUP(M6,スケジュール!$A$10:$AC$276,3)),(ISBLANK(VLOOKUP(M6,スケジュール!$A$10:$AC$276,3)))),"",VLOOKUP(M6,スケジュール!$A$10:$AC$276,3))</f>
        <v>43416</v>
      </c>
      <c r="N12" s="282">
        <f>IF(OR(ISERROR(VLOOKUP(N6,スケジュール!$A$10:$AC$276,3)),(ISBLANK(VLOOKUP(N6,スケジュール!$A$10:$AC$276,3)))),"",VLOOKUP(N6,スケジュール!$A$10:$AC$276,3))</f>
        <v>43417</v>
      </c>
      <c r="O12" s="282">
        <f>IF(OR(ISERROR(VLOOKUP(O6,スケジュール!$A$10:$AC$276,3)),(ISBLANK(VLOOKUP(O6,スケジュール!$A$10:$AC$276,3)))),"",VLOOKUP(O6,スケジュール!$A$10:$AC$276,3))</f>
        <v>43418</v>
      </c>
      <c r="P12" s="282" t="str">
        <f>IF(OR(ISERROR(VLOOKUP(P6,スケジュール!$A$10:$AC$276,3)),(ISBLANK(VLOOKUP(P6,スケジュール!$A$10:$AC$276,3)))),"",VLOOKUP(P6,スケジュール!$A$10:$AC$276,3))</f>
        <v/>
      </c>
      <c r="Q12" s="35"/>
      <c r="R12" s="282" t="str">
        <f>IF(OR(ISERROR(VLOOKUP(R6,スケジュール!$A$10:$AC$276,3)),(ISBLANK(VLOOKUP(R6,スケジュール!$A$10:$AC$276,3)))),"",VLOOKUP(R6,スケジュール!$A$10:$AC$276,3))</f>
        <v/>
      </c>
      <c r="S12" s="282" t="str">
        <f>IF(OR(ISERROR(VLOOKUP(S6,スケジュール!$A$10:$AC$276,3)),(ISBLANK(VLOOKUP(S6,スケジュール!$A$10:$AC$276,3)))),"",VLOOKUP(S6,スケジュール!$A$10:$AC$276,3))</f>
        <v/>
      </c>
      <c r="T12" s="282">
        <f>IF(OR(ISERROR(VLOOKUP(T6,スケジュール!$A$10:$AC$276,3)),(ISBLANK(VLOOKUP(T6,スケジュール!$A$10:$AC$276,3)))),"",VLOOKUP(T6,スケジュール!$A$10:$AC$276,3))</f>
        <v>43443</v>
      </c>
      <c r="U12" s="282">
        <f>IF(OR(ISERROR(VLOOKUP(U6,スケジュール!$A$10:$AC$276,3)),(ISBLANK(VLOOKUP(U6,スケジュール!$A$10:$AC$276,3)))),"",VLOOKUP(U6,スケジュール!$A$10:$AC$276,3))</f>
        <v>43444</v>
      </c>
      <c r="V12" s="282">
        <f>IF(OR(ISERROR(VLOOKUP(V6,スケジュール!$A$10:$AC$276,3)),(ISBLANK(VLOOKUP(V6,スケジュール!$A$10:$AC$276,3)))),"",VLOOKUP(V6,スケジュール!$A$10:$AC$276,3))</f>
        <v>43445</v>
      </c>
      <c r="W12" s="282">
        <f>IF(OR(ISERROR(VLOOKUP(W6,スケジュール!$A$10:$AC$276,3)),(ISBLANK(VLOOKUP(W6,スケジュール!$A$10:$AC$276,3)))),"",VLOOKUP(W6,スケジュール!$A$10:$AC$276,3))</f>
        <v>43446</v>
      </c>
      <c r="X12" s="282"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19.899999999999999"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43388</v>
      </c>
      <c r="D13" s="123">
        <f>IF(OR(ISERROR(VLOOKUP(D6,スケジュール!$A$10:$AC$276,4)),(ISBLANK(VLOOKUP(D6,スケジュール!$A$10:$AC$276,4)))),"",VLOOKUP(D6,スケジュール!$A$10:$AC$276,4))</f>
        <v>43389</v>
      </c>
      <c r="E13" s="123">
        <f>IF(OR(ISERROR(VLOOKUP(E6,スケジュール!$A$10:$AC$276,4)),(ISBLANK(VLOOKUP(E6,スケジュール!$A$10:$AC$276,4)))),"",VLOOKUP(E6,スケジュール!$A$10:$AC$276,4))</f>
        <v>43390</v>
      </c>
      <c r="F13" s="123">
        <f>IF(OR(ISERROR(VLOOKUP(F6,スケジュール!$A$10:$AC$276,4)),(ISBLANK(VLOOKUP(F6,スケジュール!$A$10:$AC$276,4)))),"",VLOOKUP(F6,スケジュール!$A$10:$AC$276,4))</f>
        <v>43391</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2" t="str">
        <f>IF(OR(ISERROR(VLOOKUP(J6,スケジュール!$A$10:$AC$276,4)),(ISBLANK(VLOOKUP(J6,スケジュール!$A$10:$AC$276,4)))),"",VLOOKUP(J6,スケジュール!$A$10:$AC$276,4))</f>
        <v/>
      </c>
      <c r="K13" s="282">
        <f>IF(OR(ISERROR(VLOOKUP(K6,スケジュール!$A$10:$AC$276,4)),(ISBLANK(VLOOKUP(K6,スケジュール!$A$10:$AC$276,4)))),"",VLOOKUP(K6,スケジュール!$A$10:$AC$276,4))</f>
        <v>43416</v>
      </c>
      <c r="L13" s="282">
        <f>IF(OR(ISERROR(VLOOKUP(L6,スケジュール!$A$10:$AC$276,4)),(ISBLANK(VLOOKUP(L6,スケジュール!$A$10:$AC$276,4)))),"",VLOOKUP(L6,スケジュール!$A$10:$AC$276,4))</f>
        <v>43417</v>
      </c>
      <c r="M13" s="282">
        <f>IF(OR(ISERROR(VLOOKUP(M6,スケジュール!$A$10:$AC$276,4)),(ISBLANK(VLOOKUP(M6,スケジュール!$A$10:$AC$276,4)))),"",VLOOKUP(M6,スケジュール!$A$10:$AC$276,4))</f>
        <v>43418</v>
      </c>
      <c r="N13" s="282">
        <f>IF(OR(ISERROR(VLOOKUP(N6,スケジュール!$A$10:$AC$276,4)),(ISBLANK(VLOOKUP(N6,スケジュール!$A$10:$AC$276,4)))),"",VLOOKUP(N6,スケジュール!$A$10:$AC$276,4))</f>
        <v>43419</v>
      </c>
      <c r="O13" s="282" t="str">
        <f>IF(OR(ISERROR(VLOOKUP(O6,スケジュール!$A$10:$AC$276,4)),(ISBLANK(VLOOKUP(O6,スケジュール!$A$10:$AC$276,4)))),"",VLOOKUP(O6,スケジュール!$A$10:$AC$276,4))</f>
        <v/>
      </c>
      <c r="P13" s="282" t="str">
        <f>IF(OR(ISERROR(VLOOKUP(P6,スケジュール!$A$10:$AC$276,4)),(ISBLANK(VLOOKUP(P6,スケジュール!$A$10:$AC$276,4)))),"",VLOOKUP(P6,スケジュール!$A$10:$AC$276,4))</f>
        <v/>
      </c>
      <c r="Q13" s="39"/>
      <c r="R13" s="282" t="str">
        <f>IF(OR(ISERROR(VLOOKUP(R6,スケジュール!$A$10:$AC$276,4)),(ISBLANK(VLOOKUP(R6,スケジュール!$A$10:$AC$276,4)))),"",VLOOKUP(R6,スケジュール!$A$10:$AC$276,4))</f>
        <v/>
      </c>
      <c r="S13" s="282">
        <f>IF(OR(ISERROR(VLOOKUP(S6,スケジュール!$A$10:$AC$276,4)),(ISBLANK(VLOOKUP(S6,スケジュール!$A$10:$AC$276,4)))),"",VLOOKUP(S6,スケジュール!$A$10:$AC$276,4))</f>
        <v>43444</v>
      </c>
      <c r="T13" s="282">
        <f>IF(OR(ISERROR(VLOOKUP(T6,スケジュール!$A$10:$AC$276,4)),(ISBLANK(VLOOKUP(T6,スケジュール!$A$10:$AC$276,4)))),"",VLOOKUP(T6,スケジュール!$A$10:$AC$276,4))</f>
        <v>43445</v>
      </c>
      <c r="U13" s="282">
        <f>IF(OR(ISERROR(VLOOKUP(U6,スケジュール!$A$10:$AC$276,4)),(ISBLANK(VLOOKUP(U6,スケジュール!$A$10:$AC$276,4)))),"",VLOOKUP(U6,スケジュール!$A$10:$AC$276,4))</f>
        <v>43446</v>
      </c>
      <c r="V13" s="282">
        <f>IF(OR(ISERROR(VLOOKUP(V6,スケジュール!$A$10:$AC$276,4)),(ISBLANK(VLOOKUP(V6,スケジュール!$A$10:$AC$276,4)))),"",VLOOKUP(V6,スケジュール!$A$10:$AC$276,4))</f>
        <v>43447</v>
      </c>
      <c r="W13" s="282" t="str">
        <f>IF(OR(ISERROR(VLOOKUP(W6,スケジュール!$A$10:$AC$276,4)),(ISBLANK(VLOOKUP(W6,スケジュール!$A$10:$AC$276,4)))),"",VLOOKUP(W6,スケジュール!$A$10:$AC$276,4))</f>
        <v/>
      </c>
      <c r="X13" s="282"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82" customFormat="1" ht="19.899999999999999" customHeight="1">
      <c r="A14" s="380"/>
      <c r="B14" s="277">
        <f>H6+1</f>
        <v>43380</v>
      </c>
      <c r="C14" s="277">
        <f t="shared" ref="C14:H14" si="4">B14+1</f>
        <v>43381</v>
      </c>
      <c r="D14" s="277">
        <f t="shared" si="4"/>
        <v>43382</v>
      </c>
      <c r="E14" s="277">
        <f t="shared" si="4"/>
        <v>43383</v>
      </c>
      <c r="F14" s="277">
        <f t="shared" si="4"/>
        <v>43384</v>
      </c>
      <c r="G14" s="277">
        <f t="shared" si="4"/>
        <v>43385</v>
      </c>
      <c r="H14" s="277">
        <f t="shared" si="4"/>
        <v>43386</v>
      </c>
      <c r="I14" s="381"/>
      <c r="J14" s="277">
        <f>P6+1</f>
        <v>43408</v>
      </c>
      <c r="K14" s="277">
        <f t="shared" ref="K14:P14" si="5">J14+1</f>
        <v>43409</v>
      </c>
      <c r="L14" s="277">
        <f t="shared" si="5"/>
        <v>43410</v>
      </c>
      <c r="M14" s="277">
        <f t="shared" si="5"/>
        <v>43411</v>
      </c>
      <c r="N14" s="277">
        <f t="shared" si="5"/>
        <v>43412</v>
      </c>
      <c r="O14" s="277">
        <f t="shared" si="5"/>
        <v>43413</v>
      </c>
      <c r="P14" s="277">
        <f t="shared" si="5"/>
        <v>43414</v>
      </c>
      <c r="Q14" s="381"/>
      <c r="R14" s="277">
        <f>X6+1</f>
        <v>43436</v>
      </c>
      <c r="S14" s="277">
        <f t="shared" ref="S14:X14" si="6">R14+1</f>
        <v>43437</v>
      </c>
      <c r="T14" s="277">
        <f t="shared" si="6"/>
        <v>43438</v>
      </c>
      <c r="U14" s="277">
        <f t="shared" si="6"/>
        <v>43439</v>
      </c>
      <c r="V14" s="277">
        <f t="shared" si="6"/>
        <v>43440</v>
      </c>
      <c r="W14" s="277">
        <f t="shared" si="6"/>
        <v>43441</v>
      </c>
      <c r="X14" s="277">
        <f t="shared" si="6"/>
        <v>43442</v>
      </c>
      <c r="Y14" s="381"/>
      <c r="Z14" s="277">
        <f>AF6+1</f>
        <v>43471</v>
      </c>
      <c r="AA14" s="277">
        <f t="shared" ref="AA14:AF14" si="7">Z14+1</f>
        <v>43472</v>
      </c>
      <c r="AB14" s="277">
        <f t="shared" si="7"/>
        <v>43473</v>
      </c>
      <c r="AC14" s="277">
        <f t="shared" si="7"/>
        <v>43474</v>
      </c>
      <c r="AD14" s="277">
        <f t="shared" si="7"/>
        <v>43475</v>
      </c>
      <c r="AE14" s="277">
        <f t="shared" si="7"/>
        <v>43476</v>
      </c>
      <c r="AF14" s="277">
        <f t="shared" si="7"/>
        <v>43477</v>
      </c>
    </row>
    <row r="15" spans="1:36" s="116" customFormat="1" ht="19.899999999999999"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b">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0</v>
      </c>
      <c r="I15" s="85"/>
      <c r="J15" s="283"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3"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3"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3"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3"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3"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83"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19.899999999999999"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1" t="str">
        <f>IF(ISERROR(VLOOKUP(J14,スケジュール!$A$10:$V$266,$AG16+4,FALSE)),"",IF(VLOOKUP(J14,スケジュール!$A$10:$V$266,$AG16+4,FALSE)="●",VLOOKUP(J14,スケジュール!$A$10:$V$266,$AG16+4,FALSE),""))</f>
        <v/>
      </c>
      <c r="K16" s="281" t="str">
        <f>IF(ISERROR(VLOOKUP(K14,スケジュール!$A$10:$V$266,$AG16+4,FALSE)),"",IF(VLOOKUP(K14,スケジュール!$A$10:$V$266,$AG16+4,FALSE)="●",VLOOKUP(K14,スケジュール!$A$10:$V$266,$AG16+4,FALSE),""))</f>
        <v/>
      </c>
      <c r="L16" s="281" t="str">
        <f>IF(ISERROR(VLOOKUP(L14,スケジュール!$A$10:$V$266,$AG16+4,FALSE)),"",IF(VLOOKUP(L14,スケジュール!$A$10:$V$266,$AG16+4,FALSE)="●",VLOOKUP(L14,スケジュール!$A$10:$V$266,$AG16+4,FALSE),""))</f>
        <v/>
      </c>
      <c r="M16" s="281" t="str">
        <f>IF(ISERROR(VLOOKUP(M14,スケジュール!$A$10:$V$266,$AG16+4,FALSE)),"",IF(VLOOKUP(M14,スケジュール!$A$10:$V$266,$AG16+4,FALSE)="●",VLOOKUP(M14,スケジュール!$A$10:$V$266,$AG16+4,FALSE),""))</f>
        <v/>
      </c>
      <c r="N16" s="281" t="str">
        <f>IF(ISERROR(VLOOKUP(N14,スケジュール!$A$10:$V$266,$AG16+4,FALSE)),"",IF(VLOOKUP(N14,スケジュール!$A$10:$V$266,$AG16+4,FALSE)="●",VLOOKUP(N14,スケジュール!$A$10:$V$266,$AG16+4,FALSE),""))</f>
        <v/>
      </c>
      <c r="O16" s="281" t="str">
        <f>IF(ISERROR(VLOOKUP(O14,スケジュール!$A$10:$V$266,$AG16+4,FALSE)),"",IF(VLOOKUP(O14,スケジュール!$A$10:$V$266,$AG16+4,FALSE)="●",VLOOKUP(O14,スケジュール!$A$10:$V$266,$AG16+4,FALSE),""))</f>
        <v/>
      </c>
      <c r="P16" s="281"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19.899999999999999"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1" t="str">
        <f>IF(ISERROR(VLOOKUP(J14,スケジュール!$A$10:$V$266,$AG17+4,FALSE)),"",IF(VLOOKUP(J14,スケジュール!$A$10:$V$266,$AG17+4,FALSE)="●",VLOOKUP(J14,スケジュール!$A$10:$V$266,$AG17+4,FALSE),""))</f>
        <v/>
      </c>
      <c r="K17" s="281" t="str">
        <f>IF(ISERROR(VLOOKUP(K14,スケジュール!$A$10:$V$266,$AG17+4,FALSE)),"",IF(VLOOKUP(K14,スケジュール!$A$10:$V$266,$AG17+4,FALSE)="●",VLOOKUP(K14,スケジュール!$A$10:$V$266,$AG17+4,FALSE),""))</f>
        <v/>
      </c>
      <c r="L17" s="281" t="str">
        <f>IF(ISERROR(VLOOKUP(L14,スケジュール!$A$10:$V$266,$AG17+4,FALSE)),"",IF(VLOOKUP(L14,スケジュール!$A$10:$V$266,$AG17+4,FALSE)="●",VLOOKUP(L14,スケジュール!$A$10:$V$266,$AG17+4,FALSE),""))</f>
        <v/>
      </c>
      <c r="M17" s="281" t="str">
        <f>IF(ISERROR(VLOOKUP(M14,スケジュール!$A$10:$V$266,$AG17+4,FALSE)),"",IF(VLOOKUP(M14,スケジュール!$A$10:$V$266,$AG17+4,FALSE)="●",VLOOKUP(M14,スケジュール!$A$10:$V$266,$AG17+4,FALSE),""))</f>
        <v/>
      </c>
      <c r="N17" s="281" t="str">
        <f>IF(ISERROR(VLOOKUP(N14,スケジュール!$A$10:$V$266,$AG17+4,FALSE)),"",IF(VLOOKUP(N14,スケジュール!$A$10:$V$266,$AG17+4,FALSE)="●",VLOOKUP(N14,スケジュール!$A$10:$V$266,$AG17+4,FALSE),""))</f>
        <v/>
      </c>
      <c r="O17" s="281" t="str">
        <f>IF(ISERROR(VLOOKUP(O14,スケジュール!$A$10:$V$266,$AG17+4,FALSE)),"",IF(VLOOKUP(O14,スケジュール!$A$10:$V$266,$AG17+4,FALSE)="●",VLOOKUP(O14,スケジュール!$A$10:$V$266,$AG17+4,FALSE),""))</f>
        <v/>
      </c>
      <c r="P17" s="281"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19.899999999999999" customHeight="1">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1" t="str">
        <f>IF(ISERROR(VLOOKUP(J14,スケジュール!$A$10:$V$266,$AG18+4,FALSE)),"",IF(VLOOKUP(J14,スケジュール!$A$10:$V$266,$AG18+4,FALSE)="●",VLOOKUP(J14,スケジュール!$A$10:$V$266,$AG18+4,FALSE),""))</f>
        <v/>
      </c>
      <c r="K18" s="281" t="str">
        <f>IF(ISERROR(VLOOKUP(K14,スケジュール!$A$10:$V$266,$AG18+4,FALSE)),"",IF(VLOOKUP(K14,スケジュール!$A$10:$V$266,$AG18+4,FALSE)="●",VLOOKUP(K14,スケジュール!$A$10:$V$266,$AG18+4,FALSE),""))</f>
        <v/>
      </c>
      <c r="L18" s="281" t="str">
        <f>IF(ISERROR(VLOOKUP(L14,スケジュール!$A$10:$V$266,$AG18+4,FALSE)),"",IF(VLOOKUP(L14,スケジュール!$A$10:$V$266,$AG18+4,FALSE)="●",VLOOKUP(L14,スケジュール!$A$10:$V$266,$AG18+4,FALSE),""))</f>
        <v/>
      </c>
      <c r="M18" s="281" t="str">
        <f>IF(ISERROR(VLOOKUP(M14,スケジュール!$A$10:$V$266,$AG18+4,FALSE)),"",IF(VLOOKUP(M14,スケジュール!$A$10:$V$266,$AG18+4,FALSE)="●",VLOOKUP(M14,スケジュール!$A$10:$V$266,$AG18+4,FALSE),""))</f>
        <v/>
      </c>
      <c r="N18" s="281" t="str">
        <f>IF(ISERROR(VLOOKUP(N14,スケジュール!$A$10:$V$266,$AG18+4,FALSE)),"",IF(VLOOKUP(N14,スケジュール!$A$10:$V$266,$AG18+4,FALSE)="●",VLOOKUP(N14,スケジュール!$A$10:$V$266,$AG18+4,FALSE),""))</f>
        <v/>
      </c>
      <c r="O18" s="281" t="str">
        <f>IF(ISERROR(VLOOKUP(O14,スケジュール!$A$10:$V$266,$AG18+4,FALSE)),"",IF(VLOOKUP(O14,スケジュール!$A$10:$V$266,$AG18+4,FALSE)="●",VLOOKUP(O14,スケジュール!$A$10:$V$266,$AG18+4,FALSE),""))</f>
        <v/>
      </c>
      <c r="P18" s="281"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19.899999999999999" customHeight="1">
      <c r="A19" s="97" t="str">
        <f>IF(ISBLANK(A11),"",A11)</f>
        <v>●</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1" t="str">
        <f>IF(ISERROR(VLOOKUP(J14,スケジュール!$A$10:$V$266,$AG19+4,FALSE)),"",IF(VLOOKUP(J14,スケジュール!$A$10:$V$266,$AG19+4,FALSE)="●",VLOOKUP(J14,スケジュール!$A$10:$V$266,$AG19+4,FALSE),""))</f>
        <v/>
      </c>
      <c r="K19" s="281" t="str">
        <f>IF(ISERROR(VLOOKUP(K14,スケジュール!$A$10:$V$266,$AG19+4,FALSE)),"",IF(VLOOKUP(K14,スケジュール!$A$10:$V$266,$AG19+4,FALSE)="●",VLOOKUP(K14,スケジュール!$A$10:$V$266,$AG19+4,FALSE),""))</f>
        <v/>
      </c>
      <c r="L19" s="281" t="str">
        <f>IF(ISERROR(VLOOKUP(L14,スケジュール!$A$10:$V$266,$AG19+4,FALSE)),"",IF(VLOOKUP(L14,スケジュール!$A$10:$V$266,$AG19+4,FALSE)="●",VLOOKUP(L14,スケジュール!$A$10:$V$266,$AG19+4,FALSE),""))</f>
        <v/>
      </c>
      <c r="M19" s="281" t="str">
        <f>IF(ISERROR(VLOOKUP(M14,スケジュール!$A$10:$V$266,$AG19+4,FALSE)),"",IF(VLOOKUP(M14,スケジュール!$A$10:$V$266,$AG19+4,FALSE)="●",VLOOKUP(M14,スケジュール!$A$10:$V$266,$AG19+4,FALSE),""))</f>
        <v/>
      </c>
      <c r="N19" s="281" t="str">
        <f>IF(ISERROR(VLOOKUP(N14,スケジュール!$A$10:$V$266,$AG19+4,FALSE)),"",IF(VLOOKUP(N14,スケジュール!$A$10:$V$266,$AG19+4,FALSE)="●",VLOOKUP(N14,スケジュール!$A$10:$V$266,$AG19+4,FALSE),""))</f>
        <v/>
      </c>
      <c r="O19" s="281" t="str">
        <f>IF(ISERROR(VLOOKUP(O14,スケジュール!$A$10:$V$266,$AG19+4,FALSE)),"",IF(VLOOKUP(O14,スケジュール!$A$10:$V$266,$AG19+4,FALSE)="●",VLOOKUP(O14,スケジュール!$A$10:$V$266,$AG19+4,FALSE),""))</f>
        <v/>
      </c>
      <c r="P19" s="281"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e">
        <f>AG11</f>
        <v>#N/A</v>
      </c>
    </row>
    <row r="20" spans="1:36" ht="19.899999999999999"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43394</v>
      </c>
      <c r="E20" s="122">
        <f>IF(OR(ISERROR(VLOOKUP(E14,スケジュール!$A$10:$AC$276,3)),(ISBLANK(VLOOKUP(E14,スケジュール!$A$10:$AC$276,3)))),"",VLOOKUP(E14,スケジュール!$A$10:$AC$276,3))</f>
        <v>43395</v>
      </c>
      <c r="F20" s="122">
        <f>IF(OR(ISERROR(VLOOKUP(F14,スケジュール!$A$10:$AC$276,3)),(ISBLANK(VLOOKUP(F14,スケジュール!$A$10:$AC$276,3)))),"",VLOOKUP(F14,スケジュール!$A$10:$AC$276,3))</f>
        <v>43396</v>
      </c>
      <c r="G20" s="122">
        <f>IF(OR(ISERROR(VLOOKUP(G14,スケジュール!$A$10:$AC$276,3)),(ISBLANK(VLOOKUP(G14,スケジュール!$A$10:$AC$276,3)))),"",VLOOKUP(G14,スケジュール!$A$10:$AC$276,3))</f>
        <v>43397</v>
      </c>
      <c r="H20" s="122" t="str">
        <f>IF(OR(ISERROR(VLOOKUP(H14,スケジュール!$A$10:$AC$276,3)),(ISBLANK(VLOOKUP(H14,スケジュール!$A$10:$AC$276,3)))),"",VLOOKUP(H14,スケジュール!$A$10:$AC$276,3))</f>
        <v/>
      </c>
      <c r="I20" s="85"/>
      <c r="J20" s="284" t="str">
        <f>IF(OR(ISERROR(VLOOKUP(J14,スケジュール!$A$10:$AC$276,3)),(ISBLANK(VLOOKUP(J14,スケジュール!$A$10:$AC$276,3)))),"",VLOOKUP(J14,スケジュール!$A$10:$AC$276,3))</f>
        <v/>
      </c>
      <c r="K20" s="284" t="str">
        <f>IF(OR(ISERROR(VLOOKUP(K14,スケジュール!$A$10:$AC$276,3)),(ISBLANK(VLOOKUP(K14,スケジュール!$A$10:$AC$276,3)))),"",VLOOKUP(K14,スケジュール!$A$10:$AC$276,3))</f>
        <v/>
      </c>
      <c r="L20" s="284">
        <f>IF(OR(ISERROR(VLOOKUP(L14,スケジュール!$A$10:$AC$276,3)),(ISBLANK(VLOOKUP(L14,スケジュール!$A$10:$AC$276,3)))),"",VLOOKUP(L14,スケジュール!$A$10:$AC$276,3))</f>
        <v>43422</v>
      </c>
      <c r="M20" s="284">
        <f>IF(OR(ISERROR(VLOOKUP(M14,スケジュール!$A$10:$AC$276,3)),(ISBLANK(VLOOKUP(M14,スケジュール!$A$10:$AC$276,3)))),"",VLOOKUP(M14,スケジュール!$A$10:$AC$276,3))</f>
        <v>43423</v>
      </c>
      <c r="N20" s="284">
        <f>IF(OR(ISERROR(VLOOKUP(N14,スケジュール!$A$10:$AC$276,3)),(ISBLANK(VLOOKUP(N14,スケジュール!$A$10:$AC$276,3)))),"",VLOOKUP(N14,スケジュール!$A$10:$AC$276,3))</f>
        <v>43424</v>
      </c>
      <c r="O20" s="284">
        <f>IF(OR(ISERROR(VLOOKUP(O14,スケジュール!$A$10:$AC$276,3)),(ISBLANK(VLOOKUP(O14,スケジュール!$A$10:$AC$276,3)))),"",VLOOKUP(O14,スケジュール!$A$10:$AC$276,3))</f>
        <v>43425</v>
      </c>
      <c r="P20" s="284"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43450</v>
      </c>
      <c r="U20" s="122">
        <f>IF(OR(ISERROR(VLOOKUP(U14,スケジュール!$A$10:$AC$276,3)),(ISBLANK(VLOOKUP(U14,スケジュール!$A$10:$AC$276,3)))),"",VLOOKUP(U14,スケジュール!$A$10:$AC$276,3))</f>
        <v>43451</v>
      </c>
      <c r="V20" s="122">
        <f>IF(OR(ISERROR(VLOOKUP(V14,スケジュール!$A$10:$AC$276,3)),(ISBLANK(VLOOKUP(V14,スケジュール!$A$10:$AC$276,3)))),"",VLOOKUP(V14,スケジュール!$A$10:$AC$276,3))</f>
        <v>43452</v>
      </c>
      <c r="W20" s="122">
        <f>IF(OR(ISERROR(VLOOKUP(W14,スケジュール!$A$10:$AC$276,3)),(ISBLANK(VLOOKUP(W14,スケジュール!$A$10:$AC$276,3)))),"",VLOOKUP(W14,スケジュール!$A$10:$AC$276,3))</f>
        <v>43453</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t="str">
        <f>IF(OR(ISERROR(VLOOKUP(AB14,スケジュール!$A$10:$AC$276,3)),(ISBLANK(VLOOKUP(AB14,スケジュール!$A$10:$AC$276,3)))),"",VLOOKUP(AB14,スケジュール!$A$10:$AC$276,3))</f>
        <v/>
      </c>
      <c r="AC20" s="122">
        <f>IF(OR(ISERROR(VLOOKUP(AC14,スケジュール!$A$10:$AC$276,3)),(ISBLANK(VLOOKUP(AC14,スケジュール!$A$10:$AC$276,3)))),"",VLOOKUP(AC14,スケジュール!$A$10:$AC$276,3))</f>
        <v>43486</v>
      </c>
      <c r="AD20" s="122">
        <f>IF(OR(ISERROR(VLOOKUP(AD14,スケジュール!$A$10:$AC$276,3)),(ISBLANK(VLOOKUP(AD14,スケジュール!$A$10:$AC$276,3)))),"",VLOOKUP(AD14,スケジュール!$A$10:$AC$276,3))</f>
        <v>43487</v>
      </c>
      <c r="AE20" s="122">
        <f>IF(OR(ISERROR(VLOOKUP(AE14,スケジュール!$A$10:$AC$276,3)),(ISBLANK(VLOOKUP(AE14,スケジュール!$A$10:$AC$276,3)))),"",VLOOKUP(AE14,スケジュール!$A$10:$AC$276,3))</f>
        <v>43488</v>
      </c>
      <c r="AF20" s="122" t="str">
        <f>IF(OR(ISERROR(VLOOKUP(AF14,スケジュール!$A$10:$AC$276,3)),(ISBLANK(VLOOKUP(AF14,スケジュール!$A$10:$AC$276,3)))),"",VLOOKUP(AF14,スケジュール!$A$10:$AC$276,3))</f>
        <v/>
      </c>
    </row>
    <row r="21" spans="1:36" ht="19.899999999999999"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43396</v>
      </c>
      <c r="E21" s="123">
        <f>IF(OR(ISERROR(VLOOKUP(E14,スケジュール!$A$10:$AC$276,4)),(ISBLANK(VLOOKUP(E14,スケジュール!$A$10:$AC$276,4)))),"",VLOOKUP(E14,スケジュール!$A$10:$AC$276,4))</f>
        <v>43397</v>
      </c>
      <c r="F21" s="123">
        <f>IF(OR(ISERROR(VLOOKUP(F14,スケジュール!$A$10:$AC$276,4)),(ISBLANK(VLOOKUP(F14,スケジュール!$A$10:$AC$276,4)))),"",VLOOKUP(F14,スケジュール!$A$10:$AC$276,4))</f>
        <v>43398</v>
      </c>
      <c r="G21" s="123" t="str">
        <f>IF(OR(ISERROR(VLOOKUP(G14,スケジュール!$A$10:$AC$276,4)),(ISBLANK(VLOOKUP(G14,スケジュール!$A$10:$AC$276,4)))),"",VLOOKUP(G14,スケジュール!$A$10:$AC$276,4))</f>
        <v/>
      </c>
      <c r="H21" s="123" t="str">
        <f>IF(OR(ISERROR(VLOOKUP(H14,スケジュール!$A$10:$AC$276,4)),(ISBLANK(VLOOKUP(H14,スケジュール!$A$10:$AC$276,4)))),"",VLOOKUP(H14,スケジュール!$A$10:$AC$276,4))</f>
        <v/>
      </c>
      <c r="I21" s="85"/>
      <c r="J21" s="284" t="str">
        <f>IF(OR(ISERROR(VLOOKUP(J14,スケジュール!$A$10:$AC$276,4)),(ISBLANK(VLOOKUP(J14,スケジュール!$A$10:$AC$276,4)))),"",VLOOKUP(J14,スケジュール!$A$10:$AC$276,4))</f>
        <v/>
      </c>
      <c r="K21" s="284">
        <f>IF(OR(ISERROR(VLOOKUP(K14,スケジュール!$A$10:$AC$276,4)),(ISBLANK(VLOOKUP(K14,スケジュール!$A$10:$AC$276,4)))),"",VLOOKUP(K14,スケジュール!$A$10:$AC$276,4))</f>
        <v>43423</v>
      </c>
      <c r="L21" s="284">
        <f>IF(OR(ISERROR(VLOOKUP(L14,スケジュール!$A$10:$AC$276,4)),(ISBLANK(VLOOKUP(L14,スケジュール!$A$10:$AC$276,4)))),"",VLOOKUP(L14,スケジュール!$A$10:$AC$276,4))</f>
        <v>43424</v>
      </c>
      <c r="M21" s="284">
        <f>IF(OR(ISERROR(VLOOKUP(M14,スケジュール!$A$10:$AC$276,4)),(ISBLANK(VLOOKUP(M14,スケジュール!$A$10:$AC$276,4)))),"",VLOOKUP(M14,スケジュール!$A$10:$AC$276,4))</f>
        <v>43425</v>
      </c>
      <c r="N21" s="284">
        <f>IF(OR(ISERROR(VLOOKUP(N14,スケジュール!$A$10:$AC$276,4)),(ISBLANK(VLOOKUP(N14,スケジュール!$A$10:$AC$276,4)))),"",VLOOKUP(N14,スケジュール!$A$10:$AC$276,4))</f>
        <v>43426</v>
      </c>
      <c r="O21" s="284" t="str">
        <f>IF(OR(ISERROR(VLOOKUP(O14,スケジュール!$A$10:$AC$276,4)),(ISBLANK(VLOOKUP(O14,スケジュール!$A$10:$AC$276,4)))),"",VLOOKUP(O14,スケジュール!$A$10:$AC$276,4))</f>
        <v/>
      </c>
      <c r="P21" s="284"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43451</v>
      </c>
      <c r="T21" s="123">
        <f>IF(OR(ISERROR(VLOOKUP(T14,スケジュール!$A$10:$AC$276,4)),(ISBLANK(VLOOKUP(T14,スケジュール!$A$10:$AC$276,4)))),"",VLOOKUP(T14,スケジュール!$A$10:$AC$276,4))</f>
        <v>43452</v>
      </c>
      <c r="U21" s="123">
        <f>IF(OR(ISERROR(VLOOKUP(U14,スケジュール!$A$10:$AC$276,4)),(ISBLANK(VLOOKUP(U14,スケジュール!$A$10:$AC$276,4)))),"",VLOOKUP(U14,スケジュール!$A$10:$AC$276,4))</f>
        <v>43453</v>
      </c>
      <c r="V21" s="123">
        <f>IF(OR(ISERROR(VLOOKUP(V14,スケジュール!$A$10:$AC$276,4)),(ISBLANK(VLOOKUP(V14,スケジュール!$A$10:$AC$276,4)))),"",VLOOKUP(V14,スケジュール!$A$10:$AC$276,4))</f>
        <v>43454</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43486</v>
      </c>
      <c r="AB21" s="123">
        <f>IF(OR(ISERROR(VLOOKUP(AB14,スケジュール!$A$10:$AC$276,4)),(ISBLANK(VLOOKUP(AB14,スケジュール!$A$10:$AC$276,4)))),"",VLOOKUP(AB14,スケジュール!$A$10:$AC$276,4))</f>
        <v>43487</v>
      </c>
      <c r="AC21" s="123">
        <f>IF(OR(ISERROR(VLOOKUP(AC14,スケジュール!$A$10:$AC$276,4)),(ISBLANK(VLOOKUP(AC14,スケジュール!$A$10:$AC$276,4)))),"",VLOOKUP(AC14,スケジュール!$A$10:$AC$276,4))</f>
        <v>43488</v>
      </c>
      <c r="AD21" s="123">
        <f>IF(OR(ISERROR(VLOOKUP(AD14,スケジュール!$A$10:$AC$276,4)),(ISBLANK(VLOOKUP(AD14,スケジュール!$A$10:$AC$276,4)))),"",VLOOKUP(AD14,スケジュール!$A$10:$AC$276,4))</f>
        <v>43489</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82" customFormat="1" ht="19.899999999999999" customHeight="1">
      <c r="A22" s="380"/>
      <c r="B22" s="277">
        <f>H14+1</f>
        <v>43387</v>
      </c>
      <c r="C22" s="277">
        <f t="shared" ref="C22:H22" si="8">B22+1</f>
        <v>43388</v>
      </c>
      <c r="D22" s="277">
        <f t="shared" si="8"/>
        <v>43389</v>
      </c>
      <c r="E22" s="277">
        <f t="shared" si="8"/>
        <v>43390</v>
      </c>
      <c r="F22" s="277">
        <f t="shared" si="8"/>
        <v>43391</v>
      </c>
      <c r="G22" s="277">
        <f t="shared" si="8"/>
        <v>43392</v>
      </c>
      <c r="H22" s="277">
        <f t="shared" si="8"/>
        <v>43393</v>
      </c>
      <c r="I22" s="381"/>
      <c r="J22" s="277">
        <f>P14+1</f>
        <v>43415</v>
      </c>
      <c r="K22" s="277">
        <f t="shared" ref="K22:P22" si="9">J22+1</f>
        <v>43416</v>
      </c>
      <c r="L22" s="277">
        <f t="shared" si="9"/>
        <v>43417</v>
      </c>
      <c r="M22" s="277">
        <f t="shared" si="9"/>
        <v>43418</v>
      </c>
      <c r="N22" s="277">
        <f t="shared" si="9"/>
        <v>43419</v>
      </c>
      <c r="O22" s="277">
        <f t="shared" si="9"/>
        <v>43420</v>
      </c>
      <c r="P22" s="277">
        <f t="shared" si="9"/>
        <v>43421</v>
      </c>
      <c r="Q22" s="381"/>
      <c r="R22" s="277">
        <f>X14+1</f>
        <v>43443</v>
      </c>
      <c r="S22" s="277">
        <f t="shared" ref="S22:X22" si="10">R22+1</f>
        <v>43444</v>
      </c>
      <c r="T22" s="277">
        <f t="shared" si="10"/>
        <v>43445</v>
      </c>
      <c r="U22" s="277">
        <f t="shared" si="10"/>
        <v>43446</v>
      </c>
      <c r="V22" s="277">
        <f t="shared" si="10"/>
        <v>43447</v>
      </c>
      <c r="W22" s="277">
        <f t="shared" si="10"/>
        <v>43448</v>
      </c>
      <c r="X22" s="277">
        <f t="shared" si="10"/>
        <v>43449</v>
      </c>
      <c r="Y22" s="381"/>
      <c r="Z22" s="277">
        <f>AF14+1</f>
        <v>43478</v>
      </c>
      <c r="AA22" s="277">
        <f t="shared" ref="AA22:AF22" si="11">Z22+1</f>
        <v>43479</v>
      </c>
      <c r="AB22" s="277">
        <f t="shared" si="11"/>
        <v>43480</v>
      </c>
      <c r="AC22" s="277">
        <f t="shared" si="11"/>
        <v>43481</v>
      </c>
      <c r="AD22" s="277">
        <f t="shared" si="11"/>
        <v>43482</v>
      </c>
      <c r="AE22" s="277">
        <f t="shared" si="11"/>
        <v>43483</v>
      </c>
      <c r="AF22" s="277">
        <f t="shared" si="11"/>
        <v>43484</v>
      </c>
    </row>
    <row r="23" spans="1:36" s="116" customFormat="1" ht="19.899999999999999"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str">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sky</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str">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sky</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sky</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sky</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19.899999999999999"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19.899999999999999"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19.899999999999999" customHeight="1">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19.899999999999999" customHeight="1">
      <c r="A27" s="97" t="str">
        <f>IF(ISBLANK(A19),"",A19)</f>
        <v>●</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e">
        <f>AG19</f>
        <v>#N/A</v>
      </c>
    </row>
    <row r="28" spans="1:36" ht="19.899999999999999" customHeight="1">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43401</v>
      </c>
      <c r="E28" s="122">
        <f>IF(OR(ISERROR(VLOOKUP(E22,スケジュール!$A$10:$AC$276,3)),(ISBLANK(VLOOKUP(E22,スケジュール!$A$10:$AC$276,3)))),"",VLOOKUP(E22,スケジュール!$A$10:$AC$276,3))</f>
        <v>43402</v>
      </c>
      <c r="F28" s="122">
        <f>IF(OR(ISERROR(VLOOKUP(F22,スケジュール!$A$10:$AC$276,3)),(ISBLANK(VLOOKUP(F22,スケジュール!$A$10:$AC$276,3)))),"",VLOOKUP(F22,スケジュール!$A$10:$AC$276,3))</f>
        <v>43403</v>
      </c>
      <c r="G28" s="122">
        <f>IF(OR(ISERROR(VLOOKUP(G22,スケジュール!$A$10:$AC$276,3)),(ISBLANK(VLOOKUP(G22,スケジュール!$A$10:$AC$276,3)))),"",VLOOKUP(G22,スケジュール!$A$10:$AC$276,3))</f>
        <v>43404</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43429</v>
      </c>
      <c r="M28" s="122">
        <f>IF(OR(ISERROR(VLOOKUP(M22,スケジュール!$A$10:$AC$276,3)),(ISBLANK(VLOOKUP(M22,スケジュール!$A$10:$AC$276,3)))),"",VLOOKUP(M22,スケジュール!$A$10:$AC$276,3))</f>
        <v>43430</v>
      </c>
      <c r="N28" s="122">
        <f>IF(OR(ISERROR(VLOOKUP(N22,スケジュール!$A$10:$AC$276,3)),(ISBLANK(VLOOKUP(N22,スケジュール!$A$10:$AC$276,3)))),"",VLOOKUP(N22,スケジュール!$A$10:$AC$276,3))</f>
        <v>43431</v>
      </c>
      <c r="O28" s="122">
        <f>IF(OR(ISERROR(VLOOKUP(O22,スケジュール!$A$10:$AC$276,3)),(ISBLANK(VLOOKUP(O22,スケジュール!$A$10:$AC$276,3)))),"",VLOOKUP(O22,スケジュール!$A$10:$AC$276,3))</f>
        <v>43432</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f>IF(OR(ISERROR(VLOOKUP(T22,スケジュール!$A$10:$AC$276,3)),(ISBLANK(VLOOKUP(T22,スケジュール!$A$10:$AC$276,3)))),"",VLOOKUP(T22,スケジュール!$A$10:$AC$276,3))</f>
        <v>43457</v>
      </c>
      <c r="U28" s="122">
        <f>IF(OR(ISERROR(VLOOKUP(U22,スケジュール!$A$10:$AC$276,3)),(ISBLANK(VLOOKUP(U22,スケジュール!$A$10:$AC$276,3)))),"",VLOOKUP(U22,スケジュール!$A$10:$AC$276,3))</f>
        <v>43458</v>
      </c>
      <c r="V28" s="122">
        <f>IF(OR(ISERROR(VLOOKUP(V22,スケジュール!$A$10:$AC$276,3)),(ISBLANK(VLOOKUP(V22,スケジュール!$A$10:$AC$276,3)))),"",VLOOKUP(V22,スケジュール!$A$10:$AC$276,3))</f>
        <v>43459</v>
      </c>
      <c r="W28" s="122">
        <f>IF(OR(ISERROR(VLOOKUP(W22,スケジュール!$A$10:$AC$276,3)),(ISBLANK(VLOOKUP(W22,スケジュール!$A$10:$AC$276,3)))),"",VLOOKUP(W22,スケジュール!$A$10:$AC$276,3))</f>
        <v>43460</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43492</v>
      </c>
      <c r="AC28" s="122">
        <f>IF(OR(ISERROR(VLOOKUP(AC22,スケジュール!$A$10:$AC$276,3)),(ISBLANK(VLOOKUP(AC22,スケジュール!$A$10:$AC$276,3)))),"",VLOOKUP(AC22,スケジュール!$A$10:$AC$276,3))</f>
        <v>43493</v>
      </c>
      <c r="AD28" s="122">
        <f>IF(OR(ISERROR(VLOOKUP(AD22,スケジュール!$A$10:$AC$276,3)),(ISBLANK(VLOOKUP(AD22,スケジュール!$A$10:$AC$276,3)))),"",VLOOKUP(AD22,スケジュール!$A$10:$AC$276,3))</f>
        <v>43494</v>
      </c>
      <c r="AE28" s="122">
        <f>IF(OR(ISERROR(VLOOKUP(AE22,スケジュール!$A$10:$AC$276,3)),(ISBLANK(VLOOKUP(AE22,スケジュール!$A$10:$AC$276,3)))),"",VLOOKUP(AE22,スケジュール!$A$10:$AC$276,3))</f>
        <v>43495</v>
      </c>
      <c r="AF28" s="122" t="str">
        <f>IF(OR(ISERROR(VLOOKUP(AF22,スケジュール!$A$10:$AC$276,3)),(ISBLANK(VLOOKUP(AF22,スケジュール!$A$10:$AC$276,3)))),"",VLOOKUP(AF22,スケジュール!$A$10:$AC$276,3))</f>
        <v/>
      </c>
    </row>
    <row r="29" spans="1:36" ht="19.899999999999999" customHeight="1">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43402</v>
      </c>
      <c r="D29" s="123">
        <f>IF(OR(ISERROR(VLOOKUP(D22,スケジュール!$A$10:$AC$276,4)),(ISBLANK(VLOOKUP(D22,スケジュール!$A$10:$AC$276,4)))),"",VLOOKUP(D22,スケジュール!$A$10:$AC$276,4))</f>
        <v>43403</v>
      </c>
      <c r="E29" s="123">
        <f>IF(OR(ISERROR(VLOOKUP(E22,スケジュール!$A$10:$AC$276,4)),(ISBLANK(VLOOKUP(E22,スケジュール!$A$10:$AC$276,4)))),"",VLOOKUP(E22,スケジュール!$A$10:$AC$276,4))</f>
        <v>43404</v>
      </c>
      <c r="F29" s="123">
        <f>IF(OR(ISERROR(VLOOKUP(F22,スケジュール!$A$10:$AC$276,4)),(ISBLANK(VLOOKUP(F22,スケジュール!$A$10:$AC$276,4)))),"",VLOOKUP(F22,スケジュール!$A$10:$AC$276,4))</f>
        <v>43405</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43430</v>
      </c>
      <c r="L29" s="123">
        <f>IF(OR(ISERROR(VLOOKUP(L22,スケジュール!$A$10:$AC$276,4)),(ISBLANK(VLOOKUP(L22,スケジュール!$A$10:$AC$276,4)))),"",VLOOKUP(L22,スケジュール!$A$10:$AC$276,4))</f>
        <v>43431</v>
      </c>
      <c r="M29" s="123">
        <f>IF(OR(ISERROR(VLOOKUP(M22,スケジュール!$A$10:$AC$276,4)),(ISBLANK(VLOOKUP(M22,スケジュール!$A$10:$AC$276,4)))),"",VLOOKUP(M22,スケジュール!$A$10:$AC$276,4))</f>
        <v>43432</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43458</v>
      </c>
      <c r="T29" s="123">
        <f>IF(OR(ISERROR(VLOOKUP(T22,スケジュール!$A$10:$AC$276,4)),(ISBLANK(VLOOKUP(T22,スケジュール!$A$10:$AC$276,4)))),"",VLOOKUP(T22,スケジュール!$A$10:$AC$276,4))</f>
        <v>43459</v>
      </c>
      <c r="U29" s="123">
        <f>IF(OR(ISERROR(VLOOKUP(U22,スケジュール!$A$10:$AC$276,4)),(ISBLANK(VLOOKUP(U22,スケジュール!$A$10:$AC$276,4)))),"",VLOOKUP(U22,スケジュール!$A$10:$AC$276,4))</f>
        <v>43460</v>
      </c>
      <c r="V29" s="123">
        <f>IF(OR(ISERROR(VLOOKUP(V22,スケジュール!$A$10:$AC$276,4)),(ISBLANK(VLOOKUP(V22,スケジュール!$A$10:$AC$276,4)))),"",VLOOKUP(V22,スケジュール!$A$10:$AC$276,4))</f>
        <v>43461</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43494</v>
      </c>
      <c r="AC29" s="123">
        <f>IF(OR(ISERROR(VLOOKUP(AC22,スケジュール!$A$10:$AC$276,4)),(ISBLANK(VLOOKUP(AC22,スケジュール!$A$10:$AC$276,4)))),"",VLOOKUP(AC22,スケジュール!$A$10:$AC$276,4))</f>
        <v>43495</v>
      </c>
      <c r="AD29" s="123">
        <f>IF(OR(ISERROR(VLOOKUP(AD22,スケジュール!$A$10:$AC$276,4)),(ISBLANK(VLOOKUP(AD22,スケジュール!$A$10:$AC$276,4)))),"",VLOOKUP(AD22,スケジュール!$A$10:$AC$276,4))</f>
        <v>43496</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82" customFormat="1" ht="19.899999999999999" customHeight="1">
      <c r="A30" s="380"/>
      <c r="B30" s="277">
        <f>H22+1</f>
        <v>43394</v>
      </c>
      <c r="C30" s="277">
        <f t="shared" ref="C30:H30" si="12">B30+1</f>
        <v>43395</v>
      </c>
      <c r="D30" s="277">
        <f t="shared" si="12"/>
        <v>43396</v>
      </c>
      <c r="E30" s="277">
        <f t="shared" si="12"/>
        <v>43397</v>
      </c>
      <c r="F30" s="277">
        <f t="shared" si="12"/>
        <v>43398</v>
      </c>
      <c r="G30" s="277">
        <f t="shared" si="12"/>
        <v>43399</v>
      </c>
      <c r="H30" s="277">
        <f t="shared" si="12"/>
        <v>43400</v>
      </c>
      <c r="I30" s="381"/>
      <c r="J30" s="277">
        <f>P22+1</f>
        <v>43422</v>
      </c>
      <c r="K30" s="277">
        <f t="shared" ref="K30:P30" si="13">J30+1</f>
        <v>43423</v>
      </c>
      <c r="L30" s="277">
        <f t="shared" si="13"/>
        <v>43424</v>
      </c>
      <c r="M30" s="277">
        <f t="shared" si="13"/>
        <v>43425</v>
      </c>
      <c r="N30" s="277">
        <f t="shared" si="13"/>
        <v>43426</v>
      </c>
      <c r="O30" s="277">
        <f t="shared" si="13"/>
        <v>43427</v>
      </c>
      <c r="P30" s="277">
        <f t="shared" si="13"/>
        <v>43428</v>
      </c>
      <c r="Q30" s="381"/>
      <c r="R30" s="277">
        <f>X22+1</f>
        <v>43450</v>
      </c>
      <c r="S30" s="277">
        <f t="shared" ref="S30:X30" si="14">R30+1</f>
        <v>43451</v>
      </c>
      <c r="T30" s="277">
        <f t="shared" si="14"/>
        <v>43452</v>
      </c>
      <c r="U30" s="277">
        <f t="shared" si="14"/>
        <v>43453</v>
      </c>
      <c r="V30" s="277">
        <f t="shared" si="14"/>
        <v>43454</v>
      </c>
      <c r="W30" s="277">
        <f t="shared" si="14"/>
        <v>43455</v>
      </c>
      <c r="X30" s="277">
        <f t="shared" si="14"/>
        <v>43456</v>
      </c>
      <c r="Y30" s="381"/>
      <c r="Z30" s="277">
        <f>AF22+1</f>
        <v>43485</v>
      </c>
      <c r="AA30" s="277">
        <f t="shared" ref="AA30:AF30" si="15">Z30+1</f>
        <v>43486</v>
      </c>
      <c r="AB30" s="277">
        <f t="shared" si="15"/>
        <v>43487</v>
      </c>
      <c r="AC30" s="277">
        <f t="shared" si="15"/>
        <v>43488</v>
      </c>
      <c r="AD30" s="277">
        <f t="shared" si="15"/>
        <v>43489</v>
      </c>
      <c r="AE30" s="277">
        <f t="shared" si="15"/>
        <v>43490</v>
      </c>
      <c r="AF30" s="277">
        <f t="shared" si="15"/>
        <v>43491</v>
      </c>
    </row>
    <row r="31" spans="1:36" s="116" customFormat="1" ht="19.899999999999999"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b">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0</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sky</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sky</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str">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sky</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orange</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orange</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orange</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str">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orange</v>
      </c>
      <c r="AF31" s="118" t="b">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0</v>
      </c>
      <c r="AG31" s="115"/>
      <c r="AJ31" s="117"/>
    </row>
    <row r="32" spans="1:36" s="86" customFormat="1" ht="19.899999999999999"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19.899999999999999"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19.899999999999999" customHeight="1">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19.899999999999999" customHeight="1">
      <c r="A35" s="97" t="str">
        <f>IF(ISBLANK(A27),"",A27)</f>
        <v>●</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e">
        <f>AG27</f>
        <v>#N/A</v>
      </c>
    </row>
    <row r="36" spans="1:36" ht="19.899999999999999" customHeight="1">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43408</v>
      </c>
      <c r="E36" s="122">
        <f>IF(OR(ISERROR(VLOOKUP(E30,スケジュール!$A$10:$AC$276,3)),(ISBLANK(VLOOKUP(E30,スケジュール!$A$10:$AC$276,3)))),"",VLOOKUP(E30,スケジュール!$A$10:$AC$276,3))</f>
        <v>43409</v>
      </c>
      <c r="F36" s="122">
        <f>IF(OR(ISERROR(VLOOKUP(F30,スケジュール!$A$10:$AC$276,3)),(ISBLANK(VLOOKUP(F30,スケジュール!$A$10:$AC$276,3)))),"",VLOOKUP(F30,スケジュール!$A$10:$AC$276,3))</f>
        <v>43410</v>
      </c>
      <c r="G36" s="122">
        <f>IF(OR(ISERROR(VLOOKUP(G30,スケジュール!$A$10:$AC$276,3)),(ISBLANK(VLOOKUP(G30,スケジュール!$A$10:$AC$276,3)))),"",VLOOKUP(G30,スケジュール!$A$10:$AC$276,3))</f>
        <v>43411</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43436</v>
      </c>
      <c r="M36" s="122">
        <f>IF(OR(ISERROR(VLOOKUP(M30,スケジュール!$A$10:$AC$276,3)),(ISBLANK(VLOOKUP(M30,スケジュール!$A$10:$AC$276,3)))),"",VLOOKUP(M30,スケジュール!$A$10:$AC$276,3))</f>
        <v>43437</v>
      </c>
      <c r="N36" s="122">
        <f>IF(OR(ISERROR(VLOOKUP(N30,スケジュール!$A$10:$AC$276,3)),(ISBLANK(VLOOKUP(N30,スケジュール!$A$10:$AC$276,3)))),"",VLOOKUP(N30,スケジュール!$A$10:$AC$276,3))</f>
        <v>43438</v>
      </c>
      <c r="O36" s="122" t="str">
        <f>IF(OR(ISERROR(VLOOKUP(O30,スケジュール!$A$10:$AC$276,3)),(ISBLANK(VLOOKUP(O30,スケジュール!$A$10:$AC$276,3)))),"",VLOOKUP(O30,スケジュール!$A$10:$AC$276,3))</f>
        <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f>IF(OR(ISERROR(VLOOKUP(U30,スケジュール!$A$10:$AC$276,3)),(ISBLANK(VLOOKUP(U30,スケジュール!$A$10:$AC$276,3)))),"",VLOOKUP(U30,スケジュール!$A$10:$AC$276,3))</f>
        <v>43471</v>
      </c>
      <c r="V36" s="122">
        <f>IF(OR(ISERROR(VLOOKUP(V30,スケジュール!$A$10:$AC$276,3)),(ISBLANK(VLOOKUP(V30,スケジュール!$A$10:$AC$276,3)))),"",VLOOKUP(V30,スケジュール!$A$10:$AC$276,3))</f>
        <v>43472</v>
      </c>
      <c r="W36" s="122">
        <f>IF(OR(ISERROR(VLOOKUP(W30,スケジュール!$A$10:$AC$276,3)),(ISBLANK(VLOOKUP(W30,スケジュール!$A$10:$AC$276,3)))),"",VLOOKUP(W30,スケジュール!$A$10:$AC$276,3))</f>
        <v>43473</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43500</v>
      </c>
      <c r="AC36" s="122">
        <f>IF(OR(ISERROR(VLOOKUP(AC30,スケジュール!$A$10:$AC$276,3)),(ISBLANK(VLOOKUP(AC30,スケジュール!$A$10:$AC$276,3)))),"",VLOOKUP(AC30,スケジュール!$A$10:$AC$276,3))</f>
        <v>43501</v>
      </c>
      <c r="AD36" s="122">
        <f>IF(OR(ISERROR(VLOOKUP(AD30,スケジュール!$A$10:$AC$276,3)),(ISBLANK(VLOOKUP(AD30,スケジュール!$A$10:$AC$276,3)))),"",VLOOKUP(AD30,スケジュール!$A$10:$AC$276,3))</f>
        <v>43502</v>
      </c>
      <c r="AE36" s="122">
        <f>IF(OR(ISERROR(VLOOKUP(AE30,スケジュール!$A$10:$AC$276,3)),(ISBLANK(VLOOKUP(AE30,スケジュール!$A$10:$AC$276,3)))),"",VLOOKUP(AE30,スケジュール!$A$10:$AC$276,3))</f>
        <v>43503</v>
      </c>
      <c r="AF36" s="122" t="str">
        <f>IF(OR(ISERROR(VLOOKUP(AF30,スケジュール!$A$10:$AC$276,3)),(ISBLANK(VLOOKUP(AF30,スケジュール!$A$10:$AC$276,3)))),"",VLOOKUP(AF30,スケジュール!$A$10:$AC$276,3))</f>
        <v/>
      </c>
    </row>
    <row r="37" spans="1:36" ht="19.899999999999999" customHeight="1">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43409</v>
      </c>
      <c r="D37" s="123">
        <f>IF(OR(ISERROR(VLOOKUP(D30,スケジュール!$A$10:$AC$276,4)),(ISBLANK(VLOOKUP(D30,スケジュール!$A$10:$AC$276,4)))),"",VLOOKUP(D30,スケジュール!$A$10:$AC$276,4))</f>
        <v>43410</v>
      </c>
      <c r="E37" s="123">
        <f>IF(OR(ISERROR(VLOOKUP(E30,スケジュール!$A$10:$AC$276,4)),(ISBLANK(VLOOKUP(E30,スケジュール!$A$10:$AC$276,4)))),"",VLOOKUP(E30,スケジュール!$A$10:$AC$276,4))</f>
        <v>43411</v>
      </c>
      <c r="F37" s="123">
        <f>IF(OR(ISERROR(VLOOKUP(F30,スケジュール!$A$10:$AC$276,4)),(ISBLANK(VLOOKUP(F30,スケジュール!$A$10:$AC$276,4)))),"",VLOOKUP(F30,スケジュール!$A$10:$AC$276,4))</f>
        <v>43412</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43437</v>
      </c>
      <c r="L37" s="123">
        <f>IF(OR(ISERROR(VLOOKUP(L30,スケジュール!$A$10:$AC$276,4)),(ISBLANK(VLOOKUP(L30,スケジュール!$A$10:$AC$276,4)))),"",VLOOKUP(L30,スケジュール!$A$10:$AC$276,4))</f>
        <v>43438</v>
      </c>
      <c r="M37" s="123">
        <f>IF(OR(ISERROR(VLOOKUP(M30,スケジュール!$A$10:$AC$276,4)),(ISBLANK(VLOOKUP(M30,スケジュール!$A$10:$AC$276,4)))),"",VLOOKUP(M30,スケジュール!$A$10:$AC$276,4))</f>
        <v>43439</v>
      </c>
      <c r="N37" s="123">
        <f>IF(OR(ISERROR(VLOOKUP(N30,スケジュール!$A$10:$AC$276,4)),(ISBLANK(VLOOKUP(N30,スケジュール!$A$10:$AC$276,4)))),"",VLOOKUP(N30,スケジュール!$A$10:$AC$276,4))</f>
        <v>43440</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43471</v>
      </c>
      <c r="T37" s="123">
        <f>IF(OR(ISERROR(VLOOKUP(T30,スケジュール!$A$10:$AC$276,4)),(ISBLANK(VLOOKUP(T30,スケジュール!$A$10:$AC$276,4)))),"",VLOOKUP(T30,スケジュール!$A$10:$AC$276,4))</f>
        <v>43472</v>
      </c>
      <c r="U37" s="123">
        <f>IF(OR(ISERROR(VLOOKUP(U30,スケジュール!$A$10:$AC$276,4)),(ISBLANK(VLOOKUP(U30,スケジュール!$A$10:$AC$276,4)))),"",VLOOKUP(U30,スケジュール!$A$10:$AC$276,4))</f>
        <v>43473</v>
      </c>
      <c r="V37" s="123">
        <f>IF(OR(ISERROR(VLOOKUP(V30,スケジュール!$A$10:$AC$276,4)),(ISBLANK(VLOOKUP(V30,スケジュール!$A$10:$AC$276,4)))),"",VLOOKUP(V30,スケジュール!$A$10:$AC$276,4))</f>
        <v>43475</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43501</v>
      </c>
      <c r="AB37" s="123">
        <f>IF(OR(ISERROR(VLOOKUP(AB30,スケジュール!$A$10:$AC$276,4)),(ISBLANK(VLOOKUP(AB30,スケジュール!$A$10:$AC$276,4)))),"",VLOOKUP(AB30,スケジュール!$A$10:$AC$276,4))</f>
        <v>43502</v>
      </c>
      <c r="AC37" s="123">
        <f>IF(OR(ISERROR(VLOOKUP(AC30,スケジュール!$A$10:$AC$276,4)),(ISBLANK(VLOOKUP(AC30,スケジュール!$A$10:$AC$276,4)))),"",VLOOKUP(AC30,スケジュール!$A$10:$AC$276,4))</f>
        <v>43503</v>
      </c>
      <c r="AD37" s="123">
        <f>IF(OR(ISERROR(VLOOKUP(AD30,スケジュール!$A$10:$AC$276,4)),(ISBLANK(VLOOKUP(AD30,スケジュール!$A$10:$AC$276,4)))),"",VLOOKUP(AD30,スケジュール!$A$10:$AC$276,4))</f>
        <v>43504</v>
      </c>
      <c r="AE37" s="123" t="str">
        <f>IF(OR(ISERROR(VLOOKUP(AE30,スケジュール!$A$10:$AC$276,4)),(ISBLANK(VLOOKUP(AE30,スケジュール!$A$10:$AC$276,4)))),"",VLOOKUP(AE30,スケジュール!$A$10:$AC$276,4))</f>
        <v/>
      </c>
      <c r="AF37" s="123" t="str">
        <f>IF(OR(ISERROR(VLOOKUP(AF30,スケジュール!$A$10:$AC$276,4)),(ISBLANK(VLOOKUP(AF30,スケジュール!$A$10:$AC$276,4)))),"",VLOOKUP(AF30,スケジュール!$A$10:$AC$276,4))</f>
        <v/>
      </c>
    </row>
    <row r="38" spans="1:36" s="382" customFormat="1" ht="19.899999999999999" customHeight="1">
      <c r="A38" s="380"/>
      <c r="B38" s="277">
        <f>H30+1</f>
        <v>43401</v>
      </c>
      <c r="C38" s="277">
        <f t="shared" ref="C38:H38" si="16">B38+1</f>
        <v>43402</v>
      </c>
      <c r="D38" s="277">
        <f t="shared" si="16"/>
        <v>43403</v>
      </c>
      <c r="E38" s="277">
        <f t="shared" si="16"/>
        <v>43404</v>
      </c>
      <c r="F38" s="277">
        <f t="shared" si="16"/>
        <v>43405</v>
      </c>
      <c r="G38" s="277">
        <f t="shared" si="16"/>
        <v>43406</v>
      </c>
      <c r="H38" s="277">
        <f t="shared" si="16"/>
        <v>43407</v>
      </c>
      <c r="I38" s="381"/>
      <c r="J38" s="277">
        <f>P30+1</f>
        <v>43429</v>
      </c>
      <c r="K38" s="277">
        <f t="shared" ref="K38:P38" si="17">J38+1</f>
        <v>43430</v>
      </c>
      <c r="L38" s="277">
        <f t="shared" si="17"/>
        <v>43431</v>
      </c>
      <c r="M38" s="277">
        <f t="shared" si="17"/>
        <v>43432</v>
      </c>
      <c r="N38" s="277">
        <f t="shared" si="17"/>
        <v>43433</v>
      </c>
      <c r="O38" s="277">
        <f t="shared" si="17"/>
        <v>43434</v>
      </c>
      <c r="P38" s="277">
        <f t="shared" si="17"/>
        <v>43435</v>
      </c>
      <c r="Q38" s="381"/>
      <c r="R38" s="277">
        <f>X30+1</f>
        <v>43457</v>
      </c>
      <c r="S38" s="277">
        <f t="shared" ref="S38:X38" si="18">R38+1</f>
        <v>43458</v>
      </c>
      <c r="T38" s="277">
        <f t="shared" si="18"/>
        <v>43459</v>
      </c>
      <c r="U38" s="277">
        <f t="shared" si="18"/>
        <v>43460</v>
      </c>
      <c r="V38" s="277">
        <f t="shared" si="18"/>
        <v>43461</v>
      </c>
      <c r="W38" s="277">
        <f t="shared" si="18"/>
        <v>43462</v>
      </c>
      <c r="X38" s="277">
        <f t="shared" si="18"/>
        <v>43463</v>
      </c>
      <c r="Y38" s="381"/>
      <c r="Z38" s="277">
        <f>AF30+1</f>
        <v>43492</v>
      </c>
      <c r="AA38" s="277">
        <f t="shared" ref="AA38:AF38" si="19">Z38+1</f>
        <v>43493</v>
      </c>
      <c r="AB38" s="277">
        <f t="shared" si="19"/>
        <v>43494</v>
      </c>
      <c r="AC38" s="277">
        <f t="shared" si="19"/>
        <v>43495</v>
      </c>
      <c r="AD38" s="277">
        <f t="shared" si="19"/>
        <v>43496</v>
      </c>
      <c r="AE38" s="277">
        <f t="shared" si="19"/>
        <v>43497</v>
      </c>
      <c r="AF38" s="277">
        <f t="shared" si="19"/>
        <v>43498</v>
      </c>
    </row>
    <row r="39" spans="1:36" s="116" customFormat="1" ht="19.899999999999999"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green</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green</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green</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green</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b">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0</v>
      </c>
      <c r="AG39" s="115"/>
      <c r="AJ39" s="117"/>
    </row>
    <row r="40" spans="1:36" s="86" customFormat="1" ht="19.899999999999999" customHeight="1">
      <c r="A40" s="126" t="str">
        <f>IF(ISBLANK(A32),"",A32)</f>
        <v>●</v>
      </c>
      <c r="B40" s="285" t="str">
        <f>IF(ISERROR(VLOOKUP(B38,スケジュール!$A$10:$V$266,$AG40+4,FALSE)),"",IF(VLOOKUP(B38,スケジュール!$A$10:$V$266,$AG40+4,FALSE)="●",VLOOKUP(B38,スケジュール!$A$10:$V$266,$AG40+4,FALSE),""))</f>
        <v/>
      </c>
      <c r="C40" s="285" t="str">
        <f>IF(ISERROR(VLOOKUP(C38,スケジュール!$A$10:$V$266,$AG40+4,FALSE)),"",IF(VLOOKUP(C38,スケジュール!$A$10:$V$266,$AG40+4,FALSE)="●",VLOOKUP(C38,スケジュール!$A$10:$V$266,$AG40+4,FALSE),""))</f>
        <v/>
      </c>
      <c r="D40" s="285" t="str">
        <f>IF(ISERROR(VLOOKUP(D38,スケジュール!$A$10:$V$266,$AG40+4,FALSE)),"",IF(VLOOKUP(D38,スケジュール!$A$10:$V$266,$AG40+4,FALSE)="●",VLOOKUP(D38,スケジュール!$A$10:$V$266,$AG40+4,FALSE),""))</f>
        <v/>
      </c>
      <c r="E40" s="285" t="str">
        <f>IF(ISERROR(VLOOKUP(E38,スケジュール!$A$10:$V$266,$AG40+4,FALSE)),"",IF(VLOOKUP(E38,スケジュール!$A$10:$V$266,$AG40+4,FALSE)="●",VLOOKUP(E38,スケジュール!$A$10:$V$266,$AG40+4,FALSE),""))</f>
        <v/>
      </c>
      <c r="F40" s="285" t="str">
        <f>IF(ISERROR(VLOOKUP(F38,スケジュール!$A$10:$V$266,$AG40+4,FALSE)),"",IF(VLOOKUP(F38,スケジュール!$A$10:$V$266,$AG40+4,FALSE)="●",VLOOKUP(F38,スケジュール!$A$10:$V$266,$AG40+4,FALSE),""))</f>
        <v/>
      </c>
      <c r="G40" s="285" t="str">
        <f>IF(ISERROR(VLOOKUP(G38,スケジュール!$A$10:$V$266,$AG40+4,FALSE)),"",IF(VLOOKUP(G38,スケジュール!$A$10:$V$266,$AG40+4,FALSE)="●",VLOOKUP(G38,スケジュール!$A$10:$V$266,$AG40+4,FALSE),""))</f>
        <v/>
      </c>
      <c r="H40" s="285" t="str">
        <f>IF(ISERROR(VLOOKUP(H38,スケジュール!$A$10:$V$266,$AG40+4,FALSE)),"",IF(VLOOKUP(H38,スケジュール!$A$10:$V$266,$AG40+4,FALSE)="●",VLOOKUP(H38,スケジュール!$A$10:$V$266,$AG40+4,FALSE),""))</f>
        <v/>
      </c>
      <c r="I40" s="286"/>
      <c r="J40" s="281" t="str">
        <f>IF(ISERROR(VLOOKUP(J38,スケジュール!$A$10:$V$266,$AG40+4,FALSE)),"",IF(VLOOKUP(J38,スケジュール!$A$10:$V$266,$AG40+4,FALSE)="●",VLOOKUP(J38,スケジュール!$A$10:$V$266,$AG40+4,FALSE),""))</f>
        <v/>
      </c>
      <c r="K40" s="281" t="str">
        <f>IF(ISERROR(VLOOKUP(K38,スケジュール!$A$10:$V$266,$AG40+4,FALSE)),"",IF(VLOOKUP(K38,スケジュール!$A$10:$V$266,$AG40+4,FALSE)="●",VLOOKUP(K38,スケジュール!$A$10:$V$266,$AG40+4,FALSE),""))</f>
        <v/>
      </c>
      <c r="L40" s="281" t="str">
        <f>IF(ISERROR(VLOOKUP(L38,スケジュール!$A$10:$V$266,$AG40+4,FALSE)),"",IF(VLOOKUP(L38,スケジュール!$A$10:$V$266,$AG40+4,FALSE)="●",VLOOKUP(L38,スケジュール!$A$10:$V$266,$AG40+4,FALSE),""))</f>
        <v/>
      </c>
      <c r="M40" s="281" t="str">
        <f>IF(ISERROR(VLOOKUP(M38,スケジュール!$A$10:$V$266,$AG40+4,FALSE)),"",IF(VLOOKUP(M38,スケジュール!$A$10:$V$266,$AG40+4,FALSE)="●",VLOOKUP(M38,スケジュール!$A$10:$V$266,$AG40+4,FALSE),""))</f>
        <v/>
      </c>
      <c r="N40" s="281" t="str">
        <f>IF(ISERROR(VLOOKUP(N38,スケジュール!$A$10:$V$266,$AG40+4,FALSE)),"",IF(VLOOKUP(N38,スケジュール!$A$10:$V$266,$AG40+4,FALSE)="●",VLOOKUP(N38,スケジュール!$A$10:$V$266,$AG40+4,FALSE),""))</f>
        <v/>
      </c>
      <c r="O40" s="281" t="str">
        <f>IF(ISERROR(VLOOKUP(O38,スケジュール!$A$10:$V$266,$AG40+4,FALSE)),"",IF(VLOOKUP(O38,スケジュール!$A$10:$V$266,$AG40+4,FALSE)="●",VLOOKUP(O38,スケジュール!$A$10:$V$266,$AG40+4,FALSE),""))</f>
        <v/>
      </c>
      <c r="P40" s="281" t="str">
        <f>IF(ISERROR(VLOOKUP(P38,スケジュール!$A$10:$V$266,$AG40+4,FALSE)),"",IF(VLOOKUP(P38,スケジュール!$A$10:$V$266,$AG40+4,FALSE)="●",VLOOKUP(P38,スケジュール!$A$10:$V$266,$AG40+4,FALSE),""))</f>
        <v/>
      </c>
      <c r="Q40" s="286"/>
      <c r="R40" s="281" t="str">
        <f>IF(ISERROR(VLOOKUP(R38,スケジュール!$A$10:$V$266,$AG40+4,FALSE)),"",IF(VLOOKUP(R38,スケジュール!$A$10:$V$266,$AG40+4,FALSE)="●",VLOOKUP(R38,スケジュール!$A$10:$V$266,$AG40+4,FALSE),""))</f>
        <v/>
      </c>
      <c r="S40" s="281" t="str">
        <f>IF(ISERROR(VLOOKUP(S38,スケジュール!$A$10:$V$266,$AG40+4,FALSE)),"",IF(VLOOKUP(S38,スケジュール!$A$10:$V$266,$AG40+4,FALSE)="●",VLOOKUP(S38,スケジュール!$A$10:$V$266,$AG40+4,FALSE),""))</f>
        <v/>
      </c>
      <c r="T40" s="281" t="str">
        <f>IF(ISERROR(VLOOKUP(T38,スケジュール!$A$10:$V$266,$AG40+4,FALSE)),"",IF(VLOOKUP(T38,スケジュール!$A$10:$V$266,$AG40+4,FALSE)="●",VLOOKUP(T38,スケジュール!$A$10:$V$266,$AG40+4,FALSE),""))</f>
        <v/>
      </c>
      <c r="U40" s="281" t="str">
        <f>IF(ISERROR(VLOOKUP(U38,スケジュール!$A$10:$V$266,$AG40+4,FALSE)),"",IF(VLOOKUP(U38,スケジュール!$A$10:$V$266,$AG40+4,FALSE)="●",VLOOKUP(U38,スケジュール!$A$10:$V$266,$AG40+4,FALSE),""))</f>
        <v/>
      </c>
      <c r="V40" s="281" t="str">
        <f>IF(ISERROR(VLOOKUP(V38,スケジュール!$A$10:$V$266,$AG40+4,FALSE)),"",IF(VLOOKUP(V38,スケジュール!$A$10:$V$266,$AG40+4,FALSE)="●",VLOOKUP(V38,スケジュール!$A$10:$V$266,$AG40+4,FALSE),""))</f>
        <v/>
      </c>
      <c r="W40" s="281" t="str">
        <f>IF(ISERROR(VLOOKUP(W38,スケジュール!$A$10:$V$266,$AG40+4,FALSE)),"",IF(VLOOKUP(W38,スケジュール!$A$10:$V$266,$AG40+4,FALSE)="●",VLOOKUP(W38,スケジュール!$A$10:$V$266,$AG40+4,FALSE),""))</f>
        <v/>
      </c>
      <c r="X40" s="281" t="str">
        <f>IF(ISERROR(VLOOKUP(X38,スケジュール!$A$10:$V$266,$AG40+4,FALSE)),"",IF(VLOOKUP(X38,スケジュール!$A$10:$V$266,$AG40+4,FALSE)="●",VLOOKUP(X38,スケジュール!$A$10:$V$266,$AG40+4,FALSE),""))</f>
        <v/>
      </c>
      <c r="Y40" s="286"/>
      <c r="Z40" s="281" t="str">
        <f>IF(ISERROR(VLOOKUP(Z38,スケジュール!$A$10:$V$266,$AG40+4,FALSE)),"",IF(VLOOKUP(Z38,スケジュール!$A$10:$V$266,$AG40+4,FALSE)="●",VLOOKUP(Z38,スケジュール!$A$10:$V$266,$AG40+4,FALSE),""))</f>
        <v/>
      </c>
      <c r="AA40" s="281" t="str">
        <f>IF(ISERROR(VLOOKUP(AA38,スケジュール!$A$10:$V$266,$AG40+4,FALSE)),"",IF(VLOOKUP(AA38,スケジュール!$A$10:$V$266,$AG40+4,FALSE)="●",VLOOKUP(AA38,スケジュール!$A$10:$V$266,$AG40+4,FALSE),""))</f>
        <v/>
      </c>
      <c r="AB40" s="281" t="str">
        <f>IF(ISERROR(VLOOKUP(AB38,スケジュール!$A$10:$V$266,$AG40+4,FALSE)),"",IF(VLOOKUP(AB38,スケジュール!$A$10:$V$266,$AG40+4,FALSE)="●",VLOOKUP(AB38,スケジュール!$A$10:$V$266,$AG40+4,FALSE),""))</f>
        <v/>
      </c>
      <c r="AC40" s="281" t="str">
        <f>IF(ISERROR(VLOOKUP(AC38,スケジュール!$A$10:$V$266,$AG40+4,FALSE)),"",IF(VLOOKUP(AC38,スケジュール!$A$10:$V$266,$AG40+4,FALSE)="●",VLOOKUP(AC38,スケジュール!$A$10:$V$266,$AG40+4,FALSE),""))</f>
        <v/>
      </c>
      <c r="AD40" s="281" t="str">
        <f>IF(ISERROR(VLOOKUP(AD38,スケジュール!$A$10:$V$266,$AG40+4,FALSE)),"",IF(VLOOKUP(AD38,スケジュール!$A$10:$V$266,$AG40+4,FALSE)="●",VLOOKUP(AD38,スケジュール!$A$10:$V$266,$AG40+4,FALSE),""))</f>
        <v/>
      </c>
      <c r="AE40" s="281" t="str">
        <f>IF(ISERROR(VLOOKUP(AE38,スケジュール!$A$10:$V$266,$AG40+4,FALSE)),"",IF(VLOOKUP(AE38,スケジュール!$A$10:$V$266,$AG40+4,FALSE)="●",VLOOKUP(AE38,スケジュール!$A$10:$V$266,$AG40+4,FALSE),""))</f>
        <v/>
      </c>
      <c r="AF40" s="281" t="str">
        <f>IF(ISERROR(VLOOKUP(AF38,スケジュール!$A$10:$V$266,$AG40+4,FALSE)),"",IF(VLOOKUP(AF38,スケジュール!$A$10:$V$266,$AG40+4,FALSE)="●",VLOOKUP(AF38,スケジュール!$A$10:$V$266,$AG40+4,FALSE),""))</f>
        <v/>
      </c>
      <c r="AG40" s="102" t="e">
        <f>AG32</f>
        <v>#N/A</v>
      </c>
    </row>
    <row r="41" spans="1:36" s="88" customFormat="1" ht="19.899999999999999" customHeight="1">
      <c r="A41" s="88" t="str">
        <f>IF(ISBLANK(A33),"",A33)</f>
        <v>●</v>
      </c>
      <c r="B41" s="285" t="str">
        <f>IF(ISERROR(VLOOKUP(B38,スケジュール!$A$10:$V$266,$AG41+4,FALSE)),"",IF(VLOOKUP(B38,スケジュール!$A$10:$V$266,$AG41+4,FALSE)="●",VLOOKUP(B38,スケジュール!$A$10:$V$266,$AG41+4,FALSE),""))</f>
        <v/>
      </c>
      <c r="C41" s="285" t="str">
        <f>IF(ISERROR(VLOOKUP(C38,スケジュール!$A$10:$V$266,$AG41+4,FALSE)),"",IF(VLOOKUP(C38,スケジュール!$A$10:$V$266,$AG41+4,FALSE)="●",VLOOKUP(C38,スケジュール!$A$10:$V$266,$AG41+4,FALSE),""))</f>
        <v/>
      </c>
      <c r="D41" s="285" t="str">
        <f>IF(ISERROR(VLOOKUP(D38,スケジュール!$A$10:$V$266,$AG41+4,FALSE)),"",IF(VLOOKUP(D38,スケジュール!$A$10:$V$266,$AG41+4,FALSE)="●",VLOOKUP(D38,スケジュール!$A$10:$V$266,$AG41+4,FALSE),""))</f>
        <v/>
      </c>
      <c r="E41" s="285" t="str">
        <f>IF(ISERROR(VLOOKUP(E38,スケジュール!$A$10:$V$266,$AG41+4,FALSE)),"",IF(VLOOKUP(E38,スケジュール!$A$10:$V$266,$AG41+4,FALSE)="●",VLOOKUP(E38,スケジュール!$A$10:$V$266,$AG41+4,FALSE),""))</f>
        <v/>
      </c>
      <c r="F41" s="285" t="str">
        <f>IF(ISERROR(VLOOKUP(F38,スケジュール!$A$10:$V$266,$AG41+4,FALSE)),"",IF(VLOOKUP(F38,スケジュール!$A$10:$V$266,$AG41+4,FALSE)="●",VLOOKUP(F38,スケジュール!$A$10:$V$266,$AG41+4,FALSE),""))</f>
        <v/>
      </c>
      <c r="G41" s="285" t="str">
        <f>IF(ISERROR(VLOOKUP(G38,スケジュール!$A$10:$V$266,$AG41+4,FALSE)),"",IF(VLOOKUP(G38,スケジュール!$A$10:$V$266,$AG41+4,FALSE)="●",VLOOKUP(G38,スケジュール!$A$10:$V$266,$AG41+4,FALSE),""))</f>
        <v/>
      </c>
      <c r="H41" s="285" t="str">
        <f>IF(ISERROR(VLOOKUP(H38,スケジュール!$A$10:$V$266,$AG41+4,FALSE)),"",IF(VLOOKUP(H38,スケジュール!$A$10:$V$266,$AG41+4,FALSE)="●",VLOOKUP(H38,スケジュール!$A$10:$V$266,$AG41+4,FALSE),""))</f>
        <v/>
      </c>
      <c r="I41" s="286"/>
      <c r="J41" s="281" t="str">
        <f>IF(ISERROR(VLOOKUP(J38,スケジュール!$A$10:$V$266,$AG41+4,FALSE)),"",IF(VLOOKUP(J38,スケジュール!$A$10:$V$266,$AG41+4,FALSE)="●",VLOOKUP(J38,スケジュール!$A$10:$V$266,$AG41+4,FALSE),""))</f>
        <v/>
      </c>
      <c r="K41" s="281" t="str">
        <f>IF(ISERROR(VLOOKUP(K38,スケジュール!$A$10:$V$266,$AG41+4,FALSE)),"",IF(VLOOKUP(K38,スケジュール!$A$10:$V$266,$AG41+4,FALSE)="●",VLOOKUP(K38,スケジュール!$A$10:$V$266,$AG41+4,FALSE),""))</f>
        <v/>
      </c>
      <c r="L41" s="281" t="str">
        <f>IF(ISERROR(VLOOKUP(L38,スケジュール!$A$10:$V$266,$AG41+4,FALSE)),"",IF(VLOOKUP(L38,スケジュール!$A$10:$V$266,$AG41+4,FALSE)="●",VLOOKUP(L38,スケジュール!$A$10:$V$266,$AG41+4,FALSE),""))</f>
        <v/>
      </c>
      <c r="M41" s="281" t="str">
        <f>IF(ISERROR(VLOOKUP(M38,スケジュール!$A$10:$V$266,$AG41+4,FALSE)),"",IF(VLOOKUP(M38,スケジュール!$A$10:$V$266,$AG41+4,FALSE)="●",VLOOKUP(M38,スケジュール!$A$10:$V$266,$AG41+4,FALSE),""))</f>
        <v/>
      </c>
      <c r="N41" s="281" t="str">
        <f>IF(ISERROR(VLOOKUP(N38,スケジュール!$A$10:$V$266,$AG41+4,FALSE)),"",IF(VLOOKUP(N38,スケジュール!$A$10:$V$266,$AG41+4,FALSE)="●",VLOOKUP(N38,スケジュール!$A$10:$V$266,$AG41+4,FALSE),""))</f>
        <v/>
      </c>
      <c r="O41" s="281" t="str">
        <f>IF(ISERROR(VLOOKUP(O38,スケジュール!$A$10:$V$266,$AG41+4,FALSE)),"",IF(VLOOKUP(O38,スケジュール!$A$10:$V$266,$AG41+4,FALSE)="●",VLOOKUP(O38,スケジュール!$A$10:$V$266,$AG41+4,FALSE),""))</f>
        <v/>
      </c>
      <c r="P41" s="281" t="str">
        <f>IF(ISERROR(VLOOKUP(P38,スケジュール!$A$10:$V$266,$AG41+4,FALSE)),"",IF(VLOOKUP(P38,スケジュール!$A$10:$V$266,$AG41+4,FALSE)="●",VLOOKUP(P38,スケジュール!$A$10:$V$266,$AG41+4,FALSE),""))</f>
        <v/>
      </c>
      <c r="Q41" s="286"/>
      <c r="R41" s="281" t="str">
        <f>IF(ISERROR(VLOOKUP(R38,スケジュール!$A$10:$V$266,$AG41+4,FALSE)),"",IF(VLOOKUP(R38,スケジュール!$A$10:$V$266,$AG41+4,FALSE)="●",VLOOKUP(R38,スケジュール!$A$10:$V$266,$AG41+4,FALSE),""))</f>
        <v/>
      </c>
      <c r="S41" s="281" t="str">
        <f>IF(ISERROR(VLOOKUP(S38,スケジュール!$A$10:$V$266,$AG41+4,FALSE)),"",IF(VLOOKUP(S38,スケジュール!$A$10:$V$266,$AG41+4,FALSE)="●",VLOOKUP(S38,スケジュール!$A$10:$V$266,$AG41+4,FALSE),""))</f>
        <v/>
      </c>
      <c r="T41" s="281" t="str">
        <f>IF(ISERROR(VLOOKUP(T38,スケジュール!$A$10:$V$266,$AG41+4,FALSE)),"",IF(VLOOKUP(T38,スケジュール!$A$10:$V$266,$AG41+4,FALSE)="●",VLOOKUP(T38,スケジュール!$A$10:$V$266,$AG41+4,FALSE),""))</f>
        <v/>
      </c>
      <c r="U41" s="281" t="str">
        <f>IF(ISERROR(VLOOKUP(U38,スケジュール!$A$10:$V$266,$AG41+4,FALSE)),"",IF(VLOOKUP(U38,スケジュール!$A$10:$V$266,$AG41+4,FALSE)="●",VLOOKUP(U38,スケジュール!$A$10:$V$266,$AG41+4,FALSE),""))</f>
        <v/>
      </c>
      <c r="V41" s="281" t="str">
        <f>IF(ISERROR(VLOOKUP(V38,スケジュール!$A$10:$V$266,$AG41+4,FALSE)),"",IF(VLOOKUP(V38,スケジュール!$A$10:$V$266,$AG41+4,FALSE)="●",VLOOKUP(V38,スケジュール!$A$10:$V$266,$AG41+4,FALSE),""))</f>
        <v/>
      </c>
      <c r="W41" s="281" t="str">
        <f>IF(ISERROR(VLOOKUP(W38,スケジュール!$A$10:$V$266,$AG41+4,FALSE)),"",IF(VLOOKUP(W38,スケジュール!$A$10:$V$266,$AG41+4,FALSE)="●",VLOOKUP(W38,スケジュール!$A$10:$V$266,$AG41+4,FALSE),""))</f>
        <v/>
      </c>
      <c r="X41" s="281" t="str">
        <f>IF(ISERROR(VLOOKUP(X38,スケジュール!$A$10:$V$266,$AG41+4,FALSE)),"",IF(VLOOKUP(X38,スケジュール!$A$10:$V$266,$AG41+4,FALSE)="●",VLOOKUP(X38,スケジュール!$A$10:$V$266,$AG41+4,FALSE),""))</f>
        <v/>
      </c>
      <c r="Y41" s="286"/>
      <c r="Z41" s="281" t="str">
        <f>IF(ISERROR(VLOOKUP(Z38,スケジュール!$A$10:$V$266,$AG41+4,FALSE)),"",IF(VLOOKUP(Z38,スケジュール!$A$10:$V$266,$AG41+4,FALSE)="●",VLOOKUP(Z38,スケジュール!$A$10:$V$266,$AG41+4,FALSE),""))</f>
        <v/>
      </c>
      <c r="AA41" s="281" t="str">
        <f>IF(ISERROR(VLOOKUP(AA38,スケジュール!$A$10:$V$266,$AG41+4,FALSE)),"",IF(VLOOKUP(AA38,スケジュール!$A$10:$V$266,$AG41+4,FALSE)="●",VLOOKUP(AA38,スケジュール!$A$10:$V$266,$AG41+4,FALSE),""))</f>
        <v/>
      </c>
      <c r="AB41" s="281" t="str">
        <f>IF(ISERROR(VLOOKUP(AB38,スケジュール!$A$10:$V$266,$AG41+4,FALSE)),"",IF(VLOOKUP(AB38,スケジュール!$A$10:$V$266,$AG41+4,FALSE)="●",VLOOKUP(AB38,スケジュール!$A$10:$V$266,$AG41+4,FALSE),""))</f>
        <v/>
      </c>
      <c r="AC41" s="281" t="str">
        <f>IF(ISERROR(VLOOKUP(AC38,スケジュール!$A$10:$V$266,$AG41+4,FALSE)),"",IF(VLOOKUP(AC38,スケジュール!$A$10:$V$266,$AG41+4,FALSE)="●",VLOOKUP(AC38,スケジュール!$A$10:$V$266,$AG41+4,FALSE),""))</f>
        <v/>
      </c>
      <c r="AD41" s="281" t="str">
        <f>IF(ISERROR(VLOOKUP(AD38,スケジュール!$A$10:$V$266,$AG41+4,FALSE)),"",IF(VLOOKUP(AD38,スケジュール!$A$10:$V$266,$AG41+4,FALSE)="●",VLOOKUP(AD38,スケジュール!$A$10:$V$266,$AG41+4,FALSE),""))</f>
        <v/>
      </c>
      <c r="AE41" s="281" t="str">
        <f>IF(ISERROR(VLOOKUP(AE38,スケジュール!$A$10:$V$266,$AG41+4,FALSE)),"",IF(VLOOKUP(AE38,スケジュール!$A$10:$V$266,$AG41+4,FALSE)="●",VLOOKUP(AE38,スケジュール!$A$10:$V$266,$AG41+4,FALSE),""))</f>
        <v/>
      </c>
      <c r="AF41" s="281" t="str">
        <f>IF(ISERROR(VLOOKUP(AF38,スケジュール!$A$10:$V$266,$AG41+4,FALSE)),"",IF(VLOOKUP(AF38,スケジュール!$A$10:$V$266,$AG41+4,FALSE)="●",VLOOKUP(AF38,スケジュール!$A$10:$V$266,$AG41+4,FALSE),""))</f>
        <v/>
      </c>
      <c r="AG41" s="102" t="e">
        <f>AG33</f>
        <v>#N/A</v>
      </c>
    </row>
    <row r="42" spans="1:36" s="94" customFormat="1" ht="19.899999999999999" customHeight="1">
      <c r="A42" s="94" t="str">
        <f>IF(ISBLANK(A34),"",A34)</f>
        <v>●</v>
      </c>
      <c r="B42" s="285" t="str">
        <f>IF(ISERROR(VLOOKUP(B38,スケジュール!$A$10:$V$266,$AG42+4,FALSE)),"",IF(VLOOKUP(B38,スケジュール!$A$10:$V$266,$AG42+4,FALSE)="●",VLOOKUP(B38,スケジュール!$A$10:$V$266,$AG42+4,FALSE),""))</f>
        <v/>
      </c>
      <c r="C42" s="285" t="str">
        <f>IF(ISERROR(VLOOKUP(C38,スケジュール!$A$10:$V$266,$AG42+4,FALSE)),"",IF(VLOOKUP(C38,スケジュール!$A$10:$V$266,$AG42+4,FALSE)="●",VLOOKUP(C38,スケジュール!$A$10:$V$266,$AG42+4,FALSE),""))</f>
        <v/>
      </c>
      <c r="D42" s="285" t="str">
        <f>IF(ISERROR(VLOOKUP(D38,スケジュール!$A$10:$V$266,$AG42+4,FALSE)),"",IF(VLOOKUP(D38,スケジュール!$A$10:$V$266,$AG42+4,FALSE)="●",VLOOKUP(D38,スケジュール!$A$10:$V$266,$AG42+4,FALSE),""))</f>
        <v/>
      </c>
      <c r="E42" s="285" t="str">
        <f>IF(ISERROR(VLOOKUP(E38,スケジュール!$A$10:$V$266,$AG42+4,FALSE)),"",IF(VLOOKUP(E38,スケジュール!$A$10:$V$266,$AG42+4,FALSE)="●",VLOOKUP(E38,スケジュール!$A$10:$V$266,$AG42+4,FALSE),""))</f>
        <v/>
      </c>
      <c r="F42" s="285" t="str">
        <f>IF(ISERROR(VLOOKUP(F38,スケジュール!$A$10:$V$266,$AG42+4,FALSE)),"",IF(VLOOKUP(F38,スケジュール!$A$10:$V$266,$AG42+4,FALSE)="●",VLOOKUP(F38,スケジュール!$A$10:$V$266,$AG42+4,FALSE),""))</f>
        <v/>
      </c>
      <c r="G42" s="285" t="str">
        <f>IF(ISERROR(VLOOKUP(G38,スケジュール!$A$10:$V$266,$AG42+4,FALSE)),"",IF(VLOOKUP(G38,スケジュール!$A$10:$V$266,$AG42+4,FALSE)="●",VLOOKUP(G38,スケジュール!$A$10:$V$266,$AG42+4,FALSE),""))</f>
        <v/>
      </c>
      <c r="H42" s="285" t="str">
        <f>IF(ISERROR(VLOOKUP(H38,スケジュール!$A$10:$V$266,$AG42+4,FALSE)),"",IF(VLOOKUP(H38,スケジュール!$A$10:$V$266,$AG42+4,FALSE)="●",VLOOKUP(H38,スケジュール!$A$10:$V$266,$AG42+4,FALSE),""))</f>
        <v/>
      </c>
      <c r="I42" s="286"/>
      <c r="J42" s="281" t="str">
        <f>IF(ISERROR(VLOOKUP(J38,スケジュール!$A$10:$V$266,$AG42+4,FALSE)),"",IF(VLOOKUP(J38,スケジュール!$A$10:$V$266,$AG42+4,FALSE)="●",VLOOKUP(J38,スケジュール!$A$10:$V$266,$AG42+4,FALSE),""))</f>
        <v/>
      </c>
      <c r="K42" s="281" t="str">
        <f>IF(ISERROR(VLOOKUP(K38,スケジュール!$A$10:$V$266,$AG42+4,FALSE)),"",IF(VLOOKUP(K38,スケジュール!$A$10:$V$266,$AG42+4,FALSE)="●",VLOOKUP(K38,スケジュール!$A$10:$V$266,$AG42+4,FALSE),""))</f>
        <v/>
      </c>
      <c r="L42" s="281" t="str">
        <f>IF(ISERROR(VLOOKUP(L38,スケジュール!$A$10:$V$266,$AG42+4,FALSE)),"",IF(VLOOKUP(L38,スケジュール!$A$10:$V$266,$AG42+4,FALSE)="●",VLOOKUP(L38,スケジュール!$A$10:$V$266,$AG42+4,FALSE),""))</f>
        <v/>
      </c>
      <c r="M42" s="281" t="str">
        <f>IF(ISERROR(VLOOKUP(M38,スケジュール!$A$10:$V$266,$AG42+4,FALSE)),"",IF(VLOOKUP(M38,スケジュール!$A$10:$V$266,$AG42+4,FALSE)="●",VLOOKUP(M38,スケジュール!$A$10:$V$266,$AG42+4,FALSE),""))</f>
        <v/>
      </c>
      <c r="N42" s="281" t="str">
        <f>IF(ISERROR(VLOOKUP(N38,スケジュール!$A$10:$V$266,$AG42+4,FALSE)),"",IF(VLOOKUP(N38,スケジュール!$A$10:$V$266,$AG42+4,FALSE)="●",VLOOKUP(N38,スケジュール!$A$10:$V$266,$AG42+4,FALSE),""))</f>
        <v/>
      </c>
      <c r="O42" s="281" t="str">
        <f>IF(ISERROR(VLOOKUP(O38,スケジュール!$A$10:$V$266,$AG42+4,FALSE)),"",IF(VLOOKUP(O38,スケジュール!$A$10:$V$266,$AG42+4,FALSE)="●",VLOOKUP(O38,スケジュール!$A$10:$V$266,$AG42+4,FALSE),""))</f>
        <v/>
      </c>
      <c r="P42" s="281" t="str">
        <f>IF(ISERROR(VLOOKUP(P38,スケジュール!$A$10:$V$266,$AG42+4,FALSE)),"",IF(VLOOKUP(P38,スケジュール!$A$10:$V$266,$AG42+4,FALSE)="●",VLOOKUP(P38,スケジュール!$A$10:$V$266,$AG42+4,FALSE),""))</f>
        <v/>
      </c>
      <c r="Q42" s="286"/>
      <c r="R42" s="281" t="str">
        <f>IF(ISERROR(VLOOKUP(R38,スケジュール!$A$10:$V$266,$AG42+4,FALSE)),"",IF(VLOOKUP(R38,スケジュール!$A$10:$V$266,$AG42+4,FALSE)="●",VLOOKUP(R38,スケジュール!$A$10:$V$266,$AG42+4,FALSE),""))</f>
        <v/>
      </c>
      <c r="S42" s="281" t="str">
        <f>IF(ISERROR(VLOOKUP(S38,スケジュール!$A$10:$V$266,$AG42+4,FALSE)),"",IF(VLOOKUP(S38,スケジュール!$A$10:$V$266,$AG42+4,FALSE)="●",VLOOKUP(S38,スケジュール!$A$10:$V$266,$AG42+4,FALSE),""))</f>
        <v/>
      </c>
      <c r="T42" s="281" t="str">
        <f>IF(ISERROR(VLOOKUP(T38,スケジュール!$A$10:$V$266,$AG42+4,FALSE)),"",IF(VLOOKUP(T38,スケジュール!$A$10:$V$266,$AG42+4,FALSE)="●",VLOOKUP(T38,スケジュール!$A$10:$V$266,$AG42+4,FALSE),""))</f>
        <v/>
      </c>
      <c r="U42" s="281" t="str">
        <f>IF(ISERROR(VLOOKUP(U38,スケジュール!$A$10:$V$266,$AG42+4,FALSE)),"",IF(VLOOKUP(U38,スケジュール!$A$10:$V$266,$AG42+4,FALSE)="●",VLOOKUP(U38,スケジュール!$A$10:$V$266,$AG42+4,FALSE),""))</f>
        <v/>
      </c>
      <c r="V42" s="281" t="str">
        <f>IF(ISERROR(VLOOKUP(V38,スケジュール!$A$10:$V$266,$AG42+4,FALSE)),"",IF(VLOOKUP(V38,スケジュール!$A$10:$V$266,$AG42+4,FALSE)="●",VLOOKUP(V38,スケジュール!$A$10:$V$266,$AG42+4,FALSE),""))</f>
        <v/>
      </c>
      <c r="W42" s="281" t="str">
        <f>IF(ISERROR(VLOOKUP(W38,スケジュール!$A$10:$V$266,$AG42+4,FALSE)),"",IF(VLOOKUP(W38,スケジュール!$A$10:$V$266,$AG42+4,FALSE)="●",VLOOKUP(W38,スケジュール!$A$10:$V$266,$AG42+4,FALSE),""))</f>
        <v/>
      </c>
      <c r="X42" s="281" t="str">
        <f>IF(ISERROR(VLOOKUP(X38,スケジュール!$A$10:$V$266,$AG42+4,FALSE)),"",IF(VLOOKUP(X38,スケジュール!$A$10:$V$266,$AG42+4,FALSE)="●",VLOOKUP(X38,スケジュール!$A$10:$V$266,$AG42+4,FALSE),""))</f>
        <v/>
      </c>
      <c r="Y42" s="286"/>
      <c r="Z42" s="281" t="str">
        <f>IF(ISERROR(VLOOKUP(Z38,スケジュール!$A$10:$V$266,$AG42+4,FALSE)),"",IF(VLOOKUP(Z38,スケジュール!$A$10:$V$266,$AG42+4,FALSE)="●",VLOOKUP(Z38,スケジュール!$A$10:$V$266,$AG42+4,FALSE),""))</f>
        <v/>
      </c>
      <c r="AA42" s="281" t="str">
        <f>IF(ISERROR(VLOOKUP(AA38,スケジュール!$A$10:$V$266,$AG42+4,FALSE)),"",IF(VLOOKUP(AA38,スケジュール!$A$10:$V$266,$AG42+4,FALSE)="●",VLOOKUP(AA38,スケジュール!$A$10:$V$266,$AG42+4,FALSE),""))</f>
        <v/>
      </c>
      <c r="AB42" s="281" t="str">
        <f>IF(ISERROR(VLOOKUP(AB38,スケジュール!$A$10:$V$266,$AG42+4,FALSE)),"",IF(VLOOKUP(AB38,スケジュール!$A$10:$V$266,$AG42+4,FALSE)="●",VLOOKUP(AB38,スケジュール!$A$10:$V$266,$AG42+4,FALSE),""))</f>
        <v/>
      </c>
      <c r="AC42" s="281" t="str">
        <f>IF(ISERROR(VLOOKUP(AC38,スケジュール!$A$10:$V$266,$AG42+4,FALSE)),"",IF(VLOOKUP(AC38,スケジュール!$A$10:$V$266,$AG42+4,FALSE)="●",VLOOKUP(AC38,スケジュール!$A$10:$V$266,$AG42+4,FALSE),""))</f>
        <v/>
      </c>
      <c r="AD42" s="281" t="str">
        <f>IF(ISERROR(VLOOKUP(AD38,スケジュール!$A$10:$V$266,$AG42+4,FALSE)),"",IF(VLOOKUP(AD38,スケジュール!$A$10:$V$266,$AG42+4,FALSE)="●",VLOOKUP(AD38,スケジュール!$A$10:$V$266,$AG42+4,FALSE),""))</f>
        <v/>
      </c>
      <c r="AE42" s="281" t="str">
        <f>IF(ISERROR(VLOOKUP(AE38,スケジュール!$A$10:$V$266,$AG42+4,FALSE)),"",IF(VLOOKUP(AE38,スケジュール!$A$10:$V$266,$AG42+4,FALSE)="●",VLOOKUP(AE38,スケジュール!$A$10:$V$266,$AG42+4,FALSE),""))</f>
        <v/>
      </c>
      <c r="AF42" s="281" t="str">
        <f>IF(ISERROR(VLOOKUP(AF38,スケジュール!$A$10:$V$266,$AG42+4,FALSE)),"",IF(VLOOKUP(AF38,スケジュール!$A$10:$V$266,$AG42+4,FALSE)="●",VLOOKUP(AF38,スケジュール!$A$10:$V$266,$AG42+4,FALSE),""))</f>
        <v/>
      </c>
      <c r="AG42" s="102" t="e">
        <f>AG34</f>
        <v>#N/A</v>
      </c>
    </row>
    <row r="43" spans="1:36" s="97" customFormat="1" ht="19.899999999999999" customHeight="1">
      <c r="A43" s="97" t="str">
        <f>IF(ISBLANK(A35),"",A35)</f>
        <v>●</v>
      </c>
      <c r="B43" s="285" t="str">
        <f>IF(ISERROR(VLOOKUP(B38,スケジュール!$A$10:$V$266,$AG43+4,FALSE)),"",IF(VLOOKUP(B38,スケジュール!$A$10:$V$266,$AG43+4,FALSE)="●",VLOOKUP(B38,スケジュール!$A$10:$V$266,$AG43+4,FALSE),""))</f>
        <v/>
      </c>
      <c r="C43" s="285" t="str">
        <f>IF(ISERROR(VLOOKUP(C38,スケジュール!$A$10:$V$266,$AG43+4,FALSE)),"",IF(VLOOKUP(C38,スケジュール!$A$10:$V$266,$AG43+4,FALSE)="●",VLOOKUP(C38,スケジュール!$A$10:$V$266,$AG43+4,FALSE),""))</f>
        <v/>
      </c>
      <c r="D43" s="285" t="str">
        <f>IF(ISERROR(VLOOKUP(D38,スケジュール!$A$10:$V$266,$AG43+4,FALSE)),"",IF(VLOOKUP(D38,スケジュール!$A$10:$V$266,$AG43+4,FALSE)="●",VLOOKUP(D38,スケジュール!$A$10:$V$266,$AG43+4,FALSE),""))</f>
        <v/>
      </c>
      <c r="E43" s="285" t="str">
        <f>IF(ISERROR(VLOOKUP(E38,スケジュール!$A$10:$V$266,$AG43+4,FALSE)),"",IF(VLOOKUP(E38,スケジュール!$A$10:$V$266,$AG43+4,FALSE)="●",VLOOKUP(E38,スケジュール!$A$10:$V$266,$AG43+4,FALSE),""))</f>
        <v/>
      </c>
      <c r="F43" s="285" t="str">
        <f>IF(ISERROR(VLOOKUP(F38,スケジュール!$A$10:$V$266,$AG43+4,FALSE)),"",IF(VLOOKUP(F38,スケジュール!$A$10:$V$266,$AG43+4,FALSE)="●",VLOOKUP(F38,スケジュール!$A$10:$V$266,$AG43+4,FALSE),""))</f>
        <v/>
      </c>
      <c r="G43" s="285" t="str">
        <f>IF(ISERROR(VLOOKUP(G38,スケジュール!$A$10:$V$266,$AG43+4,FALSE)),"",IF(VLOOKUP(G38,スケジュール!$A$10:$V$266,$AG43+4,FALSE)="●",VLOOKUP(G38,スケジュール!$A$10:$V$266,$AG43+4,FALSE),""))</f>
        <v/>
      </c>
      <c r="H43" s="285" t="str">
        <f>IF(ISERROR(VLOOKUP(H38,スケジュール!$A$10:$V$266,$AG43+4,FALSE)),"",IF(VLOOKUP(H38,スケジュール!$A$10:$V$266,$AG43+4,FALSE)="●",VLOOKUP(H38,スケジュール!$A$10:$V$266,$AG43+4,FALSE),""))</f>
        <v/>
      </c>
      <c r="I43" s="286"/>
      <c r="J43" s="281" t="str">
        <f>IF(ISERROR(VLOOKUP(J38,スケジュール!$A$10:$V$266,$AG43+4,FALSE)),"",IF(VLOOKUP(J38,スケジュール!$A$10:$V$266,$AG43+4,FALSE)="●",VLOOKUP(J38,スケジュール!$A$10:$V$266,$AG43+4,FALSE),""))</f>
        <v/>
      </c>
      <c r="K43" s="281" t="str">
        <f>IF(ISERROR(VLOOKUP(K38,スケジュール!$A$10:$V$266,$AG43+4,FALSE)),"",IF(VLOOKUP(K38,スケジュール!$A$10:$V$266,$AG43+4,FALSE)="●",VLOOKUP(K38,スケジュール!$A$10:$V$266,$AG43+4,FALSE),""))</f>
        <v/>
      </c>
      <c r="L43" s="281" t="str">
        <f>IF(ISERROR(VLOOKUP(L38,スケジュール!$A$10:$V$266,$AG43+4,FALSE)),"",IF(VLOOKUP(L38,スケジュール!$A$10:$V$266,$AG43+4,FALSE)="●",VLOOKUP(L38,スケジュール!$A$10:$V$266,$AG43+4,FALSE),""))</f>
        <v/>
      </c>
      <c r="M43" s="281" t="str">
        <f>IF(ISERROR(VLOOKUP(M38,スケジュール!$A$10:$V$266,$AG43+4,FALSE)),"",IF(VLOOKUP(M38,スケジュール!$A$10:$V$266,$AG43+4,FALSE)="●",VLOOKUP(M38,スケジュール!$A$10:$V$266,$AG43+4,FALSE),""))</f>
        <v/>
      </c>
      <c r="N43" s="281" t="str">
        <f>IF(ISERROR(VLOOKUP(N38,スケジュール!$A$10:$V$266,$AG43+4,FALSE)),"",IF(VLOOKUP(N38,スケジュール!$A$10:$V$266,$AG43+4,FALSE)="●",VLOOKUP(N38,スケジュール!$A$10:$V$266,$AG43+4,FALSE),""))</f>
        <v/>
      </c>
      <c r="O43" s="281" t="str">
        <f>IF(ISERROR(VLOOKUP(O38,スケジュール!$A$10:$V$266,$AG43+4,FALSE)),"",IF(VLOOKUP(O38,スケジュール!$A$10:$V$266,$AG43+4,FALSE)="●",VLOOKUP(O38,スケジュール!$A$10:$V$266,$AG43+4,FALSE),""))</f>
        <v/>
      </c>
      <c r="P43" s="281" t="str">
        <f>IF(ISERROR(VLOOKUP(P38,スケジュール!$A$10:$V$266,$AG43+4,FALSE)),"",IF(VLOOKUP(P38,スケジュール!$A$10:$V$266,$AG43+4,FALSE)="●",VLOOKUP(P38,スケジュール!$A$10:$V$266,$AG43+4,FALSE),""))</f>
        <v/>
      </c>
      <c r="Q43" s="286"/>
      <c r="R43" s="281" t="str">
        <f>IF(ISERROR(VLOOKUP(R38,スケジュール!$A$10:$V$266,$AG43+4,FALSE)),"",IF(VLOOKUP(R38,スケジュール!$A$10:$V$266,$AG43+4,FALSE)="●",VLOOKUP(R38,スケジュール!$A$10:$V$266,$AG43+4,FALSE),""))</f>
        <v/>
      </c>
      <c r="S43" s="281" t="str">
        <f>IF(ISERROR(VLOOKUP(S38,スケジュール!$A$10:$V$266,$AG43+4,FALSE)),"",IF(VLOOKUP(S38,スケジュール!$A$10:$V$266,$AG43+4,FALSE)="●",VLOOKUP(S38,スケジュール!$A$10:$V$266,$AG43+4,FALSE),""))</f>
        <v/>
      </c>
      <c r="T43" s="281" t="str">
        <f>IF(ISERROR(VLOOKUP(T38,スケジュール!$A$10:$V$266,$AG43+4,FALSE)),"",IF(VLOOKUP(T38,スケジュール!$A$10:$V$266,$AG43+4,FALSE)="●",VLOOKUP(T38,スケジュール!$A$10:$V$266,$AG43+4,FALSE),""))</f>
        <v/>
      </c>
      <c r="U43" s="281" t="str">
        <f>IF(ISERROR(VLOOKUP(U38,スケジュール!$A$10:$V$266,$AG43+4,FALSE)),"",IF(VLOOKUP(U38,スケジュール!$A$10:$V$266,$AG43+4,FALSE)="●",VLOOKUP(U38,スケジュール!$A$10:$V$266,$AG43+4,FALSE),""))</f>
        <v/>
      </c>
      <c r="V43" s="281" t="str">
        <f>IF(ISERROR(VLOOKUP(V38,スケジュール!$A$10:$V$266,$AG43+4,FALSE)),"",IF(VLOOKUP(V38,スケジュール!$A$10:$V$266,$AG43+4,FALSE)="●",VLOOKUP(V38,スケジュール!$A$10:$V$266,$AG43+4,FALSE),""))</f>
        <v/>
      </c>
      <c r="W43" s="281" t="str">
        <f>IF(ISERROR(VLOOKUP(W38,スケジュール!$A$10:$V$266,$AG43+4,FALSE)),"",IF(VLOOKUP(W38,スケジュール!$A$10:$V$266,$AG43+4,FALSE)="●",VLOOKUP(W38,スケジュール!$A$10:$V$266,$AG43+4,FALSE),""))</f>
        <v/>
      </c>
      <c r="X43" s="281" t="str">
        <f>IF(ISERROR(VLOOKUP(X38,スケジュール!$A$10:$V$266,$AG43+4,FALSE)),"",IF(VLOOKUP(X38,スケジュール!$A$10:$V$266,$AG43+4,FALSE)="●",VLOOKUP(X38,スケジュール!$A$10:$V$266,$AG43+4,FALSE),""))</f>
        <v/>
      </c>
      <c r="Y43" s="286"/>
      <c r="Z43" s="281" t="str">
        <f>IF(ISERROR(VLOOKUP(Z38,スケジュール!$A$10:$V$266,$AG43+4,FALSE)),"",IF(VLOOKUP(Z38,スケジュール!$A$10:$V$266,$AG43+4,FALSE)="●",VLOOKUP(Z38,スケジュール!$A$10:$V$266,$AG43+4,FALSE),""))</f>
        <v/>
      </c>
      <c r="AA43" s="281" t="str">
        <f>IF(ISERROR(VLOOKUP(AA38,スケジュール!$A$10:$V$266,$AG43+4,FALSE)),"",IF(VLOOKUP(AA38,スケジュール!$A$10:$V$266,$AG43+4,FALSE)="●",VLOOKUP(AA38,スケジュール!$A$10:$V$266,$AG43+4,FALSE),""))</f>
        <v/>
      </c>
      <c r="AB43" s="281" t="str">
        <f>IF(ISERROR(VLOOKUP(AB38,スケジュール!$A$10:$V$266,$AG43+4,FALSE)),"",IF(VLOOKUP(AB38,スケジュール!$A$10:$V$266,$AG43+4,FALSE)="●",VLOOKUP(AB38,スケジュール!$A$10:$V$266,$AG43+4,FALSE),""))</f>
        <v/>
      </c>
      <c r="AC43" s="281" t="str">
        <f>IF(ISERROR(VLOOKUP(AC38,スケジュール!$A$10:$V$266,$AG43+4,FALSE)),"",IF(VLOOKUP(AC38,スケジュール!$A$10:$V$266,$AG43+4,FALSE)="●",VLOOKUP(AC38,スケジュール!$A$10:$V$266,$AG43+4,FALSE),""))</f>
        <v/>
      </c>
      <c r="AD43" s="281" t="str">
        <f>IF(ISERROR(VLOOKUP(AD38,スケジュール!$A$10:$V$266,$AG43+4,FALSE)),"",IF(VLOOKUP(AD38,スケジュール!$A$10:$V$266,$AG43+4,FALSE)="●",VLOOKUP(AD38,スケジュール!$A$10:$V$266,$AG43+4,FALSE),""))</f>
        <v/>
      </c>
      <c r="AE43" s="281" t="str">
        <f>IF(ISERROR(VLOOKUP(AE38,スケジュール!$A$10:$V$266,$AG43+4,FALSE)),"",IF(VLOOKUP(AE38,スケジュール!$A$10:$V$266,$AG43+4,FALSE)="●",VLOOKUP(AE38,スケジュール!$A$10:$V$266,$AG43+4,FALSE),""))</f>
        <v/>
      </c>
      <c r="AF43" s="281" t="str">
        <f>IF(ISERROR(VLOOKUP(AF38,スケジュール!$A$10:$V$266,$AG43+4,FALSE)),"",IF(VLOOKUP(AF38,スケジュール!$A$10:$V$266,$AG43+4,FALSE)="●",VLOOKUP(AF38,スケジュール!$A$10:$V$266,$AG43+4,FALSE),""))</f>
        <v/>
      </c>
      <c r="AG43" s="102" t="e">
        <f>AG35</f>
        <v>#N/A</v>
      </c>
    </row>
    <row r="44" spans="1:36" ht="19.899999999999999"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43415</v>
      </c>
      <c r="E44" s="122">
        <f>IF(OR(ISERROR(VLOOKUP(E38,スケジュール!$A$10:$AC$276,3)),(ISBLANK(VLOOKUP(E38,スケジュール!$A$10:$AC$276,3)))),"",VLOOKUP(E38,スケジュール!$A$10:$AC$276,3))</f>
        <v>43416</v>
      </c>
      <c r="F44" s="122">
        <f>IF(OR(ISERROR(VLOOKUP(F38,スケジュール!$A$10:$AC$276,3)),(ISBLANK(VLOOKUP(F38,スケジュール!$A$10:$AC$276,3)))),"",VLOOKUP(F38,スケジュール!$A$10:$AC$276,3))</f>
        <v>43417</v>
      </c>
      <c r="G44" s="122">
        <f>IF(OR(ISERROR(VLOOKUP(G38,スケジュール!$A$10:$AC$276,3)),(ISBLANK(VLOOKUP(G38,スケジュール!$A$10:$AC$276,3)))),"",VLOOKUP(G38,スケジュール!$A$10:$AC$276,3))</f>
        <v>43418</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43443</v>
      </c>
      <c r="M44" s="122">
        <f>IF(OR(ISERROR(VLOOKUP(M38,スケジュール!$A$10:$AC$276,3)),(ISBLANK(VLOOKUP(M38,スケジュール!$A$10:$AC$276,3)))),"",VLOOKUP(M38,スケジュール!$A$10:$AC$276,3))</f>
        <v>43444</v>
      </c>
      <c r="N44" s="122">
        <f>IF(OR(ISERROR(VLOOKUP(N38,スケジュール!$A$10:$AC$276,3)),(ISBLANK(VLOOKUP(N38,スケジュール!$A$10:$AC$276,3)))),"",VLOOKUP(N38,スケジュール!$A$10:$AC$276,3))</f>
        <v>43445</v>
      </c>
      <c r="O44" s="122">
        <f>IF(OR(ISERROR(VLOOKUP(O38,スケジュール!$A$10:$AC$276,3)),(ISBLANK(VLOOKUP(O38,スケジュール!$A$10:$AC$276,3)))),"",VLOOKUP(O38,スケジュール!$A$10:$AC$276,3))</f>
        <v>43446</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43507</v>
      </c>
      <c r="AC44" s="122">
        <f>IF(OR(ISERROR(VLOOKUP(AC38,スケジュール!$A$10:$AC$276,3)),(ISBLANK(VLOOKUP(AC38,スケジュール!$A$10:$AC$276,3)))),"",VLOOKUP(AC38,スケジュール!$A$10:$AC$276,3))</f>
        <v>43508</v>
      </c>
      <c r="AD44" s="122">
        <f>IF(OR(ISERROR(VLOOKUP(AD38,スケジュール!$A$10:$AC$276,3)),(ISBLANK(VLOOKUP(AD38,スケジュール!$A$10:$AC$276,3)))),"",VLOOKUP(AD38,スケジュール!$A$10:$AC$276,3))</f>
        <v>43509</v>
      </c>
      <c r="AE44" s="122" t="str">
        <f>IF(OR(ISERROR(VLOOKUP(AE38,スケジュール!$A$10:$AC$276,3)),(ISBLANK(VLOOKUP(AE38,スケジュール!$A$10:$AC$276,3)))),"",VLOOKUP(AE38,スケジュール!$A$10:$AC$276,3))</f>
        <v/>
      </c>
      <c r="AF44" s="122" t="str">
        <f>IF(OR(ISERROR(VLOOKUP(AF38,スケジュール!$A$10:$AC$276,3)),(ISBLANK(VLOOKUP(AF38,スケジュール!$A$10:$AC$276,3)))),"",VLOOKUP(AF38,スケジュール!$A$10:$AC$276,3))</f>
        <v/>
      </c>
    </row>
    <row r="45" spans="1:36" ht="19.899999999999999" customHeight="1">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43416</v>
      </c>
      <c r="D45" s="123">
        <f>IF(OR(ISERROR(VLOOKUP(D38,スケジュール!$A$10:$AC$276,4)),(ISBLANK(VLOOKUP(D38,スケジュール!$A$10:$AC$276,4)))),"",VLOOKUP(D38,スケジュール!$A$10:$AC$276,4))</f>
        <v>43417</v>
      </c>
      <c r="E45" s="123">
        <f>IF(OR(ISERROR(VLOOKUP(E38,スケジュール!$A$10:$AC$276,4)),(ISBLANK(VLOOKUP(E38,スケジュール!$A$10:$AC$276,4)))),"",VLOOKUP(E38,スケジュール!$A$10:$AC$276,4))</f>
        <v>43418</v>
      </c>
      <c r="F45" s="123">
        <f>IF(OR(ISERROR(VLOOKUP(F38,スケジュール!$A$10:$AC$276,4)),(ISBLANK(VLOOKUP(F38,スケジュール!$A$10:$AC$276,4)))),"",VLOOKUP(F38,スケジュール!$A$10:$AC$276,4))</f>
        <v>43419</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43444</v>
      </c>
      <c r="L45" s="123">
        <f>IF(OR(ISERROR(VLOOKUP(L38,スケジュール!$A$10:$AC$276,4)),(ISBLANK(VLOOKUP(L38,スケジュール!$A$10:$AC$276,4)))),"",VLOOKUP(L38,スケジュール!$A$10:$AC$276,4))</f>
        <v>43445</v>
      </c>
      <c r="M45" s="123">
        <f>IF(OR(ISERROR(VLOOKUP(M38,スケジュール!$A$10:$AC$276,4)),(ISBLANK(VLOOKUP(M38,スケジュール!$A$10:$AC$276,4)))),"",VLOOKUP(M38,スケジュール!$A$10:$AC$276,4))</f>
        <v>43446</v>
      </c>
      <c r="N45" s="123">
        <f>IF(OR(ISERROR(VLOOKUP(N38,スケジュール!$A$10:$AC$276,4)),(ISBLANK(VLOOKUP(N38,スケジュール!$A$10:$AC$276,4)))),"",VLOOKUP(N38,スケジュール!$A$10:$AC$276,4))</f>
        <v>43447</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43508</v>
      </c>
      <c r="AB45" s="123">
        <f>IF(OR(ISERROR(VLOOKUP(AB38,スケジュール!$A$10:$AC$276,4)),(ISBLANK(VLOOKUP(AB38,スケジュール!$A$10:$AC$276,4)))),"",VLOOKUP(AB38,スケジュール!$A$10:$AC$276,4))</f>
        <v>43509</v>
      </c>
      <c r="AC45" s="123">
        <f>IF(OR(ISERROR(VLOOKUP(AC38,スケジュール!$A$10:$AC$276,4)),(ISBLANK(VLOOKUP(AC38,スケジュール!$A$10:$AC$276,4)))),"",VLOOKUP(AC38,スケジュール!$A$10:$AC$276,4))</f>
        <v>43510</v>
      </c>
      <c r="AD45" s="123">
        <f>IF(OR(ISERROR(VLOOKUP(AD38,スケジュール!$A$10:$AC$276,4)),(ISBLANK(VLOOKUP(AD38,スケジュール!$A$10:$AC$276,4)))),"",VLOOKUP(AD38,スケジュール!$A$10:$AC$276,4))</f>
        <v>43511</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81" customFormat="1" ht="19.899999999999999" customHeight="1">
      <c r="A46" s="384"/>
      <c r="B46" s="277">
        <f>H38+1</f>
        <v>43408</v>
      </c>
      <c r="C46" s="277">
        <f t="shared" ref="C46:H46" si="20">B46+1</f>
        <v>43409</v>
      </c>
      <c r="D46" s="277">
        <f t="shared" si="20"/>
        <v>43410</v>
      </c>
      <c r="E46" s="277">
        <f t="shared" si="20"/>
        <v>43411</v>
      </c>
      <c r="F46" s="277">
        <f t="shared" si="20"/>
        <v>43412</v>
      </c>
      <c r="G46" s="277">
        <f t="shared" si="20"/>
        <v>43413</v>
      </c>
      <c r="H46" s="277">
        <f t="shared" si="20"/>
        <v>43414</v>
      </c>
      <c r="J46" s="277">
        <f>P38+1</f>
        <v>43436</v>
      </c>
      <c r="K46" s="277">
        <f t="shared" ref="K46:P46" si="21">J46+1</f>
        <v>43437</v>
      </c>
      <c r="L46" s="277">
        <f t="shared" si="21"/>
        <v>43438</v>
      </c>
      <c r="M46" s="277">
        <f t="shared" si="21"/>
        <v>43439</v>
      </c>
      <c r="N46" s="277">
        <f t="shared" si="21"/>
        <v>43440</v>
      </c>
      <c r="O46" s="277">
        <f t="shared" si="21"/>
        <v>43441</v>
      </c>
      <c r="P46" s="277">
        <f t="shared" si="21"/>
        <v>43442</v>
      </c>
      <c r="R46" s="277">
        <f>X38+1</f>
        <v>43464</v>
      </c>
      <c r="S46" s="277">
        <f t="shared" ref="S46:X46" si="22">R46+1</f>
        <v>43465</v>
      </c>
      <c r="T46" s="277">
        <f t="shared" si="22"/>
        <v>43466</v>
      </c>
      <c r="U46" s="277">
        <f t="shared" si="22"/>
        <v>43467</v>
      </c>
      <c r="V46" s="277">
        <f t="shared" si="22"/>
        <v>43468</v>
      </c>
      <c r="W46" s="277">
        <f t="shared" si="22"/>
        <v>43469</v>
      </c>
      <c r="X46" s="277">
        <f t="shared" si="22"/>
        <v>43470</v>
      </c>
      <c r="Z46" s="277">
        <f>AF38+1</f>
        <v>43499</v>
      </c>
      <c r="AA46" s="277">
        <f t="shared" ref="AA46:AF46" si="23">Z46+1</f>
        <v>43500</v>
      </c>
      <c r="AB46" s="277">
        <f t="shared" si="23"/>
        <v>43501</v>
      </c>
      <c r="AC46" s="277">
        <f t="shared" si="23"/>
        <v>43502</v>
      </c>
      <c r="AD46" s="277">
        <f t="shared" si="23"/>
        <v>43503</v>
      </c>
      <c r="AE46" s="277">
        <f t="shared" si="23"/>
        <v>43504</v>
      </c>
      <c r="AF46" s="277">
        <f t="shared" si="23"/>
        <v>43505</v>
      </c>
    </row>
    <row r="47" spans="1:36" s="116" customFormat="1" ht="19.899999999999999"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pink</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pink</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pink</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b">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0</v>
      </c>
      <c r="AG47" s="115"/>
      <c r="AJ47" s="117"/>
    </row>
    <row r="48" spans="1:36" s="86" customFormat="1" ht="19.899999999999999" customHeight="1">
      <c r="A48" s="126" t="str">
        <f>IF(ISBLANK(A40),"",A40)</f>
        <v>●</v>
      </c>
      <c r="B48" s="285" t="str">
        <f>IF(ISERROR(VLOOKUP(B46,スケジュール!$A$10:$V$266,$AG48+4,FALSE)),"",IF(VLOOKUP(B46,スケジュール!$A$10:$V$266,$AG48+4,FALSE)="●",VLOOKUP(B46,スケジュール!$A$10:$V$266,$AG48+4,FALSE),""))</f>
        <v/>
      </c>
      <c r="C48" s="285" t="str">
        <f>IF(ISERROR(VLOOKUP(C46,スケジュール!$A$10:$V$266,$AG48+4,FALSE)),"",IF(VLOOKUP(C46,スケジュール!$A$10:$V$266,$AG48+4,FALSE)="●",VLOOKUP(C46,スケジュール!$A$10:$V$266,$AG48+4,FALSE),""))</f>
        <v/>
      </c>
      <c r="D48" s="285" t="str">
        <f>IF(ISERROR(VLOOKUP(D46,スケジュール!$A$10:$V$266,$AG48+4,FALSE)),"",IF(VLOOKUP(D46,スケジュール!$A$10:$V$266,$AG48+4,FALSE)="●",VLOOKUP(D46,スケジュール!$A$10:$V$266,$AG48+4,FALSE),""))</f>
        <v/>
      </c>
      <c r="E48" s="285" t="str">
        <f>IF(ISERROR(VLOOKUP(E46,スケジュール!$A$10:$V$266,$AG48+4,FALSE)),"",IF(VLOOKUP(E46,スケジュール!$A$10:$V$266,$AG48+4,FALSE)="●",VLOOKUP(E46,スケジュール!$A$10:$V$266,$AG48+4,FALSE),""))</f>
        <v/>
      </c>
      <c r="F48" s="285" t="str">
        <f>IF(ISERROR(VLOOKUP(F46,スケジュール!$A$10:$V$266,$AG48+4,FALSE)),"",IF(VLOOKUP(F46,スケジュール!$A$10:$V$266,$AG48+4,FALSE)="●",VLOOKUP(F46,スケジュール!$A$10:$V$266,$AG48+4,FALSE),""))</f>
        <v/>
      </c>
      <c r="G48" s="285" t="str">
        <f>IF(ISERROR(VLOOKUP(G46,スケジュール!$A$10:$V$266,$AG48+4,FALSE)),"",IF(VLOOKUP(G46,スケジュール!$A$10:$V$266,$AG48+4,FALSE)="●",VLOOKUP(G46,スケジュール!$A$10:$V$266,$AG48+4,FALSE),""))</f>
        <v/>
      </c>
      <c r="H48" s="285" t="str">
        <f>IF(ISERROR(VLOOKUP(H46,スケジュール!$A$10:$V$266,$AG48+4,FALSE)),"",IF(VLOOKUP(H46,スケジュール!$A$10:$V$266,$AG48+4,FALSE)="●",VLOOKUP(H46,スケジュール!$A$10:$V$266,$AG48+4,FALSE),""))</f>
        <v/>
      </c>
      <c r="I48" s="286"/>
      <c r="J48" s="281" t="str">
        <f>IF(ISERROR(VLOOKUP(J46,スケジュール!$A$10:$V$266,$AG48+4,FALSE)),"",IF(VLOOKUP(J46,スケジュール!$A$10:$V$266,$AG48+4,FALSE)="●",VLOOKUP(J46,スケジュール!$A$10:$V$266,$AG48+4,FALSE),""))</f>
        <v/>
      </c>
      <c r="K48" s="281" t="str">
        <f>IF(ISERROR(VLOOKUP(K46,スケジュール!$A$10:$V$266,$AG48+4,FALSE)),"",IF(VLOOKUP(K46,スケジュール!$A$10:$V$266,$AG48+4,FALSE)="●",VLOOKUP(K46,スケジュール!$A$10:$V$266,$AG48+4,FALSE),""))</f>
        <v/>
      </c>
      <c r="L48" s="281" t="str">
        <f>IF(ISERROR(VLOOKUP(L46,スケジュール!$A$10:$V$266,$AG48+4,FALSE)),"",IF(VLOOKUP(L46,スケジュール!$A$10:$V$266,$AG48+4,FALSE)="●",VLOOKUP(L46,スケジュール!$A$10:$V$266,$AG48+4,FALSE),""))</f>
        <v/>
      </c>
      <c r="M48" s="281" t="str">
        <f>IF(ISERROR(VLOOKUP(M46,スケジュール!$A$10:$V$266,$AG48+4,FALSE)),"",IF(VLOOKUP(M46,スケジュール!$A$10:$V$266,$AG48+4,FALSE)="●",VLOOKUP(M46,スケジュール!$A$10:$V$266,$AG48+4,FALSE),""))</f>
        <v/>
      </c>
      <c r="N48" s="281" t="str">
        <f>IF(ISERROR(VLOOKUP(N46,スケジュール!$A$10:$V$266,$AG48+4,FALSE)),"",IF(VLOOKUP(N46,スケジュール!$A$10:$V$266,$AG48+4,FALSE)="●",VLOOKUP(N46,スケジュール!$A$10:$V$266,$AG48+4,FALSE),""))</f>
        <v/>
      </c>
      <c r="O48" s="281" t="str">
        <f>IF(ISERROR(VLOOKUP(O46,スケジュール!$A$10:$V$266,$AG48+4,FALSE)),"",IF(VLOOKUP(O46,スケジュール!$A$10:$V$266,$AG48+4,FALSE)="●",VLOOKUP(O46,スケジュール!$A$10:$V$266,$AG48+4,FALSE),""))</f>
        <v/>
      </c>
      <c r="P48" s="281" t="str">
        <f>IF(ISERROR(VLOOKUP(P46,スケジュール!$A$10:$V$266,$AG48+4,FALSE)),"",IF(VLOOKUP(P46,スケジュール!$A$10:$V$266,$AG48+4,FALSE)="●",VLOOKUP(P46,スケジュール!$A$10:$V$266,$AG48+4,FALSE),""))</f>
        <v/>
      </c>
      <c r="Q48" s="286"/>
      <c r="R48" s="281" t="str">
        <f>IF(ISERROR(VLOOKUP(R46,スケジュール!$A$10:$V$266,$AG48+4,FALSE)),"",IF(VLOOKUP(R46,スケジュール!$A$10:$V$266,$AG48+4,FALSE)="●",VLOOKUP(R46,スケジュール!$A$10:$V$266,$AG48+4,FALSE),""))</f>
        <v/>
      </c>
      <c r="S48" s="281" t="str">
        <f>IF(ISERROR(VLOOKUP(S46,スケジュール!$A$10:$V$266,$AG48+4,FALSE)),"",IF(VLOOKUP(S46,スケジュール!$A$10:$V$266,$AG48+4,FALSE)="●",VLOOKUP(S46,スケジュール!$A$10:$V$266,$AG48+4,FALSE),""))</f>
        <v/>
      </c>
      <c r="T48" s="281" t="str">
        <f>IF(ISERROR(VLOOKUP(T46,スケジュール!$A$10:$V$266,$AG48+4,FALSE)),"",IF(VLOOKUP(T46,スケジュール!$A$10:$V$266,$AG48+4,FALSE)="●",VLOOKUP(T46,スケジュール!$A$10:$V$266,$AG48+4,FALSE),""))</f>
        <v/>
      </c>
      <c r="U48" s="281" t="str">
        <f>IF(ISERROR(VLOOKUP(U46,スケジュール!$A$10:$V$266,$AG48+4,FALSE)),"",IF(VLOOKUP(U46,スケジュール!$A$10:$V$266,$AG48+4,FALSE)="●",VLOOKUP(U46,スケジュール!$A$10:$V$266,$AG48+4,FALSE),""))</f>
        <v/>
      </c>
      <c r="V48" s="281" t="str">
        <f>IF(ISERROR(VLOOKUP(V46,スケジュール!$A$10:$V$266,$AG48+4,FALSE)),"",IF(VLOOKUP(V46,スケジュール!$A$10:$V$266,$AG48+4,FALSE)="●",VLOOKUP(V46,スケジュール!$A$10:$V$266,$AG48+4,FALSE),""))</f>
        <v/>
      </c>
      <c r="W48" s="281" t="str">
        <f>IF(ISERROR(VLOOKUP(W46,スケジュール!$A$10:$V$266,$AG48+4,FALSE)),"",IF(VLOOKUP(W46,スケジュール!$A$10:$V$266,$AG48+4,FALSE)="●",VLOOKUP(W46,スケジュール!$A$10:$V$266,$AG48+4,FALSE),""))</f>
        <v/>
      </c>
      <c r="X48" s="281" t="str">
        <f>IF(ISERROR(VLOOKUP(X46,スケジュール!$A$10:$V$266,$AG48+4,FALSE)),"",IF(VLOOKUP(X46,スケジュール!$A$10:$V$266,$AG48+4,FALSE)="●",VLOOKUP(X46,スケジュール!$A$10:$V$266,$AG48+4,FALSE),""))</f>
        <v/>
      </c>
      <c r="Y48" s="286"/>
      <c r="Z48" s="281" t="str">
        <f>IF(ISERROR(VLOOKUP(Z46,スケジュール!$A$10:$V$266,$AG48+4,FALSE)),"",IF(VLOOKUP(Z46,スケジュール!$A$10:$V$266,$AG48+4,FALSE)="●",VLOOKUP(Z46,スケジュール!$A$10:$V$266,$AG48+4,FALSE),""))</f>
        <v/>
      </c>
      <c r="AA48" s="281" t="str">
        <f>IF(ISERROR(VLOOKUP(AA46,スケジュール!$A$10:$V$266,$AG48+4,FALSE)),"",IF(VLOOKUP(AA46,スケジュール!$A$10:$V$266,$AG48+4,FALSE)="●",VLOOKUP(AA46,スケジュール!$A$10:$V$266,$AG48+4,FALSE),""))</f>
        <v/>
      </c>
      <c r="AB48" s="281" t="str">
        <f>IF(ISERROR(VLOOKUP(AB46,スケジュール!$A$10:$V$266,$AG48+4,FALSE)),"",IF(VLOOKUP(AB46,スケジュール!$A$10:$V$266,$AG48+4,FALSE)="●",VLOOKUP(AB46,スケジュール!$A$10:$V$266,$AG48+4,FALSE),""))</f>
        <v/>
      </c>
      <c r="AC48" s="281" t="str">
        <f>IF(ISERROR(VLOOKUP(AC46,スケジュール!$A$10:$V$266,$AG48+4,FALSE)),"",IF(VLOOKUP(AC46,スケジュール!$A$10:$V$266,$AG48+4,FALSE)="●",VLOOKUP(AC46,スケジュール!$A$10:$V$266,$AG48+4,FALSE),""))</f>
        <v/>
      </c>
      <c r="AD48" s="281" t="str">
        <f>IF(ISERROR(VLOOKUP(AD46,スケジュール!$A$10:$V$266,$AG48+4,FALSE)),"",IF(VLOOKUP(AD46,スケジュール!$A$10:$V$266,$AG48+4,FALSE)="●",VLOOKUP(AD46,スケジュール!$A$10:$V$266,$AG48+4,FALSE),""))</f>
        <v/>
      </c>
      <c r="AE48" s="281" t="str">
        <f>IF(ISERROR(VLOOKUP(AE46,スケジュール!$A$10:$V$266,$AG48+4,FALSE)),"",IF(VLOOKUP(AE46,スケジュール!$A$10:$V$266,$AG48+4,FALSE)="●",VLOOKUP(AE46,スケジュール!$A$10:$V$266,$AG48+4,FALSE),""))</f>
        <v/>
      </c>
      <c r="AF48" s="281" t="str">
        <f>IF(ISERROR(VLOOKUP(AF46,スケジュール!$A$10:$V$266,$AG48+4,FALSE)),"",IF(VLOOKUP(AF46,スケジュール!$A$10:$V$266,$AG48+4,FALSE)="●",VLOOKUP(AF46,スケジュール!$A$10:$V$266,$AG48+4,FALSE),""))</f>
        <v/>
      </c>
      <c r="AG48" s="102" t="e">
        <f>AG40</f>
        <v>#N/A</v>
      </c>
    </row>
    <row r="49" spans="1:36" s="88" customFormat="1" ht="19.899999999999999" customHeight="1">
      <c r="A49" s="88" t="str">
        <f>IF(ISBLANK(A41),"",A41)</f>
        <v>●</v>
      </c>
      <c r="B49" s="285" t="str">
        <f>IF(ISERROR(VLOOKUP(B46,スケジュール!$A$10:$V$266,$AG49+4,FALSE)),"",IF(VLOOKUP(B46,スケジュール!$A$10:$V$266,$AG49+4,FALSE)="●",VLOOKUP(B46,スケジュール!$A$10:$V$266,$AG49+4,FALSE),""))</f>
        <v/>
      </c>
      <c r="C49" s="285" t="str">
        <f>IF(ISERROR(VLOOKUP(C46,スケジュール!$A$10:$V$266,$AG49+4,FALSE)),"",IF(VLOOKUP(C46,スケジュール!$A$10:$V$266,$AG49+4,FALSE)="●",VLOOKUP(C46,スケジュール!$A$10:$V$266,$AG49+4,FALSE),""))</f>
        <v/>
      </c>
      <c r="D49" s="285" t="str">
        <f>IF(ISERROR(VLOOKUP(D46,スケジュール!$A$10:$V$266,$AG49+4,FALSE)),"",IF(VLOOKUP(D46,スケジュール!$A$10:$V$266,$AG49+4,FALSE)="●",VLOOKUP(D46,スケジュール!$A$10:$V$266,$AG49+4,FALSE),""))</f>
        <v/>
      </c>
      <c r="E49" s="285" t="str">
        <f>IF(ISERROR(VLOOKUP(E46,スケジュール!$A$10:$V$266,$AG49+4,FALSE)),"",IF(VLOOKUP(E46,スケジュール!$A$10:$V$266,$AG49+4,FALSE)="●",VLOOKUP(E46,スケジュール!$A$10:$V$266,$AG49+4,FALSE),""))</f>
        <v/>
      </c>
      <c r="F49" s="285" t="str">
        <f>IF(ISERROR(VLOOKUP(F46,スケジュール!$A$10:$V$266,$AG49+4,FALSE)),"",IF(VLOOKUP(F46,スケジュール!$A$10:$V$266,$AG49+4,FALSE)="●",VLOOKUP(F46,スケジュール!$A$10:$V$266,$AG49+4,FALSE),""))</f>
        <v/>
      </c>
      <c r="G49" s="285" t="str">
        <f>IF(ISERROR(VLOOKUP(G46,スケジュール!$A$10:$V$266,$AG49+4,FALSE)),"",IF(VLOOKUP(G46,スケジュール!$A$10:$V$266,$AG49+4,FALSE)="●",VLOOKUP(G46,スケジュール!$A$10:$V$266,$AG49+4,FALSE),""))</f>
        <v/>
      </c>
      <c r="H49" s="285" t="str">
        <f>IF(ISERROR(VLOOKUP(H46,スケジュール!$A$10:$V$266,$AG49+4,FALSE)),"",IF(VLOOKUP(H46,スケジュール!$A$10:$V$266,$AG49+4,FALSE)="●",VLOOKUP(H46,スケジュール!$A$10:$V$266,$AG49+4,FALSE),""))</f>
        <v/>
      </c>
      <c r="I49" s="286"/>
      <c r="J49" s="281" t="str">
        <f>IF(ISERROR(VLOOKUP(J46,スケジュール!$A$10:$V$266,$AG49+4,FALSE)),"",IF(VLOOKUP(J46,スケジュール!$A$10:$V$266,$AG49+4,FALSE)="●",VLOOKUP(J46,スケジュール!$A$10:$V$266,$AG49+4,FALSE),""))</f>
        <v/>
      </c>
      <c r="K49" s="281" t="str">
        <f>IF(ISERROR(VLOOKUP(K46,スケジュール!$A$10:$V$266,$AG49+4,FALSE)),"",IF(VLOOKUP(K46,スケジュール!$A$10:$V$266,$AG49+4,FALSE)="●",VLOOKUP(K46,スケジュール!$A$10:$V$266,$AG49+4,FALSE),""))</f>
        <v/>
      </c>
      <c r="L49" s="281" t="str">
        <f>IF(ISERROR(VLOOKUP(L46,スケジュール!$A$10:$V$266,$AG49+4,FALSE)),"",IF(VLOOKUP(L46,スケジュール!$A$10:$V$266,$AG49+4,FALSE)="●",VLOOKUP(L46,スケジュール!$A$10:$V$266,$AG49+4,FALSE),""))</f>
        <v/>
      </c>
      <c r="M49" s="281" t="str">
        <f>IF(ISERROR(VLOOKUP(M46,スケジュール!$A$10:$V$266,$AG49+4,FALSE)),"",IF(VLOOKUP(M46,スケジュール!$A$10:$V$266,$AG49+4,FALSE)="●",VLOOKUP(M46,スケジュール!$A$10:$V$266,$AG49+4,FALSE),""))</f>
        <v/>
      </c>
      <c r="N49" s="281" t="str">
        <f>IF(ISERROR(VLOOKUP(N46,スケジュール!$A$10:$V$266,$AG49+4,FALSE)),"",IF(VLOOKUP(N46,スケジュール!$A$10:$V$266,$AG49+4,FALSE)="●",VLOOKUP(N46,スケジュール!$A$10:$V$266,$AG49+4,FALSE),""))</f>
        <v/>
      </c>
      <c r="O49" s="281" t="str">
        <f>IF(ISERROR(VLOOKUP(O46,スケジュール!$A$10:$V$266,$AG49+4,FALSE)),"",IF(VLOOKUP(O46,スケジュール!$A$10:$V$266,$AG49+4,FALSE)="●",VLOOKUP(O46,スケジュール!$A$10:$V$266,$AG49+4,FALSE),""))</f>
        <v/>
      </c>
      <c r="P49" s="281" t="str">
        <f>IF(ISERROR(VLOOKUP(P46,スケジュール!$A$10:$V$266,$AG49+4,FALSE)),"",IF(VLOOKUP(P46,スケジュール!$A$10:$V$266,$AG49+4,FALSE)="●",VLOOKUP(P46,スケジュール!$A$10:$V$266,$AG49+4,FALSE),""))</f>
        <v/>
      </c>
      <c r="Q49" s="286"/>
      <c r="R49" s="281" t="str">
        <f>IF(ISERROR(VLOOKUP(R46,スケジュール!$A$10:$V$266,$AG49+4,FALSE)),"",IF(VLOOKUP(R46,スケジュール!$A$10:$V$266,$AG49+4,FALSE)="●",VLOOKUP(R46,スケジュール!$A$10:$V$266,$AG49+4,FALSE),""))</f>
        <v/>
      </c>
      <c r="S49" s="281" t="str">
        <f>IF(ISERROR(VLOOKUP(S46,スケジュール!$A$10:$V$266,$AG49+4,FALSE)),"",IF(VLOOKUP(S46,スケジュール!$A$10:$V$266,$AG49+4,FALSE)="●",VLOOKUP(S46,スケジュール!$A$10:$V$266,$AG49+4,FALSE),""))</f>
        <v/>
      </c>
      <c r="T49" s="281" t="str">
        <f>IF(ISERROR(VLOOKUP(T46,スケジュール!$A$10:$V$266,$AG49+4,FALSE)),"",IF(VLOOKUP(T46,スケジュール!$A$10:$V$266,$AG49+4,FALSE)="●",VLOOKUP(T46,スケジュール!$A$10:$V$266,$AG49+4,FALSE),""))</f>
        <v/>
      </c>
      <c r="U49" s="281" t="str">
        <f>IF(ISERROR(VLOOKUP(U46,スケジュール!$A$10:$V$266,$AG49+4,FALSE)),"",IF(VLOOKUP(U46,スケジュール!$A$10:$V$266,$AG49+4,FALSE)="●",VLOOKUP(U46,スケジュール!$A$10:$V$266,$AG49+4,FALSE),""))</f>
        <v/>
      </c>
      <c r="V49" s="281" t="str">
        <f>IF(ISERROR(VLOOKUP(V46,スケジュール!$A$10:$V$266,$AG49+4,FALSE)),"",IF(VLOOKUP(V46,スケジュール!$A$10:$V$266,$AG49+4,FALSE)="●",VLOOKUP(V46,スケジュール!$A$10:$V$266,$AG49+4,FALSE),""))</f>
        <v/>
      </c>
      <c r="W49" s="281" t="str">
        <f>IF(ISERROR(VLOOKUP(W46,スケジュール!$A$10:$V$266,$AG49+4,FALSE)),"",IF(VLOOKUP(W46,スケジュール!$A$10:$V$266,$AG49+4,FALSE)="●",VLOOKUP(W46,スケジュール!$A$10:$V$266,$AG49+4,FALSE),""))</f>
        <v/>
      </c>
      <c r="X49" s="281" t="str">
        <f>IF(ISERROR(VLOOKUP(X46,スケジュール!$A$10:$V$266,$AG49+4,FALSE)),"",IF(VLOOKUP(X46,スケジュール!$A$10:$V$266,$AG49+4,FALSE)="●",VLOOKUP(X46,スケジュール!$A$10:$V$266,$AG49+4,FALSE),""))</f>
        <v/>
      </c>
      <c r="Y49" s="286"/>
      <c r="Z49" s="281" t="str">
        <f>IF(ISERROR(VLOOKUP(Z46,スケジュール!$A$10:$V$266,$AG49+4,FALSE)),"",IF(VLOOKUP(Z46,スケジュール!$A$10:$V$266,$AG49+4,FALSE)="●",VLOOKUP(Z46,スケジュール!$A$10:$V$266,$AG49+4,FALSE),""))</f>
        <v/>
      </c>
      <c r="AA49" s="281" t="str">
        <f>IF(ISERROR(VLOOKUP(AA46,スケジュール!$A$10:$V$266,$AG49+4,FALSE)),"",IF(VLOOKUP(AA46,スケジュール!$A$10:$V$266,$AG49+4,FALSE)="●",VLOOKUP(AA46,スケジュール!$A$10:$V$266,$AG49+4,FALSE),""))</f>
        <v/>
      </c>
      <c r="AB49" s="281" t="str">
        <f>IF(ISERROR(VLOOKUP(AB46,スケジュール!$A$10:$V$266,$AG49+4,FALSE)),"",IF(VLOOKUP(AB46,スケジュール!$A$10:$V$266,$AG49+4,FALSE)="●",VLOOKUP(AB46,スケジュール!$A$10:$V$266,$AG49+4,FALSE),""))</f>
        <v/>
      </c>
      <c r="AC49" s="281" t="str">
        <f>IF(ISERROR(VLOOKUP(AC46,スケジュール!$A$10:$V$266,$AG49+4,FALSE)),"",IF(VLOOKUP(AC46,スケジュール!$A$10:$V$266,$AG49+4,FALSE)="●",VLOOKUP(AC46,スケジュール!$A$10:$V$266,$AG49+4,FALSE),""))</f>
        <v/>
      </c>
      <c r="AD49" s="281" t="str">
        <f>IF(ISERROR(VLOOKUP(AD46,スケジュール!$A$10:$V$266,$AG49+4,FALSE)),"",IF(VLOOKUP(AD46,スケジュール!$A$10:$V$266,$AG49+4,FALSE)="●",VLOOKUP(AD46,スケジュール!$A$10:$V$266,$AG49+4,FALSE),""))</f>
        <v/>
      </c>
      <c r="AE49" s="281" t="str">
        <f>IF(ISERROR(VLOOKUP(AE46,スケジュール!$A$10:$V$266,$AG49+4,FALSE)),"",IF(VLOOKUP(AE46,スケジュール!$A$10:$V$266,$AG49+4,FALSE)="●",VLOOKUP(AE46,スケジュール!$A$10:$V$266,$AG49+4,FALSE),""))</f>
        <v/>
      </c>
      <c r="AF49" s="281" t="str">
        <f>IF(ISERROR(VLOOKUP(AF46,スケジュール!$A$10:$V$266,$AG49+4,FALSE)),"",IF(VLOOKUP(AF46,スケジュール!$A$10:$V$266,$AG49+4,FALSE)="●",VLOOKUP(AF46,スケジュール!$A$10:$V$266,$AG49+4,FALSE),""))</f>
        <v/>
      </c>
      <c r="AG49" s="102" t="e">
        <f>AG41</f>
        <v>#N/A</v>
      </c>
    </row>
    <row r="50" spans="1:36" s="94" customFormat="1" ht="19.899999999999999" customHeight="1">
      <c r="A50" s="94" t="str">
        <f>IF(ISBLANK(A42),"",A42)</f>
        <v>●</v>
      </c>
      <c r="B50" s="285" t="str">
        <f>IF(ISERROR(VLOOKUP(B46,スケジュール!$A$10:$V$266,$AG50+4,FALSE)),"",IF(VLOOKUP(B46,スケジュール!$A$10:$V$266,$AG50+4,FALSE)="●",VLOOKUP(B46,スケジュール!$A$10:$V$266,$AG50+4,FALSE),""))</f>
        <v/>
      </c>
      <c r="C50" s="285" t="str">
        <f>IF(ISERROR(VLOOKUP(C46,スケジュール!$A$10:$V$266,$AG50+4,FALSE)),"",IF(VLOOKUP(C46,スケジュール!$A$10:$V$266,$AG50+4,FALSE)="●",VLOOKUP(C46,スケジュール!$A$10:$V$266,$AG50+4,FALSE),""))</f>
        <v/>
      </c>
      <c r="D50" s="285" t="str">
        <f>IF(ISERROR(VLOOKUP(D46,スケジュール!$A$10:$V$266,$AG50+4,FALSE)),"",IF(VLOOKUP(D46,スケジュール!$A$10:$V$266,$AG50+4,FALSE)="●",VLOOKUP(D46,スケジュール!$A$10:$V$266,$AG50+4,FALSE),""))</f>
        <v/>
      </c>
      <c r="E50" s="285" t="str">
        <f>IF(ISERROR(VLOOKUP(E46,スケジュール!$A$10:$V$266,$AG50+4,FALSE)),"",IF(VLOOKUP(E46,スケジュール!$A$10:$V$266,$AG50+4,FALSE)="●",VLOOKUP(E46,スケジュール!$A$10:$V$266,$AG50+4,FALSE),""))</f>
        <v/>
      </c>
      <c r="F50" s="285" t="str">
        <f>IF(ISERROR(VLOOKUP(F46,スケジュール!$A$10:$V$266,$AG50+4,FALSE)),"",IF(VLOOKUP(F46,スケジュール!$A$10:$V$266,$AG50+4,FALSE)="●",VLOOKUP(F46,スケジュール!$A$10:$V$266,$AG50+4,FALSE),""))</f>
        <v/>
      </c>
      <c r="G50" s="285" t="str">
        <f>IF(ISERROR(VLOOKUP(G46,スケジュール!$A$10:$V$266,$AG50+4,FALSE)),"",IF(VLOOKUP(G46,スケジュール!$A$10:$V$266,$AG50+4,FALSE)="●",VLOOKUP(G46,スケジュール!$A$10:$V$266,$AG50+4,FALSE),""))</f>
        <v/>
      </c>
      <c r="H50" s="285" t="str">
        <f>IF(ISERROR(VLOOKUP(H46,スケジュール!$A$10:$V$266,$AG50+4,FALSE)),"",IF(VLOOKUP(H46,スケジュール!$A$10:$V$266,$AG50+4,FALSE)="●",VLOOKUP(H46,スケジュール!$A$10:$V$266,$AG50+4,FALSE),""))</f>
        <v/>
      </c>
      <c r="I50" s="286"/>
      <c r="J50" s="281" t="str">
        <f>IF(ISERROR(VLOOKUP(J46,スケジュール!$A$10:$V$266,$AG50+4,FALSE)),"",IF(VLOOKUP(J46,スケジュール!$A$10:$V$266,$AG50+4,FALSE)="●",VLOOKUP(J46,スケジュール!$A$10:$V$266,$AG50+4,FALSE),""))</f>
        <v/>
      </c>
      <c r="K50" s="281" t="str">
        <f>IF(ISERROR(VLOOKUP(K46,スケジュール!$A$10:$V$266,$AG50+4,FALSE)),"",IF(VLOOKUP(K46,スケジュール!$A$10:$V$266,$AG50+4,FALSE)="●",VLOOKUP(K46,スケジュール!$A$10:$V$266,$AG50+4,FALSE),""))</f>
        <v/>
      </c>
      <c r="L50" s="281" t="str">
        <f>IF(ISERROR(VLOOKUP(L46,スケジュール!$A$10:$V$266,$AG50+4,FALSE)),"",IF(VLOOKUP(L46,スケジュール!$A$10:$V$266,$AG50+4,FALSE)="●",VLOOKUP(L46,スケジュール!$A$10:$V$266,$AG50+4,FALSE),""))</f>
        <v/>
      </c>
      <c r="M50" s="281" t="str">
        <f>IF(ISERROR(VLOOKUP(M46,スケジュール!$A$10:$V$266,$AG50+4,FALSE)),"",IF(VLOOKUP(M46,スケジュール!$A$10:$V$266,$AG50+4,FALSE)="●",VLOOKUP(M46,スケジュール!$A$10:$V$266,$AG50+4,FALSE),""))</f>
        <v/>
      </c>
      <c r="N50" s="281" t="str">
        <f>IF(ISERROR(VLOOKUP(N46,スケジュール!$A$10:$V$266,$AG50+4,FALSE)),"",IF(VLOOKUP(N46,スケジュール!$A$10:$V$266,$AG50+4,FALSE)="●",VLOOKUP(N46,スケジュール!$A$10:$V$266,$AG50+4,FALSE),""))</f>
        <v/>
      </c>
      <c r="O50" s="281" t="str">
        <f>IF(ISERROR(VLOOKUP(O46,スケジュール!$A$10:$V$266,$AG50+4,FALSE)),"",IF(VLOOKUP(O46,スケジュール!$A$10:$V$266,$AG50+4,FALSE)="●",VLOOKUP(O46,スケジュール!$A$10:$V$266,$AG50+4,FALSE),""))</f>
        <v/>
      </c>
      <c r="P50" s="281" t="str">
        <f>IF(ISERROR(VLOOKUP(P46,スケジュール!$A$10:$V$266,$AG50+4,FALSE)),"",IF(VLOOKUP(P46,スケジュール!$A$10:$V$266,$AG50+4,FALSE)="●",VLOOKUP(P46,スケジュール!$A$10:$V$266,$AG50+4,FALSE),""))</f>
        <v/>
      </c>
      <c r="Q50" s="286"/>
      <c r="R50" s="281" t="str">
        <f>IF(ISERROR(VLOOKUP(R46,スケジュール!$A$10:$V$266,$AG50+4,FALSE)),"",IF(VLOOKUP(R46,スケジュール!$A$10:$V$266,$AG50+4,FALSE)="●",VLOOKUP(R46,スケジュール!$A$10:$V$266,$AG50+4,FALSE),""))</f>
        <v/>
      </c>
      <c r="S50" s="281" t="str">
        <f>IF(ISERROR(VLOOKUP(S46,スケジュール!$A$10:$V$266,$AG50+4,FALSE)),"",IF(VLOOKUP(S46,スケジュール!$A$10:$V$266,$AG50+4,FALSE)="●",VLOOKUP(S46,スケジュール!$A$10:$V$266,$AG50+4,FALSE),""))</f>
        <v/>
      </c>
      <c r="T50" s="281" t="str">
        <f>IF(ISERROR(VLOOKUP(T46,スケジュール!$A$10:$V$266,$AG50+4,FALSE)),"",IF(VLOOKUP(T46,スケジュール!$A$10:$V$266,$AG50+4,FALSE)="●",VLOOKUP(T46,スケジュール!$A$10:$V$266,$AG50+4,FALSE),""))</f>
        <v/>
      </c>
      <c r="U50" s="281" t="str">
        <f>IF(ISERROR(VLOOKUP(U46,スケジュール!$A$10:$V$266,$AG50+4,FALSE)),"",IF(VLOOKUP(U46,スケジュール!$A$10:$V$266,$AG50+4,FALSE)="●",VLOOKUP(U46,スケジュール!$A$10:$V$266,$AG50+4,FALSE),""))</f>
        <v/>
      </c>
      <c r="V50" s="281" t="str">
        <f>IF(ISERROR(VLOOKUP(V46,スケジュール!$A$10:$V$266,$AG50+4,FALSE)),"",IF(VLOOKUP(V46,スケジュール!$A$10:$V$266,$AG50+4,FALSE)="●",VLOOKUP(V46,スケジュール!$A$10:$V$266,$AG50+4,FALSE),""))</f>
        <v/>
      </c>
      <c r="W50" s="281" t="str">
        <f>IF(ISERROR(VLOOKUP(W46,スケジュール!$A$10:$V$266,$AG50+4,FALSE)),"",IF(VLOOKUP(W46,スケジュール!$A$10:$V$266,$AG50+4,FALSE)="●",VLOOKUP(W46,スケジュール!$A$10:$V$266,$AG50+4,FALSE),""))</f>
        <v/>
      </c>
      <c r="X50" s="281" t="str">
        <f>IF(ISERROR(VLOOKUP(X46,スケジュール!$A$10:$V$266,$AG50+4,FALSE)),"",IF(VLOOKUP(X46,スケジュール!$A$10:$V$266,$AG50+4,FALSE)="●",VLOOKUP(X46,スケジュール!$A$10:$V$266,$AG50+4,FALSE),""))</f>
        <v/>
      </c>
      <c r="Y50" s="286"/>
      <c r="Z50" s="281" t="str">
        <f>IF(ISERROR(VLOOKUP(Z46,スケジュール!$A$10:$V$266,$AG50+4,FALSE)),"",IF(VLOOKUP(Z46,スケジュール!$A$10:$V$266,$AG50+4,FALSE)="●",VLOOKUP(Z46,スケジュール!$A$10:$V$266,$AG50+4,FALSE),""))</f>
        <v/>
      </c>
      <c r="AA50" s="281" t="str">
        <f>IF(ISERROR(VLOOKUP(AA46,スケジュール!$A$10:$V$266,$AG50+4,FALSE)),"",IF(VLOOKUP(AA46,スケジュール!$A$10:$V$266,$AG50+4,FALSE)="●",VLOOKUP(AA46,スケジュール!$A$10:$V$266,$AG50+4,FALSE),""))</f>
        <v/>
      </c>
      <c r="AB50" s="281" t="str">
        <f>IF(ISERROR(VLOOKUP(AB46,スケジュール!$A$10:$V$266,$AG50+4,FALSE)),"",IF(VLOOKUP(AB46,スケジュール!$A$10:$V$266,$AG50+4,FALSE)="●",VLOOKUP(AB46,スケジュール!$A$10:$V$266,$AG50+4,FALSE),""))</f>
        <v/>
      </c>
      <c r="AC50" s="281" t="str">
        <f>IF(ISERROR(VLOOKUP(AC46,スケジュール!$A$10:$V$266,$AG50+4,FALSE)),"",IF(VLOOKUP(AC46,スケジュール!$A$10:$V$266,$AG50+4,FALSE)="●",VLOOKUP(AC46,スケジュール!$A$10:$V$266,$AG50+4,FALSE),""))</f>
        <v/>
      </c>
      <c r="AD50" s="281" t="str">
        <f>IF(ISERROR(VLOOKUP(AD46,スケジュール!$A$10:$V$266,$AG50+4,FALSE)),"",IF(VLOOKUP(AD46,スケジュール!$A$10:$V$266,$AG50+4,FALSE)="●",VLOOKUP(AD46,スケジュール!$A$10:$V$266,$AG50+4,FALSE),""))</f>
        <v/>
      </c>
      <c r="AE50" s="281" t="str">
        <f>IF(ISERROR(VLOOKUP(AE46,スケジュール!$A$10:$V$266,$AG50+4,FALSE)),"",IF(VLOOKUP(AE46,スケジュール!$A$10:$V$266,$AG50+4,FALSE)="●",VLOOKUP(AE46,スケジュール!$A$10:$V$266,$AG50+4,FALSE),""))</f>
        <v/>
      </c>
      <c r="AF50" s="281" t="str">
        <f>IF(ISERROR(VLOOKUP(AF46,スケジュール!$A$10:$V$266,$AG50+4,FALSE)),"",IF(VLOOKUP(AF46,スケジュール!$A$10:$V$266,$AG50+4,FALSE)="●",VLOOKUP(AF46,スケジュール!$A$10:$V$266,$AG50+4,FALSE),""))</f>
        <v/>
      </c>
      <c r="AG50" s="102" t="e">
        <f>AG42</f>
        <v>#N/A</v>
      </c>
    </row>
    <row r="51" spans="1:36" s="97" customFormat="1" ht="19.899999999999999" customHeight="1">
      <c r="A51" s="97" t="str">
        <f>IF(ISBLANK(A43),"",A43)</f>
        <v>●</v>
      </c>
      <c r="B51" s="285" t="str">
        <f>IF(ISERROR(VLOOKUP(B46,スケジュール!$A$10:$V$266,$AG51+4,FALSE)),"",IF(VLOOKUP(B46,スケジュール!$A$10:$V$266,$AG51+4,FALSE)="●",VLOOKUP(B46,スケジュール!$A$10:$V$266,$AG51+4,FALSE),""))</f>
        <v/>
      </c>
      <c r="C51" s="285" t="str">
        <f>IF(ISERROR(VLOOKUP(C46,スケジュール!$A$10:$V$266,$AG51+4,FALSE)),"",IF(VLOOKUP(C46,スケジュール!$A$10:$V$266,$AG51+4,FALSE)="●",VLOOKUP(C46,スケジュール!$A$10:$V$266,$AG51+4,FALSE),""))</f>
        <v/>
      </c>
      <c r="D51" s="285" t="str">
        <f>IF(ISERROR(VLOOKUP(D46,スケジュール!$A$10:$V$266,$AG51+4,FALSE)),"",IF(VLOOKUP(D46,スケジュール!$A$10:$V$266,$AG51+4,FALSE)="●",VLOOKUP(D46,スケジュール!$A$10:$V$266,$AG51+4,FALSE),""))</f>
        <v/>
      </c>
      <c r="E51" s="285" t="str">
        <f>IF(ISERROR(VLOOKUP(E46,スケジュール!$A$10:$V$266,$AG51+4,FALSE)),"",IF(VLOOKUP(E46,スケジュール!$A$10:$V$266,$AG51+4,FALSE)="●",VLOOKUP(E46,スケジュール!$A$10:$V$266,$AG51+4,FALSE),""))</f>
        <v/>
      </c>
      <c r="F51" s="285" t="str">
        <f>IF(ISERROR(VLOOKUP(F46,スケジュール!$A$10:$V$266,$AG51+4,FALSE)),"",IF(VLOOKUP(F46,スケジュール!$A$10:$V$266,$AG51+4,FALSE)="●",VLOOKUP(F46,スケジュール!$A$10:$V$266,$AG51+4,FALSE),""))</f>
        <v/>
      </c>
      <c r="G51" s="285" t="str">
        <f>IF(ISERROR(VLOOKUP(G46,スケジュール!$A$10:$V$266,$AG51+4,FALSE)),"",IF(VLOOKUP(G46,スケジュール!$A$10:$V$266,$AG51+4,FALSE)="●",VLOOKUP(G46,スケジュール!$A$10:$V$266,$AG51+4,FALSE),""))</f>
        <v/>
      </c>
      <c r="H51" s="285" t="str">
        <f>IF(ISERROR(VLOOKUP(H46,スケジュール!$A$10:$V$266,$AG51+4,FALSE)),"",IF(VLOOKUP(H46,スケジュール!$A$10:$V$266,$AG51+4,FALSE)="●",VLOOKUP(H46,スケジュール!$A$10:$V$266,$AG51+4,FALSE),""))</f>
        <v/>
      </c>
      <c r="I51" s="286"/>
      <c r="J51" s="281" t="str">
        <f>IF(ISERROR(VLOOKUP(J46,スケジュール!$A$10:$V$266,$AG51+4,FALSE)),"",IF(VLOOKUP(J46,スケジュール!$A$10:$V$266,$AG51+4,FALSE)="●",VLOOKUP(J46,スケジュール!$A$10:$V$266,$AG51+4,FALSE),""))</f>
        <v/>
      </c>
      <c r="K51" s="281" t="str">
        <f>IF(ISERROR(VLOOKUP(K46,スケジュール!$A$10:$V$266,$AG51+4,FALSE)),"",IF(VLOOKUP(K46,スケジュール!$A$10:$V$266,$AG51+4,FALSE)="●",VLOOKUP(K46,スケジュール!$A$10:$V$266,$AG51+4,FALSE),""))</f>
        <v/>
      </c>
      <c r="L51" s="281" t="str">
        <f>IF(ISERROR(VLOOKUP(L46,スケジュール!$A$10:$V$266,$AG51+4,FALSE)),"",IF(VLOOKUP(L46,スケジュール!$A$10:$V$266,$AG51+4,FALSE)="●",VLOOKUP(L46,スケジュール!$A$10:$V$266,$AG51+4,FALSE),""))</f>
        <v/>
      </c>
      <c r="M51" s="281" t="str">
        <f>IF(ISERROR(VLOOKUP(M46,スケジュール!$A$10:$V$266,$AG51+4,FALSE)),"",IF(VLOOKUP(M46,スケジュール!$A$10:$V$266,$AG51+4,FALSE)="●",VLOOKUP(M46,スケジュール!$A$10:$V$266,$AG51+4,FALSE),""))</f>
        <v/>
      </c>
      <c r="N51" s="281" t="str">
        <f>IF(ISERROR(VLOOKUP(N46,スケジュール!$A$10:$V$266,$AG51+4,FALSE)),"",IF(VLOOKUP(N46,スケジュール!$A$10:$V$266,$AG51+4,FALSE)="●",VLOOKUP(N46,スケジュール!$A$10:$V$266,$AG51+4,FALSE),""))</f>
        <v/>
      </c>
      <c r="O51" s="281" t="str">
        <f>IF(ISERROR(VLOOKUP(O46,スケジュール!$A$10:$V$266,$AG51+4,FALSE)),"",IF(VLOOKUP(O46,スケジュール!$A$10:$V$266,$AG51+4,FALSE)="●",VLOOKUP(O46,スケジュール!$A$10:$V$266,$AG51+4,FALSE),""))</f>
        <v/>
      </c>
      <c r="P51" s="281" t="str">
        <f>IF(ISERROR(VLOOKUP(P46,スケジュール!$A$10:$V$266,$AG51+4,FALSE)),"",IF(VLOOKUP(P46,スケジュール!$A$10:$V$266,$AG51+4,FALSE)="●",VLOOKUP(P46,スケジュール!$A$10:$V$266,$AG51+4,FALSE),""))</f>
        <v/>
      </c>
      <c r="Q51" s="286"/>
      <c r="R51" s="281" t="str">
        <f>IF(ISERROR(VLOOKUP(R46,スケジュール!$A$10:$V$266,$AG51+4,FALSE)),"",IF(VLOOKUP(R46,スケジュール!$A$10:$V$266,$AG51+4,FALSE)="●",VLOOKUP(R46,スケジュール!$A$10:$V$266,$AG51+4,FALSE),""))</f>
        <v/>
      </c>
      <c r="S51" s="281" t="str">
        <f>IF(ISERROR(VLOOKUP(S46,スケジュール!$A$10:$V$266,$AG51+4,FALSE)),"",IF(VLOOKUP(S46,スケジュール!$A$10:$V$266,$AG51+4,FALSE)="●",VLOOKUP(S46,スケジュール!$A$10:$V$266,$AG51+4,FALSE),""))</f>
        <v/>
      </c>
      <c r="T51" s="281" t="str">
        <f>IF(ISERROR(VLOOKUP(T46,スケジュール!$A$10:$V$266,$AG51+4,FALSE)),"",IF(VLOOKUP(T46,スケジュール!$A$10:$V$266,$AG51+4,FALSE)="●",VLOOKUP(T46,スケジュール!$A$10:$V$266,$AG51+4,FALSE),""))</f>
        <v/>
      </c>
      <c r="U51" s="281" t="str">
        <f>IF(ISERROR(VLOOKUP(U46,スケジュール!$A$10:$V$266,$AG51+4,FALSE)),"",IF(VLOOKUP(U46,スケジュール!$A$10:$V$266,$AG51+4,FALSE)="●",VLOOKUP(U46,スケジュール!$A$10:$V$266,$AG51+4,FALSE),""))</f>
        <v/>
      </c>
      <c r="V51" s="281" t="str">
        <f>IF(ISERROR(VLOOKUP(V46,スケジュール!$A$10:$V$266,$AG51+4,FALSE)),"",IF(VLOOKUP(V46,スケジュール!$A$10:$V$266,$AG51+4,FALSE)="●",VLOOKUP(V46,スケジュール!$A$10:$V$266,$AG51+4,FALSE),""))</f>
        <v/>
      </c>
      <c r="W51" s="281" t="str">
        <f>IF(ISERROR(VLOOKUP(W46,スケジュール!$A$10:$V$266,$AG51+4,FALSE)),"",IF(VLOOKUP(W46,スケジュール!$A$10:$V$266,$AG51+4,FALSE)="●",VLOOKUP(W46,スケジュール!$A$10:$V$266,$AG51+4,FALSE),""))</f>
        <v/>
      </c>
      <c r="X51" s="281" t="str">
        <f>IF(ISERROR(VLOOKUP(X46,スケジュール!$A$10:$V$266,$AG51+4,FALSE)),"",IF(VLOOKUP(X46,スケジュール!$A$10:$V$266,$AG51+4,FALSE)="●",VLOOKUP(X46,スケジュール!$A$10:$V$266,$AG51+4,FALSE),""))</f>
        <v/>
      </c>
      <c r="Y51" s="286"/>
      <c r="Z51" s="281" t="str">
        <f>IF(ISERROR(VLOOKUP(Z46,スケジュール!$A$10:$V$266,$AG51+4,FALSE)),"",IF(VLOOKUP(Z46,スケジュール!$A$10:$V$266,$AG51+4,FALSE)="●",VLOOKUP(Z46,スケジュール!$A$10:$V$266,$AG51+4,FALSE),""))</f>
        <v/>
      </c>
      <c r="AA51" s="281" t="str">
        <f>IF(ISERROR(VLOOKUP(AA46,スケジュール!$A$10:$V$266,$AG51+4,FALSE)),"",IF(VLOOKUP(AA46,スケジュール!$A$10:$V$266,$AG51+4,FALSE)="●",VLOOKUP(AA46,スケジュール!$A$10:$V$266,$AG51+4,FALSE),""))</f>
        <v/>
      </c>
      <c r="AB51" s="281" t="str">
        <f>IF(ISERROR(VLOOKUP(AB46,スケジュール!$A$10:$V$266,$AG51+4,FALSE)),"",IF(VLOOKUP(AB46,スケジュール!$A$10:$V$266,$AG51+4,FALSE)="●",VLOOKUP(AB46,スケジュール!$A$10:$V$266,$AG51+4,FALSE),""))</f>
        <v/>
      </c>
      <c r="AC51" s="281" t="str">
        <f>IF(ISERROR(VLOOKUP(AC46,スケジュール!$A$10:$V$266,$AG51+4,FALSE)),"",IF(VLOOKUP(AC46,スケジュール!$A$10:$V$266,$AG51+4,FALSE)="●",VLOOKUP(AC46,スケジュール!$A$10:$V$266,$AG51+4,FALSE),""))</f>
        <v/>
      </c>
      <c r="AD51" s="281" t="str">
        <f>IF(ISERROR(VLOOKUP(AD46,スケジュール!$A$10:$V$266,$AG51+4,FALSE)),"",IF(VLOOKUP(AD46,スケジュール!$A$10:$V$266,$AG51+4,FALSE)="●",VLOOKUP(AD46,スケジュール!$A$10:$V$266,$AG51+4,FALSE),""))</f>
        <v/>
      </c>
      <c r="AE51" s="281" t="str">
        <f>IF(ISERROR(VLOOKUP(AE46,スケジュール!$A$10:$V$266,$AG51+4,FALSE)),"",IF(VLOOKUP(AE46,スケジュール!$A$10:$V$266,$AG51+4,FALSE)="●",VLOOKUP(AE46,スケジュール!$A$10:$V$266,$AG51+4,FALSE),""))</f>
        <v/>
      </c>
      <c r="AF51" s="281" t="str">
        <f>IF(ISERROR(VLOOKUP(AF46,スケジュール!$A$10:$V$266,$AG51+4,FALSE)),"",IF(VLOOKUP(AF46,スケジュール!$A$10:$V$266,$AG51+4,FALSE)="●",VLOOKUP(AF46,スケジュール!$A$10:$V$266,$AG51+4,FALSE),""))</f>
        <v/>
      </c>
      <c r="AG51" s="102" t="e">
        <f>AG43</f>
        <v>#N/A</v>
      </c>
    </row>
    <row r="52" spans="1:36" ht="19.899999999999999" customHeight="1">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43422</v>
      </c>
      <c r="E52" s="122">
        <f>IF(OR(ISERROR(VLOOKUP(E46,スケジュール!$A$10:$AC$276,3)),(ISBLANK(VLOOKUP(E46,スケジュール!$A$10:$AC$276,3)))),"",VLOOKUP(E46,スケジュール!$A$10:$AC$276,3))</f>
        <v>43423</v>
      </c>
      <c r="F52" s="122">
        <f>IF(OR(ISERROR(VLOOKUP(F46,スケジュール!$A$10:$AC$276,3)),(ISBLANK(VLOOKUP(F46,スケジュール!$A$10:$AC$276,3)))),"",VLOOKUP(F46,スケジュール!$A$10:$AC$276,3))</f>
        <v>43424</v>
      </c>
      <c r="G52" s="122">
        <f>IF(OR(ISERROR(VLOOKUP(G46,スケジュール!$A$10:$AC$276,3)),(ISBLANK(VLOOKUP(G46,スケジュール!$A$10:$AC$276,3)))),"",VLOOKUP(G46,スケジュール!$A$10:$AC$276,3))</f>
        <v>43425</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43450</v>
      </c>
      <c r="M52" s="122">
        <f>IF(OR(ISERROR(VLOOKUP(M46,スケジュール!$A$10:$AC$276,3)),(ISBLANK(VLOOKUP(M46,スケジュール!$A$10:$AC$276,3)))),"",VLOOKUP(M46,スケジュール!$A$10:$AC$276,3))</f>
        <v>43451</v>
      </c>
      <c r="N52" s="122">
        <f>IF(OR(ISERROR(VLOOKUP(N46,スケジュール!$A$10:$AC$276,3)),(ISBLANK(VLOOKUP(N46,スケジュール!$A$10:$AC$276,3)))),"",VLOOKUP(N46,スケジュール!$A$10:$AC$276,3))</f>
        <v>43452</v>
      </c>
      <c r="O52" s="122">
        <f>IF(OR(ISERROR(VLOOKUP(O46,スケジュール!$A$10:$AC$276,3)),(ISBLANK(VLOOKUP(O46,スケジュール!$A$10:$AC$276,3)))),"",VLOOKUP(O46,スケジュール!$A$10:$AC$276,3))</f>
        <v>43453</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43515</v>
      </c>
      <c r="AC52" s="122">
        <f>IF(OR(ISERROR(VLOOKUP(AC46,スケジュール!$A$10:$AC$276,3)),(ISBLANK(VLOOKUP(AC46,スケジュール!$A$10:$AC$276,3)))),"",VLOOKUP(AC46,スケジュール!$A$10:$AC$276,3))</f>
        <v>43516</v>
      </c>
      <c r="AD52" s="122" t="str">
        <f>IF(OR(ISERROR(VLOOKUP(AD46,スケジュール!$A$10:$AC$276,3)),(ISBLANK(VLOOKUP(AD46,スケジュール!$A$10:$AC$276,3)))),"",VLOOKUP(AD46,スケジュール!$A$10:$AC$276,3))</f>
        <v/>
      </c>
      <c r="AE52" s="122" t="str">
        <f>IF(OR(ISERROR(VLOOKUP(AE46,スケジュール!$A$10:$AC$276,3)),(ISBLANK(VLOOKUP(AE46,スケジュール!$A$10:$AC$276,3)))),"",VLOOKUP(AE46,スケジュール!$A$10:$AC$276,3))</f>
        <v/>
      </c>
      <c r="AF52" s="122" t="str">
        <f>IF(OR(ISERROR(VLOOKUP(AF46,スケジュール!$A$10:$AC$276,3)),(ISBLANK(VLOOKUP(AF46,スケジュール!$A$10:$AC$276,3)))),"",VLOOKUP(AF46,スケジュール!$A$10:$AC$276,3))</f>
        <v/>
      </c>
    </row>
    <row r="53" spans="1:36" ht="19.899999999999999" customHeight="1">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43423</v>
      </c>
      <c r="D53" s="124">
        <f>IF(OR(ISERROR(VLOOKUP(D46,スケジュール!$A$10:$AC$276,4)),(ISBLANK(VLOOKUP(D46,スケジュール!$A$10:$AC$276,4)))),"",VLOOKUP(D46,スケジュール!$A$10:$AC$276,4))</f>
        <v>43424</v>
      </c>
      <c r="E53" s="124">
        <f>IF(OR(ISERROR(VLOOKUP(E46,スケジュール!$A$10:$AC$276,4)),(ISBLANK(VLOOKUP(E46,スケジュール!$A$10:$AC$276,4)))),"",VLOOKUP(E46,スケジュール!$A$10:$AC$276,4))</f>
        <v>43425</v>
      </c>
      <c r="F53" s="124">
        <f>IF(OR(ISERROR(VLOOKUP(F46,スケジュール!$A$10:$AC$276,4)),(ISBLANK(VLOOKUP(F46,スケジュール!$A$10:$AC$276,4)))),"",VLOOKUP(F46,スケジュール!$A$10:$AC$276,4))</f>
        <v>43426</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43451</v>
      </c>
      <c r="L53" s="124">
        <f>IF(OR(ISERROR(VLOOKUP(L46,スケジュール!$A$10:$AC$276,4)),(ISBLANK(VLOOKUP(L46,スケジュール!$A$10:$AC$276,4)))),"",VLOOKUP(L46,スケジュール!$A$10:$AC$276,4))</f>
        <v>43452</v>
      </c>
      <c r="M53" s="124">
        <f>IF(OR(ISERROR(VLOOKUP(M46,スケジュール!$A$10:$AC$276,4)),(ISBLANK(VLOOKUP(M46,スケジュール!$A$10:$AC$276,4)))),"",VLOOKUP(M46,スケジュール!$A$10:$AC$276,4))</f>
        <v>43453</v>
      </c>
      <c r="N53" s="124">
        <f>IF(OR(ISERROR(VLOOKUP(N46,スケジュール!$A$10:$AC$276,4)),(ISBLANK(VLOOKUP(N46,スケジュール!$A$10:$AC$276,4)))),"",VLOOKUP(N46,スケジュール!$A$10:$AC$276,4))</f>
        <v>43454</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f>IF(OR(ISERROR(VLOOKUP(AB46,スケジュール!$A$10:$AC$276,4)),(ISBLANK(VLOOKUP(AB46,スケジュール!$A$10:$AC$276,4)))),"",VLOOKUP(AB46,スケジュール!$A$10:$AC$276,4))</f>
        <v>43516</v>
      </c>
      <c r="AC53" s="124">
        <f>IF(OR(ISERROR(VLOOKUP(AC46,スケジュール!$A$10:$AC$276,4)),(ISBLANK(VLOOKUP(AC46,スケジュール!$A$10:$AC$276,4)))),"",VLOOKUP(AC46,スケジュール!$A$10:$AC$276,4))</f>
        <v>43517</v>
      </c>
      <c r="AD53" s="124">
        <f>IF(OR(ISERROR(VLOOKUP(AD46,スケジュール!$A$10:$AC$276,4)),(ISBLANK(VLOOKUP(AD46,スケジュール!$A$10:$AC$276,4)))),"",VLOOKUP(AD46,スケジュール!$A$10:$AC$276,4))</f>
        <v>43518</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19.899999999999999"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19.899999999999999" customHeight="1">
      <c r="A55" s="31"/>
      <c r="B55" s="127">
        <f>DATE(C55,F55,1)</f>
        <v>43497</v>
      </c>
      <c r="C55" s="622">
        <v>2019</v>
      </c>
      <c r="D55" s="622"/>
      <c r="E55" s="128" t="s">
        <v>114</v>
      </c>
      <c r="F55" s="620">
        <v>2</v>
      </c>
      <c r="G55" s="620"/>
      <c r="H55" s="129">
        <f>WEEKDAY(B55,1)</f>
        <v>6</v>
      </c>
      <c r="J55" s="131">
        <f>DATE(K55,N55,1)</f>
        <v>43525</v>
      </c>
      <c r="K55" s="619">
        <v>2019</v>
      </c>
      <c r="L55" s="619"/>
      <c r="M55" s="132" t="s">
        <v>114</v>
      </c>
      <c r="N55" s="620">
        <v>3</v>
      </c>
      <c r="O55" s="620"/>
      <c r="P55" s="129">
        <f>WEEKDAY(J55,1)</f>
        <v>6</v>
      </c>
      <c r="R55" s="131">
        <f>DATE(S55,V55,1)</f>
        <v>43556</v>
      </c>
      <c r="S55" s="619">
        <v>2019</v>
      </c>
      <c r="T55" s="619"/>
      <c r="U55" s="132" t="s">
        <v>114</v>
      </c>
      <c r="V55" s="620">
        <v>4</v>
      </c>
      <c r="W55" s="620"/>
      <c r="X55" s="129">
        <f>WEEKDAY(R55,1)</f>
        <v>2</v>
      </c>
      <c r="Z55" s="131">
        <f>DATE(AA55,AD55,1)</f>
        <v>43586</v>
      </c>
      <c r="AA55" s="619">
        <v>2019</v>
      </c>
      <c r="AB55" s="619"/>
      <c r="AC55" s="132" t="s">
        <v>114</v>
      </c>
      <c r="AD55" s="620">
        <v>5</v>
      </c>
      <c r="AE55" s="620"/>
      <c r="AF55" s="129">
        <f>WEEKDAY(Z55,1)</f>
        <v>4</v>
      </c>
      <c r="AG55" s="133"/>
    </row>
    <row r="56" spans="1:36" ht="19.899999999999999"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81" customFormat="1" ht="19.899999999999999" customHeight="1">
      <c r="A57" s="384"/>
      <c r="B57" s="277">
        <f>B55-(H55-1)</f>
        <v>43492</v>
      </c>
      <c r="C57" s="277">
        <f t="shared" ref="C57:H57" si="24">B57+1</f>
        <v>43493</v>
      </c>
      <c r="D57" s="277">
        <f t="shared" si="24"/>
        <v>43494</v>
      </c>
      <c r="E57" s="277">
        <f t="shared" si="24"/>
        <v>43495</v>
      </c>
      <c r="F57" s="277">
        <f t="shared" si="24"/>
        <v>43496</v>
      </c>
      <c r="G57" s="277">
        <f t="shared" si="24"/>
        <v>43497</v>
      </c>
      <c r="H57" s="277">
        <f t="shared" si="24"/>
        <v>43498</v>
      </c>
      <c r="J57" s="277">
        <f>J55-(P55-1)</f>
        <v>43520</v>
      </c>
      <c r="K57" s="277">
        <f t="shared" ref="K57:P57" si="25">J57+1</f>
        <v>43521</v>
      </c>
      <c r="L57" s="277">
        <f t="shared" si="25"/>
        <v>43522</v>
      </c>
      <c r="M57" s="277">
        <f t="shared" si="25"/>
        <v>43523</v>
      </c>
      <c r="N57" s="277">
        <f t="shared" si="25"/>
        <v>43524</v>
      </c>
      <c r="O57" s="277">
        <f t="shared" si="25"/>
        <v>43525</v>
      </c>
      <c r="P57" s="277">
        <f t="shared" si="25"/>
        <v>43526</v>
      </c>
      <c r="R57" s="277">
        <f>R55-(X55-1)</f>
        <v>43555</v>
      </c>
      <c r="S57" s="277">
        <f t="shared" ref="S57" si="26">R57+1</f>
        <v>43556</v>
      </c>
      <c r="T57" s="277">
        <f t="shared" ref="T57" si="27">S57+1</f>
        <v>43557</v>
      </c>
      <c r="U57" s="277">
        <f t="shared" ref="U57" si="28">T57+1</f>
        <v>43558</v>
      </c>
      <c r="V57" s="277">
        <f t="shared" ref="V57" si="29">U57+1</f>
        <v>43559</v>
      </c>
      <c r="W57" s="277">
        <f t="shared" ref="W57" si="30">V57+1</f>
        <v>43560</v>
      </c>
      <c r="X57" s="277">
        <f t="shared" ref="X57" si="31">W57+1</f>
        <v>43561</v>
      </c>
      <c r="Z57" s="277">
        <f>Z55-(AF55-1)</f>
        <v>43583</v>
      </c>
      <c r="AA57" s="277">
        <f t="shared" ref="AA57:AF57" si="32">Z57+1</f>
        <v>43584</v>
      </c>
      <c r="AB57" s="277">
        <f t="shared" si="32"/>
        <v>43585</v>
      </c>
      <c r="AC57" s="277">
        <f t="shared" si="32"/>
        <v>43586</v>
      </c>
      <c r="AD57" s="277">
        <f t="shared" si="32"/>
        <v>43587</v>
      </c>
      <c r="AE57" s="277">
        <f t="shared" si="32"/>
        <v>43588</v>
      </c>
      <c r="AF57" s="277">
        <f t="shared" si="32"/>
        <v>43589</v>
      </c>
    </row>
    <row r="58" spans="1:36" s="116" customFormat="1" ht="19.899999999999999"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green</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green</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green</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green</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b">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0</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purple</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purple</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b">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0</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sky</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19.899999999999999" customHeight="1">
      <c r="A59" s="126" t="str">
        <f>A40</f>
        <v>●</v>
      </c>
      <c r="B59" s="403" t="str">
        <f>IF(ISERROR(VLOOKUP(B57,スケジュール!$A$10:$V$266,$AG59+4,FALSE)),"",IF(VLOOKUP(B57,スケジュール!$A$10:$V$266,$AG59+4,FALSE)="●",VLOOKUP(B57,スケジュール!$A$10:$V$266,$AG59+4,FALSE),""))</f>
        <v/>
      </c>
      <c r="C59" s="403" t="str">
        <f>IF(ISERROR(VLOOKUP(C57,スケジュール!$A$10:$V$266,$AG59+4,FALSE)),"",IF(VLOOKUP(C57,スケジュール!$A$10:$V$266,$AG59+4,FALSE)="●",VLOOKUP(C57,スケジュール!$A$10:$V$266,$AG59+4,FALSE),""))</f>
        <v/>
      </c>
      <c r="D59" s="403" t="str">
        <f>IF(ISERROR(VLOOKUP(D57,スケジュール!$A$10:$V$266,$AG59+4,FALSE)),"",IF(VLOOKUP(D57,スケジュール!$A$10:$V$266,$AG59+4,FALSE)="●",VLOOKUP(D57,スケジュール!$A$10:$V$266,$AG59+4,FALSE),""))</f>
        <v/>
      </c>
      <c r="E59" s="403" t="str">
        <f>IF(ISERROR(VLOOKUP(E57,スケジュール!$A$10:$V$266,$AG59+4,FALSE)),"",IF(VLOOKUP(E57,スケジュール!$A$10:$V$266,$AG59+4,FALSE)="●",VLOOKUP(E57,スケジュール!$A$10:$V$266,$AG59+4,FALSE),""))</f>
        <v/>
      </c>
      <c r="F59" s="403" t="str">
        <f>IF(ISERROR(VLOOKUP(F57,スケジュール!$A$10:$V$266,$AG59+4,FALSE)),"",IF(VLOOKUP(F57,スケジュール!$A$10:$V$266,$AG59+4,FALSE)="●",VLOOKUP(F57,スケジュール!$A$10:$V$266,$AG59+4,FALSE),""))</f>
        <v/>
      </c>
      <c r="G59" s="403" t="str">
        <f>IF(ISERROR(VLOOKUP(G57,スケジュール!$A$10:$V$266,$AG59+4,FALSE)),"",IF(VLOOKUP(G57,スケジュール!$A$10:$V$266,$AG59+4,FALSE)="●",VLOOKUP(G57,スケジュール!$A$10:$V$266,$AG59+4,FALSE),""))</f>
        <v/>
      </c>
      <c r="H59" s="403" t="str">
        <f>IF(ISERROR(VLOOKUP(H57,スケジュール!$A$10:$V$266,$AG59+4,FALSE)),"",IF(VLOOKUP(H57,スケジュール!$A$10:$V$266,$AG59+4,FALSE)="●",VLOOKUP(H57,スケジュール!$A$10:$V$266,$AG59+4,FALSE),""))</f>
        <v/>
      </c>
      <c r="I59" s="404"/>
      <c r="J59" s="403" t="str">
        <f>IF(ISERROR(VLOOKUP(J57,スケジュール!$A$10:$V$266,$AG59+4,FALSE)),"",IF(VLOOKUP(J57,スケジュール!$A$10:$V$266,$AG59+4,FALSE)="●",VLOOKUP(J57,スケジュール!$A$10:$V$266,$AG59+4,FALSE),""))</f>
        <v/>
      </c>
      <c r="K59" s="403" t="str">
        <f>IF(ISERROR(VLOOKUP(K57,スケジュール!$A$10:$V$266,$AG59+4,FALSE)),"",IF(VLOOKUP(K57,スケジュール!$A$10:$V$266,$AG59+4,FALSE)="●",VLOOKUP(K57,スケジュール!$A$10:$V$266,$AG59+4,FALSE),""))</f>
        <v/>
      </c>
      <c r="L59" s="403" t="str">
        <f>IF(ISERROR(VLOOKUP(L57,スケジュール!$A$10:$V$266,$AG59+4,FALSE)),"",IF(VLOOKUP(L57,スケジュール!$A$10:$V$266,$AG59+4,FALSE)="●",VLOOKUP(L57,スケジュール!$A$10:$V$266,$AG59+4,FALSE),""))</f>
        <v/>
      </c>
      <c r="M59" s="403" t="str">
        <f>IF(ISERROR(VLOOKUP(M57,スケジュール!$A$10:$V$266,$AG59+4,FALSE)),"",IF(VLOOKUP(M57,スケジュール!$A$10:$V$266,$AG59+4,FALSE)="●",VLOOKUP(M57,スケジュール!$A$10:$V$266,$AG59+4,FALSE),""))</f>
        <v/>
      </c>
      <c r="N59" s="403" t="str">
        <f>IF(ISERROR(VLOOKUP(N57,スケジュール!$A$10:$V$266,$AG59+4,FALSE)),"",IF(VLOOKUP(N57,スケジュール!$A$10:$V$266,$AG59+4,FALSE)="●",VLOOKUP(N57,スケジュール!$A$10:$V$266,$AG59+4,FALSE),""))</f>
        <v/>
      </c>
      <c r="O59" s="403" t="str">
        <f>IF(ISERROR(VLOOKUP(O57,スケジュール!$A$10:$V$266,$AG59+4,FALSE)),"",IF(VLOOKUP(O57,スケジュール!$A$10:$V$266,$AG59+4,FALSE)="●",VLOOKUP(O57,スケジュール!$A$10:$V$266,$AG59+4,FALSE),""))</f>
        <v/>
      </c>
      <c r="P59" s="403" t="str">
        <f>IF(ISERROR(VLOOKUP(P57,スケジュール!$A$10:$V$266,$AG59+4,FALSE)),"",IF(VLOOKUP(P57,スケジュール!$A$10:$V$266,$AG59+4,FALSE)="●",VLOOKUP(P57,スケジュール!$A$10:$V$266,$AG59+4,FALSE),""))</f>
        <v/>
      </c>
      <c r="Q59" s="404"/>
      <c r="R59" s="403" t="str">
        <f>IF(ISERROR(VLOOKUP(R57,スケジュール!$A$10:$V$266,$AG59+4,FALSE)),"",IF(VLOOKUP(R57,スケジュール!$A$10:$V$266,$AG59+4,FALSE)="●",VLOOKUP(R57,スケジュール!$A$10:$V$266,$AG59+4,FALSE),""))</f>
        <v/>
      </c>
      <c r="S59" s="403" t="str">
        <f>IF(ISERROR(VLOOKUP(S57,スケジュール!$A$10:$V$266,$AG59+4,FALSE)),"",IF(VLOOKUP(S57,スケジュール!$A$10:$V$266,$AG59+4,FALSE)="●",VLOOKUP(S57,スケジュール!$A$10:$V$266,$AG59+4,FALSE),""))</f>
        <v/>
      </c>
      <c r="T59" s="403" t="str">
        <f>IF(ISERROR(VLOOKUP(T57,スケジュール!$A$10:$V$266,$AG59+4,FALSE)),"",IF(VLOOKUP(T57,スケジュール!$A$10:$V$266,$AG59+4,FALSE)="●",VLOOKUP(T57,スケジュール!$A$10:$V$266,$AG59+4,FALSE),""))</f>
        <v/>
      </c>
      <c r="U59" s="403" t="str">
        <f>IF(ISERROR(VLOOKUP(U57,スケジュール!$A$10:$V$266,$AG59+4,FALSE)),"",IF(VLOOKUP(U57,スケジュール!$A$10:$V$266,$AG59+4,FALSE)="●",VLOOKUP(U57,スケジュール!$A$10:$V$266,$AG59+4,FALSE),""))</f>
        <v/>
      </c>
      <c r="V59" s="403" t="str">
        <f>IF(ISERROR(VLOOKUP(V57,スケジュール!$A$10:$V$266,$AG59+4,FALSE)),"",IF(VLOOKUP(V57,スケジュール!$A$10:$V$266,$AG59+4,FALSE)="●",VLOOKUP(V57,スケジュール!$A$10:$V$266,$AG59+4,FALSE),""))</f>
        <v/>
      </c>
      <c r="W59" s="403" t="str">
        <f>IF(ISERROR(VLOOKUP(W57,スケジュール!$A$10:$V$266,$AG59+4,FALSE)),"",IF(VLOOKUP(W57,スケジュール!$A$10:$V$266,$AG59+4,FALSE)="●",VLOOKUP(W57,スケジュール!$A$10:$V$266,$AG59+4,FALSE),""))</f>
        <v/>
      </c>
      <c r="X59" s="403" t="str">
        <f>IF(ISERROR(VLOOKUP(X57,スケジュール!$A$10:$V$266,$AG59+4,FALSE)),"",IF(VLOOKUP(X57,スケジュール!$A$10:$V$266,$AG59+4,FALSE)="●",VLOOKUP(X57,スケジュール!$A$10:$V$266,$AG59+4,FALSE),""))</f>
        <v/>
      </c>
      <c r="Y59" s="404"/>
      <c r="Z59" s="403" t="str">
        <f>IF(ISERROR(VLOOKUP(Z57,スケジュール!$A$10:$V$266,$AG59+4,FALSE)),"",IF(VLOOKUP(Z57,スケジュール!$A$10:$V$266,$AG59+4,FALSE)="●",VLOOKUP(Z57,スケジュール!$A$10:$V$266,$AG59+4,FALSE),""))</f>
        <v/>
      </c>
      <c r="AA59" s="403" t="str">
        <f>IF(ISERROR(VLOOKUP(AA57,スケジュール!$A$10:$V$266,$AG59+4,FALSE)),"",IF(VLOOKUP(AA57,スケジュール!$A$10:$V$266,$AG59+4,FALSE)="●",VLOOKUP(AA57,スケジュール!$A$10:$V$266,$AG59+4,FALSE),""))</f>
        <v/>
      </c>
      <c r="AB59" s="403" t="str">
        <f>IF(ISERROR(VLOOKUP(AB57,スケジュール!$A$10:$V$266,$AG59+4,FALSE)),"",IF(VLOOKUP(AB57,スケジュール!$A$10:$V$266,$AG59+4,FALSE)="●",VLOOKUP(AB57,スケジュール!$A$10:$V$266,$AG59+4,FALSE),""))</f>
        <v/>
      </c>
      <c r="AC59" s="403" t="str">
        <f>IF(ISERROR(VLOOKUP(AC57,スケジュール!$A$10:$V$266,$AG59+4,FALSE)),"",IF(VLOOKUP(AC57,スケジュール!$A$10:$V$266,$AG59+4,FALSE)="●",VLOOKUP(AC57,スケジュール!$A$10:$V$266,$AG59+4,FALSE),""))</f>
        <v/>
      </c>
      <c r="AD59" s="403" t="str">
        <f>IF(ISERROR(VLOOKUP(AD57,スケジュール!$A$10:$V$266,$AG59+4,FALSE)),"",IF(VLOOKUP(AD57,スケジュール!$A$10:$V$266,$AG59+4,FALSE)="●",VLOOKUP(AD57,スケジュール!$A$10:$V$266,$AG59+4,FALSE),""))</f>
        <v/>
      </c>
      <c r="AE59" s="403" t="str">
        <f>IF(ISERROR(VLOOKUP(AE57,スケジュール!$A$10:$V$266,$AG59+4,FALSE)),"",IF(VLOOKUP(AE57,スケジュール!$A$10:$V$266,$AG59+4,FALSE)="●",VLOOKUP(AE57,スケジュール!$A$10:$V$266,$AG59+4,FALSE),""))</f>
        <v/>
      </c>
      <c r="AF59" s="403" t="str">
        <f>IF(ISERROR(VLOOKUP(AF57,スケジュール!$A$10:$V$266,$AG59+4,FALSE)),"",IF(VLOOKUP(AF57,スケジュール!$A$10:$V$266,$AG59+4,FALSE)="●",VLOOKUP(AF57,スケジュール!$A$10:$V$266,$AG59+4,FALSE),""))</f>
        <v/>
      </c>
      <c r="AG59" s="102" t="e">
        <f>AG40</f>
        <v>#N/A</v>
      </c>
      <c r="AJ59" s="111"/>
    </row>
    <row r="60" spans="1:36" s="88" customFormat="1" ht="19.899999999999999" customHeight="1">
      <c r="A60" s="88" t="str">
        <f>A41</f>
        <v>●</v>
      </c>
      <c r="B60" s="403" t="str">
        <f>IF(ISERROR(VLOOKUP(B57,スケジュール!$A$10:$V$266,$AG60+4,FALSE)),"",IF(VLOOKUP(B57,スケジュール!$A$10:$V$266,$AG60+4,FALSE)="●",VLOOKUP(B57,スケジュール!$A$10:$V$266,$AG60+4,FALSE),""))</f>
        <v/>
      </c>
      <c r="C60" s="403" t="str">
        <f>IF(ISERROR(VLOOKUP(C57,スケジュール!$A$10:$V$266,$AG60+4,FALSE)),"",IF(VLOOKUP(C57,スケジュール!$A$10:$V$266,$AG60+4,FALSE)="●",VLOOKUP(C57,スケジュール!$A$10:$V$266,$AG60+4,FALSE),""))</f>
        <v/>
      </c>
      <c r="D60" s="403" t="str">
        <f>IF(ISERROR(VLOOKUP(D57,スケジュール!$A$10:$V$266,$AG60+4,FALSE)),"",IF(VLOOKUP(D57,スケジュール!$A$10:$V$266,$AG60+4,FALSE)="●",VLOOKUP(D57,スケジュール!$A$10:$V$266,$AG60+4,FALSE),""))</f>
        <v/>
      </c>
      <c r="E60" s="403" t="str">
        <f>IF(ISERROR(VLOOKUP(E57,スケジュール!$A$10:$V$266,$AG60+4,FALSE)),"",IF(VLOOKUP(E57,スケジュール!$A$10:$V$266,$AG60+4,FALSE)="●",VLOOKUP(E57,スケジュール!$A$10:$V$266,$AG60+4,FALSE),""))</f>
        <v/>
      </c>
      <c r="F60" s="403" t="str">
        <f>IF(ISERROR(VLOOKUP(F57,スケジュール!$A$10:$V$266,$AG60+4,FALSE)),"",IF(VLOOKUP(F57,スケジュール!$A$10:$V$266,$AG60+4,FALSE)="●",VLOOKUP(F57,スケジュール!$A$10:$V$266,$AG60+4,FALSE),""))</f>
        <v/>
      </c>
      <c r="G60" s="403" t="str">
        <f>IF(ISERROR(VLOOKUP(G57,スケジュール!$A$10:$V$266,$AG60+4,FALSE)),"",IF(VLOOKUP(G57,スケジュール!$A$10:$V$266,$AG60+4,FALSE)="●",VLOOKUP(G57,スケジュール!$A$10:$V$266,$AG60+4,FALSE),""))</f>
        <v/>
      </c>
      <c r="H60" s="403" t="str">
        <f>IF(ISERROR(VLOOKUP(H57,スケジュール!$A$10:$V$266,$AG60+4,FALSE)),"",IF(VLOOKUP(H57,スケジュール!$A$10:$V$266,$AG60+4,FALSE)="●",VLOOKUP(H57,スケジュール!$A$10:$V$266,$AG60+4,FALSE),""))</f>
        <v/>
      </c>
      <c r="I60" s="404"/>
      <c r="J60" s="403" t="str">
        <f>IF(ISERROR(VLOOKUP(J57,スケジュール!$A$10:$V$266,$AG60+4,FALSE)),"",IF(VLOOKUP(J57,スケジュール!$A$10:$V$266,$AG60+4,FALSE)="●",VLOOKUP(J57,スケジュール!$A$10:$V$266,$AG60+4,FALSE),""))</f>
        <v/>
      </c>
      <c r="K60" s="403" t="str">
        <f>IF(ISERROR(VLOOKUP(K57,スケジュール!$A$10:$V$266,$AG60+4,FALSE)),"",IF(VLOOKUP(K57,スケジュール!$A$10:$V$266,$AG60+4,FALSE)="●",VLOOKUP(K57,スケジュール!$A$10:$V$266,$AG60+4,FALSE),""))</f>
        <v/>
      </c>
      <c r="L60" s="403" t="str">
        <f>IF(ISERROR(VLOOKUP(L57,スケジュール!$A$10:$V$266,$AG60+4,FALSE)),"",IF(VLOOKUP(L57,スケジュール!$A$10:$V$266,$AG60+4,FALSE)="●",VLOOKUP(L57,スケジュール!$A$10:$V$266,$AG60+4,FALSE),""))</f>
        <v/>
      </c>
      <c r="M60" s="403" t="str">
        <f>IF(ISERROR(VLOOKUP(M57,スケジュール!$A$10:$V$266,$AG60+4,FALSE)),"",IF(VLOOKUP(M57,スケジュール!$A$10:$V$266,$AG60+4,FALSE)="●",VLOOKUP(M57,スケジュール!$A$10:$V$266,$AG60+4,FALSE),""))</f>
        <v/>
      </c>
      <c r="N60" s="403" t="str">
        <f>IF(ISERROR(VLOOKUP(N57,スケジュール!$A$10:$V$266,$AG60+4,FALSE)),"",IF(VLOOKUP(N57,スケジュール!$A$10:$V$266,$AG60+4,FALSE)="●",VLOOKUP(N57,スケジュール!$A$10:$V$266,$AG60+4,FALSE),""))</f>
        <v/>
      </c>
      <c r="O60" s="403" t="str">
        <f>IF(ISERROR(VLOOKUP(O57,スケジュール!$A$10:$V$266,$AG60+4,FALSE)),"",IF(VLOOKUP(O57,スケジュール!$A$10:$V$266,$AG60+4,FALSE)="●",VLOOKUP(O57,スケジュール!$A$10:$V$266,$AG60+4,FALSE),""))</f>
        <v/>
      </c>
      <c r="P60" s="403" t="str">
        <f>IF(ISERROR(VLOOKUP(P57,スケジュール!$A$10:$V$266,$AG60+4,FALSE)),"",IF(VLOOKUP(P57,スケジュール!$A$10:$V$266,$AG60+4,FALSE)="●",VLOOKUP(P57,スケジュール!$A$10:$V$266,$AG60+4,FALSE),""))</f>
        <v/>
      </c>
      <c r="Q60" s="404"/>
      <c r="R60" s="403" t="str">
        <f>IF(ISERROR(VLOOKUP(R57,スケジュール!$A$10:$V$266,$AG60+4,FALSE)),"",IF(VLOOKUP(R57,スケジュール!$A$10:$V$266,$AG60+4,FALSE)="●",VLOOKUP(R57,スケジュール!$A$10:$V$266,$AG60+4,FALSE),""))</f>
        <v/>
      </c>
      <c r="S60" s="403" t="str">
        <f>IF(ISERROR(VLOOKUP(S57,スケジュール!$A$10:$V$266,$AG60+4,FALSE)),"",IF(VLOOKUP(S57,スケジュール!$A$10:$V$266,$AG60+4,FALSE)="●",VLOOKUP(S57,スケジュール!$A$10:$V$266,$AG60+4,FALSE),""))</f>
        <v/>
      </c>
      <c r="T60" s="403" t="str">
        <f>IF(ISERROR(VLOOKUP(T57,スケジュール!$A$10:$V$266,$AG60+4,FALSE)),"",IF(VLOOKUP(T57,スケジュール!$A$10:$V$266,$AG60+4,FALSE)="●",VLOOKUP(T57,スケジュール!$A$10:$V$266,$AG60+4,FALSE),""))</f>
        <v/>
      </c>
      <c r="U60" s="403" t="str">
        <f>IF(ISERROR(VLOOKUP(U57,スケジュール!$A$10:$V$266,$AG60+4,FALSE)),"",IF(VLOOKUP(U57,スケジュール!$A$10:$V$266,$AG60+4,FALSE)="●",VLOOKUP(U57,スケジュール!$A$10:$V$266,$AG60+4,FALSE),""))</f>
        <v/>
      </c>
      <c r="V60" s="403" t="str">
        <f>IF(ISERROR(VLOOKUP(V57,スケジュール!$A$10:$V$266,$AG60+4,FALSE)),"",IF(VLOOKUP(V57,スケジュール!$A$10:$V$266,$AG60+4,FALSE)="●",VLOOKUP(V57,スケジュール!$A$10:$V$266,$AG60+4,FALSE),""))</f>
        <v/>
      </c>
      <c r="W60" s="403" t="str">
        <f>IF(ISERROR(VLOOKUP(W57,スケジュール!$A$10:$V$266,$AG60+4,FALSE)),"",IF(VLOOKUP(W57,スケジュール!$A$10:$V$266,$AG60+4,FALSE)="●",VLOOKUP(W57,スケジュール!$A$10:$V$266,$AG60+4,FALSE),""))</f>
        <v/>
      </c>
      <c r="X60" s="403" t="str">
        <f>IF(ISERROR(VLOOKUP(X57,スケジュール!$A$10:$V$266,$AG60+4,FALSE)),"",IF(VLOOKUP(X57,スケジュール!$A$10:$V$266,$AG60+4,FALSE)="●",VLOOKUP(X57,スケジュール!$A$10:$V$266,$AG60+4,FALSE),""))</f>
        <v/>
      </c>
      <c r="Y60" s="404"/>
      <c r="Z60" s="403" t="str">
        <f>IF(ISERROR(VLOOKUP(Z57,スケジュール!$A$10:$V$266,$AG60+4,FALSE)),"",IF(VLOOKUP(Z57,スケジュール!$A$10:$V$266,$AG60+4,FALSE)="●",VLOOKUP(Z57,スケジュール!$A$10:$V$266,$AG60+4,FALSE),""))</f>
        <v/>
      </c>
      <c r="AA60" s="403" t="str">
        <f>IF(ISERROR(VLOOKUP(AA57,スケジュール!$A$10:$V$266,$AG60+4,FALSE)),"",IF(VLOOKUP(AA57,スケジュール!$A$10:$V$266,$AG60+4,FALSE)="●",VLOOKUP(AA57,スケジュール!$A$10:$V$266,$AG60+4,FALSE),""))</f>
        <v/>
      </c>
      <c r="AB60" s="403" t="str">
        <f>IF(ISERROR(VLOOKUP(AB57,スケジュール!$A$10:$V$266,$AG60+4,FALSE)),"",IF(VLOOKUP(AB57,スケジュール!$A$10:$V$266,$AG60+4,FALSE)="●",VLOOKUP(AB57,スケジュール!$A$10:$V$266,$AG60+4,FALSE),""))</f>
        <v/>
      </c>
      <c r="AC60" s="403" t="str">
        <f>IF(ISERROR(VLOOKUP(AC57,スケジュール!$A$10:$V$266,$AG60+4,FALSE)),"",IF(VLOOKUP(AC57,スケジュール!$A$10:$V$266,$AG60+4,FALSE)="●",VLOOKUP(AC57,スケジュール!$A$10:$V$266,$AG60+4,FALSE),""))</f>
        <v/>
      </c>
      <c r="AD60" s="403" t="str">
        <f>IF(ISERROR(VLOOKUP(AD57,スケジュール!$A$10:$V$266,$AG60+4,FALSE)),"",IF(VLOOKUP(AD57,スケジュール!$A$10:$V$266,$AG60+4,FALSE)="●",VLOOKUP(AD57,スケジュール!$A$10:$V$266,$AG60+4,FALSE),""))</f>
        <v/>
      </c>
      <c r="AE60" s="403" t="str">
        <f>IF(ISERROR(VLOOKUP(AE57,スケジュール!$A$10:$V$266,$AG60+4,FALSE)),"",IF(VLOOKUP(AE57,スケジュール!$A$10:$V$266,$AG60+4,FALSE)="●",VLOOKUP(AE57,スケジュール!$A$10:$V$266,$AG60+4,FALSE),""))</f>
        <v/>
      </c>
      <c r="AF60" s="403" t="str">
        <f>IF(ISERROR(VLOOKUP(AF57,スケジュール!$A$10:$V$266,$AG60+4,FALSE)),"",IF(VLOOKUP(AF57,スケジュール!$A$10:$V$266,$AG60+4,FALSE)="●",VLOOKUP(AF57,スケジュール!$A$10:$V$266,$AG60+4,FALSE),""))</f>
        <v/>
      </c>
      <c r="AG60" s="102" t="e">
        <f>AG41</f>
        <v>#N/A</v>
      </c>
      <c r="AJ60" s="104"/>
    </row>
    <row r="61" spans="1:36" s="94" customFormat="1" ht="19.899999999999999" customHeight="1">
      <c r="A61" s="94" t="str">
        <f>A42</f>
        <v>●</v>
      </c>
      <c r="B61" s="403" t="str">
        <f>IF(ISERROR(VLOOKUP(B57,スケジュール!$A$10:$V$266,$AG61+4,FALSE)),"",IF(VLOOKUP(B57,スケジュール!$A$10:$V$266,$AG61+4,FALSE)="●",VLOOKUP(B57,スケジュール!$A$10:$V$266,$AG61+4,FALSE),""))</f>
        <v/>
      </c>
      <c r="C61" s="403" t="str">
        <f>IF(ISERROR(VLOOKUP(C57,スケジュール!$A$10:$V$266,$AG61+4,FALSE)),"",IF(VLOOKUP(C57,スケジュール!$A$10:$V$266,$AG61+4,FALSE)="●",VLOOKUP(C57,スケジュール!$A$10:$V$266,$AG61+4,FALSE),""))</f>
        <v/>
      </c>
      <c r="D61" s="403" t="str">
        <f>IF(ISERROR(VLOOKUP(D57,スケジュール!$A$10:$V$266,$AG61+4,FALSE)),"",IF(VLOOKUP(D57,スケジュール!$A$10:$V$266,$AG61+4,FALSE)="●",VLOOKUP(D57,スケジュール!$A$10:$V$266,$AG61+4,FALSE),""))</f>
        <v/>
      </c>
      <c r="E61" s="403" t="str">
        <f>IF(ISERROR(VLOOKUP(E57,スケジュール!$A$10:$V$266,$AG61+4,FALSE)),"",IF(VLOOKUP(E57,スケジュール!$A$10:$V$266,$AG61+4,FALSE)="●",VLOOKUP(E57,スケジュール!$A$10:$V$266,$AG61+4,FALSE),""))</f>
        <v/>
      </c>
      <c r="F61" s="403" t="str">
        <f>IF(ISERROR(VLOOKUP(F57,スケジュール!$A$10:$V$266,$AG61+4,FALSE)),"",IF(VLOOKUP(F57,スケジュール!$A$10:$V$266,$AG61+4,FALSE)="●",VLOOKUP(F57,スケジュール!$A$10:$V$266,$AG61+4,FALSE),""))</f>
        <v/>
      </c>
      <c r="G61" s="403" t="str">
        <f>IF(ISERROR(VLOOKUP(G57,スケジュール!$A$10:$V$266,$AG61+4,FALSE)),"",IF(VLOOKUP(G57,スケジュール!$A$10:$V$266,$AG61+4,FALSE)="●",VLOOKUP(G57,スケジュール!$A$10:$V$266,$AG61+4,FALSE),""))</f>
        <v/>
      </c>
      <c r="H61" s="403" t="str">
        <f>IF(ISERROR(VLOOKUP(H57,スケジュール!$A$10:$V$266,$AG61+4,FALSE)),"",IF(VLOOKUP(H57,スケジュール!$A$10:$V$266,$AG61+4,FALSE)="●",VLOOKUP(H57,スケジュール!$A$10:$V$266,$AG61+4,FALSE),""))</f>
        <v/>
      </c>
      <c r="I61" s="404"/>
      <c r="J61" s="403" t="str">
        <f>IF(ISERROR(VLOOKUP(J57,スケジュール!$A$10:$V$266,$AG61+4,FALSE)),"",IF(VLOOKUP(J57,スケジュール!$A$10:$V$266,$AG61+4,FALSE)="●",VLOOKUP(J57,スケジュール!$A$10:$V$266,$AG61+4,FALSE),""))</f>
        <v/>
      </c>
      <c r="K61" s="403" t="str">
        <f>IF(ISERROR(VLOOKUP(K57,スケジュール!$A$10:$V$266,$AG61+4,FALSE)),"",IF(VLOOKUP(K57,スケジュール!$A$10:$V$266,$AG61+4,FALSE)="●",VLOOKUP(K57,スケジュール!$A$10:$V$266,$AG61+4,FALSE),""))</f>
        <v/>
      </c>
      <c r="L61" s="403" t="str">
        <f>IF(ISERROR(VLOOKUP(L57,スケジュール!$A$10:$V$266,$AG61+4,FALSE)),"",IF(VLOOKUP(L57,スケジュール!$A$10:$V$266,$AG61+4,FALSE)="●",VLOOKUP(L57,スケジュール!$A$10:$V$266,$AG61+4,FALSE),""))</f>
        <v/>
      </c>
      <c r="M61" s="403" t="str">
        <f>IF(ISERROR(VLOOKUP(M57,スケジュール!$A$10:$V$266,$AG61+4,FALSE)),"",IF(VLOOKUP(M57,スケジュール!$A$10:$V$266,$AG61+4,FALSE)="●",VLOOKUP(M57,スケジュール!$A$10:$V$266,$AG61+4,FALSE),""))</f>
        <v/>
      </c>
      <c r="N61" s="403" t="str">
        <f>IF(ISERROR(VLOOKUP(N57,スケジュール!$A$10:$V$266,$AG61+4,FALSE)),"",IF(VLOOKUP(N57,スケジュール!$A$10:$V$266,$AG61+4,FALSE)="●",VLOOKUP(N57,スケジュール!$A$10:$V$266,$AG61+4,FALSE),""))</f>
        <v/>
      </c>
      <c r="O61" s="403" t="str">
        <f>IF(ISERROR(VLOOKUP(O57,スケジュール!$A$10:$V$266,$AG61+4,FALSE)),"",IF(VLOOKUP(O57,スケジュール!$A$10:$V$266,$AG61+4,FALSE)="●",VLOOKUP(O57,スケジュール!$A$10:$V$266,$AG61+4,FALSE),""))</f>
        <v/>
      </c>
      <c r="P61" s="403" t="str">
        <f>IF(ISERROR(VLOOKUP(P57,スケジュール!$A$10:$V$266,$AG61+4,FALSE)),"",IF(VLOOKUP(P57,スケジュール!$A$10:$V$266,$AG61+4,FALSE)="●",VLOOKUP(P57,スケジュール!$A$10:$V$266,$AG61+4,FALSE),""))</f>
        <v/>
      </c>
      <c r="Q61" s="404"/>
      <c r="R61" s="403" t="str">
        <f>IF(ISERROR(VLOOKUP(R57,スケジュール!$A$10:$V$266,$AG61+4,FALSE)),"",IF(VLOOKUP(R57,スケジュール!$A$10:$V$266,$AG61+4,FALSE)="●",VLOOKUP(R57,スケジュール!$A$10:$V$266,$AG61+4,FALSE),""))</f>
        <v/>
      </c>
      <c r="S61" s="403" t="str">
        <f>IF(ISERROR(VLOOKUP(S57,スケジュール!$A$10:$V$266,$AG61+4,FALSE)),"",IF(VLOOKUP(S57,スケジュール!$A$10:$V$266,$AG61+4,FALSE)="●",VLOOKUP(S57,スケジュール!$A$10:$V$266,$AG61+4,FALSE),""))</f>
        <v/>
      </c>
      <c r="T61" s="403" t="str">
        <f>IF(ISERROR(VLOOKUP(T57,スケジュール!$A$10:$V$266,$AG61+4,FALSE)),"",IF(VLOOKUP(T57,スケジュール!$A$10:$V$266,$AG61+4,FALSE)="●",VLOOKUP(T57,スケジュール!$A$10:$V$266,$AG61+4,FALSE),""))</f>
        <v/>
      </c>
      <c r="U61" s="403" t="str">
        <f>IF(ISERROR(VLOOKUP(U57,スケジュール!$A$10:$V$266,$AG61+4,FALSE)),"",IF(VLOOKUP(U57,スケジュール!$A$10:$V$266,$AG61+4,FALSE)="●",VLOOKUP(U57,スケジュール!$A$10:$V$266,$AG61+4,FALSE),""))</f>
        <v/>
      </c>
      <c r="V61" s="403" t="str">
        <f>IF(ISERROR(VLOOKUP(V57,スケジュール!$A$10:$V$266,$AG61+4,FALSE)),"",IF(VLOOKUP(V57,スケジュール!$A$10:$V$266,$AG61+4,FALSE)="●",VLOOKUP(V57,スケジュール!$A$10:$V$266,$AG61+4,FALSE),""))</f>
        <v/>
      </c>
      <c r="W61" s="403" t="str">
        <f>IF(ISERROR(VLOOKUP(W57,スケジュール!$A$10:$V$266,$AG61+4,FALSE)),"",IF(VLOOKUP(W57,スケジュール!$A$10:$V$266,$AG61+4,FALSE)="●",VLOOKUP(W57,スケジュール!$A$10:$V$266,$AG61+4,FALSE),""))</f>
        <v/>
      </c>
      <c r="X61" s="403" t="str">
        <f>IF(ISERROR(VLOOKUP(X57,スケジュール!$A$10:$V$266,$AG61+4,FALSE)),"",IF(VLOOKUP(X57,スケジュール!$A$10:$V$266,$AG61+4,FALSE)="●",VLOOKUP(X57,スケジュール!$A$10:$V$266,$AG61+4,FALSE),""))</f>
        <v/>
      </c>
      <c r="Y61" s="404"/>
      <c r="Z61" s="403" t="str">
        <f>IF(ISERROR(VLOOKUP(Z57,スケジュール!$A$10:$V$266,$AG61+4,FALSE)),"",IF(VLOOKUP(Z57,スケジュール!$A$10:$V$266,$AG61+4,FALSE)="●",VLOOKUP(Z57,スケジュール!$A$10:$V$266,$AG61+4,FALSE),""))</f>
        <v/>
      </c>
      <c r="AA61" s="403" t="str">
        <f>IF(ISERROR(VLOOKUP(AA57,スケジュール!$A$10:$V$266,$AG61+4,FALSE)),"",IF(VLOOKUP(AA57,スケジュール!$A$10:$V$266,$AG61+4,FALSE)="●",VLOOKUP(AA57,スケジュール!$A$10:$V$266,$AG61+4,FALSE),""))</f>
        <v/>
      </c>
      <c r="AB61" s="403" t="str">
        <f>IF(ISERROR(VLOOKUP(AB57,スケジュール!$A$10:$V$266,$AG61+4,FALSE)),"",IF(VLOOKUP(AB57,スケジュール!$A$10:$V$266,$AG61+4,FALSE)="●",VLOOKUP(AB57,スケジュール!$A$10:$V$266,$AG61+4,FALSE),""))</f>
        <v/>
      </c>
      <c r="AC61" s="403" t="str">
        <f>IF(ISERROR(VLOOKUP(AC57,スケジュール!$A$10:$V$266,$AG61+4,FALSE)),"",IF(VLOOKUP(AC57,スケジュール!$A$10:$V$266,$AG61+4,FALSE)="●",VLOOKUP(AC57,スケジュール!$A$10:$V$266,$AG61+4,FALSE),""))</f>
        <v/>
      </c>
      <c r="AD61" s="403" t="str">
        <f>IF(ISERROR(VLOOKUP(AD57,スケジュール!$A$10:$V$266,$AG61+4,FALSE)),"",IF(VLOOKUP(AD57,スケジュール!$A$10:$V$266,$AG61+4,FALSE)="●",VLOOKUP(AD57,スケジュール!$A$10:$V$266,$AG61+4,FALSE),""))</f>
        <v/>
      </c>
      <c r="AE61" s="403" t="str">
        <f>IF(ISERROR(VLOOKUP(AE57,スケジュール!$A$10:$V$266,$AG61+4,FALSE)),"",IF(VLOOKUP(AE57,スケジュール!$A$10:$V$266,$AG61+4,FALSE)="●",VLOOKUP(AE57,スケジュール!$A$10:$V$266,$AG61+4,FALSE),""))</f>
        <v/>
      </c>
      <c r="AF61" s="403" t="str">
        <f>IF(ISERROR(VLOOKUP(AF57,スケジュール!$A$10:$V$266,$AG61+4,FALSE)),"",IF(VLOOKUP(AF57,スケジュール!$A$10:$V$266,$AG61+4,FALSE)="●",VLOOKUP(AF57,スケジュール!$A$10:$V$266,$AG61+4,FALSE),""))</f>
        <v/>
      </c>
      <c r="AG61" s="102" t="e">
        <f>AG42</f>
        <v>#N/A</v>
      </c>
      <c r="AJ61" s="112"/>
    </row>
    <row r="62" spans="1:36" s="97" customFormat="1" ht="19.899999999999999" customHeight="1">
      <c r="A62" s="97" t="str">
        <f>A43</f>
        <v>●</v>
      </c>
      <c r="B62" s="403" t="str">
        <f>IF(ISERROR(VLOOKUP(B57,スケジュール!$A$10:$V$266,$AG62+4,FALSE)),"",IF(VLOOKUP(B57,スケジュール!$A$10:$V$266,$AG62+4,FALSE)="●",VLOOKUP(B57,スケジュール!$A$10:$V$266,$AG62+4,FALSE),""))</f>
        <v/>
      </c>
      <c r="C62" s="403" t="str">
        <f>IF(ISERROR(VLOOKUP(C57,スケジュール!$A$10:$V$266,$AG62+4,FALSE)),"",IF(VLOOKUP(C57,スケジュール!$A$10:$V$266,$AG62+4,FALSE)="●",VLOOKUP(C57,スケジュール!$A$10:$V$266,$AG62+4,FALSE),""))</f>
        <v/>
      </c>
      <c r="D62" s="403" t="str">
        <f>IF(ISERROR(VLOOKUP(D57,スケジュール!$A$10:$V$266,$AG62+4,FALSE)),"",IF(VLOOKUP(D57,スケジュール!$A$10:$V$266,$AG62+4,FALSE)="●",VLOOKUP(D57,スケジュール!$A$10:$V$266,$AG62+4,FALSE),""))</f>
        <v/>
      </c>
      <c r="E62" s="403" t="str">
        <f>IF(ISERROR(VLOOKUP(E57,スケジュール!$A$10:$V$266,$AG62+4,FALSE)),"",IF(VLOOKUP(E57,スケジュール!$A$10:$V$266,$AG62+4,FALSE)="●",VLOOKUP(E57,スケジュール!$A$10:$V$266,$AG62+4,FALSE),""))</f>
        <v/>
      </c>
      <c r="F62" s="403" t="str">
        <f>IF(ISERROR(VLOOKUP(F57,スケジュール!$A$10:$V$266,$AG62+4,FALSE)),"",IF(VLOOKUP(F57,スケジュール!$A$10:$V$266,$AG62+4,FALSE)="●",VLOOKUP(F57,スケジュール!$A$10:$V$266,$AG62+4,FALSE),""))</f>
        <v/>
      </c>
      <c r="G62" s="403" t="str">
        <f>IF(ISERROR(VLOOKUP(G57,スケジュール!$A$10:$V$266,$AG62+4,FALSE)),"",IF(VLOOKUP(G57,スケジュール!$A$10:$V$266,$AG62+4,FALSE)="●",VLOOKUP(G57,スケジュール!$A$10:$V$266,$AG62+4,FALSE),""))</f>
        <v/>
      </c>
      <c r="H62" s="403" t="str">
        <f>IF(ISERROR(VLOOKUP(H57,スケジュール!$A$10:$V$266,$AG62+4,FALSE)),"",IF(VLOOKUP(H57,スケジュール!$A$10:$V$266,$AG62+4,FALSE)="●",VLOOKUP(H57,スケジュール!$A$10:$V$266,$AG62+4,FALSE),""))</f>
        <v/>
      </c>
      <c r="I62" s="404"/>
      <c r="J62" s="403" t="str">
        <f>IF(ISERROR(VLOOKUP(J57,スケジュール!$A$10:$V$266,$AG62+4,FALSE)),"",IF(VLOOKUP(J57,スケジュール!$A$10:$V$266,$AG62+4,FALSE)="●",VLOOKUP(J57,スケジュール!$A$10:$V$266,$AG62+4,FALSE),""))</f>
        <v/>
      </c>
      <c r="K62" s="403" t="str">
        <f>IF(ISERROR(VLOOKUP(K57,スケジュール!$A$10:$V$266,$AG62+4,FALSE)),"",IF(VLOOKUP(K57,スケジュール!$A$10:$V$266,$AG62+4,FALSE)="●",VLOOKUP(K57,スケジュール!$A$10:$V$266,$AG62+4,FALSE),""))</f>
        <v/>
      </c>
      <c r="L62" s="403" t="str">
        <f>IF(ISERROR(VLOOKUP(L57,スケジュール!$A$10:$V$266,$AG62+4,FALSE)),"",IF(VLOOKUP(L57,スケジュール!$A$10:$V$266,$AG62+4,FALSE)="●",VLOOKUP(L57,スケジュール!$A$10:$V$266,$AG62+4,FALSE),""))</f>
        <v/>
      </c>
      <c r="M62" s="403" t="str">
        <f>IF(ISERROR(VLOOKUP(M57,スケジュール!$A$10:$V$266,$AG62+4,FALSE)),"",IF(VLOOKUP(M57,スケジュール!$A$10:$V$266,$AG62+4,FALSE)="●",VLOOKUP(M57,スケジュール!$A$10:$V$266,$AG62+4,FALSE),""))</f>
        <v/>
      </c>
      <c r="N62" s="403" t="str">
        <f>IF(ISERROR(VLOOKUP(N57,スケジュール!$A$10:$V$266,$AG62+4,FALSE)),"",IF(VLOOKUP(N57,スケジュール!$A$10:$V$266,$AG62+4,FALSE)="●",VLOOKUP(N57,スケジュール!$A$10:$V$266,$AG62+4,FALSE),""))</f>
        <v/>
      </c>
      <c r="O62" s="403" t="str">
        <f>IF(ISERROR(VLOOKUP(O57,スケジュール!$A$10:$V$266,$AG62+4,FALSE)),"",IF(VLOOKUP(O57,スケジュール!$A$10:$V$266,$AG62+4,FALSE)="●",VLOOKUP(O57,スケジュール!$A$10:$V$266,$AG62+4,FALSE),""))</f>
        <v/>
      </c>
      <c r="P62" s="403" t="str">
        <f>IF(ISERROR(VLOOKUP(P57,スケジュール!$A$10:$V$266,$AG62+4,FALSE)),"",IF(VLOOKUP(P57,スケジュール!$A$10:$V$266,$AG62+4,FALSE)="●",VLOOKUP(P57,スケジュール!$A$10:$V$266,$AG62+4,FALSE),""))</f>
        <v/>
      </c>
      <c r="Q62" s="404"/>
      <c r="R62" s="403" t="str">
        <f>IF(ISERROR(VLOOKUP(R57,スケジュール!$A$10:$V$266,$AG62+4,FALSE)),"",IF(VLOOKUP(R57,スケジュール!$A$10:$V$266,$AG62+4,FALSE)="●",VLOOKUP(R57,スケジュール!$A$10:$V$266,$AG62+4,FALSE),""))</f>
        <v/>
      </c>
      <c r="S62" s="403" t="str">
        <f>IF(ISERROR(VLOOKUP(S57,スケジュール!$A$10:$V$266,$AG62+4,FALSE)),"",IF(VLOOKUP(S57,スケジュール!$A$10:$V$266,$AG62+4,FALSE)="●",VLOOKUP(S57,スケジュール!$A$10:$V$266,$AG62+4,FALSE),""))</f>
        <v/>
      </c>
      <c r="T62" s="403" t="str">
        <f>IF(ISERROR(VLOOKUP(T57,スケジュール!$A$10:$V$266,$AG62+4,FALSE)),"",IF(VLOOKUP(T57,スケジュール!$A$10:$V$266,$AG62+4,FALSE)="●",VLOOKUP(T57,スケジュール!$A$10:$V$266,$AG62+4,FALSE),""))</f>
        <v/>
      </c>
      <c r="U62" s="403" t="str">
        <f>IF(ISERROR(VLOOKUP(U57,スケジュール!$A$10:$V$266,$AG62+4,FALSE)),"",IF(VLOOKUP(U57,スケジュール!$A$10:$V$266,$AG62+4,FALSE)="●",VLOOKUP(U57,スケジュール!$A$10:$V$266,$AG62+4,FALSE),""))</f>
        <v/>
      </c>
      <c r="V62" s="403" t="str">
        <f>IF(ISERROR(VLOOKUP(V57,スケジュール!$A$10:$V$266,$AG62+4,FALSE)),"",IF(VLOOKUP(V57,スケジュール!$A$10:$V$266,$AG62+4,FALSE)="●",VLOOKUP(V57,スケジュール!$A$10:$V$266,$AG62+4,FALSE),""))</f>
        <v/>
      </c>
      <c r="W62" s="403" t="str">
        <f>IF(ISERROR(VLOOKUP(W57,スケジュール!$A$10:$V$266,$AG62+4,FALSE)),"",IF(VLOOKUP(W57,スケジュール!$A$10:$V$266,$AG62+4,FALSE)="●",VLOOKUP(W57,スケジュール!$A$10:$V$266,$AG62+4,FALSE),""))</f>
        <v/>
      </c>
      <c r="X62" s="403" t="str">
        <f>IF(ISERROR(VLOOKUP(X57,スケジュール!$A$10:$V$266,$AG62+4,FALSE)),"",IF(VLOOKUP(X57,スケジュール!$A$10:$V$266,$AG62+4,FALSE)="●",VLOOKUP(X57,スケジュール!$A$10:$V$266,$AG62+4,FALSE),""))</f>
        <v/>
      </c>
      <c r="Y62" s="404"/>
      <c r="Z62" s="403" t="str">
        <f>IF(ISERROR(VLOOKUP(Z57,スケジュール!$A$10:$V$266,$AG62+4,FALSE)),"",IF(VLOOKUP(Z57,スケジュール!$A$10:$V$266,$AG62+4,FALSE)="●",VLOOKUP(Z57,スケジュール!$A$10:$V$266,$AG62+4,FALSE),""))</f>
        <v/>
      </c>
      <c r="AA62" s="403" t="str">
        <f>IF(ISERROR(VLOOKUP(AA57,スケジュール!$A$10:$V$266,$AG62+4,FALSE)),"",IF(VLOOKUP(AA57,スケジュール!$A$10:$V$266,$AG62+4,FALSE)="●",VLOOKUP(AA57,スケジュール!$A$10:$V$266,$AG62+4,FALSE),""))</f>
        <v/>
      </c>
      <c r="AB62" s="403" t="str">
        <f>IF(ISERROR(VLOOKUP(AB57,スケジュール!$A$10:$V$266,$AG62+4,FALSE)),"",IF(VLOOKUP(AB57,スケジュール!$A$10:$V$266,$AG62+4,FALSE)="●",VLOOKUP(AB57,スケジュール!$A$10:$V$266,$AG62+4,FALSE),""))</f>
        <v/>
      </c>
      <c r="AC62" s="403" t="str">
        <f>IF(ISERROR(VLOOKUP(AC57,スケジュール!$A$10:$V$266,$AG62+4,FALSE)),"",IF(VLOOKUP(AC57,スケジュール!$A$10:$V$266,$AG62+4,FALSE)="●",VLOOKUP(AC57,スケジュール!$A$10:$V$266,$AG62+4,FALSE),""))</f>
        <v/>
      </c>
      <c r="AD62" s="403" t="str">
        <f>IF(ISERROR(VLOOKUP(AD57,スケジュール!$A$10:$V$266,$AG62+4,FALSE)),"",IF(VLOOKUP(AD57,スケジュール!$A$10:$V$266,$AG62+4,FALSE)="●",VLOOKUP(AD57,スケジュール!$A$10:$V$266,$AG62+4,FALSE),""))</f>
        <v/>
      </c>
      <c r="AE62" s="403" t="str">
        <f>IF(ISERROR(VLOOKUP(AE57,スケジュール!$A$10:$V$266,$AG62+4,FALSE)),"",IF(VLOOKUP(AE57,スケジュール!$A$10:$V$266,$AG62+4,FALSE)="●",VLOOKUP(AE57,スケジュール!$A$10:$V$266,$AG62+4,FALSE),""))</f>
        <v/>
      </c>
      <c r="AF62" s="403" t="str">
        <f>IF(ISERROR(VLOOKUP(AF57,スケジュール!$A$10:$V$266,$AG62+4,FALSE)),"",IF(VLOOKUP(AF57,スケジュール!$A$10:$V$266,$AG62+4,FALSE)="●",VLOOKUP(AF57,スケジュール!$A$10:$V$266,$AG62+4,FALSE),""))</f>
        <v/>
      </c>
      <c r="AG62" s="102" t="e">
        <f>AG43</f>
        <v>#N/A</v>
      </c>
      <c r="AJ62" s="113"/>
    </row>
    <row r="63" spans="1:36" s="36" customFormat="1" ht="19.899999999999999" customHeight="1">
      <c r="A63" s="34" t="s">
        <v>89</v>
      </c>
      <c r="B63" s="405" t="str">
        <f>IF(OR(ISERROR(VLOOKUP(B57,スケジュール!$A$10:$AC$276,3)),(ISBLANK(VLOOKUP(B57,スケジュール!$A$10:$AC$276,3)))),"",VLOOKUP(B57,スケジュール!$A$10:$AC$276,3))</f>
        <v/>
      </c>
      <c r="C63" s="405" t="str">
        <f>IF(OR(ISERROR(VLOOKUP(C57,スケジュール!$A$10:$AC$276,3)),(ISBLANK(VLOOKUP(C57,スケジュール!$A$10:$AC$276,3)))),"",VLOOKUP(C57,スケジュール!$A$10:$AC$276,3))</f>
        <v/>
      </c>
      <c r="D63" s="405">
        <f>IF(OR(ISERROR(VLOOKUP(D57,スケジュール!$A$10:$AC$276,3)),(ISBLANK(VLOOKUP(D57,スケジュール!$A$10:$AC$276,3)))),"",VLOOKUP(D57,スケジュール!$A$10:$AC$276,3))</f>
        <v>43507</v>
      </c>
      <c r="E63" s="405">
        <f>IF(OR(ISERROR(VLOOKUP(E57,スケジュール!$A$10:$AC$276,3)),(ISBLANK(VLOOKUP(E57,スケジュール!$A$10:$AC$276,3)))),"",VLOOKUP(E57,スケジュール!$A$10:$AC$276,3))</f>
        <v>43508</v>
      </c>
      <c r="F63" s="405">
        <f>IF(OR(ISERROR(VLOOKUP(F57,スケジュール!$A$10:$AC$276,3)),(ISBLANK(VLOOKUP(F57,スケジュール!$A$10:$AC$276,3)))),"",VLOOKUP(F57,スケジュール!$A$10:$AC$276,3))</f>
        <v>43509</v>
      </c>
      <c r="G63" s="405" t="str">
        <f>IF(OR(ISERROR(VLOOKUP(G57,スケジュール!$A$10:$AC$276,3)),(ISBLANK(VLOOKUP(G57,スケジュール!$A$10:$AC$276,3)))),"",VLOOKUP(G57,スケジュール!$A$10:$AC$276,3))</f>
        <v/>
      </c>
      <c r="H63" s="405" t="str">
        <f>IF(OR(ISERROR(VLOOKUP(H57,スケジュール!$A$10:$AC$276,3)),(ISBLANK(VLOOKUP(H57,スケジュール!$A$10:$AC$276,3)))),"",VLOOKUP(H57,スケジュール!$A$10:$AC$276,3))</f>
        <v/>
      </c>
      <c r="I63" s="408"/>
      <c r="J63" s="405" t="str">
        <f>IF(OR(ISERROR(VLOOKUP(J57,スケジュール!$A$10:$AC$276,3)),(ISBLANK(VLOOKUP(J57,スケジュール!$A$10:$AC$276,3)))),"",VLOOKUP(J57,スケジュール!$A$10:$AC$276,3))</f>
        <v/>
      </c>
      <c r="K63" s="405" t="str">
        <f>IF(OR(ISERROR(VLOOKUP(K57,スケジュール!$A$10:$AC$276,3)),(ISBLANK(VLOOKUP(K57,スケジュール!$A$10:$AC$276,3)))),"",VLOOKUP(K57,スケジュール!$A$10:$AC$276,3))</f>
        <v/>
      </c>
      <c r="L63" s="405">
        <f>IF(OR(ISERROR(VLOOKUP(L57,スケジュール!$A$10:$AC$276,3)),(ISBLANK(VLOOKUP(L57,スケジュール!$A$10:$AC$276,3)))),"",VLOOKUP(L57,スケジュール!$A$10:$AC$276,3))</f>
        <v>43535</v>
      </c>
      <c r="M63" s="405">
        <f>IF(OR(ISERROR(VLOOKUP(M57,スケジュール!$A$10:$AC$276,3)),(ISBLANK(VLOOKUP(M57,スケジュール!$A$10:$AC$276,3)))),"",VLOOKUP(M57,スケジュール!$A$10:$AC$276,3))</f>
        <v>43536</v>
      </c>
      <c r="N63" s="405">
        <f>IF(OR(ISERROR(VLOOKUP(N57,スケジュール!$A$10:$AC$276,3)),(ISBLANK(VLOOKUP(N57,スケジュール!$A$10:$AC$276,3)))),"",VLOOKUP(N57,スケジュール!$A$10:$AC$276,3))</f>
        <v>43537</v>
      </c>
      <c r="O63" s="405" t="str">
        <f>IF(OR(ISERROR(VLOOKUP(O57,スケジュール!$A$10:$AC$276,3)),(ISBLANK(VLOOKUP(O57,スケジュール!$A$10:$AC$276,3)))),"",VLOOKUP(O57,スケジュール!$A$10:$AC$276,3))</f>
        <v/>
      </c>
      <c r="P63" s="405" t="str">
        <f>IF(OR(ISERROR(VLOOKUP(P57,スケジュール!$A$10:$AC$276,3)),(ISBLANK(VLOOKUP(P57,スケジュール!$A$10:$AC$276,3)))),"",VLOOKUP(P57,スケジュール!$A$10:$AC$276,3))</f>
        <v/>
      </c>
      <c r="Q63" s="408"/>
      <c r="R63" s="405" t="str">
        <f>IF(OR(ISERROR(VLOOKUP(R57,スケジュール!$A$10:$AC$276,3)),(ISBLANK(VLOOKUP(R57,スケジュール!$A$10:$AC$276,3)))),"",VLOOKUP(R57,スケジュール!$A$10:$AC$276,3))</f>
        <v/>
      </c>
      <c r="S63" s="405" t="str">
        <f>IF(OR(ISERROR(VLOOKUP(S57,スケジュール!$A$10:$AC$276,3)),(ISBLANK(VLOOKUP(S57,スケジュール!$A$10:$AC$276,3)))),"",VLOOKUP(S57,スケジュール!$A$10:$AC$276,3))</f>
        <v/>
      </c>
      <c r="T63" s="405">
        <f>IF(OR(ISERROR(VLOOKUP(T57,スケジュール!$A$10:$AC$276,3)),(ISBLANK(VLOOKUP(T57,スケジュール!$A$10:$AC$276,3)))),"",VLOOKUP(T57,スケジュール!$A$10:$AC$276,3))</f>
        <v>43569</v>
      </c>
      <c r="U63" s="405">
        <f>IF(OR(ISERROR(VLOOKUP(U57,スケジュール!$A$10:$AC$276,3)),(ISBLANK(VLOOKUP(U57,スケジュール!$A$10:$AC$276,3)))),"",VLOOKUP(U57,スケジュール!$A$10:$AC$276,3))</f>
        <v>43570</v>
      </c>
      <c r="V63" s="405">
        <f>IF(OR(ISERROR(VLOOKUP(V57,スケジュール!$A$10:$AC$276,3)),(ISBLANK(VLOOKUP(V57,スケジュール!$A$10:$AC$276,3)))),"",VLOOKUP(V57,スケジュール!$A$10:$AC$276,3))</f>
        <v>43571</v>
      </c>
      <c r="W63" s="405">
        <f>IF(OR(ISERROR(VLOOKUP(W57,スケジュール!$A$10:$AC$276,3)),(ISBLANK(VLOOKUP(W57,スケジュール!$A$10:$AC$276,3)))),"",VLOOKUP(W57,スケジュール!$A$10:$AC$276,3))</f>
        <v>43572</v>
      </c>
      <c r="X63" s="405" t="str">
        <f>IF(OR(ISERROR(VLOOKUP(X57,スケジュール!$A$10:$AC$276,3)),(ISBLANK(VLOOKUP(X57,スケジュール!$A$10:$AC$276,3)))),"",VLOOKUP(X57,スケジュール!$A$10:$AC$276,3))</f>
        <v/>
      </c>
      <c r="Y63" s="408"/>
      <c r="Z63" s="405" t="str">
        <f>IF(OR(ISERROR(VLOOKUP(Z57,スケジュール!$A$10:$AC$276,3)),(ISBLANK(VLOOKUP(Z57,スケジュール!$A$10:$AC$276,3)))),"",VLOOKUP(Z57,スケジュール!$A$10:$AC$276,3))</f>
        <v/>
      </c>
      <c r="AA63" s="405" t="str">
        <f>IF(OR(ISERROR(VLOOKUP(AA57,スケジュール!$A$10:$AC$276,3)),(ISBLANK(VLOOKUP(AA57,スケジュール!$A$10:$AC$276,3)))),"",VLOOKUP(AA57,スケジュール!$A$10:$AC$276,3))</f>
        <v/>
      </c>
      <c r="AB63" s="405" t="str">
        <f>IF(OR(ISERROR(VLOOKUP(AB57,スケジュール!$A$10:$AC$276,3)),(ISBLANK(VLOOKUP(AB57,スケジュール!$A$10:$AC$276,3)))),"",VLOOKUP(AB57,スケジュール!$A$10:$AC$276,3))</f>
        <v/>
      </c>
      <c r="AC63" s="405" t="str">
        <f>IF(OR(ISERROR(VLOOKUP(AC57,スケジュール!$A$10:$AC$276,3)),(ISBLANK(VLOOKUP(AC57,スケジュール!$A$10:$AC$276,3)))),"",VLOOKUP(AC57,スケジュール!$A$10:$AC$276,3))</f>
        <v/>
      </c>
      <c r="AD63" s="405" t="str">
        <f>IF(OR(ISERROR(VLOOKUP(AD57,スケジュール!$A$10:$AC$276,3)),(ISBLANK(VLOOKUP(AD57,スケジュール!$A$10:$AC$276,3)))),"",VLOOKUP(AD57,スケジュール!$A$10:$AC$276,3))</f>
        <v/>
      </c>
      <c r="AE63" s="405" t="str">
        <f>IF(OR(ISERROR(VLOOKUP(AE57,スケジュール!$A$10:$AC$276,3)),(ISBLANK(VLOOKUP(AE57,スケジュール!$A$10:$AC$276,3)))),"",VLOOKUP(AE57,スケジュール!$A$10:$AC$276,3))</f>
        <v/>
      </c>
      <c r="AF63" s="405" t="str">
        <f>IF(OR(ISERROR(VLOOKUP(AF57,スケジュール!$A$10:$AC$276,3)),(ISBLANK(VLOOKUP(AF57,スケジュール!$A$10:$AC$276,3)))),"",VLOOKUP(AF57,スケジュール!$A$10:$AC$276,3))</f>
        <v/>
      </c>
      <c r="AG63" s="41"/>
      <c r="AJ63" s="37"/>
    </row>
    <row r="64" spans="1:36" s="36" customFormat="1" ht="19.899999999999999" customHeight="1">
      <c r="A64" s="38" t="s">
        <v>90</v>
      </c>
      <c r="B64" s="405" t="str">
        <f>IF(OR(ISERROR(VLOOKUP(B57,スケジュール!$A$10:$AC$276,4)),(ISBLANK(VLOOKUP(B57,スケジュール!$A$10:$AC$276,4)))),"",VLOOKUP(B57,スケジュール!$A$10:$AC$276,4))</f>
        <v/>
      </c>
      <c r="C64" s="405">
        <f>IF(OR(ISERROR(VLOOKUP(C57,スケジュール!$A$10:$AC$276,4)),(ISBLANK(VLOOKUP(C57,スケジュール!$A$10:$AC$276,4)))),"",VLOOKUP(C57,スケジュール!$A$10:$AC$276,4))</f>
        <v>43508</v>
      </c>
      <c r="D64" s="405">
        <f>IF(OR(ISERROR(VLOOKUP(D57,スケジュール!$A$10:$AC$276,4)),(ISBLANK(VLOOKUP(D57,スケジュール!$A$10:$AC$276,4)))),"",VLOOKUP(D57,スケジュール!$A$10:$AC$276,4))</f>
        <v>43509</v>
      </c>
      <c r="E64" s="405">
        <f>IF(OR(ISERROR(VLOOKUP(E57,スケジュール!$A$10:$AC$276,4)),(ISBLANK(VLOOKUP(E57,スケジュール!$A$10:$AC$276,4)))),"",VLOOKUP(E57,スケジュール!$A$10:$AC$276,4))</f>
        <v>43510</v>
      </c>
      <c r="F64" s="405">
        <f>IF(OR(ISERROR(VLOOKUP(F57,スケジュール!$A$10:$AC$276,4)),(ISBLANK(VLOOKUP(F57,スケジュール!$A$10:$AC$276,4)))),"",VLOOKUP(F57,スケジュール!$A$10:$AC$276,4))</f>
        <v>43511</v>
      </c>
      <c r="G64" s="405" t="str">
        <f>IF(OR(ISERROR(VLOOKUP(G57,スケジュール!$A$10:$AC$276,4)),(ISBLANK(VLOOKUP(G57,スケジュール!$A$10:$AC$276,4)))),"",VLOOKUP(G57,スケジュール!$A$10:$AC$276,4))</f>
        <v/>
      </c>
      <c r="H64" s="405" t="str">
        <f>IF(OR(ISERROR(VLOOKUP(H57,スケジュール!$A$10:$AC$276,4)),(ISBLANK(VLOOKUP(H57,スケジュール!$A$10:$AC$276,4)))),"",VLOOKUP(H57,スケジュール!$A$10:$AC$276,4))</f>
        <v/>
      </c>
      <c r="I64" s="408"/>
      <c r="J64" s="405" t="str">
        <f>IF(OR(ISERROR(VLOOKUP(J57,スケジュール!$A$10:$AC$276,4)),(ISBLANK(VLOOKUP(J57,スケジュール!$A$10:$AC$276,4)))),"",VLOOKUP(J57,スケジュール!$A$10:$AC$276,4))</f>
        <v/>
      </c>
      <c r="K64" s="405" t="str">
        <f>IF(OR(ISERROR(VLOOKUP(K57,スケジュール!$A$10:$AC$276,4)),(ISBLANK(VLOOKUP(K57,スケジュール!$A$10:$AC$276,4)))),"",VLOOKUP(K57,スケジュール!$A$10:$AC$276,4))</f>
        <v/>
      </c>
      <c r="L64" s="405">
        <f>IF(OR(ISERROR(VLOOKUP(L57,スケジュール!$A$10:$AC$276,4)),(ISBLANK(VLOOKUP(L57,スケジュール!$A$10:$AC$276,4)))),"",VLOOKUP(L57,スケジュール!$A$10:$AC$276,4))</f>
        <v>43537</v>
      </c>
      <c r="M64" s="405">
        <f>IF(OR(ISERROR(VLOOKUP(M57,スケジュール!$A$10:$AC$276,4)),(ISBLANK(VLOOKUP(M57,スケジュール!$A$10:$AC$276,4)))),"",VLOOKUP(M57,スケジュール!$A$10:$AC$276,4))</f>
        <v>43538</v>
      </c>
      <c r="N64" s="405">
        <f>IF(OR(ISERROR(VLOOKUP(N57,スケジュール!$A$10:$AC$276,4)),(ISBLANK(VLOOKUP(N57,スケジュール!$A$10:$AC$276,4)))),"",VLOOKUP(N57,スケジュール!$A$10:$AC$276,4))</f>
        <v>43539</v>
      </c>
      <c r="O64" s="405" t="str">
        <f>IF(OR(ISERROR(VLOOKUP(O57,スケジュール!$A$10:$AC$276,4)),(ISBLANK(VLOOKUP(O57,スケジュール!$A$10:$AC$276,4)))),"",VLOOKUP(O57,スケジュール!$A$10:$AC$276,4))</f>
        <v/>
      </c>
      <c r="P64" s="405" t="str">
        <f>IF(OR(ISERROR(VLOOKUP(P57,スケジュール!$A$10:$AC$276,4)),(ISBLANK(VLOOKUP(P57,スケジュール!$A$10:$AC$276,4)))),"",VLOOKUP(P57,スケジュール!$A$10:$AC$276,4))</f>
        <v/>
      </c>
      <c r="Q64" s="408"/>
      <c r="R64" s="405" t="str">
        <f>IF(OR(ISERROR(VLOOKUP(R57,スケジュール!$A$10:$AC$276,4)),(ISBLANK(VLOOKUP(R57,スケジュール!$A$10:$AC$276,4)))),"",VLOOKUP(R57,スケジュール!$A$10:$AC$276,4))</f>
        <v/>
      </c>
      <c r="S64" s="405">
        <f>IF(OR(ISERROR(VLOOKUP(S57,スケジュール!$A$10:$AC$276,4)),(ISBLANK(VLOOKUP(S57,スケジュール!$A$10:$AC$276,4)))),"",VLOOKUP(S57,スケジュール!$A$10:$AC$276,4))</f>
        <v>43570</v>
      </c>
      <c r="T64" s="405">
        <f>IF(OR(ISERROR(VLOOKUP(T57,スケジュール!$A$10:$AC$276,4)),(ISBLANK(VLOOKUP(T57,スケジュール!$A$10:$AC$276,4)))),"",VLOOKUP(T57,スケジュール!$A$10:$AC$276,4))</f>
        <v>43571</v>
      </c>
      <c r="U64" s="405">
        <f>IF(OR(ISERROR(VLOOKUP(U57,スケジュール!$A$10:$AC$276,4)),(ISBLANK(VLOOKUP(U57,スケジュール!$A$10:$AC$276,4)))),"",VLOOKUP(U57,スケジュール!$A$10:$AC$276,4))</f>
        <v>43572</v>
      </c>
      <c r="V64" s="405">
        <f>IF(OR(ISERROR(VLOOKUP(V57,スケジュール!$A$10:$AC$276,4)),(ISBLANK(VLOOKUP(V57,スケジュール!$A$10:$AC$276,4)))),"",VLOOKUP(V57,スケジュール!$A$10:$AC$276,4))</f>
        <v>43573</v>
      </c>
      <c r="W64" s="405" t="str">
        <f>IF(OR(ISERROR(VLOOKUP(W57,スケジュール!$A$10:$AC$276,4)),(ISBLANK(VLOOKUP(W57,スケジュール!$A$10:$AC$276,4)))),"",VLOOKUP(W57,スケジュール!$A$10:$AC$276,4))</f>
        <v/>
      </c>
      <c r="X64" s="405" t="str">
        <f>IF(OR(ISERROR(VLOOKUP(X57,スケジュール!$A$10:$AC$276,4)),(ISBLANK(VLOOKUP(X57,スケジュール!$A$10:$AC$276,4)))),"",VLOOKUP(X57,スケジュール!$A$10:$AC$276,4))</f>
        <v/>
      </c>
      <c r="Y64" s="408"/>
      <c r="Z64" s="405" t="str">
        <f>IF(OR(ISERROR(VLOOKUP(Z57,スケジュール!$A$10:$AC$276,4)),(ISBLANK(VLOOKUP(Z57,スケジュール!$A$10:$AC$276,4)))),"",VLOOKUP(Z57,スケジュール!$A$10:$AC$276,4))</f>
        <v/>
      </c>
      <c r="AA64" s="405" t="str">
        <f>IF(OR(ISERROR(VLOOKUP(AA57,スケジュール!$A$10:$AC$276,4)),(ISBLANK(VLOOKUP(AA57,スケジュール!$A$10:$AC$276,4)))),"",VLOOKUP(AA57,スケジュール!$A$10:$AC$276,4))</f>
        <v/>
      </c>
      <c r="AB64" s="405" t="str">
        <f>IF(OR(ISERROR(VLOOKUP(AB57,スケジュール!$A$10:$AC$276,4)),(ISBLANK(VLOOKUP(AB57,スケジュール!$A$10:$AC$276,4)))),"",VLOOKUP(AB57,スケジュール!$A$10:$AC$276,4))</f>
        <v/>
      </c>
      <c r="AC64" s="405" t="str">
        <f>IF(OR(ISERROR(VLOOKUP(AC57,スケジュール!$A$10:$AC$276,4)),(ISBLANK(VLOOKUP(AC57,スケジュール!$A$10:$AC$276,4)))),"",VLOOKUP(AC57,スケジュール!$A$10:$AC$276,4))</f>
        <v/>
      </c>
      <c r="AD64" s="405" t="str">
        <f>IF(OR(ISERROR(VLOOKUP(AD57,スケジュール!$A$10:$AC$276,4)),(ISBLANK(VLOOKUP(AD57,スケジュール!$A$10:$AC$276,4)))),"",VLOOKUP(AD57,スケジュール!$A$10:$AC$276,4))</f>
        <v/>
      </c>
      <c r="AE64" s="405" t="str">
        <f>IF(OR(ISERROR(VLOOKUP(AE57,スケジュール!$A$10:$AC$276,4)),(ISBLANK(VLOOKUP(AE57,スケジュール!$A$10:$AC$276,4)))),"",VLOOKUP(AE57,スケジュール!$A$10:$AC$276,4))</f>
        <v/>
      </c>
      <c r="AF64" s="405" t="str">
        <f>IF(OR(ISERROR(VLOOKUP(AF57,スケジュール!$A$10:$AC$276,4)),(ISBLANK(VLOOKUP(AF57,スケジュール!$A$10:$AC$276,4)))),"",VLOOKUP(AF57,スケジュール!$A$10:$AC$276,4))</f>
        <v/>
      </c>
      <c r="AG64" s="41"/>
      <c r="AJ64" s="37"/>
    </row>
    <row r="65" spans="1:36" s="382" customFormat="1" ht="19.899999999999999" customHeight="1">
      <c r="A65" s="380"/>
      <c r="B65" s="277">
        <f>H57+1</f>
        <v>43499</v>
      </c>
      <c r="C65" s="277">
        <f t="shared" ref="C65:H65" si="33">B65+1</f>
        <v>43500</v>
      </c>
      <c r="D65" s="277">
        <f t="shared" si="33"/>
        <v>43501</v>
      </c>
      <c r="E65" s="277">
        <f t="shared" si="33"/>
        <v>43502</v>
      </c>
      <c r="F65" s="277">
        <f t="shared" si="33"/>
        <v>43503</v>
      </c>
      <c r="G65" s="277">
        <f t="shared" si="33"/>
        <v>43504</v>
      </c>
      <c r="H65" s="277">
        <f t="shared" si="33"/>
        <v>43505</v>
      </c>
      <c r="I65" s="381"/>
      <c r="J65" s="277">
        <f>P57+1</f>
        <v>43527</v>
      </c>
      <c r="K65" s="277">
        <f t="shared" ref="K65:P65" si="34">J65+1</f>
        <v>43528</v>
      </c>
      <c r="L65" s="277">
        <f t="shared" si="34"/>
        <v>43529</v>
      </c>
      <c r="M65" s="277">
        <f t="shared" si="34"/>
        <v>43530</v>
      </c>
      <c r="N65" s="277">
        <f t="shared" si="34"/>
        <v>43531</v>
      </c>
      <c r="O65" s="277">
        <f t="shared" si="34"/>
        <v>43532</v>
      </c>
      <c r="P65" s="277">
        <f t="shared" si="34"/>
        <v>43533</v>
      </c>
      <c r="Q65" s="381"/>
      <c r="R65" s="277">
        <f>X57+1</f>
        <v>43562</v>
      </c>
      <c r="S65" s="277">
        <f t="shared" ref="S65" si="35">R65+1</f>
        <v>43563</v>
      </c>
      <c r="T65" s="277">
        <f t="shared" ref="T65" si="36">S65+1</f>
        <v>43564</v>
      </c>
      <c r="U65" s="277">
        <f t="shared" ref="U65" si="37">T65+1</f>
        <v>43565</v>
      </c>
      <c r="V65" s="277">
        <f t="shared" ref="V65" si="38">U65+1</f>
        <v>43566</v>
      </c>
      <c r="W65" s="277">
        <f t="shared" ref="W65" si="39">V65+1</f>
        <v>43567</v>
      </c>
      <c r="X65" s="277">
        <f t="shared" ref="X65" si="40">W65+1</f>
        <v>43568</v>
      </c>
      <c r="Y65" s="381"/>
      <c r="Z65" s="277">
        <f>AF57+1</f>
        <v>43590</v>
      </c>
      <c r="AA65" s="277">
        <f t="shared" ref="AA65:AF65" si="41">Z65+1</f>
        <v>43591</v>
      </c>
      <c r="AB65" s="277">
        <f t="shared" si="41"/>
        <v>43592</v>
      </c>
      <c r="AC65" s="277">
        <f t="shared" si="41"/>
        <v>43593</v>
      </c>
      <c r="AD65" s="277">
        <f t="shared" si="41"/>
        <v>43594</v>
      </c>
      <c r="AE65" s="277">
        <f t="shared" si="41"/>
        <v>43595</v>
      </c>
      <c r="AF65" s="277">
        <f t="shared" si="41"/>
        <v>43596</v>
      </c>
    </row>
    <row r="66" spans="1:36" s="116" customFormat="1" ht="19.899999999999999"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pink</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pink</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pink</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b">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0</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purple</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purple</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purple</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b">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0</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sky</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sky</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19.899999999999999" customHeight="1">
      <c r="A67" s="126" t="str">
        <f>IF(ISBLANK(A59),"",A59)</f>
        <v>●</v>
      </c>
      <c r="B67" s="403" t="str">
        <f>IF(ISERROR(VLOOKUP(B65,スケジュール!$A$10:$V$266,$AG67+4,FALSE)),"",IF(VLOOKUP(B65,スケジュール!$A$10:$V$266,$AG67+4,FALSE)="●",VLOOKUP(B65,スケジュール!$A$10:$V$266,$AG67+4,FALSE),""))</f>
        <v/>
      </c>
      <c r="C67" s="403" t="str">
        <f>IF(ISERROR(VLOOKUP(C65,スケジュール!$A$10:$V$266,$AG67+4,FALSE)),"",IF(VLOOKUP(C65,スケジュール!$A$10:$V$266,$AG67+4,FALSE)="●",VLOOKUP(C65,スケジュール!$A$10:$V$266,$AG67+4,FALSE),""))</f>
        <v/>
      </c>
      <c r="D67" s="403" t="str">
        <f>IF(ISERROR(VLOOKUP(D65,スケジュール!$A$10:$V$266,$AG67+4,FALSE)),"",IF(VLOOKUP(D65,スケジュール!$A$10:$V$266,$AG67+4,FALSE)="●",VLOOKUP(D65,スケジュール!$A$10:$V$266,$AG67+4,FALSE),""))</f>
        <v/>
      </c>
      <c r="E67" s="403" t="str">
        <f>IF(ISERROR(VLOOKUP(E65,スケジュール!$A$10:$V$266,$AG67+4,FALSE)),"",IF(VLOOKUP(E65,スケジュール!$A$10:$V$266,$AG67+4,FALSE)="●",VLOOKUP(E65,スケジュール!$A$10:$V$266,$AG67+4,FALSE),""))</f>
        <v/>
      </c>
      <c r="F67" s="403" t="str">
        <f>IF(ISERROR(VLOOKUP(F65,スケジュール!$A$10:$V$266,$AG67+4,FALSE)),"",IF(VLOOKUP(F65,スケジュール!$A$10:$V$266,$AG67+4,FALSE)="●",VLOOKUP(F65,スケジュール!$A$10:$V$266,$AG67+4,FALSE),""))</f>
        <v/>
      </c>
      <c r="G67" s="403" t="str">
        <f>IF(ISERROR(VLOOKUP(G65,スケジュール!$A$10:$V$266,$AG67+4,FALSE)),"",IF(VLOOKUP(G65,スケジュール!$A$10:$V$266,$AG67+4,FALSE)="●",VLOOKUP(G65,スケジュール!$A$10:$V$266,$AG67+4,FALSE),""))</f>
        <v/>
      </c>
      <c r="H67" s="403" t="str">
        <f>IF(ISERROR(VLOOKUP(H65,スケジュール!$A$10:$V$266,$AG67+4,FALSE)),"",IF(VLOOKUP(H65,スケジュール!$A$10:$V$266,$AG67+4,FALSE)="●",VLOOKUP(H65,スケジュール!$A$10:$V$266,$AG67+4,FALSE),""))</f>
        <v/>
      </c>
      <c r="I67" s="404"/>
      <c r="J67" s="403" t="str">
        <f>IF(ISERROR(VLOOKUP(J65,スケジュール!$A$10:$V$266,$AG67+4,FALSE)),"",IF(VLOOKUP(J65,スケジュール!$A$10:$V$266,$AG67+4,FALSE)="●",VLOOKUP(J65,スケジュール!$A$10:$V$266,$AG67+4,FALSE),""))</f>
        <v/>
      </c>
      <c r="K67" s="403" t="str">
        <f>IF(ISERROR(VLOOKUP(K65,スケジュール!$A$10:$V$266,$AG67+4,FALSE)),"",IF(VLOOKUP(K65,スケジュール!$A$10:$V$266,$AG67+4,FALSE)="●",VLOOKUP(K65,スケジュール!$A$10:$V$266,$AG67+4,FALSE),""))</f>
        <v/>
      </c>
      <c r="L67" s="403" t="str">
        <f>IF(ISERROR(VLOOKUP(L65,スケジュール!$A$10:$V$266,$AG67+4,FALSE)),"",IF(VLOOKUP(L65,スケジュール!$A$10:$V$266,$AG67+4,FALSE)="●",VLOOKUP(L65,スケジュール!$A$10:$V$266,$AG67+4,FALSE),""))</f>
        <v/>
      </c>
      <c r="M67" s="403" t="str">
        <f>IF(ISERROR(VLOOKUP(M65,スケジュール!$A$10:$V$266,$AG67+4,FALSE)),"",IF(VLOOKUP(M65,スケジュール!$A$10:$V$266,$AG67+4,FALSE)="●",VLOOKUP(M65,スケジュール!$A$10:$V$266,$AG67+4,FALSE),""))</f>
        <v/>
      </c>
      <c r="N67" s="403" t="str">
        <f>IF(ISERROR(VLOOKUP(N65,スケジュール!$A$10:$V$266,$AG67+4,FALSE)),"",IF(VLOOKUP(N65,スケジュール!$A$10:$V$266,$AG67+4,FALSE)="●",VLOOKUP(N65,スケジュール!$A$10:$V$266,$AG67+4,FALSE),""))</f>
        <v/>
      </c>
      <c r="O67" s="403" t="str">
        <f>IF(ISERROR(VLOOKUP(O65,スケジュール!$A$10:$V$266,$AG67+4,FALSE)),"",IF(VLOOKUP(O65,スケジュール!$A$10:$V$266,$AG67+4,FALSE)="●",VLOOKUP(O65,スケジュール!$A$10:$V$266,$AG67+4,FALSE),""))</f>
        <v/>
      </c>
      <c r="P67" s="403" t="str">
        <f>IF(ISERROR(VLOOKUP(P65,スケジュール!$A$10:$V$266,$AG67+4,FALSE)),"",IF(VLOOKUP(P65,スケジュール!$A$10:$V$266,$AG67+4,FALSE)="●",VLOOKUP(P65,スケジュール!$A$10:$V$266,$AG67+4,FALSE),""))</f>
        <v/>
      </c>
      <c r="Q67" s="404"/>
      <c r="R67" s="403" t="str">
        <f>IF(ISERROR(VLOOKUP(R65,スケジュール!$A$10:$V$266,$AG67+4,FALSE)),"",IF(VLOOKUP(R65,スケジュール!$A$10:$V$266,$AG67+4,FALSE)="●",VLOOKUP(R65,スケジュール!$A$10:$V$266,$AG67+4,FALSE),""))</f>
        <v/>
      </c>
      <c r="S67" s="403" t="str">
        <f>IF(ISERROR(VLOOKUP(S65,スケジュール!$A$10:$V$266,$AG67+4,FALSE)),"",IF(VLOOKUP(S65,スケジュール!$A$10:$V$266,$AG67+4,FALSE)="●",VLOOKUP(S65,スケジュール!$A$10:$V$266,$AG67+4,FALSE),""))</f>
        <v/>
      </c>
      <c r="T67" s="403" t="str">
        <f>IF(ISERROR(VLOOKUP(T65,スケジュール!$A$10:$V$266,$AG67+4,FALSE)),"",IF(VLOOKUP(T65,スケジュール!$A$10:$V$266,$AG67+4,FALSE)="●",VLOOKUP(T65,スケジュール!$A$10:$V$266,$AG67+4,FALSE),""))</f>
        <v/>
      </c>
      <c r="U67" s="403" t="str">
        <f>IF(ISERROR(VLOOKUP(U65,スケジュール!$A$10:$V$266,$AG67+4,FALSE)),"",IF(VLOOKUP(U65,スケジュール!$A$10:$V$266,$AG67+4,FALSE)="●",VLOOKUP(U65,スケジュール!$A$10:$V$266,$AG67+4,FALSE),""))</f>
        <v/>
      </c>
      <c r="V67" s="403" t="str">
        <f>IF(ISERROR(VLOOKUP(V65,スケジュール!$A$10:$V$266,$AG67+4,FALSE)),"",IF(VLOOKUP(V65,スケジュール!$A$10:$V$266,$AG67+4,FALSE)="●",VLOOKUP(V65,スケジュール!$A$10:$V$266,$AG67+4,FALSE),""))</f>
        <v/>
      </c>
      <c r="W67" s="403" t="str">
        <f>IF(ISERROR(VLOOKUP(W65,スケジュール!$A$10:$V$266,$AG67+4,FALSE)),"",IF(VLOOKUP(W65,スケジュール!$A$10:$V$266,$AG67+4,FALSE)="●",VLOOKUP(W65,スケジュール!$A$10:$V$266,$AG67+4,FALSE),""))</f>
        <v/>
      </c>
      <c r="X67" s="403" t="str">
        <f>IF(ISERROR(VLOOKUP(X65,スケジュール!$A$10:$V$266,$AG67+4,FALSE)),"",IF(VLOOKUP(X65,スケジュール!$A$10:$V$266,$AG67+4,FALSE)="●",VLOOKUP(X65,スケジュール!$A$10:$V$266,$AG67+4,FALSE),""))</f>
        <v/>
      </c>
      <c r="Y67" s="404"/>
      <c r="Z67" s="403" t="str">
        <f>IF(ISERROR(VLOOKUP(Z65,スケジュール!$A$10:$V$266,$AG67+4,FALSE)),"",IF(VLOOKUP(Z65,スケジュール!$A$10:$V$266,$AG67+4,FALSE)="●",VLOOKUP(Z65,スケジュール!$A$10:$V$266,$AG67+4,FALSE),""))</f>
        <v/>
      </c>
      <c r="AA67" s="403" t="str">
        <f>IF(ISERROR(VLOOKUP(AA65,スケジュール!$A$10:$V$266,$AG67+4,FALSE)),"",IF(VLOOKUP(AA65,スケジュール!$A$10:$V$266,$AG67+4,FALSE)="●",VLOOKUP(AA65,スケジュール!$A$10:$V$266,$AG67+4,FALSE),""))</f>
        <v/>
      </c>
      <c r="AB67" s="403" t="str">
        <f>IF(ISERROR(VLOOKUP(AB65,スケジュール!$A$10:$V$266,$AG67+4,FALSE)),"",IF(VLOOKUP(AB65,スケジュール!$A$10:$V$266,$AG67+4,FALSE)="●",VLOOKUP(AB65,スケジュール!$A$10:$V$266,$AG67+4,FALSE),""))</f>
        <v/>
      </c>
      <c r="AC67" s="403" t="str">
        <f>IF(ISERROR(VLOOKUP(AC65,スケジュール!$A$10:$V$266,$AG67+4,FALSE)),"",IF(VLOOKUP(AC65,スケジュール!$A$10:$V$266,$AG67+4,FALSE)="●",VLOOKUP(AC65,スケジュール!$A$10:$V$266,$AG67+4,FALSE),""))</f>
        <v/>
      </c>
      <c r="AD67" s="403" t="str">
        <f>IF(ISERROR(VLOOKUP(AD65,スケジュール!$A$10:$V$266,$AG67+4,FALSE)),"",IF(VLOOKUP(AD65,スケジュール!$A$10:$V$266,$AG67+4,FALSE)="●",VLOOKUP(AD65,スケジュール!$A$10:$V$266,$AG67+4,FALSE),""))</f>
        <v/>
      </c>
      <c r="AE67" s="403" t="str">
        <f>IF(ISERROR(VLOOKUP(AE65,スケジュール!$A$10:$V$266,$AG67+4,FALSE)),"",IF(VLOOKUP(AE65,スケジュール!$A$10:$V$266,$AG67+4,FALSE)="●",VLOOKUP(AE65,スケジュール!$A$10:$V$266,$AG67+4,FALSE),""))</f>
        <v/>
      </c>
      <c r="AF67" s="403" t="str">
        <f>IF(ISERROR(VLOOKUP(AF65,スケジュール!$A$10:$V$266,$AG67+4,FALSE)),"",IF(VLOOKUP(AF65,スケジュール!$A$10:$V$266,$AG67+4,FALSE)="●",VLOOKUP(AF65,スケジュール!$A$10:$V$266,$AG67+4,FALSE),""))</f>
        <v/>
      </c>
      <c r="AG67" s="102" t="e">
        <f>AG59</f>
        <v>#N/A</v>
      </c>
    </row>
    <row r="68" spans="1:36" s="88" customFormat="1" ht="19.899999999999999" customHeight="1">
      <c r="A68" s="88" t="str">
        <f>IF(ISBLANK(A60),"",A60)</f>
        <v>●</v>
      </c>
      <c r="B68" s="403" t="str">
        <f>IF(ISERROR(VLOOKUP(B65,スケジュール!$A$10:$V$266,$AG68+4,FALSE)),"",IF(VLOOKUP(B65,スケジュール!$A$10:$V$266,$AG68+4,FALSE)="●",VLOOKUP(B65,スケジュール!$A$10:$V$266,$AG68+4,FALSE),""))</f>
        <v/>
      </c>
      <c r="C68" s="403" t="str">
        <f>IF(ISERROR(VLOOKUP(C65,スケジュール!$A$10:$V$266,$AG68+4,FALSE)),"",IF(VLOOKUP(C65,スケジュール!$A$10:$V$266,$AG68+4,FALSE)="●",VLOOKUP(C65,スケジュール!$A$10:$V$266,$AG68+4,FALSE),""))</f>
        <v/>
      </c>
      <c r="D68" s="403" t="str">
        <f>IF(ISERROR(VLOOKUP(D65,スケジュール!$A$10:$V$266,$AG68+4,FALSE)),"",IF(VLOOKUP(D65,スケジュール!$A$10:$V$266,$AG68+4,FALSE)="●",VLOOKUP(D65,スケジュール!$A$10:$V$266,$AG68+4,FALSE),""))</f>
        <v/>
      </c>
      <c r="E68" s="403" t="str">
        <f>IF(ISERROR(VLOOKUP(E65,スケジュール!$A$10:$V$266,$AG68+4,FALSE)),"",IF(VLOOKUP(E65,スケジュール!$A$10:$V$266,$AG68+4,FALSE)="●",VLOOKUP(E65,スケジュール!$A$10:$V$266,$AG68+4,FALSE),""))</f>
        <v/>
      </c>
      <c r="F68" s="403" t="str">
        <f>IF(ISERROR(VLOOKUP(F65,スケジュール!$A$10:$V$266,$AG68+4,FALSE)),"",IF(VLOOKUP(F65,スケジュール!$A$10:$V$266,$AG68+4,FALSE)="●",VLOOKUP(F65,スケジュール!$A$10:$V$266,$AG68+4,FALSE),""))</f>
        <v/>
      </c>
      <c r="G68" s="403" t="str">
        <f>IF(ISERROR(VLOOKUP(G65,スケジュール!$A$10:$V$266,$AG68+4,FALSE)),"",IF(VLOOKUP(G65,スケジュール!$A$10:$V$266,$AG68+4,FALSE)="●",VLOOKUP(G65,スケジュール!$A$10:$V$266,$AG68+4,FALSE),""))</f>
        <v/>
      </c>
      <c r="H68" s="403" t="str">
        <f>IF(ISERROR(VLOOKUP(H65,スケジュール!$A$10:$V$266,$AG68+4,FALSE)),"",IF(VLOOKUP(H65,スケジュール!$A$10:$V$266,$AG68+4,FALSE)="●",VLOOKUP(H65,スケジュール!$A$10:$V$266,$AG68+4,FALSE),""))</f>
        <v/>
      </c>
      <c r="I68" s="404"/>
      <c r="J68" s="403" t="str">
        <f>IF(ISERROR(VLOOKUP(J65,スケジュール!$A$10:$V$266,$AG68+4,FALSE)),"",IF(VLOOKUP(J65,スケジュール!$A$10:$V$266,$AG68+4,FALSE)="●",VLOOKUP(J65,スケジュール!$A$10:$V$266,$AG68+4,FALSE),""))</f>
        <v/>
      </c>
      <c r="K68" s="403" t="str">
        <f>IF(ISERROR(VLOOKUP(K65,スケジュール!$A$10:$V$266,$AG68+4,FALSE)),"",IF(VLOOKUP(K65,スケジュール!$A$10:$V$266,$AG68+4,FALSE)="●",VLOOKUP(K65,スケジュール!$A$10:$V$266,$AG68+4,FALSE),""))</f>
        <v/>
      </c>
      <c r="L68" s="403" t="str">
        <f>IF(ISERROR(VLOOKUP(L65,スケジュール!$A$10:$V$266,$AG68+4,FALSE)),"",IF(VLOOKUP(L65,スケジュール!$A$10:$V$266,$AG68+4,FALSE)="●",VLOOKUP(L65,スケジュール!$A$10:$V$266,$AG68+4,FALSE),""))</f>
        <v/>
      </c>
      <c r="M68" s="403" t="str">
        <f>IF(ISERROR(VLOOKUP(M65,スケジュール!$A$10:$V$266,$AG68+4,FALSE)),"",IF(VLOOKUP(M65,スケジュール!$A$10:$V$266,$AG68+4,FALSE)="●",VLOOKUP(M65,スケジュール!$A$10:$V$266,$AG68+4,FALSE),""))</f>
        <v/>
      </c>
      <c r="N68" s="403" t="str">
        <f>IF(ISERROR(VLOOKUP(N65,スケジュール!$A$10:$V$266,$AG68+4,FALSE)),"",IF(VLOOKUP(N65,スケジュール!$A$10:$V$266,$AG68+4,FALSE)="●",VLOOKUP(N65,スケジュール!$A$10:$V$266,$AG68+4,FALSE),""))</f>
        <v/>
      </c>
      <c r="O68" s="403" t="str">
        <f>IF(ISERROR(VLOOKUP(O65,スケジュール!$A$10:$V$266,$AG68+4,FALSE)),"",IF(VLOOKUP(O65,スケジュール!$A$10:$V$266,$AG68+4,FALSE)="●",VLOOKUP(O65,スケジュール!$A$10:$V$266,$AG68+4,FALSE),""))</f>
        <v/>
      </c>
      <c r="P68" s="403" t="str">
        <f>IF(ISERROR(VLOOKUP(P65,スケジュール!$A$10:$V$266,$AG68+4,FALSE)),"",IF(VLOOKUP(P65,スケジュール!$A$10:$V$266,$AG68+4,FALSE)="●",VLOOKUP(P65,スケジュール!$A$10:$V$266,$AG68+4,FALSE),""))</f>
        <v/>
      </c>
      <c r="Q68" s="404"/>
      <c r="R68" s="403" t="str">
        <f>IF(ISERROR(VLOOKUP(R65,スケジュール!$A$10:$V$266,$AG68+4,FALSE)),"",IF(VLOOKUP(R65,スケジュール!$A$10:$V$266,$AG68+4,FALSE)="●",VLOOKUP(R65,スケジュール!$A$10:$V$266,$AG68+4,FALSE),""))</f>
        <v/>
      </c>
      <c r="S68" s="403" t="str">
        <f>IF(ISERROR(VLOOKUP(S65,スケジュール!$A$10:$V$266,$AG68+4,FALSE)),"",IF(VLOOKUP(S65,スケジュール!$A$10:$V$266,$AG68+4,FALSE)="●",VLOOKUP(S65,スケジュール!$A$10:$V$266,$AG68+4,FALSE),""))</f>
        <v/>
      </c>
      <c r="T68" s="403" t="str">
        <f>IF(ISERROR(VLOOKUP(T65,スケジュール!$A$10:$V$266,$AG68+4,FALSE)),"",IF(VLOOKUP(T65,スケジュール!$A$10:$V$266,$AG68+4,FALSE)="●",VLOOKUP(T65,スケジュール!$A$10:$V$266,$AG68+4,FALSE),""))</f>
        <v/>
      </c>
      <c r="U68" s="403" t="str">
        <f>IF(ISERROR(VLOOKUP(U65,スケジュール!$A$10:$V$266,$AG68+4,FALSE)),"",IF(VLOOKUP(U65,スケジュール!$A$10:$V$266,$AG68+4,FALSE)="●",VLOOKUP(U65,スケジュール!$A$10:$V$266,$AG68+4,FALSE),""))</f>
        <v/>
      </c>
      <c r="V68" s="403" t="str">
        <f>IF(ISERROR(VLOOKUP(V65,スケジュール!$A$10:$V$266,$AG68+4,FALSE)),"",IF(VLOOKUP(V65,スケジュール!$A$10:$V$266,$AG68+4,FALSE)="●",VLOOKUP(V65,スケジュール!$A$10:$V$266,$AG68+4,FALSE),""))</f>
        <v/>
      </c>
      <c r="W68" s="403" t="str">
        <f>IF(ISERROR(VLOOKUP(W65,スケジュール!$A$10:$V$266,$AG68+4,FALSE)),"",IF(VLOOKUP(W65,スケジュール!$A$10:$V$266,$AG68+4,FALSE)="●",VLOOKUP(W65,スケジュール!$A$10:$V$266,$AG68+4,FALSE),""))</f>
        <v/>
      </c>
      <c r="X68" s="403" t="str">
        <f>IF(ISERROR(VLOOKUP(X65,スケジュール!$A$10:$V$266,$AG68+4,FALSE)),"",IF(VLOOKUP(X65,スケジュール!$A$10:$V$266,$AG68+4,FALSE)="●",VLOOKUP(X65,スケジュール!$A$10:$V$266,$AG68+4,FALSE),""))</f>
        <v/>
      </c>
      <c r="Y68" s="404"/>
      <c r="Z68" s="403" t="str">
        <f>IF(ISERROR(VLOOKUP(Z65,スケジュール!$A$10:$V$266,$AG68+4,FALSE)),"",IF(VLOOKUP(Z65,スケジュール!$A$10:$V$266,$AG68+4,FALSE)="●",VLOOKUP(Z65,スケジュール!$A$10:$V$266,$AG68+4,FALSE),""))</f>
        <v/>
      </c>
      <c r="AA68" s="403" t="str">
        <f>IF(ISERROR(VLOOKUP(AA65,スケジュール!$A$10:$V$266,$AG68+4,FALSE)),"",IF(VLOOKUP(AA65,スケジュール!$A$10:$V$266,$AG68+4,FALSE)="●",VLOOKUP(AA65,スケジュール!$A$10:$V$266,$AG68+4,FALSE),""))</f>
        <v/>
      </c>
      <c r="AB68" s="403" t="str">
        <f>IF(ISERROR(VLOOKUP(AB65,スケジュール!$A$10:$V$266,$AG68+4,FALSE)),"",IF(VLOOKUP(AB65,スケジュール!$A$10:$V$266,$AG68+4,FALSE)="●",VLOOKUP(AB65,スケジュール!$A$10:$V$266,$AG68+4,FALSE),""))</f>
        <v/>
      </c>
      <c r="AC68" s="403" t="str">
        <f>IF(ISERROR(VLOOKUP(AC65,スケジュール!$A$10:$V$266,$AG68+4,FALSE)),"",IF(VLOOKUP(AC65,スケジュール!$A$10:$V$266,$AG68+4,FALSE)="●",VLOOKUP(AC65,スケジュール!$A$10:$V$266,$AG68+4,FALSE),""))</f>
        <v/>
      </c>
      <c r="AD68" s="403" t="str">
        <f>IF(ISERROR(VLOOKUP(AD65,スケジュール!$A$10:$V$266,$AG68+4,FALSE)),"",IF(VLOOKUP(AD65,スケジュール!$A$10:$V$266,$AG68+4,FALSE)="●",VLOOKUP(AD65,スケジュール!$A$10:$V$266,$AG68+4,FALSE),""))</f>
        <v/>
      </c>
      <c r="AE68" s="403" t="str">
        <f>IF(ISERROR(VLOOKUP(AE65,スケジュール!$A$10:$V$266,$AG68+4,FALSE)),"",IF(VLOOKUP(AE65,スケジュール!$A$10:$V$266,$AG68+4,FALSE)="●",VLOOKUP(AE65,スケジュール!$A$10:$V$266,$AG68+4,FALSE),""))</f>
        <v/>
      </c>
      <c r="AF68" s="403" t="str">
        <f>IF(ISERROR(VLOOKUP(AF65,スケジュール!$A$10:$V$266,$AG68+4,FALSE)),"",IF(VLOOKUP(AF65,スケジュール!$A$10:$V$266,$AG68+4,FALSE)="●",VLOOKUP(AF65,スケジュール!$A$10:$V$266,$AG68+4,FALSE),""))</f>
        <v/>
      </c>
      <c r="AG68" s="102" t="e">
        <f>AG60</f>
        <v>#N/A</v>
      </c>
    </row>
    <row r="69" spans="1:36" s="94" customFormat="1" ht="19.899999999999999" customHeight="1">
      <c r="A69" s="94" t="str">
        <f>IF(ISBLANK(A61),"",A61)</f>
        <v>●</v>
      </c>
      <c r="B69" s="403" t="str">
        <f>IF(ISERROR(VLOOKUP(B65,スケジュール!$A$10:$V$266,$AG69+4,FALSE)),"",IF(VLOOKUP(B65,スケジュール!$A$10:$V$266,$AG69+4,FALSE)="●",VLOOKUP(B65,スケジュール!$A$10:$V$266,$AG69+4,FALSE),""))</f>
        <v/>
      </c>
      <c r="C69" s="403" t="str">
        <f>IF(ISERROR(VLOOKUP(C65,スケジュール!$A$10:$V$266,$AG69+4,FALSE)),"",IF(VLOOKUP(C65,スケジュール!$A$10:$V$266,$AG69+4,FALSE)="●",VLOOKUP(C65,スケジュール!$A$10:$V$266,$AG69+4,FALSE),""))</f>
        <v/>
      </c>
      <c r="D69" s="403" t="str">
        <f>IF(ISERROR(VLOOKUP(D65,スケジュール!$A$10:$V$266,$AG69+4,FALSE)),"",IF(VLOOKUP(D65,スケジュール!$A$10:$V$266,$AG69+4,FALSE)="●",VLOOKUP(D65,スケジュール!$A$10:$V$266,$AG69+4,FALSE),""))</f>
        <v/>
      </c>
      <c r="E69" s="403" t="str">
        <f>IF(ISERROR(VLOOKUP(E65,スケジュール!$A$10:$V$266,$AG69+4,FALSE)),"",IF(VLOOKUP(E65,スケジュール!$A$10:$V$266,$AG69+4,FALSE)="●",VLOOKUP(E65,スケジュール!$A$10:$V$266,$AG69+4,FALSE),""))</f>
        <v/>
      </c>
      <c r="F69" s="403" t="str">
        <f>IF(ISERROR(VLOOKUP(F65,スケジュール!$A$10:$V$266,$AG69+4,FALSE)),"",IF(VLOOKUP(F65,スケジュール!$A$10:$V$266,$AG69+4,FALSE)="●",VLOOKUP(F65,スケジュール!$A$10:$V$266,$AG69+4,FALSE),""))</f>
        <v/>
      </c>
      <c r="G69" s="403" t="str">
        <f>IF(ISERROR(VLOOKUP(G65,スケジュール!$A$10:$V$266,$AG69+4,FALSE)),"",IF(VLOOKUP(G65,スケジュール!$A$10:$V$266,$AG69+4,FALSE)="●",VLOOKUP(G65,スケジュール!$A$10:$V$266,$AG69+4,FALSE),""))</f>
        <v/>
      </c>
      <c r="H69" s="403" t="str">
        <f>IF(ISERROR(VLOOKUP(H65,スケジュール!$A$10:$V$266,$AG69+4,FALSE)),"",IF(VLOOKUP(H65,スケジュール!$A$10:$V$266,$AG69+4,FALSE)="●",VLOOKUP(H65,スケジュール!$A$10:$V$266,$AG69+4,FALSE),""))</f>
        <v/>
      </c>
      <c r="I69" s="404"/>
      <c r="J69" s="403" t="str">
        <f>IF(ISERROR(VLOOKUP(J65,スケジュール!$A$10:$V$266,$AG69+4,FALSE)),"",IF(VLOOKUP(J65,スケジュール!$A$10:$V$266,$AG69+4,FALSE)="●",VLOOKUP(J65,スケジュール!$A$10:$V$266,$AG69+4,FALSE),""))</f>
        <v/>
      </c>
      <c r="K69" s="403" t="str">
        <f>IF(ISERROR(VLOOKUP(K65,スケジュール!$A$10:$V$266,$AG69+4,FALSE)),"",IF(VLOOKUP(K65,スケジュール!$A$10:$V$266,$AG69+4,FALSE)="●",VLOOKUP(K65,スケジュール!$A$10:$V$266,$AG69+4,FALSE),""))</f>
        <v/>
      </c>
      <c r="L69" s="403" t="str">
        <f>IF(ISERROR(VLOOKUP(L65,スケジュール!$A$10:$V$266,$AG69+4,FALSE)),"",IF(VLOOKUP(L65,スケジュール!$A$10:$V$266,$AG69+4,FALSE)="●",VLOOKUP(L65,スケジュール!$A$10:$V$266,$AG69+4,FALSE),""))</f>
        <v/>
      </c>
      <c r="M69" s="403" t="str">
        <f>IF(ISERROR(VLOOKUP(M65,スケジュール!$A$10:$V$266,$AG69+4,FALSE)),"",IF(VLOOKUP(M65,スケジュール!$A$10:$V$266,$AG69+4,FALSE)="●",VLOOKUP(M65,スケジュール!$A$10:$V$266,$AG69+4,FALSE),""))</f>
        <v/>
      </c>
      <c r="N69" s="403" t="str">
        <f>IF(ISERROR(VLOOKUP(N65,スケジュール!$A$10:$V$266,$AG69+4,FALSE)),"",IF(VLOOKUP(N65,スケジュール!$A$10:$V$266,$AG69+4,FALSE)="●",VLOOKUP(N65,スケジュール!$A$10:$V$266,$AG69+4,FALSE),""))</f>
        <v/>
      </c>
      <c r="O69" s="403" t="str">
        <f>IF(ISERROR(VLOOKUP(O65,スケジュール!$A$10:$V$266,$AG69+4,FALSE)),"",IF(VLOOKUP(O65,スケジュール!$A$10:$V$266,$AG69+4,FALSE)="●",VLOOKUP(O65,スケジュール!$A$10:$V$266,$AG69+4,FALSE),""))</f>
        <v/>
      </c>
      <c r="P69" s="403" t="str">
        <f>IF(ISERROR(VLOOKUP(P65,スケジュール!$A$10:$V$266,$AG69+4,FALSE)),"",IF(VLOOKUP(P65,スケジュール!$A$10:$V$266,$AG69+4,FALSE)="●",VLOOKUP(P65,スケジュール!$A$10:$V$266,$AG69+4,FALSE),""))</f>
        <v/>
      </c>
      <c r="Q69" s="404"/>
      <c r="R69" s="403" t="str">
        <f>IF(ISERROR(VLOOKUP(R65,スケジュール!$A$10:$V$266,$AG69+4,FALSE)),"",IF(VLOOKUP(R65,スケジュール!$A$10:$V$266,$AG69+4,FALSE)="●",VLOOKUP(R65,スケジュール!$A$10:$V$266,$AG69+4,FALSE),""))</f>
        <v/>
      </c>
      <c r="S69" s="403" t="str">
        <f>IF(ISERROR(VLOOKUP(S65,スケジュール!$A$10:$V$266,$AG69+4,FALSE)),"",IF(VLOOKUP(S65,スケジュール!$A$10:$V$266,$AG69+4,FALSE)="●",VLOOKUP(S65,スケジュール!$A$10:$V$266,$AG69+4,FALSE),""))</f>
        <v/>
      </c>
      <c r="T69" s="403" t="str">
        <f>IF(ISERROR(VLOOKUP(T65,スケジュール!$A$10:$V$266,$AG69+4,FALSE)),"",IF(VLOOKUP(T65,スケジュール!$A$10:$V$266,$AG69+4,FALSE)="●",VLOOKUP(T65,スケジュール!$A$10:$V$266,$AG69+4,FALSE),""))</f>
        <v/>
      </c>
      <c r="U69" s="403" t="str">
        <f>IF(ISERROR(VLOOKUP(U65,スケジュール!$A$10:$V$266,$AG69+4,FALSE)),"",IF(VLOOKUP(U65,スケジュール!$A$10:$V$266,$AG69+4,FALSE)="●",VLOOKUP(U65,スケジュール!$A$10:$V$266,$AG69+4,FALSE),""))</f>
        <v/>
      </c>
      <c r="V69" s="403" t="str">
        <f>IF(ISERROR(VLOOKUP(V65,スケジュール!$A$10:$V$266,$AG69+4,FALSE)),"",IF(VLOOKUP(V65,スケジュール!$A$10:$V$266,$AG69+4,FALSE)="●",VLOOKUP(V65,スケジュール!$A$10:$V$266,$AG69+4,FALSE),""))</f>
        <v/>
      </c>
      <c r="W69" s="403" t="str">
        <f>IF(ISERROR(VLOOKUP(W65,スケジュール!$A$10:$V$266,$AG69+4,FALSE)),"",IF(VLOOKUP(W65,スケジュール!$A$10:$V$266,$AG69+4,FALSE)="●",VLOOKUP(W65,スケジュール!$A$10:$V$266,$AG69+4,FALSE),""))</f>
        <v/>
      </c>
      <c r="X69" s="403" t="str">
        <f>IF(ISERROR(VLOOKUP(X65,スケジュール!$A$10:$V$266,$AG69+4,FALSE)),"",IF(VLOOKUP(X65,スケジュール!$A$10:$V$266,$AG69+4,FALSE)="●",VLOOKUP(X65,スケジュール!$A$10:$V$266,$AG69+4,FALSE),""))</f>
        <v/>
      </c>
      <c r="Y69" s="404"/>
      <c r="Z69" s="403" t="str">
        <f>IF(ISERROR(VLOOKUP(Z65,スケジュール!$A$10:$V$266,$AG69+4,FALSE)),"",IF(VLOOKUP(Z65,スケジュール!$A$10:$V$266,$AG69+4,FALSE)="●",VLOOKUP(Z65,スケジュール!$A$10:$V$266,$AG69+4,FALSE),""))</f>
        <v/>
      </c>
      <c r="AA69" s="403" t="str">
        <f>IF(ISERROR(VLOOKUP(AA65,スケジュール!$A$10:$V$266,$AG69+4,FALSE)),"",IF(VLOOKUP(AA65,スケジュール!$A$10:$V$266,$AG69+4,FALSE)="●",VLOOKUP(AA65,スケジュール!$A$10:$V$266,$AG69+4,FALSE),""))</f>
        <v/>
      </c>
      <c r="AB69" s="403" t="str">
        <f>IF(ISERROR(VLOOKUP(AB65,スケジュール!$A$10:$V$266,$AG69+4,FALSE)),"",IF(VLOOKUP(AB65,スケジュール!$A$10:$V$266,$AG69+4,FALSE)="●",VLOOKUP(AB65,スケジュール!$A$10:$V$266,$AG69+4,FALSE),""))</f>
        <v/>
      </c>
      <c r="AC69" s="403" t="str">
        <f>IF(ISERROR(VLOOKUP(AC65,スケジュール!$A$10:$V$266,$AG69+4,FALSE)),"",IF(VLOOKUP(AC65,スケジュール!$A$10:$V$266,$AG69+4,FALSE)="●",VLOOKUP(AC65,スケジュール!$A$10:$V$266,$AG69+4,FALSE),""))</f>
        <v/>
      </c>
      <c r="AD69" s="403" t="str">
        <f>IF(ISERROR(VLOOKUP(AD65,スケジュール!$A$10:$V$266,$AG69+4,FALSE)),"",IF(VLOOKUP(AD65,スケジュール!$A$10:$V$266,$AG69+4,FALSE)="●",VLOOKUP(AD65,スケジュール!$A$10:$V$266,$AG69+4,FALSE),""))</f>
        <v/>
      </c>
      <c r="AE69" s="403" t="str">
        <f>IF(ISERROR(VLOOKUP(AE65,スケジュール!$A$10:$V$266,$AG69+4,FALSE)),"",IF(VLOOKUP(AE65,スケジュール!$A$10:$V$266,$AG69+4,FALSE)="●",VLOOKUP(AE65,スケジュール!$A$10:$V$266,$AG69+4,FALSE),""))</f>
        <v/>
      </c>
      <c r="AF69" s="403" t="str">
        <f>IF(ISERROR(VLOOKUP(AF65,スケジュール!$A$10:$V$266,$AG69+4,FALSE)),"",IF(VLOOKUP(AF65,スケジュール!$A$10:$V$266,$AG69+4,FALSE)="●",VLOOKUP(AF65,スケジュール!$A$10:$V$266,$AG69+4,FALSE),""))</f>
        <v/>
      </c>
      <c r="AG69" s="102" t="e">
        <f>AG61</f>
        <v>#N/A</v>
      </c>
    </row>
    <row r="70" spans="1:36" s="97" customFormat="1" ht="19.899999999999999" customHeight="1">
      <c r="A70" s="97" t="str">
        <f>IF(ISBLANK(A62),"",A62)</f>
        <v>●</v>
      </c>
      <c r="B70" s="403" t="str">
        <f>IF(ISERROR(VLOOKUP(B65,スケジュール!$A$10:$V$266,$AG70+4,FALSE)),"",IF(VLOOKUP(B65,スケジュール!$A$10:$V$266,$AG70+4,FALSE)="●",VLOOKUP(B65,スケジュール!$A$10:$V$266,$AG70+4,FALSE),""))</f>
        <v/>
      </c>
      <c r="C70" s="403" t="str">
        <f>IF(ISERROR(VLOOKUP(C65,スケジュール!$A$10:$V$266,$AG70+4,FALSE)),"",IF(VLOOKUP(C65,スケジュール!$A$10:$V$266,$AG70+4,FALSE)="●",VLOOKUP(C65,スケジュール!$A$10:$V$266,$AG70+4,FALSE),""))</f>
        <v/>
      </c>
      <c r="D70" s="403" t="str">
        <f>IF(ISERROR(VLOOKUP(D65,スケジュール!$A$10:$V$266,$AG70+4,FALSE)),"",IF(VLOOKUP(D65,スケジュール!$A$10:$V$266,$AG70+4,FALSE)="●",VLOOKUP(D65,スケジュール!$A$10:$V$266,$AG70+4,FALSE),""))</f>
        <v/>
      </c>
      <c r="E70" s="403" t="str">
        <f>IF(ISERROR(VLOOKUP(E65,スケジュール!$A$10:$V$266,$AG70+4,FALSE)),"",IF(VLOOKUP(E65,スケジュール!$A$10:$V$266,$AG70+4,FALSE)="●",VLOOKUP(E65,スケジュール!$A$10:$V$266,$AG70+4,FALSE),""))</f>
        <v/>
      </c>
      <c r="F70" s="403" t="str">
        <f>IF(ISERROR(VLOOKUP(F65,スケジュール!$A$10:$V$266,$AG70+4,FALSE)),"",IF(VLOOKUP(F65,スケジュール!$A$10:$V$266,$AG70+4,FALSE)="●",VLOOKUP(F65,スケジュール!$A$10:$V$266,$AG70+4,FALSE),""))</f>
        <v/>
      </c>
      <c r="G70" s="403" t="str">
        <f>IF(ISERROR(VLOOKUP(G65,スケジュール!$A$10:$V$266,$AG70+4,FALSE)),"",IF(VLOOKUP(G65,スケジュール!$A$10:$V$266,$AG70+4,FALSE)="●",VLOOKUP(G65,スケジュール!$A$10:$V$266,$AG70+4,FALSE),""))</f>
        <v/>
      </c>
      <c r="H70" s="403" t="str">
        <f>IF(ISERROR(VLOOKUP(H65,スケジュール!$A$10:$V$266,$AG70+4,FALSE)),"",IF(VLOOKUP(H65,スケジュール!$A$10:$V$266,$AG70+4,FALSE)="●",VLOOKUP(H65,スケジュール!$A$10:$V$266,$AG70+4,FALSE),""))</f>
        <v/>
      </c>
      <c r="I70" s="404"/>
      <c r="J70" s="403" t="str">
        <f>IF(ISERROR(VLOOKUP(J65,スケジュール!$A$10:$V$266,$AG70+4,FALSE)),"",IF(VLOOKUP(J65,スケジュール!$A$10:$V$266,$AG70+4,FALSE)="●",VLOOKUP(J65,スケジュール!$A$10:$V$266,$AG70+4,FALSE),""))</f>
        <v/>
      </c>
      <c r="K70" s="403" t="str">
        <f>IF(ISERROR(VLOOKUP(K65,スケジュール!$A$10:$V$266,$AG70+4,FALSE)),"",IF(VLOOKUP(K65,スケジュール!$A$10:$V$266,$AG70+4,FALSE)="●",VLOOKUP(K65,スケジュール!$A$10:$V$266,$AG70+4,FALSE),""))</f>
        <v/>
      </c>
      <c r="L70" s="403" t="str">
        <f>IF(ISERROR(VLOOKUP(L65,スケジュール!$A$10:$V$266,$AG70+4,FALSE)),"",IF(VLOOKUP(L65,スケジュール!$A$10:$V$266,$AG70+4,FALSE)="●",VLOOKUP(L65,スケジュール!$A$10:$V$266,$AG70+4,FALSE),""))</f>
        <v/>
      </c>
      <c r="M70" s="403" t="str">
        <f>IF(ISERROR(VLOOKUP(M65,スケジュール!$A$10:$V$266,$AG70+4,FALSE)),"",IF(VLOOKUP(M65,スケジュール!$A$10:$V$266,$AG70+4,FALSE)="●",VLOOKUP(M65,スケジュール!$A$10:$V$266,$AG70+4,FALSE),""))</f>
        <v/>
      </c>
      <c r="N70" s="403" t="str">
        <f>IF(ISERROR(VLOOKUP(N65,スケジュール!$A$10:$V$266,$AG70+4,FALSE)),"",IF(VLOOKUP(N65,スケジュール!$A$10:$V$266,$AG70+4,FALSE)="●",VLOOKUP(N65,スケジュール!$A$10:$V$266,$AG70+4,FALSE),""))</f>
        <v/>
      </c>
      <c r="O70" s="403" t="str">
        <f>IF(ISERROR(VLOOKUP(O65,スケジュール!$A$10:$V$266,$AG70+4,FALSE)),"",IF(VLOOKUP(O65,スケジュール!$A$10:$V$266,$AG70+4,FALSE)="●",VLOOKUP(O65,スケジュール!$A$10:$V$266,$AG70+4,FALSE),""))</f>
        <v/>
      </c>
      <c r="P70" s="403" t="str">
        <f>IF(ISERROR(VLOOKUP(P65,スケジュール!$A$10:$V$266,$AG70+4,FALSE)),"",IF(VLOOKUP(P65,スケジュール!$A$10:$V$266,$AG70+4,FALSE)="●",VLOOKUP(P65,スケジュール!$A$10:$V$266,$AG70+4,FALSE),""))</f>
        <v/>
      </c>
      <c r="Q70" s="404"/>
      <c r="R70" s="403" t="str">
        <f>IF(ISERROR(VLOOKUP(R65,スケジュール!$A$10:$V$266,$AG70+4,FALSE)),"",IF(VLOOKUP(R65,スケジュール!$A$10:$V$266,$AG70+4,FALSE)="●",VLOOKUP(R65,スケジュール!$A$10:$V$266,$AG70+4,FALSE),""))</f>
        <v/>
      </c>
      <c r="S70" s="403" t="str">
        <f>IF(ISERROR(VLOOKUP(S65,スケジュール!$A$10:$V$266,$AG70+4,FALSE)),"",IF(VLOOKUP(S65,スケジュール!$A$10:$V$266,$AG70+4,FALSE)="●",VLOOKUP(S65,スケジュール!$A$10:$V$266,$AG70+4,FALSE),""))</f>
        <v/>
      </c>
      <c r="T70" s="403" t="str">
        <f>IF(ISERROR(VLOOKUP(T65,スケジュール!$A$10:$V$266,$AG70+4,FALSE)),"",IF(VLOOKUP(T65,スケジュール!$A$10:$V$266,$AG70+4,FALSE)="●",VLOOKUP(T65,スケジュール!$A$10:$V$266,$AG70+4,FALSE),""))</f>
        <v/>
      </c>
      <c r="U70" s="403" t="str">
        <f>IF(ISERROR(VLOOKUP(U65,スケジュール!$A$10:$V$266,$AG70+4,FALSE)),"",IF(VLOOKUP(U65,スケジュール!$A$10:$V$266,$AG70+4,FALSE)="●",VLOOKUP(U65,スケジュール!$A$10:$V$266,$AG70+4,FALSE),""))</f>
        <v/>
      </c>
      <c r="V70" s="403" t="str">
        <f>IF(ISERROR(VLOOKUP(V65,スケジュール!$A$10:$V$266,$AG70+4,FALSE)),"",IF(VLOOKUP(V65,スケジュール!$A$10:$V$266,$AG70+4,FALSE)="●",VLOOKUP(V65,スケジュール!$A$10:$V$266,$AG70+4,FALSE),""))</f>
        <v/>
      </c>
      <c r="W70" s="403" t="str">
        <f>IF(ISERROR(VLOOKUP(W65,スケジュール!$A$10:$V$266,$AG70+4,FALSE)),"",IF(VLOOKUP(W65,スケジュール!$A$10:$V$266,$AG70+4,FALSE)="●",VLOOKUP(W65,スケジュール!$A$10:$V$266,$AG70+4,FALSE),""))</f>
        <v/>
      </c>
      <c r="X70" s="403" t="str">
        <f>IF(ISERROR(VLOOKUP(X65,スケジュール!$A$10:$V$266,$AG70+4,FALSE)),"",IF(VLOOKUP(X65,スケジュール!$A$10:$V$266,$AG70+4,FALSE)="●",VLOOKUP(X65,スケジュール!$A$10:$V$266,$AG70+4,FALSE),""))</f>
        <v/>
      </c>
      <c r="Y70" s="404"/>
      <c r="Z70" s="403" t="str">
        <f>IF(ISERROR(VLOOKUP(Z65,スケジュール!$A$10:$V$266,$AG70+4,FALSE)),"",IF(VLOOKUP(Z65,スケジュール!$A$10:$V$266,$AG70+4,FALSE)="●",VLOOKUP(Z65,スケジュール!$A$10:$V$266,$AG70+4,FALSE),""))</f>
        <v/>
      </c>
      <c r="AA70" s="403" t="str">
        <f>IF(ISERROR(VLOOKUP(AA65,スケジュール!$A$10:$V$266,$AG70+4,FALSE)),"",IF(VLOOKUP(AA65,スケジュール!$A$10:$V$266,$AG70+4,FALSE)="●",VLOOKUP(AA65,スケジュール!$A$10:$V$266,$AG70+4,FALSE),""))</f>
        <v/>
      </c>
      <c r="AB70" s="403" t="str">
        <f>IF(ISERROR(VLOOKUP(AB65,スケジュール!$A$10:$V$266,$AG70+4,FALSE)),"",IF(VLOOKUP(AB65,スケジュール!$A$10:$V$266,$AG70+4,FALSE)="●",VLOOKUP(AB65,スケジュール!$A$10:$V$266,$AG70+4,FALSE),""))</f>
        <v/>
      </c>
      <c r="AC70" s="403" t="str">
        <f>IF(ISERROR(VLOOKUP(AC65,スケジュール!$A$10:$V$266,$AG70+4,FALSE)),"",IF(VLOOKUP(AC65,スケジュール!$A$10:$V$266,$AG70+4,FALSE)="●",VLOOKUP(AC65,スケジュール!$A$10:$V$266,$AG70+4,FALSE),""))</f>
        <v/>
      </c>
      <c r="AD70" s="403" t="str">
        <f>IF(ISERROR(VLOOKUP(AD65,スケジュール!$A$10:$V$266,$AG70+4,FALSE)),"",IF(VLOOKUP(AD65,スケジュール!$A$10:$V$266,$AG70+4,FALSE)="●",VLOOKUP(AD65,スケジュール!$A$10:$V$266,$AG70+4,FALSE),""))</f>
        <v/>
      </c>
      <c r="AE70" s="403" t="str">
        <f>IF(ISERROR(VLOOKUP(AE65,スケジュール!$A$10:$V$266,$AG70+4,FALSE)),"",IF(VLOOKUP(AE65,スケジュール!$A$10:$V$266,$AG70+4,FALSE)="●",VLOOKUP(AE65,スケジュール!$A$10:$V$266,$AG70+4,FALSE),""))</f>
        <v/>
      </c>
      <c r="AF70" s="403" t="str">
        <f>IF(ISERROR(VLOOKUP(AF65,スケジュール!$A$10:$V$266,$AG70+4,FALSE)),"",IF(VLOOKUP(AF65,スケジュール!$A$10:$V$266,$AG70+4,FALSE)="●",VLOOKUP(AF65,スケジュール!$A$10:$V$266,$AG70+4,FALSE),""))</f>
        <v/>
      </c>
      <c r="AG70" s="102" t="e">
        <f>AG62</f>
        <v>#N/A</v>
      </c>
    </row>
    <row r="71" spans="1:36" ht="19.899999999999999" customHeight="1">
      <c r="A71" s="34" t="s">
        <v>89</v>
      </c>
      <c r="B71" s="405" t="str">
        <f>IF(OR(ISERROR(VLOOKUP(B65,スケジュール!$A$10:$AC$276,3)),(ISBLANK(VLOOKUP(B65,スケジュール!$A$10:$AC$276,3)))),"",VLOOKUP(B65,スケジュール!$A$10:$AC$276,3))</f>
        <v/>
      </c>
      <c r="C71" s="405" t="str">
        <f>IF(OR(ISERROR(VLOOKUP(C65,スケジュール!$A$10:$AC$276,3)),(ISBLANK(VLOOKUP(C65,スケジュール!$A$10:$AC$276,3)))),"",VLOOKUP(C65,スケジュール!$A$10:$AC$276,3))</f>
        <v/>
      </c>
      <c r="D71" s="405">
        <f>IF(OR(ISERROR(VLOOKUP(D65,スケジュール!$A$10:$AC$276,3)),(ISBLANK(VLOOKUP(D65,スケジュール!$A$10:$AC$276,3)))),"",VLOOKUP(D65,スケジュール!$A$10:$AC$276,3))</f>
        <v>43515</v>
      </c>
      <c r="E71" s="405">
        <f>IF(OR(ISERROR(VLOOKUP(E65,スケジュール!$A$10:$AC$276,3)),(ISBLANK(VLOOKUP(E65,スケジュール!$A$10:$AC$276,3)))),"",VLOOKUP(E65,スケジュール!$A$10:$AC$276,3))</f>
        <v>43516</v>
      </c>
      <c r="F71" s="405" t="str">
        <f>IF(OR(ISERROR(VLOOKUP(F65,スケジュール!$A$10:$AC$276,3)),(ISBLANK(VLOOKUP(F65,スケジュール!$A$10:$AC$276,3)))),"",VLOOKUP(F65,スケジュール!$A$10:$AC$276,3))</f>
        <v/>
      </c>
      <c r="G71" s="405" t="str">
        <f>IF(OR(ISERROR(VLOOKUP(G65,スケジュール!$A$10:$AC$276,3)),(ISBLANK(VLOOKUP(G65,スケジュール!$A$10:$AC$276,3)))),"",VLOOKUP(G65,スケジュール!$A$10:$AC$276,3))</f>
        <v/>
      </c>
      <c r="H71" s="405" t="str">
        <f>IF(OR(ISERROR(VLOOKUP(H65,スケジュール!$A$10:$AC$276,3)),(ISBLANK(VLOOKUP(H65,スケジュール!$A$10:$AC$276,3)))),"",VLOOKUP(H65,スケジュール!$A$10:$AC$276,3))</f>
        <v/>
      </c>
      <c r="I71" s="406"/>
      <c r="J71" s="405" t="str">
        <f>IF(OR(ISERROR(VLOOKUP(J65,スケジュール!$A$10:$AC$276,3)),(ISBLANK(VLOOKUP(J65,スケジュール!$A$10:$AC$276,3)))),"",VLOOKUP(J65,スケジュール!$A$10:$AC$276,3))</f>
        <v/>
      </c>
      <c r="K71" s="405" t="str">
        <f>IF(OR(ISERROR(VLOOKUP(K65,スケジュール!$A$10:$AC$276,3)),(ISBLANK(VLOOKUP(K65,スケジュール!$A$10:$AC$276,3)))),"",VLOOKUP(K65,スケジュール!$A$10:$AC$276,3))</f>
        <v/>
      </c>
      <c r="L71" s="405">
        <f>IF(OR(ISERROR(VLOOKUP(L65,スケジュール!$A$10:$AC$276,3)),(ISBLANK(VLOOKUP(L65,スケジュール!$A$10:$AC$276,3)))),"",VLOOKUP(L65,スケジュール!$A$10:$AC$276,3))</f>
        <v>43542</v>
      </c>
      <c r="M71" s="405">
        <f>IF(OR(ISERROR(VLOOKUP(M65,スケジュール!$A$10:$AC$276,3)),(ISBLANK(VLOOKUP(M65,スケジュール!$A$10:$AC$276,3)))),"",VLOOKUP(M65,スケジュール!$A$10:$AC$276,3))</f>
        <v>43543</v>
      </c>
      <c r="N71" s="405">
        <f>IF(OR(ISERROR(VLOOKUP(N65,スケジュール!$A$10:$AC$276,3)),(ISBLANK(VLOOKUP(N65,スケジュール!$A$10:$AC$276,3)))),"",VLOOKUP(N65,スケジュール!$A$10:$AC$276,3))</f>
        <v>43544</v>
      </c>
      <c r="O71" s="405" t="str">
        <f>IF(OR(ISERROR(VLOOKUP(O65,スケジュール!$A$10:$AC$276,3)),(ISBLANK(VLOOKUP(O65,スケジュール!$A$10:$AC$276,3)))),"",VLOOKUP(O65,スケジュール!$A$10:$AC$276,3))</f>
        <v/>
      </c>
      <c r="P71" s="405" t="str">
        <f>IF(OR(ISERROR(VLOOKUP(P65,スケジュール!$A$10:$AC$276,3)),(ISBLANK(VLOOKUP(P65,スケジュール!$A$10:$AC$276,3)))),"",VLOOKUP(P65,スケジュール!$A$10:$AC$276,3))</f>
        <v/>
      </c>
      <c r="Q71" s="406"/>
      <c r="R71" s="405" t="str">
        <f>IF(OR(ISERROR(VLOOKUP(R65,スケジュール!$A$10:$AC$276,3)),(ISBLANK(VLOOKUP(R65,スケジュール!$A$10:$AC$276,3)))),"",VLOOKUP(R65,スケジュール!$A$10:$AC$276,3))</f>
        <v/>
      </c>
      <c r="S71" s="405" t="str">
        <f>IF(OR(ISERROR(VLOOKUP(S65,スケジュール!$A$10:$AC$276,3)),(ISBLANK(VLOOKUP(S65,スケジュール!$A$10:$AC$276,3)))),"",VLOOKUP(S65,スケジュール!$A$10:$AC$276,3))</f>
        <v/>
      </c>
      <c r="T71" s="405">
        <f>IF(OR(ISERROR(VLOOKUP(T65,スケジュール!$A$10:$AC$276,3)),(ISBLANK(VLOOKUP(T65,スケジュール!$A$10:$AC$276,3)))),"",VLOOKUP(T65,スケジュール!$A$10:$AC$276,3))</f>
        <v>43576</v>
      </c>
      <c r="U71" s="405">
        <f>IF(OR(ISERROR(VLOOKUP(U65,スケジュール!$A$10:$AC$276,3)),(ISBLANK(VLOOKUP(U65,スケジュール!$A$10:$AC$276,3)))),"",VLOOKUP(U65,スケジュール!$A$10:$AC$276,3))</f>
        <v>43577</v>
      </c>
      <c r="V71" s="405">
        <f>IF(OR(ISERROR(VLOOKUP(V65,スケジュール!$A$10:$AC$276,3)),(ISBLANK(VLOOKUP(V65,スケジュール!$A$10:$AC$276,3)))),"",VLOOKUP(V65,スケジュール!$A$10:$AC$276,3))</f>
        <v>43578</v>
      </c>
      <c r="W71" s="405">
        <f>IF(OR(ISERROR(VLOOKUP(W65,スケジュール!$A$10:$AC$276,3)),(ISBLANK(VLOOKUP(W65,スケジュール!$A$10:$AC$276,3)))),"",VLOOKUP(W65,スケジュール!$A$10:$AC$276,3))</f>
        <v>43579</v>
      </c>
      <c r="X71" s="405" t="str">
        <f>IF(OR(ISERROR(VLOOKUP(X65,スケジュール!$A$10:$AC$276,3)),(ISBLANK(VLOOKUP(X65,スケジュール!$A$10:$AC$276,3)))),"",VLOOKUP(X65,スケジュール!$A$10:$AC$276,3))</f>
        <v/>
      </c>
      <c r="Y71" s="406"/>
      <c r="Z71" s="405" t="str">
        <f>IF(OR(ISERROR(VLOOKUP(Z65,スケジュール!$A$10:$AC$276,3)),(ISBLANK(VLOOKUP(Z65,スケジュール!$A$10:$AC$276,3)))),"",VLOOKUP(Z65,スケジュール!$A$10:$AC$276,3))</f>
        <v/>
      </c>
      <c r="AA71" s="405" t="str">
        <f>IF(OR(ISERROR(VLOOKUP(AA65,スケジュール!$A$10:$AC$276,3)),(ISBLANK(VLOOKUP(AA65,スケジュール!$A$10:$AC$276,3)))),"",VLOOKUP(AA65,スケジュール!$A$10:$AC$276,3))</f>
        <v/>
      </c>
      <c r="AB71" s="405">
        <f>IF(OR(ISERROR(VLOOKUP(AB65,スケジュール!$A$10:$AC$276,3)),(ISBLANK(VLOOKUP(AB65,スケジュール!$A$10:$AC$276,3)))),"",VLOOKUP(AB65,スケジュール!$A$10:$AC$276,3))</f>
        <v>43604</v>
      </c>
      <c r="AC71" s="405">
        <f>IF(OR(ISERROR(VLOOKUP(AC65,スケジュール!$A$10:$AC$276,3)),(ISBLANK(VLOOKUP(AC65,スケジュール!$A$10:$AC$276,3)))),"",VLOOKUP(AC65,スケジュール!$A$10:$AC$276,3))</f>
        <v>43605</v>
      </c>
      <c r="AD71" s="405">
        <f>IF(OR(ISERROR(VLOOKUP(AD65,スケジュール!$A$10:$AC$276,3)),(ISBLANK(VLOOKUP(AD65,スケジュール!$A$10:$AC$276,3)))),"",VLOOKUP(AD65,スケジュール!$A$10:$AC$276,3))</f>
        <v>43606</v>
      </c>
      <c r="AE71" s="405">
        <f>IF(OR(ISERROR(VLOOKUP(AE65,スケジュール!$A$10:$AC$276,3)),(ISBLANK(VLOOKUP(AE65,スケジュール!$A$10:$AC$276,3)))),"",VLOOKUP(AE65,スケジュール!$A$10:$AC$276,3))</f>
        <v>43607</v>
      </c>
      <c r="AF71" s="405" t="str">
        <f>IF(OR(ISERROR(VLOOKUP(AF65,スケジュール!$A$10:$AC$276,3)),(ISBLANK(VLOOKUP(AF65,スケジュール!$A$10:$AC$276,3)))),"",VLOOKUP(AF65,スケジュール!$A$10:$AC$276,3))</f>
        <v/>
      </c>
    </row>
    <row r="72" spans="1:36" ht="19.899999999999999" customHeight="1">
      <c r="A72" s="38" t="s">
        <v>90</v>
      </c>
      <c r="B72" s="405" t="str">
        <f>IF(OR(ISERROR(VLOOKUP(B65,スケジュール!$A$10:$AC$276,4)),(ISBLANK(VLOOKUP(B65,スケジュール!$A$10:$AC$276,4)))),"",VLOOKUP(B65,スケジュール!$A$10:$AC$276,4))</f>
        <v/>
      </c>
      <c r="C72" s="405" t="str">
        <f>IF(OR(ISERROR(VLOOKUP(C65,スケジュール!$A$10:$AC$276,4)),(ISBLANK(VLOOKUP(C65,スケジュール!$A$10:$AC$276,4)))),"",VLOOKUP(C65,スケジュール!$A$10:$AC$276,4))</f>
        <v/>
      </c>
      <c r="D72" s="405">
        <f>IF(OR(ISERROR(VLOOKUP(D65,スケジュール!$A$10:$AC$276,4)),(ISBLANK(VLOOKUP(D65,スケジュール!$A$10:$AC$276,4)))),"",VLOOKUP(D65,スケジュール!$A$10:$AC$276,4))</f>
        <v>43516</v>
      </c>
      <c r="E72" s="405">
        <f>IF(OR(ISERROR(VLOOKUP(E65,スケジュール!$A$10:$AC$276,4)),(ISBLANK(VLOOKUP(E65,スケジュール!$A$10:$AC$276,4)))),"",VLOOKUP(E65,スケジュール!$A$10:$AC$276,4))</f>
        <v>43517</v>
      </c>
      <c r="F72" s="405">
        <f>IF(OR(ISERROR(VLOOKUP(F65,スケジュール!$A$10:$AC$276,4)),(ISBLANK(VLOOKUP(F65,スケジュール!$A$10:$AC$276,4)))),"",VLOOKUP(F65,スケジュール!$A$10:$AC$276,4))</f>
        <v>43518</v>
      </c>
      <c r="G72" s="405" t="str">
        <f>IF(OR(ISERROR(VLOOKUP(G65,スケジュール!$A$10:$AC$276,4)),(ISBLANK(VLOOKUP(G65,スケジュール!$A$10:$AC$276,4)))),"",VLOOKUP(G65,スケジュール!$A$10:$AC$276,4))</f>
        <v/>
      </c>
      <c r="H72" s="405" t="str">
        <f>IF(OR(ISERROR(VLOOKUP(H65,スケジュール!$A$10:$AC$276,4)),(ISBLANK(VLOOKUP(H65,スケジュール!$A$10:$AC$276,4)))),"",VLOOKUP(H65,スケジュール!$A$10:$AC$276,4))</f>
        <v/>
      </c>
      <c r="I72" s="406"/>
      <c r="J72" s="405" t="str">
        <f>IF(OR(ISERROR(VLOOKUP(J65,スケジュール!$A$10:$AC$276,4)),(ISBLANK(VLOOKUP(J65,スケジュール!$A$10:$AC$276,4)))),"",VLOOKUP(J65,スケジュール!$A$10:$AC$276,4))</f>
        <v/>
      </c>
      <c r="K72" s="405" t="str">
        <f>IF(OR(ISERROR(VLOOKUP(K65,スケジュール!$A$10:$AC$276,4)),(ISBLANK(VLOOKUP(K65,スケジュール!$A$10:$AC$276,4)))),"",VLOOKUP(K65,スケジュール!$A$10:$AC$276,4))</f>
        <v/>
      </c>
      <c r="L72" s="405">
        <f>IF(OR(ISERROR(VLOOKUP(L65,スケジュール!$A$10:$AC$276,4)),(ISBLANK(VLOOKUP(L65,スケジュール!$A$10:$AC$276,4)))),"",VLOOKUP(L65,スケジュール!$A$10:$AC$276,4))</f>
        <v>43544</v>
      </c>
      <c r="M72" s="405">
        <f>IF(OR(ISERROR(VLOOKUP(M65,スケジュール!$A$10:$AC$276,4)),(ISBLANK(VLOOKUP(M65,スケジュール!$A$10:$AC$276,4)))),"",VLOOKUP(M65,スケジュール!$A$10:$AC$276,4))</f>
        <v>43545</v>
      </c>
      <c r="N72" s="405">
        <f>IF(OR(ISERROR(VLOOKUP(N65,スケジュール!$A$10:$AC$276,4)),(ISBLANK(VLOOKUP(N65,スケジュール!$A$10:$AC$276,4)))),"",VLOOKUP(N65,スケジュール!$A$10:$AC$276,4))</f>
        <v>43546</v>
      </c>
      <c r="O72" s="405" t="str">
        <f>IF(OR(ISERROR(VLOOKUP(O65,スケジュール!$A$10:$AC$276,4)),(ISBLANK(VLOOKUP(O65,スケジュール!$A$10:$AC$276,4)))),"",VLOOKUP(O65,スケジュール!$A$10:$AC$276,4))</f>
        <v/>
      </c>
      <c r="P72" s="405" t="str">
        <f>IF(OR(ISERROR(VLOOKUP(P65,スケジュール!$A$10:$AC$276,4)),(ISBLANK(VLOOKUP(P65,スケジュール!$A$10:$AC$276,4)))),"",VLOOKUP(P65,スケジュール!$A$10:$AC$276,4))</f>
        <v/>
      </c>
      <c r="Q72" s="406"/>
      <c r="R72" s="405" t="str">
        <f>IF(OR(ISERROR(VLOOKUP(R65,スケジュール!$A$10:$AC$276,4)),(ISBLANK(VLOOKUP(R65,スケジュール!$A$10:$AC$276,4)))),"",VLOOKUP(R65,スケジュール!$A$10:$AC$276,4))</f>
        <v/>
      </c>
      <c r="S72" s="405">
        <f>IF(OR(ISERROR(VLOOKUP(S65,スケジュール!$A$10:$AC$276,4)),(ISBLANK(VLOOKUP(S65,スケジュール!$A$10:$AC$276,4)))),"",VLOOKUP(S65,スケジュール!$A$10:$AC$276,4))</f>
        <v>43577</v>
      </c>
      <c r="T72" s="405">
        <f>IF(OR(ISERROR(VLOOKUP(T65,スケジュール!$A$10:$AC$276,4)),(ISBLANK(VLOOKUP(T65,スケジュール!$A$10:$AC$276,4)))),"",VLOOKUP(T65,スケジュール!$A$10:$AC$276,4))</f>
        <v>43578</v>
      </c>
      <c r="U72" s="405">
        <f>IF(OR(ISERROR(VLOOKUP(U65,スケジュール!$A$10:$AC$276,4)),(ISBLANK(VLOOKUP(U65,スケジュール!$A$10:$AC$276,4)))),"",VLOOKUP(U65,スケジュール!$A$10:$AC$276,4))</f>
        <v>43579</v>
      </c>
      <c r="V72" s="405">
        <f>IF(OR(ISERROR(VLOOKUP(V65,スケジュール!$A$10:$AC$276,4)),(ISBLANK(VLOOKUP(V65,スケジュール!$A$10:$AC$276,4)))),"",VLOOKUP(V65,スケジュール!$A$10:$AC$276,4))</f>
        <v>43580</v>
      </c>
      <c r="W72" s="405" t="str">
        <f>IF(OR(ISERROR(VLOOKUP(W65,スケジュール!$A$10:$AC$276,4)),(ISBLANK(VLOOKUP(W65,スケジュール!$A$10:$AC$276,4)))),"",VLOOKUP(W65,スケジュール!$A$10:$AC$276,4))</f>
        <v/>
      </c>
      <c r="X72" s="405" t="str">
        <f>IF(OR(ISERROR(VLOOKUP(X65,スケジュール!$A$10:$AC$276,4)),(ISBLANK(VLOOKUP(X65,スケジュール!$A$10:$AC$276,4)))),"",VLOOKUP(X65,スケジュール!$A$10:$AC$276,4))</f>
        <v/>
      </c>
      <c r="Y72" s="406"/>
      <c r="Z72" s="405" t="str">
        <f>IF(OR(ISERROR(VLOOKUP(Z65,スケジュール!$A$10:$AC$276,4)),(ISBLANK(VLOOKUP(Z65,スケジュール!$A$10:$AC$276,4)))),"",VLOOKUP(Z65,スケジュール!$A$10:$AC$276,4))</f>
        <v/>
      </c>
      <c r="AA72" s="405" t="str">
        <f>IF(OR(ISERROR(VLOOKUP(AA65,スケジュール!$A$10:$AC$276,4)),(ISBLANK(VLOOKUP(AA65,スケジュール!$A$10:$AC$276,4)))),"",VLOOKUP(AA65,スケジュール!$A$10:$AC$276,4))</f>
        <v/>
      </c>
      <c r="AB72" s="405">
        <f>IF(OR(ISERROR(VLOOKUP(AB65,スケジュール!$A$10:$AC$276,4)),(ISBLANK(VLOOKUP(AB65,スケジュール!$A$10:$AC$276,4)))),"",VLOOKUP(AB65,スケジュール!$A$10:$AC$276,4))</f>
        <v>43606</v>
      </c>
      <c r="AC72" s="405">
        <f>IF(OR(ISERROR(VLOOKUP(AC65,スケジュール!$A$10:$AC$276,4)),(ISBLANK(VLOOKUP(AC65,スケジュール!$A$10:$AC$276,4)))),"",VLOOKUP(AC65,スケジュール!$A$10:$AC$276,4))</f>
        <v>43607</v>
      </c>
      <c r="AD72" s="405">
        <f>IF(OR(ISERROR(VLOOKUP(AD65,スケジュール!$A$10:$AC$276,4)),(ISBLANK(VLOOKUP(AD65,スケジュール!$A$10:$AC$276,4)))),"",VLOOKUP(AD65,スケジュール!$A$10:$AC$276,4))</f>
        <v>43608</v>
      </c>
      <c r="AE72" s="405" t="str">
        <f>IF(OR(ISERROR(VLOOKUP(AE65,スケジュール!$A$10:$AC$276,4)),(ISBLANK(VLOOKUP(AE65,スケジュール!$A$10:$AC$276,4)))),"",VLOOKUP(AE65,スケジュール!$A$10:$AC$276,4))</f>
        <v/>
      </c>
      <c r="AF72" s="405" t="str">
        <f>IF(OR(ISERROR(VLOOKUP(AF65,スケジュール!$A$10:$AC$276,4)),(ISBLANK(VLOOKUP(AF65,スケジュール!$A$10:$AC$276,4)))),"",VLOOKUP(AF65,スケジュール!$A$10:$AC$276,4))</f>
        <v/>
      </c>
    </row>
    <row r="73" spans="1:36" s="382" customFormat="1" ht="19.899999999999999" customHeight="1">
      <c r="A73" s="380"/>
      <c r="B73" s="277">
        <f>H65+1</f>
        <v>43506</v>
      </c>
      <c r="C73" s="277">
        <f t="shared" ref="C73:H73" si="42">B73+1</f>
        <v>43507</v>
      </c>
      <c r="D73" s="277">
        <f t="shared" si="42"/>
        <v>43508</v>
      </c>
      <c r="E73" s="277">
        <f t="shared" si="42"/>
        <v>43509</v>
      </c>
      <c r="F73" s="277">
        <f t="shared" si="42"/>
        <v>43510</v>
      </c>
      <c r="G73" s="277">
        <f t="shared" si="42"/>
        <v>43511</v>
      </c>
      <c r="H73" s="277">
        <f t="shared" si="42"/>
        <v>43512</v>
      </c>
      <c r="I73" s="381"/>
      <c r="J73" s="277">
        <f>P65+1</f>
        <v>43534</v>
      </c>
      <c r="K73" s="277">
        <f t="shared" ref="K73:P73" si="43">J73+1</f>
        <v>43535</v>
      </c>
      <c r="L73" s="277">
        <f t="shared" si="43"/>
        <v>43536</v>
      </c>
      <c r="M73" s="277">
        <f t="shared" si="43"/>
        <v>43537</v>
      </c>
      <c r="N73" s="277">
        <f t="shared" si="43"/>
        <v>43538</v>
      </c>
      <c r="O73" s="277">
        <f t="shared" si="43"/>
        <v>43539</v>
      </c>
      <c r="P73" s="277">
        <f t="shared" si="43"/>
        <v>43540</v>
      </c>
      <c r="Q73" s="381"/>
      <c r="R73" s="277">
        <f>X65+1</f>
        <v>43569</v>
      </c>
      <c r="S73" s="277">
        <f t="shared" ref="S73" si="44">R73+1</f>
        <v>43570</v>
      </c>
      <c r="T73" s="277">
        <f t="shared" ref="T73" si="45">S73+1</f>
        <v>43571</v>
      </c>
      <c r="U73" s="277">
        <f t="shared" ref="U73" si="46">T73+1</f>
        <v>43572</v>
      </c>
      <c r="V73" s="277">
        <f t="shared" ref="V73" si="47">U73+1</f>
        <v>43573</v>
      </c>
      <c r="W73" s="277">
        <f t="shared" ref="W73" si="48">V73+1</f>
        <v>43574</v>
      </c>
      <c r="X73" s="277">
        <f t="shared" ref="X73" si="49">W73+1</f>
        <v>43575</v>
      </c>
      <c r="Y73" s="381"/>
      <c r="Z73" s="277">
        <f>AF65+1</f>
        <v>43597</v>
      </c>
      <c r="AA73" s="277">
        <f t="shared" ref="AA73:AF73" si="50">Z73+1</f>
        <v>43598</v>
      </c>
      <c r="AB73" s="277">
        <f t="shared" si="50"/>
        <v>43599</v>
      </c>
      <c r="AC73" s="277">
        <f t="shared" si="50"/>
        <v>43600</v>
      </c>
      <c r="AD73" s="277">
        <f t="shared" si="50"/>
        <v>43601</v>
      </c>
      <c r="AE73" s="277">
        <f t="shared" si="50"/>
        <v>43602</v>
      </c>
      <c r="AF73" s="277">
        <f t="shared" si="50"/>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pink</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pink</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b">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0</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pink</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pink</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pink</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b">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0</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sky</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c r="A75" s="126" t="str">
        <f>IF(ISBLANK(A67),"",A67)</f>
        <v>●</v>
      </c>
      <c r="B75" s="403" t="str">
        <f>IF(ISERROR(VLOOKUP(B73,スケジュール!$A$10:$V$266,$AG75+4,FALSE)),"",IF(VLOOKUP(B73,スケジュール!$A$10:$V$266,$AG75+4,FALSE)="●",VLOOKUP(B73,スケジュール!$A$10:$V$266,$AG75+4,FALSE),""))</f>
        <v/>
      </c>
      <c r="C75" s="403" t="str">
        <f>IF(ISERROR(VLOOKUP(C73,スケジュール!$A$10:$V$266,$AG75+4,FALSE)),"",IF(VLOOKUP(C73,スケジュール!$A$10:$V$266,$AG75+4,FALSE)="●",VLOOKUP(C73,スケジュール!$A$10:$V$266,$AG75+4,FALSE),""))</f>
        <v/>
      </c>
      <c r="D75" s="403" t="str">
        <f>IF(ISERROR(VLOOKUP(D73,スケジュール!$A$10:$V$266,$AG75+4,FALSE)),"",IF(VLOOKUP(D73,スケジュール!$A$10:$V$266,$AG75+4,FALSE)="●",VLOOKUP(D73,スケジュール!$A$10:$V$266,$AG75+4,FALSE),""))</f>
        <v/>
      </c>
      <c r="E75" s="403" t="str">
        <f>IF(ISERROR(VLOOKUP(E73,スケジュール!$A$10:$V$266,$AG75+4,FALSE)),"",IF(VLOOKUP(E73,スケジュール!$A$10:$V$266,$AG75+4,FALSE)="●",VLOOKUP(E73,スケジュール!$A$10:$V$266,$AG75+4,FALSE),""))</f>
        <v/>
      </c>
      <c r="F75" s="403" t="str">
        <f>IF(ISERROR(VLOOKUP(F73,スケジュール!$A$10:$V$266,$AG75+4,FALSE)),"",IF(VLOOKUP(F73,スケジュール!$A$10:$V$266,$AG75+4,FALSE)="●",VLOOKUP(F73,スケジュール!$A$10:$V$266,$AG75+4,FALSE),""))</f>
        <v/>
      </c>
      <c r="G75" s="403" t="str">
        <f>IF(ISERROR(VLOOKUP(G73,スケジュール!$A$10:$V$266,$AG75+4,FALSE)),"",IF(VLOOKUP(G73,スケジュール!$A$10:$V$266,$AG75+4,FALSE)="●",VLOOKUP(G73,スケジュール!$A$10:$V$266,$AG75+4,FALSE),""))</f>
        <v/>
      </c>
      <c r="H75" s="403" t="str">
        <f>IF(ISERROR(VLOOKUP(H73,スケジュール!$A$10:$V$266,$AG75+4,FALSE)),"",IF(VLOOKUP(H73,スケジュール!$A$10:$V$266,$AG75+4,FALSE)="●",VLOOKUP(H73,スケジュール!$A$10:$V$266,$AG75+4,FALSE),""))</f>
        <v/>
      </c>
      <c r="I75" s="404"/>
      <c r="J75" s="403" t="str">
        <f>IF(ISERROR(VLOOKUP(J73,スケジュール!$A$10:$V$266,$AG75+4,FALSE)),"",IF(VLOOKUP(J73,スケジュール!$A$10:$V$266,$AG75+4,FALSE)="●",VLOOKUP(J73,スケジュール!$A$10:$V$266,$AG75+4,FALSE),""))</f>
        <v/>
      </c>
      <c r="K75" s="403" t="str">
        <f>IF(ISERROR(VLOOKUP(K73,スケジュール!$A$10:$V$266,$AG75+4,FALSE)),"",IF(VLOOKUP(K73,スケジュール!$A$10:$V$266,$AG75+4,FALSE)="●",VLOOKUP(K73,スケジュール!$A$10:$V$266,$AG75+4,FALSE),""))</f>
        <v/>
      </c>
      <c r="L75" s="403" t="str">
        <f>IF(ISERROR(VLOOKUP(L73,スケジュール!$A$10:$V$266,$AG75+4,FALSE)),"",IF(VLOOKUP(L73,スケジュール!$A$10:$V$266,$AG75+4,FALSE)="●",VLOOKUP(L73,スケジュール!$A$10:$V$266,$AG75+4,FALSE),""))</f>
        <v/>
      </c>
      <c r="M75" s="403" t="str">
        <f>IF(ISERROR(VLOOKUP(M73,スケジュール!$A$10:$V$266,$AG75+4,FALSE)),"",IF(VLOOKUP(M73,スケジュール!$A$10:$V$266,$AG75+4,FALSE)="●",VLOOKUP(M73,スケジュール!$A$10:$V$266,$AG75+4,FALSE),""))</f>
        <v/>
      </c>
      <c r="N75" s="403" t="str">
        <f>IF(ISERROR(VLOOKUP(N73,スケジュール!$A$10:$V$266,$AG75+4,FALSE)),"",IF(VLOOKUP(N73,スケジュール!$A$10:$V$266,$AG75+4,FALSE)="●",VLOOKUP(N73,スケジュール!$A$10:$V$266,$AG75+4,FALSE),""))</f>
        <v/>
      </c>
      <c r="O75" s="403" t="str">
        <f>IF(ISERROR(VLOOKUP(O73,スケジュール!$A$10:$V$266,$AG75+4,FALSE)),"",IF(VLOOKUP(O73,スケジュール!$A$10:$V$266,$AG75+4,FALSE)="●",VLOOKUP(O73,スケジュール!$A$10:$V$266,$AG75+4,FALSE),""))</f>
        <v/>
      </c>
      <c r="P75" s="403" t="str">
        <f>IF(ISERROR(VLOOKUP(P73,スケジュール!$A$10:$V$266,$AG75+4,FALSE)),"",IF(VLOOKUP(P73,スケジュール!$A$10:$V$266,$AG75+4,FALSE)="●",VLOOKUP(P73,スケジュール!$A$10:$V$266,$AG75+4,FALSE),""))</f>
        <v/>
      </c>
      <c r="Q75" s="404"/>
      <c r="R75" s="403" t="str">
        <f>IF(ISERROR(VLOOKUP(R73,スケジュール!$A$10:$V$266,$AG75+4,FALSE)),"",IF(VLOOKUP(R73,スケジュール!$A$10:$V$266,$AG75+4,FALSE)="●",VLOOKUP(R73,スケジュール!$A$10:$V$266,$AG75+4,FALSE),""))</f>
        <v/>
      </c>
      <c r="S75" s="403" t="str">
        <f>IF(ISERROR(VLOOKUP(S73,スケジュール!$A$10:$V$266,$AG75+4,FALSE)),"",IF(VLOOKUP(S73,スケジュール!$A$10:$V$266,$AG75+4,FALSE)="●",VLOOKUP(S73,スケジュール!$A$10:$V$266,$AG75+4,FALSE),""))</f>
        <v/>
      </c>
      <c r="T75" s="403" t="str">
        <f>IF(ISERROR(VLOOKUP(T73,スケジュール!$A$10:$V$266,$AG75+4,FALSE)),"",IF(VLOOKUP(T73,スケジュール!$A$10:$V$266,$AG75+4,FALSE)="●",VLOOKUP(T73,スケジュール!$A$10:$V$266,$AG75+4,FALSE),""))</f>
        <v/>
      </c>
      <c r="U75" s="403" t="str">
        <f>IF(ISERROR(VLOOKUP(U73,スケジュール!$A$10:$V$266,$AG75+4,FALSE)),"",IF(VLOOKUP(U73,スケジュール!$A$10:$V$266,$AG75+4,FALSE)="●",VLOOKUP(U73,スケジュール!$A$10:$V$266,$AG75+4,FALSE),""))</f>
        <v/>
      </c>
      <c r="V75" s="403" t="str">
        <f>IF(ISERROR(VLOOKUP(V73,スケジュール!$A$10:$V$266,$AG75+4,FALSE)),"",IF(VLOOKUP(V73,スケジュール!$A$10:$V$266,$AG75+4,FALSE)="●",VLOOKUP(V73,スケジュール!$A$10:$V$266,$AG75+4,FALSE),""))</f>
        <v/>
      </c>
      <c r="W75" s="403" t="str">
        <f>IF(ISERROR(VLOOKUP(W73,スケジュール!$A$10:$V$266,$AG75+4,FALSE)),"",IF(VLOOKUP(W73,スケジュール!$A$10:$V$266,$AG75+4,FALSE)="●",VLOOKUP(W73,スケジュール!$A$10:$V$266,$AG75+4,FALSE),""))</f>
        <v/>
      </c>
      <c r="X75" s="403" t="str">
        <f>IF(ISERROR(VLOOKUP(X73,スケジュール!$A$10:$V$266,$AG75+4,FALSE)),"",IF(VLOOKUP(X73,スケジュール!$A$10:$V$266,$AG75+4,FALSE)="●",VLOOKUP(X73,スケジュール!$A$10:$V$266,$AG75+4,FALSE),""))</f>
        <v/>
      </c>
      <c r="Y75" s="404"/>
      <c r="Z75" s="403" t="str">
        <f>IF(ISERROR(VLOOKUP(Z73,スケジュール!$A$10:$V$266,$AG75+4,FALSE)),"",IF(VLOOKUP(Z73,スケジュール!$A$10:$V$266,$AG75+4,FALSE)="●",VLOOKUP(Z73,スケジュール!$A$10:$V$266,$AG75+4,FALSE),""))</f>
        <v/>
      </c>
      <c r="AA75" s="403" t="str">
        <f>IF(ISERROR(VLOOKUP(AA73,スケジュール!$A$10:$V$266,$AG75+4,FALSE)),"",IF(VLOOKUP(AA73,スケジュール!$A$10:$V$266,$AG75+4,FALSE)="●",VLOOKUP(AA73,スケジュール!$A$10:$V$266,$AG75+4,FALSE),""))</f>
        <v/>
      </c>
      <c r="AB75" s="403" t="str">
        <f>IF(ISERROR(VLOOKUP(AB73,スケジュール!$A$10:$V$266,$AG75+4,FALSE)),"",IF(VLOOKUP(AB73,スケジュール!$A$10:$V$266,$AG75+4,FALSE)="●",VLOOKUP(AB73,スケジュール!$A$10:$V$266,$AG75+4,FALSE),""))</f>
        <v/>
      </c>
      <c r="AC75" s="403" t="str">
        <f>IF(ISERROR(VLOOKUP(AC73,スケジュール!$A$10:$V$266,$AG75+4,FALSE)),"",IF(VLOOKUP(AC73,スケジュール!$A$10:$V$266,$AG75+4,FALSE)="●",VLOOKUP(AC73,スケジュール!$A$10:$V$266,$AG75+4,FALSE),""))</f>
        <v/>
      </c>
      <c r="AD75" s="403" t="str">
        <f>IF(ISERROR(VLOOKUP(AD73,スケジュール!$A$10:$V$266,$AG75+4,FALSE)),"",IF(VLOOKUP(AD73,スケジュール!$A$10:$V$266,$AG75+4,FALSE)="●",VLOOKUP(AD73,スケジュール!$A$10:$V$266,$AG75+4,FALSE),""))</f>
        <v/>
      </c>
      <c r="AE75" s="403" t="str">
        <f>IF(ISERROR(VLOOKUP(AE73,スケジュール!$A$10:$V$266,$AG75+4,FALSE)),"",IF(VLOOKUP(AE73,スケジュール!$A$10:$V$266,$AG75+4,FALSE)="●",VLOOKUP(AE73,スケジュール!$A$10:$V$266,$AG75+4,FALSE),""))</f>
        <v/>
      </c>
      <c r="AF75" s="403" t="str">
        <f>IF(ISERROR(VLOOKUP(AF73,スケジュール!$A$10:$V$266,$AG75+4,FALSE)),"",IF(VLOOKUP(AF73,スケジュール!$A$10:$V$266,$AG75+4,FALSE)="●",VLOOKUP(AF73,スケジュール!$A$10:$V$266,$AG75+4,FALSE),""))</f>
        <v/>
      </c>
      <c r="AG75" s="102" t="e">
        <f>AG67</f>
        <v>#N/A</v>
      </c>
    </row>
    <row r="76" spans="1:36" s="88" customFormat="1" ht="19.899999999999999" customHeight="1">
      <c r="A76" s="88" t="str">
        <f>IF(ISBLANK(A68),"",A68)</f>
        <v>●</v>
      </c>
      <c r="B76" s="403" t="str">
        <f>IF(ISERROR(VLOOKUP(B73,スケジュール!$A$10:$V$266,$AG76+4,FALSE)),"",IF(VLOOKUP(B73,スケジュール!$A$10:$V$266,$AG76+4,FALSE)="●",VLOOKUP(B73,スケジュール!$A$10:$V$266,$AG76+4,FALSE),""))</f>
        <v/>
      </c>
      <c r="C76" s="403" t="str">
        <f>IF(ISERROR(VLOOKUP(C73,スケジュール!$A$10:$V$266,$AG76+4,FALSE)),"",IF(VLOOKUP(C73,スケジュール!$A$10:$V$266,$AG76+4,FALSE)="●",VLOOKUP(C73,スケジュール!$A$10:$V$266,$AG76+4,FALSE),""))</f>
        <v/>
      </c>
      <c r="D76" s="403" t="str">
        <f>IF(ISERROR(VLOOKUP(D73,スケジュール!$A$10:$V$266,$AG76+4,FALSE)),"",IF(VLOOKUP(D73,スケジュール!$A$10:$V$266,$AG76+4,FALSE)="●",VLOOKUP(D73,スケジュール!$A$10:$V$266,$AG76+4,FALSE),""))</f>
        <v/>
      </c>
      <c r="E76" s="403" t="str">
        <f>IF(ISERROR(VLOOKUP(E73,スケジュール!$A$10:$V$266,$AG76+4,FALSE)),"",IF(VLOOKUP(E73,スケジュール!$A$10:$V$266,$AG76+4,FALSE)="●",VLOOKUP(E73,スケジュール!$A$10:$V$266,$AG76+4,FALSE),""))</f>
        <v/>
      </c>
      <c r="F76" s="403" t="str">
        <f>IF(ISERROR(VLOOKUP(F73,スケジュール!$A$10:$V$266,$AG76+4,FALSE)),"",IF(VLOOKUP(F73,スケジュール!$A$10:$V$266,$AG76+4,FALSE)="●",VLOOKUP(F73,スケジュール!$A$10:$V$266,$AG76+4,FALSE),""))</f>
        <v/>
      </c>
      <c r="G76" s="403" t="str">
        <f>IF(ISERROR(VLOOKUP(G73,スケジュール!$A$10:$V$266,$AG76+4,FALSE)),"",IF(VLOOKUP(G73,スケジュール!$A$10:$V$266,$AG76+4,FALSE)="●",VLOOKUP(G73,スケジュール!$A$10:$V$266,$AG76+4,FALSE),""))</f>
        <v/>
      </c>
      <c r="H76" s="403" t="str">
        <f>IF(ISERROR(VLOOKUP(H73,スケジュール!$A$10:$V$266,$AG76+4,FALSE)),"",IF(VLOOKUP(H73,スケジュール!$A$10:$V$266,$AG76+4,FALSE)="●",VLOOKUP(H73,スケジュール!$A$10:$V$266,$AG76+4,FALSE),""))</f>
        <v/>
      </c>
      <c r="I76" s="404"/>
      <c r="J76" s="403" t="str">
        <f>IF(ISERROR(VLOOKUP(J73,スケジュール!$A$10:$V$266,$AG76+4,FALSE)),"",IF(VLOOKUP(J73,スケジュール!$A$10:$V$266,$AG76+4,FALSE)="●",VLOOKUP(J73,スケジュール!$A$10:$V$266,$AG76+4,FALSE),""))</f>
        <v/>
      </c>
      <c r="K76" s="403" t="str">
        <f>IF(ISERROR(VLOOKUP(K73,スケジュール!$A$10:$V$266,$AG76+4,FALSE)),"",IF(VLOOKUP(K73,スケジュール!$A$10:$V$266,$AG76+4,FALSE)="●",VLOOKUP(K73,スケジュール!$A$10:$V$266,$AG76+4,FALSE),""))</f>
        <v/>
      </c>
      <c r="L76" s="403" t="str">
        <f>IF(ISERROR(VLOOKUP(L73,スケジュール!$A$10:$V$266,$AG76+4,FALSE)),"",IF(VLOOKUP(L73,スケジュール!$A$10:$V$266,$AG76+4,FALSE)="●",VLOOKUP(L73,スケジュール!$A$10:$V$266,$AG76+4,FALSE),""))</f>
        <v/>
      </c>
      <c r="M76" s="403" t="str">
        <f>IF(ISERROR(VLOOKUP(M73,スケジュール!$A$10:$V$266,$AG76+4,FALSE)),"",IF(VLOOKUP(M73,スケジュール!$A$10:$V$266,$AG76+4,FALSE)="●",VLOOKUP(M73,スケジュール!$A$10:$V$266,$AG76+4,FALSE),""))</f>
        <v/>
      </c>
      <c r="N76" s="403" t="str">
        <f>IF(ISERROR(VLOOKUP(N73,スケジュール!$A$10:$V$266,$AG76+4,FALSE)),"",IF(VLOOKUP(N73,スケジュール!$A$10:$V$266,$AG76+4,FALSE)="●",VLOOKUP(N73,スケジュール!$A$10:$V$266,$AG76+4,FALSE),""))</f>
        <v/>
      </c>
      <c r="O76" s="403" t="str">
        <f>IF(ISERROR(VLOOKUP(O73,スケジュール!$A$10:$V$266,$AG76+4,FALSE)),"",IF(VLOOKUP(O73,スケジュール!$A$10:$V$266,$AG76+4,FALSE)="●",VLOOKUP(O73,スケジュール!$A$10:$V$266,$AG76+4,FALSE),""))</f>
        <v/>
      </c>
      <c r="P76" s="403" t="str">
        <f>IF(ISERROR(VLOOKUP(P73,スケジュール!$A$10:$V$266,$AG76+4,FALSE)),"",IF(VLOOKUP(P73,スケジュール!$A$10:$V$266,$AG76+4,FALSE)="●",VLOOKUP(P73,スケジュール!$A$10:$V$266,$AG76+4,FALSE),""))</f>
        <v/>
      </c>
      <c r="Q76" s="404"/>
      <c r="R76" s="403" t="str">
        <f>IF(ISERROR(VLOOKUP(R73,スケジュール!$A$10:$V$266,$AG76+4,FALSE)),"",IF(VLOOKUP(R73,スケジュール!$A$10:$V$266,$AG76+4,FALSE)="●",VLOOKUP(R73,スケジュール!$A$10:$V$266,$AG76+4,FALSE),""))</f>
        <v/>
      </c>
      <c r="S76" s="403" t="str">
        <f>IF(ISERROR(VLOOKUP(S73,スケジュール!$A$10:$V$266,$AG76+4,FALSE)),"",IF(VLOOKUP(S73,スケジュール!$A$10:$V$266,$AG76+4,FALSE)="●",VLOOKUP(S73,スケジュール!$A$10:$V$266,$AG76+4,FALSE),""))</f>
        <v/>
      </c>
      <c r="T76" s="403" t="str">
        <f>IF(ISERROR(VLOOKUP(T73,スケジュール!$A$10:$V$266,$AG76+4,FALSE)),"",IF(VLOOKUP(T73,スケジュール!$A$10:$V$266,$AG76+4,FALSE)="●",VLOOKUP(T73,スケジュール!$A$10:$V$266,$AG76+4,FALSE),""))</f>
        <v/>
      </c>
      <c r="U76" s="403" t="str">
        <f>IF(ISERROR(VLOOKUP(U73,スケジュール!$A$10:$V$266,$AG76+4,FALSE)),"",IF(VLOOKUP(U73,スケジュール!$A$10:$V$266,$AG76+4,FALSE)="●",VLOOKUP(U73,スケジュール!$A$10:$V$266,$AG76+4,FALSE),""))</f>
        <v/>
      </c>
      <c r="V76" s="403" t="str">
        <f>IF(ISERROR(VLOOKUP(V73,スケジュール!$A$10:$V$266,$AG76+4,FALSE)),"",IF(VLOOKUP(V73,スケジュール!$A$10:$V$266,$AG76+4,FALSE)="●",VLOOKUP(V73,スケジュール!$A$10:$V$266,$AG76+4,FALSE),""))</f>
        <v/>
      </c>
      <c r="W76" s="403" t="str">
        <f>IF(ISERROR(VLOOKUP(W73,スケジュール!$A$10:$V$266,$AG76+4,FALSE)),"",IF(VLOOKUP(W73,スケジュール!$A$10:$V$266,$AG76+4,FALSE)="●",VLOOKUP(W73,スケジュール!$A$10:$V$266,$AG76+4,FALSE),""))</f>
        <v/>
      </c>
      <c r="X76" s="403" t="str">
        <f>IF(ISERROR(VLOOKUP(X73,スケジュール!$A$10:$V$266,$AG76+4,FALSE)),"",IF(VLOOKUP(X73,スケジュール!$A$10:$V$266,$AG76+4,FALSE)="●",VLOOKUP(X73,スケジュール!$A$10:$V$266,$AG76+4,FALSE),""))</f>
        <v/>
      </c>
      <c r="Y76" s="404"/>
      <c r="Z76" s="403" t="str">
        <f>IF(ISERROR(VLOOKUP(Z73,スケジュール!$A$10:$V$266,$AG76+4,FALSE)),"",IF(VLOOKUP(Z73,スケジュール!$A$10:$V$266,$AG76+4,FALSE)="●",VLOOKUP(Z73,スケジュール!$A$10:$V$266,$AG76+4,FALSE),""))</f>
        <v/>
      </c>
      <c r="AA76" s="403" t="str">
        <f>IF(ISERROR(VLOOKUP(AA73,スケジュール!$A$10:$V$266,$AG76+4,FALSE)),"",IF(VLOOKUP(AA73,スケジュール!$A$10:$V$266,$AG76+4,FALSE)="●",VLOOKUP(AA73,スケジュール!$A$10:$V$266,$AG76+4,FALSE),""))</f>
        <v/>
      </c>
      <c r="AB76" s="403" t="str">
        <f>IF(ISERROR(VLOOKUP(AB73,スケジュール!$A$10:$V$266,$AG76+4,FALSE)),"",IF(VLOOKUP(AB73,スケジュール!$A$10:$V$266,$AG76+4,FALSE)="●",VLOOKUP(AB73,スケジュール!$A$10:$V$266,$AG76+4,FALSE),""))</f>
        <v/>
      </c>
      <c r="AC76" s="403" t="str">
        <f>IF(ISERROR(VLOOKUP(AC73,スケジュール!$A$10:$V$266,$AG76+4,FALSE)),"",IF(VLOOKUP(AC73,スケジュール!$A$10:$V$266,$AG76+4,FALSE)="●",VLOOKUP(AC73,スケジュール!$A$10:$V$266,$AG76+4,FALSE),""))</f>
        <v/>
      </c>
      <c r="AD76" s="403" t="str">
        <f>IF(ISERROR(VLOOKUP(AD73,スケジュール!$A$10:$V$266,$AG76+4,FALSE)),"",IF(VLOOKUP(AD73,スケジュール!$A$10:$V$266,$AG76+4,FALSE)="●",VLOOKUP(AD73,スケジュール!$A$10:$V$266,$AG76+4,FALSE),""))</f>
        <v/>
      </c>
      <c r="AE76" s="403" t="str">
        <f>IF(ISERROR(VLOOKUP(AE73,スケジュール!$A$10:$V$266,$AG76+4,FALSE)),"",IF(VLOOKUP(AE73,スケジュール!$A$10:$V$266,$AG76+4,FALSE)="●",VLOOKUP(AE73,スケジュール!$A$10:$V$266,$AG76+4,FALSE),""))</f>
        <v/>
      </c>
      <c r="AF76" s="403" t="str">
        <f>IF(ISERROR(VLOOKUP(AF73,スケジュール!$A$10:$V$266,$AG76+4,FALSE)),"",IF(VLOOKUP(AF73,スケジュール!$A$10:$V$266,$AG76+4,FALSE)="●",VLOOKUP(AF73,スケジュール!$A$10:$V$266,$AG76+4,FALSE),""))</f>
        <v/>
      </c>
      <c r="AG76" s="102" t="e">
        <f>AG68</f>
        <v>#N/A</v>
      </c>
    </row>
    <row r="77" spans="1:36" s="94" customFormat="1" ht="19.899999999999999" customHeight="1">
      <c r="A77" s="94" t="str">
        <f>IF(ISBLANK(A69),"",A69)</f>
        <v>●</v>
      </c>
      <c r="B77" s="403" t="str">
        <f>IF(ISERROR(VLOOKUP(B73,スケジュール!$A$10:$V$266,$AG77+4,FALSE)),"",IF(VLOOKUP(B73,スケジュール!$A$10:$V$266,$AG77+4,FALSE)="●",VLOOKUP(B73,スケジュール!$A$10:$V$266,$AG77+4,FALSE),""))</f>
        <v/>
      </c>
      <c r="C77" s="403" t="str">
        <f>IF(ISERROR(VLOOKUP(C73,スケジュール!$A$10:$V$266,$AG77+4,FALSE)),"",IF(VLOOKUP(C73,スケジュール!$A$10:$V$266,$AG77+4,FALSE)="●",VLOOKUP(C73,スケジュール!$A$10:$V$266,$AG77+4,FALSE),""))</f>
        <v/>
      </c>
      <c r="D77" s="403" t="str">
        <f>IF(ISERROR(VLOOKUP(D73,スケジュール!$A$10:$V$266,$AG77+4,FALSE)),"",IF(VLOOKUP(D73,スケジュール!$A$10:$V$266,$AG77+4,FALSE)="●",VLOOKUP(D73,スケジュール!$A$10:$V$266,$AG77+4,FALSE),""))</f>
        <v/>
      </c>
      <c r="E77" s="403" t="str">
        <f>IF(ISERROR(VLOOKUP(E73,スケジュール!$A$10:$V$266,$AG77+4,FALSE)),"",IF(VLOOKUP(E73,スケジュール!$A$10:$V$266,$AG77+4,FALSE)="●",VLOOKUP(E73,スケジュール!$A$10:$V$266,$AG77+4,FALSE),""))</f>
        <v/>
      </c>
      <c r="F77" s="403" t="str">
        <f>IF(ISERROR(VLOOKUP(F73,スケジュール!$A$10:$V$266,$AG77+4,FALSE)),"",IF(VLOOKUP(F73,スケジュール!$A$10:$V$266,$AG77+4,FALSE)="●",VLOOKUP(F73,スケジュール!$A$10:$V$266,$AG77+4,FALSE),""))</f>
        <v/>
      </c>
      <c r="G77" s="403" t="str">
        <f>IF(ISERROR(VLOOKUP(G73,スケジュール!$A$10:$V$266,$AG77+4,FALSE)),"",IF(VLOOKUP(G73,スケジュール!$A$10:$V$266,$AG77+4,FALSE)="●",VLOOKUP(G73,スケジュール!$A$10:$V$266,$AG77+4,FALSE),""))</f>
        <v/>
      </c>
      <c r="H77" s="403" t="str">
        <f>IF(ISERROR(VLOOKUP(H73,スケジュール!$A$10:$V$266,$AG77+4,FALSE)),"",IF(VLOOKUP(H73,スケジュール!$A$10:$V$266,$AG77+4,FALSE)="●",VLOOKUP(H73,スケジュール!$A$10:$V$266,$AG77+4,FALSE),""))</f>
        <v/>
      </c>
      <c r="I77" s="404"/>
      <c r="J77" s="403" t="str">
        <f>IF(ISERROR(VLOOKUP(J73,スケジュール!$A$10:$V$266,$AG77+4,FALSE)),"",IF(VLOOKUP(J73,スケジュール!$A$10:$V$266,$AG77+4,FALSE)="●",VLOOKUP(J73,スケジュール!$A$10:$V$266,$AG77+4,FALSE),""))</f>
        <v/>
      </c>
      <c r="K77" s="403" t="str">
        <f>IF(ISERROR(VLOOKUP(K73,スケジュール!$A$10:$V$266,$AG77+4,FALSE)),"",IF(VLOOKUP(K73,スケジュール!$A$10:$V$266,$AG77+4,FALSE)="●",VLOOKUP(K73,スケジュール!$A$10:$V$266,$AG77+4,FALSE),""))</f>
        <v/>
      </c>
      <c r="L77" s="403" t="str">
        <f>IF(ISERROR(VLOOKUP(L73,スケジュール!$A$10:$V$266,$AG77+4,FALSE)),"",IF(VLOOKUP(L73,スケジュール!$A$10:$V$266,$AG77+4,FALSE)="●",VLOOKUP(L73,スケジュール!$A$10:$V$266,$AG77+4,FALSE),""))</f>
        <v/>
      </c>
      <c r="M77" s="403" t="str">
        <f>IF(ISERROR(VLOOKUP(M73,スケジュール!$A$10:$V$266,$AG77+4,FALSE)),"",IF(VLOOKUP(M73,スケジュール!$A$10:$V$266,$AG77+4,FALSE)="●",VLOOKUP(M73,スケジュール!$A$10:$V$266,$AG77+4,FALSE),""))</f>
        <v/>
      </c>
      <c r="N77" s="403" t="str">
        <f>IF(ISERROR(VLOOKUP(N73,スケジュール!$A$10:$V$266,$AG77+4,FALSE)),"",IF(VLOOKUP(N73,スケジュール!$A$10:$V$266,$AG77+4,FALSE)="●",VLOOKUP(N73,スケジュール!$A$10:$V$266,$AG77+4,FALSE),""))</f>
        <v/>
      </c>
      <c r="O77" s="403" t="str">
        <f>IF(ISERROR(VLOOKUP(O73,スケジュール!$A$10:$V$266,$AG77+4,FALSE)),"",IF(VLOOKUP(O73,スケジュール!$A$10:$V$266,$AG77+4,FALSE)="●",VLOOKUP(O73,スケジュール!$A$10:$V$266,$AG77+4,FALSE),""))</f>
        <v/>
      </c>
      <c r="P77" s="403" t="str">
        <f>IF(ISERROR(VLOOKUP(P73,スケジュール!$A$10:$V$266,$AG77+4,FALSE)),"",IF(VLOOKUP(P73,スケジュール!$A$10:$V$266,$AG77+4,FALSE)="●",VLOOKUP(P73,スケジュール!$A$10:$V$266,$AG77+4,FALSE),""))</f>
        <v/>
      </c>
      <c r="Q77" s="404"/>
      <c r="R77" s="403" t="str">
        <f>IF(ISERROR(VLOOKUP(R73,スケジュール!$A$10:$V$266,$AG77+4,FALSE)),"",IF(VLOOKUP(R73,スケジュール!$A$10:$V$266,$AG77+4,FALSE)="●",VLOOKUP(R73,スケジュール!$A$10:$V$266,$AG77+4,FALSE),""))</f>
        <v/>
      </c>
      <c r="S77" s="403" t="str">
        <f>IF(ISERROR(VLOOKUP(S73,スケジュール!$A$10:$V$266,$AG77+4,FALSE)),"",IF(VLOOKUP(S73,スケジュール!$A$10:$V$266,$AG77+4,FALSE)="●",VLOOKUP(S73,スケジュール!$A$10:$V$266,$AG77+4,FALSE),""))</f>
        <v/>
      </c>
      <c r="T77" s="403" t="str">
        <f>IF(ISERROR(VLOOKUP(T73,スケジュール!$A$10:$V$266,$AG77+4,FALSE)),"",IF(VLOOKUP(T73,スケジュール!$A$10:$V$266,$AG77+4,FALSE)="●",VLOOKUP(T73,スケジュール!$A$10:$V$266,$AG77+4,FALSE),""))</f>
        <v/>
      </c>
      <c r="U77" s="403" t="str">
        <f>IF(ISERROR(VLOOKUP(U73,スケジュール!$A$10:$V$266,$AG77+4,FALSE)),"",IF(VLOOKUP(U73,スケジュール!$A$10:$V$266,$AG77+4,FALSE)="●",VLOOKUP(U73,スケジュール!$A$10:$V$266,$AG77+4,FALSE),""))</f>
        <v/>
      </c>
      <c r="V77" s="403" t="str">
        <f>IF(ISERROR(VLOOKUP(V73,スケジュール!$A$10:$V$266,$AG77+4,FALSE)),"",IF(VLOOKUP(V73,スケジュール!$A$10:$V$266,$AG77+4,FALSE)="●",VLOOKUP(V73,スケジュール!$A$10:$V$266,$AG77+4,FALSE),""))</f>
        <v/>
      </c>
      <c r="W77" s="403" t="str">
        <f>IF(ISERROR(VLOOKUP(W73,スケジュール!$A$10:$V$266,$AG77+4,FALSE)),"",IF(VLOOKUP(W73,スケジュール!$A$10:$V$266,$AG77+4,FALSE)="●",VLOOKUP(W73,スケジュール!$A$10:$V$266,$AG77+4,FALSE),""))</f>
        <v/>
      </c>
      <c r="X77" s="403" t="str">
        <f>IF(ISERROR(VLOOKUP(X73,スケジュール!$A$10:$V$266,$AG77+4,FALSE)),"",IF(VLOOKUP(X73,スケジュール!$A$10:$V$266,$AG77+4,FALSE)="●",VLOOKUP(X73,スケジュール!$A$10:$V$266,$AG77+4,FALSE),""))</f>
        <v/>
      </c>
      <c r="Y77" s="404"/>
      <c r="Z77" s="403" t="str">
        <f>IF(ISERROR(VLOOKUP(Z73,スケジュール!$A$10:$V$266,$AG77+4,FALSE)),"",IF(VLOOKUP(Z73,スケジュール!$A$10:$V$266,$AG77+4,FALSE)="●",VLOOKUP(Z73,スケジュール!$A$10:$V$266,$AG77+4,FALSE),""))</f>
        <v/>
      </c>
      <c r="AA77" s="403" t="str">
        <f>IF(ISERROR(VLOOKUP(AA73,スケジュール!$A$10:$V$266,$AG77+4,FALSE)),"",IF(VLOOKUP(AA73,スケジュール!$A$10:$V$266,$AG77+4,FALSE)="●",VLOOKUP(AA73,スケジュール!$A$10:$V$266,$AG77+4,FALSE),""))</f>
        <v/>
      </c>
      <c r="AB77" s="403" t="str">
        <f>IF(ISERROR(VLOOKUP(AB73,スケジュール!$A$10:$V$266,$AG77+4,FALSE)),"",IF(VLOOKUP(AB73,スケジュール!$A$10:$V$266,$AG77+4,FALSE)="●",VLOOKUP(AB73,スケジュール!$A$10:$V$266,$AG77+4,FALSE),""))</f>
        <v/>
      </c>
      <c r="AC77" s="403" t="str">
        <f>IF(ISERROR(VLOOKUP(AC73,スケジュール!$A$10:$V$266,$AG77+4,FALSE)),"",IF(VLOOKUP(AC73,スケジュール!$A$10:$V$266,$AG77+4,FALSE)="●",VLOOKUP(AC73,スケジュール!$A$10:$V$266,$AG77+4,FALSE),""))</f>
        <v/>
      </c>
      <c r="AD77" s="403" t="str">
        <f>IF(ISERROR(VLOOKUP(AD73,スケジュール!$A$10:$V$266,$AG77+4,FALSE)),"",IF(VLOOKUP(AD73,スケジュール!$A$10:$V$266,$AG77+4,FALSE)="●",VLOOKUP(AD73,スケジュール!$A$10:$V$266,$AG77+4,FALSE),""))</f>
        <v/>
      </c>
      <c r="AE77" s="403" t="str">
        <f>IF(ISERROR(VLOOKUP(AE73,スケジュール!$A$10:$V$266,$AG77+4,FALSE)),"",IF(VLOOKUP(AE73,スケジュール!$A$10:$V$266,$AG77+4,FALSE)="●",VLOOKUP(AE73,スケジュール!$A$10:$V$266,$AG77+4,FALSE),""))</f>
        <v/>
      </c>
      <c r="AF77" s="403" t="str">
        <f>IF(ISERROR(VLOOKUP(AF73,スケジュール!$A$10:$V$266,$AG77+4,FALSE)),"",IF(VLOOKUP(AF73,スケジュール!$A$10:$V$266,$AG77+4,FALSE)="●",VLOOKUP(AF73,スケジュール!$A$10:$V$266,$AG77+4,FALSE),""))</f>
        <v/>
      </c>
      <c r="AG77" s="102" t="e">
        <f>AG69</f>
        <v>#N/A</v>
      </c>
    </row>
    <row r="78" spans="1:36" s="97" customFormat="1" ht="19.899999999999999" customHeight="1">
      <c r="A78" s="97" t="str">
        <f>IF(ISBLANK(A70),"",A70)</f>
        <v>●</v>
      </c>
      <c r="B78" s="403" t="str">
        <f>IF(ISERROR(VLOOKUP(B73,スケジュール!$A$10:$V$266,$AG78+4,FALSE)),"",IF(VLOOKUP(B73,スケジュール!$A$10:$V$266,$AG78+4,FALSE)="●",VLOOKUP(B73,スケジュール!$A$10:$V$266,$AG78+4,FALSE),""))</f>
        <v/>
      </c>
      <c r="C78" s="403" t="str">
        <f>IF(ISERROR(VLOOKUP(C73,スケジュール!$A$10:$V$266,$AG78+4,FALSE)),"",IF(VLOOKUP(C73,スケジュール!$A$10:$V$266,$AG78+4,FALSE)="●",VLOOKUP(C73,スケジュール!$A$10:$V$266,$AG78+4,FALSE),""))</f>
        <v/>
      </c>
      <c r="D78" s="403" t="str">
        <f>IF(ISERROR(VLOOKUP(D73,スケジュール!$A$10:$V$266,$AG78+4,FALSE)),"",IF(VLOOKUP(D73,スケジュール!$A$10:$V$266,$AG78+4,FALSE)="●",VLOOKUP(D73,スケジュール!$A$10:$V$266,$AG78+4,FALSE),""))</f>
        <v/>
      </c>
      <c r="E78" s="403" t="str">
        <f>IF(ISERROR(VLOOKUP(E73,スケジュール!$A$10:$V$266,$AG78+4,FALSE)),"",IF(VLOOKUP(E73,スケジュール!$A$10:$V$266,$AG78+4,FALSE)="●",VLOOKUP(E73,スケジュール!$A$10:$V$266,$AG78+4,FALSE),""))</f>
        <v/>
      </c>
      <c r="F78" s="403" t="str">
        <f>IF(ISERROR(VLOOKUP(F73,スケジュール!$A$10:$V$266,$AG78+4,FALSE)),"",IF(VLOOKUP(F73,スケジュール!$A$10:$V$266,$AG78+4,FALSE)="●",VLOOKUP(F73,スケジュール!$A$10:$V$266,$AG78+4,FALSE),""))</f>
        <v/>
      </c>
      <c r="G78" s="403" t="str">
        <f>IF(ISERROR(VLOOKUP(G73,スケジュール!$A$10:$V$266,$AG78+4,FALSE)),"",IF(VLOOKUP(G73,スケジュール!$A$10:$V$266,$AG78+4,FALSE)="●",VLOOKUP(G73,スケジュール!$A$10:$V$266,$AG78+4,FALSE),""))</f>
        <v/>
      </c>
      <c r="H78" s="403" t="str">
        <f>IF(ISERROR(VLOOKUP(H73,スケジュール!$A$10:$V$266,$AG78+4,FALSE)),"",IF(VLOOKUP(H73,スケジュール!$A$10:$V$266,$AG78+4,FALSE)="●",VLOOKUP(H73,スケジュール!$A$10:$V$266,$AG78+4,FALSE),""))</f>
        <v/>
      </c>
      <c r="I78" s="404"/>
      <c r="J78" s="403" t="str">
        <f>IF(ISERROR(VLOOKUP(J73,スケジュール!$A$10:$V$266,$AG78+4,FALSE)),"",IF(VLOOKUP(J73,スケジュール!$A$10:$V$266,$AG78+4,FALSE)="●",VLOOKUP(J73,スケジュール!$A$10:$V$266,$AG78+4,FALSE),""))</f>
        <v/>
      </c>
      <c r="K78" s="403" t="str">
        <f>IF(ISERROR(VLOOKUP(K73,スケジュール!$A$10:$V$266,$AG78+4,FALSE)),"",IF(VLOOKUP(K73,スケジュール!$A$10:$V$266,$AG78+4,FALSE)="●",VLOOKUP(K73,スケジュール!$A$10:$V$266,$AG78+4,FALSE),""))</f>
        <v/>
      </c>
      <c r="L78" s="403" t="str">
        <f>IF(ISERROR(VLOOKUP(L73,スケジュール!$A$10:$V$266,$AG78+4,FALSE)),"",IF(VLOOKUP(L73,スケジュール!$A$10:$V$266,$AG78+4,FALSE)="●",VLOOKUP(L73,スケジュール!$A$10:$V$266,$AG78+4,FALSE),""))</f>
        <v/>
      </c>
      <c r="M78" s="403" t="str">
        <f>IF(ISERROR(VLOOKUP(M73,スケジュール!$A$10:$V$266,$AG78+4,FALSE)),"",IF(VLOOKUP(M73,スケジュール!$A$10:$V$266,$AG78+4,FALSE)="●",VLOOKUP(M73,スケジュール!$A$10:$V$266,$AG78+4,FALSE),""))</f>
        <v/>
      </c>
      <c r="N78" s="403" t="str">
        <f>IF(ISERROR(VLOOKUP(N73,スケジュール!$A$10:$V$266,$AG78+4,FALSE)),"",IF(VLOOKUP(N73,スケジュール!$A$10:$V$266,$AG78+4,FALSE)="●",VLOOKUP(N73,スケジュール!$A$10:$V$266,$AG78+4,FALSE),""))</f>
        <v/>
      </c>
      <c r="O78" s="403" t="str">
        <f>IF(ISERROR(VLOOKUP(O73,スケジュール!$A$10:$V$266,$AG78+4,FALSE)),"",IF(VLOOKUP(O73,スケジュール!$A$10:$V$266,$AG78+4,FALSE)="●",VLOOKUP(O73,スケジュール!$A$10:$V$266,$AG78+4,FALSE),""))</f>
        <v/>
      </c>
      <c r="P78" s="403" t="str">
        <f>IF(ISERROR(VLOOKUP(P73,スケジュール!$A$10:$V$266,$AG78+4,FALSE)),"",IF(VLOOKUP(P73,スケジュール!$A$10:$V$266,$AG78+4,FALSE)="●",VLOOKUP(P73,スケジュール!$A$10:$V$266,$AG78+4,FALSE),""))</f>
        <v/>
      </c>
      <c r="Q78" s="404"/>
      <c r="R78" s="403" t="str">
        <f>IF(ISERROR(VLOOKUP(R73,スケジュール!$A$10:$V$266,$AG78+4,FALSE)),"",IF(VLOOKUP(R73,スケジュール!$A$10:$V$266,$AG78+4,FALSE)="●",VLOOKUP(R73,スケジュール!$A$10:$V$266,$AG78+4,FALSE),""))</f>
        <v/>
      </c>
      <c r="S78" s="403" t="str">
        <f>IF(ISERROR(VLOOKUP(S73,スケジュール!$A$10:$V$266,$AG78+4,FALSE)),"",IF(VLOOKUP(S73,スケジュール!$A$10:$V$266,$AG78+4,FALSE)="●",VLOOKUP(S73,スケジュール!$A$10:$V$266,$AG78+4,FALSE),""))</f>
        <v/>
      </c>
      <c r="T78" s="403" t="str">
        <f>IF(ISERROR(VLOOKUP(T73,スケジュール!$A$10:$V$266,$AG78+4,FALSE)),"",IF(VLOOKUP(T73,スケジュール!$A$10:$V$266,$AG78+4,FALSE)="●",VLOOKUP(T73,スケジュール!$A$10:$V$266,$AG78+4,FALSE),""))</f>
        <v/>
      </c>
      <c r="U78" s="403" t="str">
        <f>IF(ISERROR(VLOOKUP(U73,スケジュール!$A$10:$V$266,$AG78+4,FALSE)),"",IF(VLOOKUP(U73,スケジュール!$A$10:$V$266,$AG78+4,FALSE)="●",VLOOKUP(U73,スケジュール!$A$10:$V$266,$AG78+4,FALSE),""))</f>
        <v/>
      </c>
      <c r="V78" s="403" t="str">
        <f>IF(ISERROR(VLOOKUP(V73,スケジュール!$A$10:$V$266,$AG78+4,FALSE)),"",IF(VLOOKUP(V73,スケジュール!$A$10:$V$266,$AG78+4,FALSE)="●",VLOOKUP(V73,スケジュール!$A$10:$V$266,$AG78+4,FALSE),""))</f>
        <v/>
      </c>
      <c r="W78" s="403" t="str">
        <f>IF(ISERROR(VLOOKUP(W73,スケジュール!$A$10:$V$266,$AG78+4,FALSE)),"",IF(VLOOKUP(W73,スケジュール!$A$10:$V$266,$AG78+4,FALSE)="●",VLOOKUP(W73,スケジュール!$A$10:$V$266,$AG78+4,FALSE),""))</f>
        <v/>
      </c>
      <c r="X78" s="403" t="str">
        <f>IF(ISERROR(VLOOKUP(X73,スケジュール!$A$10:$V$266,$AG78+4,FALSE)),"",IF(VLOOKUP(X73,スケジュール!$A$10:$V$266,$AG78+4,FALSE)="●",VLOOKUP(X73,スケジュール!$A$10:$V$266,$AG78+4,FALSE),""))</f>
        <v/>
      </c>
      <c r="Y78" s="404"/>
      <c r="Z78" s="403" t="str">
        <f>IF(ISERROR(VLOOKUP(Z73,スケジュール!$A$10:$V$266,$AG78+4,FALSE)),"",IF(VLOOKUP(Z73,スケジュール!$A$10:$V$266,$AG78+4,FALSE)="●",VLOOKUP(Z73,スケジュール!$A$10:$V$266,$AG78+4,FALSE),""))</f>
        <v/>
      </c>
      <c r="AA78" s="403" t="str">
        <f>IF(ISERROR(VLOOKUP(AA73,スケジュール!$A$10:$V$266,$AG78+4,FALSE)),"",IF(VLOOKUP(AA73,スケジュール!$A$10:$V$266,$AG78+4,FALSE)="●",VLOOKUP(AA73,スケジュール!$A$10:$V$266,$AG78+4,FALSE),""))</f>
        <v/>
      </c>
      <c r="AB78" s="403" t="str">
        <f>IF(ISERROR(VLOOKUP(AB73,スケジュール!$A$10:$V$266,$AG78+4,FALSE)),"",IF(VLOOKUP(AB73,スケジュール!$A$10:$V$266,$AG78+4,FALSE)="●",VLOOKUP(AB73,スケジュール!$A$10:$V$266,$AG78+4,FALSE),""))</f>
        <v/>
      </c>
      <c r="AC78" s="403" t="str">
        <f>IF(ISERROR(VLOOKUP(AC73,スケジュール!$A$10:$V$266,$AG78+4,FALSE)),"",IF(VLOOKUP(AC73,スケジュール!$A$10:$V$266,$AG78+4,FALSE)="●",VLOOKUP(AC73,スケジュール!$A$10:$V$266,$AG78+4,FALSE),""))</f>
        <v/>
      </c>
      <c r="AD78" s="403" t="str">
        <f>IF(ISERROR(VLOOKUP(AD73,スケジュール!$A$10:$V$266,$AG78+4,FALSE)),"",IF(VLOOKUP(AD73,スケジュール!$A$10:$V$266,$AG78+4,FALSE)="●",VLOOKUP(AD73,スケジュール!$A$10:$V$266,$AG78+4,FALSE),""))</f>
        <v/>
      </c>
      <c r="AE78" s="403" t="str">
        <f>IF(ISERROR(VLOOKUP(AE73,スケジュール!$A$10:$V$266,$AG78+4,FALSE)),"",IF(VLOOKUP(AE73,スケジュール!$A$10:$V$266,$AG78+4,FALSE)="●",VLOOKUP(AE73,スケジュール!$A$10:$V$266,$AG78+4,FALSE),""))</f>
        <v/>
      </c>
      <c r="AF78" s="403" t="str">
        <f>IF(ISERROR(VLOOKUP(AF73,スケジュール!$A$10:$V$266,$AG78+4,FALSE)),"",IF(VLOOKUP(AF73,スケジュール!$A$10:$V$266,$AG78+4,FALSE)="●",VLOOKUP(AF73,スケジュール!$A$10:$V$266,$AG78+4,FALSE),""))</f>
        <v/>
      </c>
      <c r="AG78" s="102" t="e">
        <f>AG70</f>
        <v>#N/A</v>
      </c>
    </row>
    <row r="79" spans="1:36" ht="19.899999999999999" customHeight="1">
      <c r="A79" s="34" t="s">
        <v>89</v>
      </c>
      <c r="B79" s="405" t="str">
        <f>IF(OR(ISERROR(VLOOKUP(B73,スケジュール!$A$10:$AC$276,3)),(ISBLANK(VLOOKUP(B73,スケジュール!$A$10:$AC$276,3)))),"",VLOOKUP(B73,スケジュール!$A$10:$AC$276,3))</f>
        <v/>
      </c>
      <c r="C79" s="405" t="str">
        <f>IF(OR(ISERROR(VLOOKUP(C73,スケジュール!$A$10:$AC$276,3)),(ISBLANK(VLOOKUP(C73,スケジュール!$A$10:$AC$276,3)))),"",VLOOKUP(C73,スケジュール!$A$10:$AC$276,3))</f>
        <v/>
      </c>
      <c r="D79" s="405">
        <f>IF(OR(ISERROR(VLOOKUP(D73,スケジュール!$A$10:$AC$276,3)),(ISBLANK(VLOOKUP(D73,スケジュール!$A$10:$AC$276,3)))),"",VLOOKUP(D73,スケジュール!$A$10:$AC$276,3))</f>
        <v>43521</v>
      </c>
      <c r="E79" s="405">
        <f>IF(OR(ISERROR(VLOOKUP(E73,スケジュール!$A$10:$AC$276,3)),(ISBLANK(VLOOKUP(E73,スケジュール!$A$10:$AC$276,3)))),"",VLOOKUP(E73,スケジュール!$A$10:$AC$276,3))</f>
        <v>43522</v>
      </c>
      <c r="F79" s="405">
        <f>IF(OR(ISERROR(VLOOKUP(F73,スケジュール!$A$10:$AC$276,3)),(ISBLANK(VLOOKUP(F73,スケジュール!$A$10:$AC$276,3)))),"",VLOOKUP(F73,スケジュール!$A$10:$AC$276,3))</f>
        <v>43523</v>
      </c>
      <c r="G79" s="405" t="str">
        <f>IF(OR(ISERROR(VLOOKUP(G73,スケジュール!$A$10:$AC$276,3)),(ISBLANK(VLOOKUP(G73,スケジュール!$A$10:$AC$276,3)))),"",VLOOKUP(G73,スケジュール!$A$10:$AC$276,3))</f>
        <v/>
      </c>
      <c r="H79" s="405" t="str">
        <f>IF(OR(ISERROR(VLOOKUP(H73,スケジュール!$A$10:$AC$276,3)),(ISBLANK(VLOOKUP(H73,スケジュール!$A$10:$AC$276,3)))),"",VLOOKUP(H73,スケジュール!$A$10:$AC$276,3))</f>
        <v/>
      </c>
      <c r="I79" s="406"/>
      <c r="J79" s="405" t="str">
        <f>IF(OR(ISERROR(VLOOKUP(J73,スケジュール!$A$10:$AC$276,3)),(ISBLANK(VLOOKUP(J73,スケジュール!$A$10:$AC$276,3)))),"",VLOOKUP(J73,スケジュール!$A$10:$AC$276,3))</f>
        <v/>
      </c>
      <c r="K79" s="405" t="str">
        <f>IF(OR(ISERROR(VLOOKUP(K73,スケジュール!$A$10:$AC$276,3)),(ISBLANK(VLOOKUP(K73,スケジュール!$A$10:$AC$276,3)))),"",VLOOKUP(K73,スケジュール!$A$10:$AC$276,3))</f>
        <v/>
      </c>
      <c r="L79" s="405">
        <f>IF(OR(ISERROR(VLOOKUP(L73,スケジュール!$A$10:$AC$276,3)),(ISBLANK(VLOOKUP(L73,スケジュール!$A$10:$AC$276,3)))),"",VLOOKUP(L73,スケジュール!$A$10:$AC$276,3))</f>
        <v>43549</v>
      </c>
      <c r="M79" s="405">
        <f>IF(OR(ISERROR(VLOOKUP(M73,スケジュール!$A$10:$AC$276,3)),(ISBLANK(VLOOKUP(M73,スケジュール!$A$10:$AC$276,3)))),"",VLOOKUP(M73,スケジュール!$A$10:$AC$276,3))</f>
        <v>43550</v>
      </c>
      <c r="N79" s="405">
        <f>IF(OR(ISERROR(VLOOKUP(N73,スケジュール!$A$10:$AC$276,3)),(ISBLANK(VLOOKUP(N73,スケジュール!$A$10:$AC$276,3)))),"",VLOOKUP(N73,スケジュール!$A$10:$AC$276,3))</f>
        <v>43551</v>
      </c>
      <c r="O79" s="405" t="str">
        <f>IF(OR(ISERROR(VLOOKUP(O73,スケジュール!$A$10:$AC$276,3)),(ISBLANK(VLOOKUP(O73,スケジュール!$A$10:$AC$276,3)))),"",VLOOKUP(O73,スケジュール!$A$10:$AC$276,3))</f>
        <v/>
      </c>
      <c r="P79" s="405" t="str">
        <f>IF(OR(ISERROR(VLOOKUP(P73,スケジュール!$A$10:$AC$276,3)),(ISBLANK(VLOOKUP(P73,スケジュール!$A$10:$AC$276,3)))),"",VLOOKUP(P73,スケジュール!$A$10:$AC$276,3))</f>
        <v/>
      </c>
      <c r="Q79" s="406"/>
      <c r="R79" s="405" t="str">
        <f>IF(OR(ISERROR(VLOOKUP(R73,スケジュール!$A$10:$AC$276,3)),(ISBLANK(VLOOKUP(R73,スケジュール!$A$10:$AC$276,3)))),"",VLOOKUP(R73,スケジュール!$A$10:$AC$276,3))</f>
        <v/>
      </c>
      <c r="S79" s="405" t="str">
        <f>IF(OR(ISERROR(VLOOKUP(S73,スケジュール!$A$10:$AC$276,3)),(ISBLANK(VLOOKUP(S73,スケジュール!$A$10:$AC$276,3)))),"",VLOOKUP(S73,スケジュール!$A$10:$AC$276,3))</f>
        <v/>
      </c>
      <c r="T79" s="405">
        <f>IF(OR(ISERROR(VLOOKUP(T73,スケジュール!$A$10:$AC$276,3)),(ISBLANK(VLOOKUP(T73,スケジュール!$A$10:$AC$276,3)))),"",VLOOKUP(T73,スケジュール!$A$10:$AC$276,3))</f>
        <v>43583</v>
      </c>
      <c r="U79" s="405">
        <f>IF(OR(ISERROR(VLOOKUP(U73,スケジュール!$A$10:$AC$276,3)),(ISBLANK(VLOOKUP(U73,スケジュール!$A$10:$AC$276,3)))),"",VLOOKUP(U73,スケジュール!$A$10:$AC$276,3))</f>
        <v>43584</v>
      </c>
      <c r="V79" s="405">
        <f>IF(OR(ISERROR(VLOOKUP(V73,スケジュール!$A$10:$AC$276,3)),(ISBLANK(VLOOKUP(V73,スケジュール!$A$10:$AC$276,3)))),"",VLOOKUP(V73,スケジュール!$A$10:$AC$276,3))</f>
        <v>43585</v>
      </c>
      <c r="W79" s="405">
        <f>IF(OR(ISERROR(VLOOKUP(W73,スケジュール!$A$10:$AC$276,3)),(ISBLANK(VLOOKUP(W73,スケジュール!$A$10:$AC$276,3)))),"",VLOOKUP(W73,スケジュール!$A$10:$AC$276,3))</f>
        <v>43586</v>
      </c>
      <c r="X79" s="405" t="str">
        <f>IF(OR(ISERROR(VLOOKUP(X73,スケジュール!$A$10:$AC$276,3)),(ISBLANK(VLOOKUP(X73,スケジュール!$A$10:$AC$276,3)))),"",VLOOKUP(X73,スケジュール!$A$10:$AC$276,3))</f>
        <v/>
      </c>
      <c r="Y79" s="406"/>
      <c r="Z79" s="405" t="str">
        <f>IF(OR(ISERROR(VLOOKUP(Z73,スケジュール!$A$10:$AC$276,3)),(ISBLANK(VLOOKUP(Z73,スケジュール!$A$10:$AC$276,3)))),"",VLOOKUP(Z73,スケジュール!$A$10:$AC$276,3))</f>
        <v/>
      </c>
      <c r="AA79" s="405" t="str">
        <f>IF(OR(ISERROR(VLOOKUP(AA73,スケジュール!$A$10:$AC$276,3)),(ISBLANK(VLOOKUP(AA73,スケジュール!$A$10:$AC$276,3)))),"",VLOOKUP(AA73,スケジュール!$A$10:$AC$276,3))</f>
        <v/>
      </c>
      <c r="AB79" s="405">
        <f>IF(OR(ISERROR(VLOOKUP(AB73,スケジュール!$A$10:$AC$276,3)),(ISBLANK(VLOOKUP(AB73,スケジュール!$A$10:$AC$276,3)))),"",VLOOKUP(AB73,スケジュール!$A$10:$AC$276,3))</f>
        <v>43611</v>
      </c>
      <c r="AC79" s="405">
        <f>IF(OR(ISERROR(VLOOKUP(AC73,スケジュール!$A$10:$AC$276,3)),(ISBLANK(VLOOKUP(AC73,スケジュール!$A$10:$AC$276,3)))),"",VLOOKUP(AC73,スケジュール!$A$10:$AC$276,3))</f>
        <v>43612</v>
      </c>
      <c r="AD79" s="405">
        <f>IF(OR(ISERROR(VLOOKUP(AD73,スケジュール!$A$10:$AC$276,3)),(ISBLANK(VLOOKUP(AD73,スケジュール!$A$10:$AC$276,3)))),"",VLOOKUP(AD73,スケジュール!$A$10:$AC$276,3))</f>
        <v>43613</v>
      </c>
      <c r="AE79" s="405">
        <f>IF(OR(ISERROR(VLOOKUP(AE73,スケジュール!$A$10:$AC$276,3)),(ISBLANK(VLOOKUP(AE73,スケジュール!$A$10:$AC$276,3)))),"",VLOOKUP(AE73,スケジュール!$A$10:$AC$276,3))</f>
        <v>43614</v>
      </c>
      <c r="AF79" s="405" t="str">
        <f>IF(OR(ISERROR(VLOOKUP(AF73,スケジュール!$A$10:$AC$276,3)),(ISBLANK(VLOOKUP(AF73,スケジュール!$A$10:$AC$276,3)))),"",VLOOKUP(AF73,スケジュール!$A$10:$AC$276,3))</f>
        <v/>
      </c>
    </row>
    <row r="80" spans="1:36" ht="19.899999999999999" customHeight="1">
      <c r="A80" s="38" t="s">
        <v>90</v>
      </c>
      <c r="B80" s="405" t="str">
        <f>IF(OR(ISERROR(VLOOKUP(B73,スケジュール!$A$10:$AC$276,4)),(ISBLANK(VLOOKUP(B73,スケジュール!$A$10:$AC$276,4)))),"",VLOOKUP(B73,スケジュール!$A$10:$AC$276,4))</f>
        <v/>
      </c>
      <c r="C80" s="405" t="str">
        <f>IF(OR(ISERROR(VLOOKUP(C73,スケジュール!$A$10:$AC$276,4)),(ISBLANK(VLOOKUP(C73,スケジュール!$A$10:$AC$276,4)))),"",VLOOKUP(C73,スケジュール!$A$10:$AC$276,4))</f>
        <v/>
      </c>
      <c r="D80" s="405">
        <f>IF(OR(ISERROR(VLOOKUP(D73,スケジュール!$A$10:$AC$276,4)),(ISBLANK(VLOOKUP(D73,スケジュール!$A$10:$AC$276,4)))),"",VLOOKUP(D73,スケジュール!$A$10:$AC$276,4))</f>
        <v>43523</v>
      </c>
      <c r="E80" s="405">
        <f>IF(OR(ISERROR(VLOOKUP(E73,スケジュール!$A$10:$AC$276,4)),(ISBLANK(VLOOKUP(E73,スケジュール!$A$10:$AC$276,4)))),"",VLOOKUP(E73,スケジュール!$A$10:$AC$276,4))</f>
        <v>43524</v>
      </c>
      <c r="F80" s="405">
        <f>IF(OR(ISERROR(VLOOKUP(F73,スケジュール!$A$10:$AC$276,4)),(ISBLANK(VLOOKUP(F73,スケジュール!$A$10:$AC$276,4)))),"",VLOOKUP(F73,スケジュール!$A$10:$AC$276,4))</f>
        <v>43525</v>
      </c>
      <c r="G80" s="405" t="str">
        <f>IF(OR(ISERROR(VLOOKUP(G73,スケジュール!$A$10:$AC$276,4)),(ISBLANK(VLOOKUP(G73,スケジュール!$A$10:$AC$276,4)))),"",VLOOKUP(G73,スケジュール!$A$10:$AC$276,4))</f>
        <v/>
      </c>
      <c r="H80" s="405" t="str">
        <f>IF(OR(ISERROR(VLOOKUP(H73,スケジュール!$A$10:$AC$276,4)),(ISBLANK(VLOOKUP(H73,スケジュール!$A$10:$AC$276,4)))),"",VLOOKUP(H73,スケジュール!$A$10:$AC$276,4))</f>
        <v/>
      </c>
      <c r="I80" s="406"/>
      <c r="J80" s="405" t="str">
        <f>IF(OR(ISERROR(VLOOKUP(J73,スケジュール!$A$10:$AC$276,4)),(ISBLANK(VLOOKUP(J73,スケジュール!$A$10:$AC$276,4)))),"",VLOOKUP(J73,スケジュール!$A$10:$AC$276,4))</f>
        <v/>
      </c>
      <c r="K80" s="405" t="str">
        <f>IF(OR(ISERROR(VLOOKUP(K73,スケジュール!$A$10:$AC$276,4)),(ISBLANK(VLOOKUP(K73,スケジュール!$A$10:$AC$276,4)))),"",VLOOKUP(K73,スケジュール!$A$10:$AC$276,4))</f>
        <v/>
      </c>
      <c r="L80" s="405">
        <f>IF(OR(ISERROR(VLOOKUP(L73,スケジュール!$A$10:$AC$276,4)),(ISBLANK(VLOOKUP(L73,スケジュール!$A$10:$AC$276,4)))),"",VLOOKUP(L73,スケジュール!$A$10:$AC$276,4))</f>
        <v>43551</v>
      </c>
      <c r="M80" s="405" t="str">
        <f>IF(OR(ISERROR(VLOOKUP(M73,スケジュール!$A$10:$AC$276,4)),(ISBLANK(VLOOKUP(M73,スケジュール!$A$10:$AC$276,4)))),"",VLOOKUP(M73,スケジュール!$A$10:$AC$276,4))</f>
        <v/>
      </c>
      <c r="N80" s="405">
        <f>IF(OR(ISERROR(VLOOKUP(N73,スケジュール!$A$10:$AC$276,4)),(ISBLANK(VLOOKUP(N73,スケジュール!$A$10:$AC$276,4)))),"",VLOOKUP(N73,スケジュール!$A$10:$AC$276,4))</f>
        <v>43553</v>
      </c>
      <c r="O80" s="405" t="str">
        <f>IF(OR(ISERROR(VLOOKUP(O73,スケジュール!$A$10:$AC$276,4)),(ISBLANK(VLOOKUP(O73,スケジュール!$A$10:$AC$276,4)))),"",VLOOKUP(O73,スケジュール!$A$10:$AC$276,4))</f>
        <v/>
      </c>
      <c r="P80" s="405" t="str">
        <f>IF(OR(ISERROR(VLOOKUP(P73,スケジュール!$A$10:$AC$276,4)),(ISBLANK(VLOOKUP(P73,スケジュール!$A$10:$AC$276,4)))),"",VLOOKUP(P73,スケジュール!$A$10:$AC$276,4))</f>
        <v/>
      </c>
      <c r="Q80" s="406"/>
      <c r="R80" s="405" t="str">
        <f>IF(OR(ISERROR(VLOOKUP(R73,スケジュール!$A$10:$AC$276,4)),(ISBLANK(VLOOKUP(R73,スケジュール!$A$10:$AC$276,4)))),"",VLOOKUP(R73,スケジュール!$A$10:$AC$276,4))</f>
        <v/>
      </c>
      <c r="S80" s="405">
        <f>IF(OR(ISERROR(VLOOKUP(S73,スケジュール!$A$10:$AC$276,4)),(ISBLANK(VLOOKUP(S73,スケジュール!$A$10:$AC$276,4)))),"",VLOOKUP(S73,スケジュール!$A$10:$AC$276,4))</f>
        <v>43584</v>
      </c>
      <c r="T80" s="405">
        <f>IF(OR(ISERROR(VLOOKUP(T73,スケジュール!$A$10:$AC$276,4)),(ISBLANK(VLOOKUP(T73,スケジュール!$A$10:$AC$276,4)))),"",VLOOKUP(T73,スケジュール!$A$10:$AC$276,4))</f>
        <v>43585</v>
      </c>
      <c r="U80" s="405">
        <f>IF(OR(ISERROR(VLOOKUP(U73,スケジュール!$A$10:$AC$276,4)),(ISBLANK(VLOOKUP(U73,スケジュール!$A$10:$AC$276,4)))),"",VLOOKUP(U73,スケジュール!$A$10:$AC$276,4))</f>
        <v>43586</v>
      </c>
      <c r="V80" s="405">
        <f>IF(OR(ISERROR(VLOOKUP(V73,スケジュール!$A$10:$AC$276,4)),(ISBLANK(VLOOKUP(V73,スケジュール!$A$10:$AC$276,4)))),"",VLOOKUP(V73,スケジュール!$A$10:$AC$276,4))</f>
        <v>43587</v>
      </c>
      <c r="W80" s="405" t="str">
        <f>IF(OR(ISERROR(VLOOKUP(W73,スケジュール!$A$10:$AC$276,4)),(ISBLANK(VLOOKUP(W73,スケジュール!$A$10:$AC$276,4)))),"",VLOOKUP(W73,スケジュール!$A$10:$AC$276,4))</f>
        <v/>
      </c>
      <c r="X80" s="405" t="str">
        <f>IF(OR(ISERROR(VLOOKUP(X73,スケジュール!$A$10:$AC$276,4)),(ISBLANK(VLOOKUP(X73,スケジュール!$A$10:$AC$276,4)))),"",VLOOKUP(X73,スケジュール!$A$10:$AC$276,4))</f>
        <v/>
      </c>
      <c r="Y80" s="406"/>
      <c r="Z80" s="405" t="str">
        <f>IF(OR(ISERROR(VLOOKUP(Z73,スケジュール!$A$10:$AC$276,4)),(ISBLANK(VLOOKUP(Z73,スケジュール!$A$10:$AC$276,4)))),"",VLOOKUP(Z73,スケジュール!$A$10:$AC$276,4))</f>
        <v/>
      </c>
      <c r="AA80" s="405">
        <f>IF(OR(ISERROR(VLOOKUP(AA73,スケジュール!$A$10:$AC$276,4)),(ISBLANK(VLOOKUP(AA73,スケジュール!$A$10:$AC$276,4)))),"",VLOOKUP(AA73,スケジュール!$A$10:$AC$276,4))</f>
        <v>43612</v>
      </c>
      <c r="AB80" s="405">
        <f>IF(OR(ISERROR(VLOOKUP(AB73,スケジュール!$A$10:$AC$276,4)),(ISBLANK(VLOOKUP(AB73,スケジュール!$A$10:$AC$276,4)))),"",VLOOKUP(AB73,スケジュール!$A$10:$AC$276,4))</f>
        <v>43613</v>
      </c>
      <c r="AC80" s="405">
        <f>IF(OR(ISERROR(VLOOKUP(AC73,スケジュール!$A$10:$AC$276,4)),(ISBLANK(VLOOKUP(AC73,スケジュール!$A$10:$AC$276,4)))),"",VLOOKUP(AC73,スケジュール!$A$10:$AC$276,4))</f>
        <v>43614</v>
      </c>
      <c r="AD80" s="405">
        <f>IF(OR(ISERROR(VLOOKUP(AD73,スケジュール!$A$10:$AC$276,4)),(ISBLANK(VLOOKUP(AD73,スケジュール!$A$10:$AC$276,4)))),"",VLOOKUP(AD73,スケジュール!$A$10:$AC$276,4))</f>
        <v>43615</v>
      </c>
      <c r="AE80" s="405" t="str">
        <f>IF(OR(ISERROR(VLOOKUP(AE73,スケジュール!$A$10:$AC$276,4)),(ISBLANK(VLOOKUP(AE73,スケジュール!$A$10:$AC$276,4)))),"",VLOOKUP(AE73,スケジュール!$A$10:$AC$276,4))</f>
        <v/>
      </c>
      <c r="AF80" s="405" t="str">
        <f>IF(OR(ISERROR(VLOOKUP(AF73,スケジュール!$A$10:$AC$276,4)),(ISBLANK(VLOOKUP(AF73,スケジュール!$A$10:$AC$276,4)))),"",VLOOKUP(AF73,スケジュール!$A$10:$AC$276,4))</f>
        <v/>
      </c>
    </row>
    <row r="81" spans="1:36" s="382" customFormat="1" ht="19.899999999999999" customHeight="1">
      <c r="A81" s="380"/>
      <c r="B81" s="277">
        <f>H73+1</f>
        <v>43513</v>
      </c>
      <c r="C81" s="277">
        <f t="shared" ref="C81:H81" si="51">B81+1</f>
        <v>43514</v>
      </c>
      <c r="D81" s="277">
        <f t="shared" si="51"/>
        <v>43515</v>
      </c>
      <c r="E81" s="277">
        <f t="shared" si="51"/>
        <v>43516</v>
      </c>
      <c r="F81" s="277">
        <f t="shared" si="51"/>
        <v>43517</v>
      </c>
      <c r="G81" s="277">
        <f t="shared" si="51"/>
        <v>43518</v>
      </c>
      <c r="H81" s="277">
        <f t="shared" si="51"/>
        <v>43519</v>
      </c>
      <c r="I81" s="381"/>
      <c r="J81" s="277">
        <f>P73+1</f>
        <v>43541</v>
      </c>
      <c r="K81" s="277">
        <f t="shared" ref="K81:P81" si="52">J81+1</f>
        <v>43542</v>
      </c>
      <c r="L81" s="277">
        <f t="shared" si="52"/>
        <v>43543</v>
      </c>
      <c r="M81" s="277">
        <f t="shared" si="52"/>
        <v>43544</v>
      </c>
      <c r="N81" s="277">
        <f t="shared" si="52"/>
        <v>43545</v>
      </c>
      <c r="O81" s="277">
        <f t="shared" si="52"/>
        <v>43546</v>
      </c>
      <c r="P81" s="277">
        <f t="shared" si="52"/>
        <v>43547</v>
      </c>
      <c r="Q81" s="381"/>
      <c r="R81" s="277">
        <f>X73+1</f>
        <v>43576</v>
      </c>
      <c r="S81" s="277">
        <f t="shared" ref="S81" si="53">R81+1</f>
        <v>43577</v>
      </c>
      <c r="T81" s="277">
        <f t="shared" ref="T81" si="54">S81+1</f>
        <v>43578</v>
      </c>
      <c r="U81" s="277">
        <f t="shared" ref="U81" si="55">T81+1</f>
        <v>43579</v>
      </c>
      <c r="V81" s="277">
        <f t="shared" ref="V81" si="56">U81+1</f>
        <v>43580</v>
      </c>
      <c r="W81" s="277">
        <f t="shared" ref="W81" si="57">V81+1</f>
        <v>43581</v>
      </c>
      <c r="X81" s="277">
        <f t="shared" ref="X81" si="58">W81+1</f>
        <v>43582</v>
      </c>
      <c r="Y81" s="381"/>
      <c r="Z81" s="277">
        <f>AF73+1</f>
        <v>43604</v>
      </c>
      <c r="AA81" s="277">
        <f t="shared" ref="AA81:AF81" si="59">Z81+1</f>
        <v>43605</v>
      </c>
      <c r="AB81" s="277">
        <f t="shared" si="59"/>
        <v>43606</v>
      </c>
      <c r="AC81" s="277">
        <f t="shared" si="59"/>
        <v>43607</v>
      </c>
      <c r="AD81" s="277">
        <f t="shared" si="59"/>
        <v>43608</v>
      </c>
      <c r="AE81" s="277">
        <f t="shared" si="59"/>
        <v>43609</v>
      </c>
      <c r="AF81" s="277">
        <f t="shared" si="59"/>
        <v>43610</v>
      </c>
    </row>
    <row r="82" spans="1:36" s="116" customFormat="1" ht="19.899999999999999"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purple</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purple</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purple</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b">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0</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green</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green</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b">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0</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b">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0</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19.899999999999999" customHeight="1">
      <c r="A83" s="126" t="str">
        <f>IF(ISBLANK(A75),"",A75)</f>
        <v>●</v>
      </c>
      <c r="B83" s="403" t="str">
        <f>IF(ISERROR(VLOOKUP(B81,スケジュール!$A$10:$V$266,$AG83+4,FALSE)),"",IF(VLOOKUP(B81,スケジュール!$A$10:$V$266,$AG83+4,FALSE)="●",VLOOKUP(B81,スケジュール!$A$10:$V$266,$AG83+4,FALSE),""))</f>
        <v/>
      </c>
      <c r="C83" s="403" t="str">
        <f>IF(ISERROR(VLOOKUP(C81,スケジュール!$A$10:$V$266,$AG83+4,FALSE)),"",IF(VLOOKUP(C81,スケジュール!$A$10:$V$266,$AG83+4,FALSE)="●",VLOOKUP(C81,スケジュール!$A$10:$V$266,$AG83+4,FALSE),""))</f>
        <v/>
      </c>
      <c r="D83" s="403" t="str">
        <f>IF(ISERROR(VLOOKUP(D81,スケジュール!$A$10:$V$266,$AG83+4,FALSE)),"",IF(VLOOKUP(D81,スケジュール!$A$10:$V$266,$AG83+4,FALSE)="●",VLOOKUP(D81,スケジュール!$A$10:$V$266,$AG83+4,FALSE),""))</f>
        <v/>
      </c>
      <c r="E83" s="403" t="str">
        <f>IF(ISERROR(VLOOKUP(E81,スケジュール!$A$10:$V$266,$AG83+4,FALSE)),"",IF(VLOOKUP(E81,スケジュール!$A$10:$V$266,$AG83+4,FALSE)="●",VLOOKUP(E81,スケジュール!$A$10:$V$266,$AG83+4,FALSE),""))</f>
        <v/>
      </c>
      <c r="F83" s="403" t="str">
        <f>IF(ISERROR(VLOOKUP(F81,スケジュール!$A$10:$V$266,$AG83+4,FALSE)),"",IF(VLOOKUP(F81,スケジュール!$A$10:$V$266,$AG83+4,FALSE)="●",VLOOKUP(F81,スケジュール!$A$10:$V$266,$AG83+4,FALSE),""))</f>
        <v/>
      </c>
      <c r="G83" s="403" t="str">
        <f>IF(ISERROR(VLOOKUP(G81,スケジュール!$A$10:$V$266,$AG83+4,FALSE)),"",IF(VLOOKUP(G81,スケジュール!$A$10:$V$266,$AG83+4,FALSE)="●",VLOOKUP(G81,スケジュール!$A$10:$V$266,$AG83+4,FALSE),""))</f>
        <v/>
      </c>
      <c r="H83" s="403" t="str">
        <f>IF(ISERROR(VLOOKUP(H81,スケジュール!$A$10:$V$266,$AG83+4,FALSE)),"",IF(VLOOKUP(H81,スケジュール!$A$10:$V$266,$AG83+4,FALSE)="●",VLOOKUP(H81,スケジュール!$A$10:$V$266,$AG83+4,FALSE),""))</f>
        <v/>
      </c>
      <c r="I83" s="404"/>
      <c r="J83" s="403" t="str">
        <f>IF(ISERROR(VLOOKUP(J81,スケジュール!$A$10:$V$266,$AG83+4,FALSE)),"",IF(VLOOKUP(J81,スケジュール!$A$10:$V$266,$AG83+4,FALSE)="●",VLOOKUP(J81,スケジュール!$A$10:$V$266,$AG83+4,FALSE),""))</f>
        <v/>
      </c>
      <c r="K83" s="403" t="str">
        <f>IF(ISERROR(VLOOKUP(K81,スケジュール!$A$10:$V$266,$AG83+4,FALSE)),"",IF(VLOOKUP(K81,スケジュール!$A$10:$V$266,$AG83+4,FALSE)="●",VLOOKUP(K81,スケジュール!$A$10:$V$266,$AG83+4,FALSE),""))</f>
        <v/>
      </c>
      <c r="L83" s="403" t="str">
        <f>IF(ISERROR(VLOOKUP(L81,スケジュール!$A$10:$V$266,$AG83+4,FALSE)),"",IF(VLOOKUP(L81,スケジュール!$A$10:$V$266,$AG83+4,FALSE)="●",VLOOKUP(L81,スケジュール!$A$10:$V$266,$AG83+4,FALSE),""))</f>
        <v/>
      </c>
      <c r="M83" s="403" t="str">
        <f>IF(ISERROR(VLOOKUP(M81,スケジュール!$A$10:$V$266,$AG83+4,FALSE)),"",IF(VLOOKUP(M81,スケジュール!$A$10:$V$266,$AG83+4,FALSE)="●",VLOOKUP(M81,スケジュール!$A$10:$V$266,$AG83+4,FALSE),""))</f>
        <v/>
      </c>
      <c r="N83" s="403" t="str">
        <f>IF(ISERROR(VLOOKUP(N81,スケジュール!$A$10:$V$266,$AG83+4,FALSE)),"",IF(VLOOKUP(N81,スケジュール!$A$10:$V$266,$AG83+4,FALSE)="●",VLOOKUP(N81,スケジュール!$A$10:$V$266,$AG83+4,FALSE),""))</f>
        <v/>
      </c>
      <c r="O83" s="403" t="str">
        <f>IF(ISERROR(VLOOKUP(O81,スケジュール!$A$10:$V$266,$AG83+4,FALSE)),"",IF(VLOOKUP(O81,スケジュール!$A$10:$V$266,$AG83+4,FALSE)="●",VLOOKUP(O81,スケジュール!$A$10:$V$266,$AG83+4,FALSE),""))</f>
        <v/>
      </c>
      <c r="P83" s="403" t="str">
        <f>IF(ISERROR(VLOOKUP(P81,スケジュール!$A$10:$V$266,$AG83+4,FALSE)),"",IF(VLOOKUP(P81,スケジュール!$A$10:$V$266,$AG83+4,FALSE)="●",VLOOKUP(P81,スケジュール!$A$10:$V$266,$AG83+4,FALSE),""))</f>
        <v/>
      </c>
      <c r="Q83" s="404"/>
      <c r="R83" s="403" t="str">
        <f>IF(ISERROR(VLOOKUP(R81,スケジュール!$A$10:$V$266,$AG83+4,FALSE)),"",IF(VLOOKUP(R81,スケジュール!$A$10:$V$266,$AG83+4,FALSE)="●",VLOOKUP(R81,スケジュール!$A$10:$V$266,$AG83+4,FALSE),""))</f>
        <v/>
      </c>
      <c r="S83" s="403" t="str">
        <f>IF(ISERROR(VLOOKUP(S81,スケジュール!$A$10:$V$266,$AG83+4,FALSE)),"",IF(VLOOKUP(S81,スケジュール!$A$10:$V$266,$AG83+4,FALSE)="●",VLOOKUP(S81,スケジュール!$A$10:$V$266,$AG83+4,FALSE),""))</f>
        <v/>
      </c>
      <c r="T83" s="403" t="str">
        <f>IF(ISERROR(VLOOKUP(T81,スケジュール!$A$10:$V$266,$AG83+4,FALSE)),"",IF(VLOOKUP(T81,スケジュール!$A$10:$V$266,$AG83+4,FALSE)="●",VLOOKUP(T81,スケジュール!$A$10:$V$266,$AG83+4,FALSE),""))</f>
        <v/>
      </c>
      <c r="U83" s="403" t="str">
        <f>IF(ISERROR(VLOOKUP(U81,スケジュール!$A$10:$V$266,$AG83+4,FALSE)),"",IF(VLOOKUP(U81,スケジュール!$A$10:$V$266,$AG83+4,FALSE)="●",VLOOKUP(U81,スケジュール!$A$10:$V$266,$AG83+4,FALSE),""))</f>
        <v/>
      </c>
      <c r="V83" s="403" t="str">
        <f>IF(ISERROR(VLOOKUP(V81,スケジュール!$A$10:$V$266,$AG83+4,FALSE)),"",IF(VLOOKUP(V81,スケジュール!$A$10:$V$266,$AG83+4,FALSE)="●",VLOOKUP(V81,スケジュール!$A$10:$V$266,$AG83+4,FALSE),""))</f>
        <v/>
      </c>
      <c r="W83" s="403" t="str">
        <f>IF(ISERROR(VLOOKUP(W81,スケジュール!$A$10:$V$266,$AG83+4,FALSE)),"",IF(VLOOKUP(W81,スケジュール!$A$10:$V$266,$AG83+4,FALSE)="●",VLOOKUP(W81,スケジュール!$A$10:$V$266,$AG83+4,FALSE),""))</f>
        <v/>
      </c>
      <c r="X83" s="403" t="str">
        <f>IF(ISERROR(VLOOKUP(X81,スケジュール!$A$10:$V$266,$AG83+4,FALSE)),"",IF(VLOOKUP(X81,スケジュール!$A$10:$V$266,$AG83+4,FALSE)="●",VLOOKUP(X81,スケジュール!$A$10:$V$266,$AG83+4,FALSE),""))</f>
        <v/>
      </c>
      <c r="Y83" s="404"/>
      <c r="Z83" s="403" t="str">
        <f>IF(ISERROR(VLOOKUP(Z81,スケジュール!$A$10:$V$266,$AG83+4,FALSE)),"",IF(VLOOKUP(Z81,スケジュール!$A$10:$V$266,$AG83+4,FALSE)="●",VLOOKUP(Z81,スケジュール!$A$10:$V$266,$AG83+4,FALSE),""))</f>
        <v/>
      </c>
      <c r="AA83" s="403" t="str">
        <f>IF(ISERROR(VLOOKUP(AA81,スケジュール!$A$10:$V$266,$AG83+4,FALSE)),"",IF(VLOOKUP(AA81,スケジュール!$A$10:$V$266,$AG83+4,FALSE)="●",VLOOKUP(AA81,スケジュール!$A$10:$V$266,$AG83+4,FALSE),""))</f>
        <v/>
      </c>
      <c r="AB83" s="403" t="str">
        <f>IF(ISERROR(VLOOKUP(AB81,スケジュール!$A$10:$V$266,$AG83+4,FALSE)),"",IF(VLOOKUP(AB81,スケジュール!$A$10:$V$266,$AG83+4,FALSE)="●",VLOOKUP(AB81,スケジュール!$A$10:$V$266,$AG83+4,FALSE),""))</f>
        <v/>
      </c>
      <c r="AC83" s="403" t="str">
        <f>IF(ISERROR(VLOOKUP(AC81,スケジュール!$A$10:$V$266,$AG83+4,FALSE)),"",IF(VLOOKUP(AC81,スケジュール!$A$10:$V$266,$AG83+4,FALSE)="●",VLOOKUP(AC81,スケジュール!$A$10:$V$266,$AG83+4,FALSE),""))</f>
        <v/>
      </c>
      <c r="AD83" s="403" t="str">
        <f>IF(ISERROR(VLOOKUP(AD81,スケジュール!$A$10:$V$266,$AG83+4,FALSE)),"",IF(VLOOKUP(AD81,スケジュール!$A$10:$V$266,$AG83+4,FALSE)="●",VLOOKUP(AD81,スケジュール!$A$10:$V$266,$AG83+4,FALSE),""))</f>
        <v/>
      </c>
      <c r="AE83" s="403" t="str">
        <f>IF(ISERROR(VLOOKUP(AE81,スケジュール!$A$10:$V$266,$AG83+4,FALSE)),"",IF(VLOOKUP(AE81,スケジュール!$A$10:$V$266,$AG83+4,FALSE)="●",VLOOKUP(AE81,スケジュール!$A$10:$V$266,$AG83+4,FALSE),""))</f>
        <v/>
      </c>
      <c r="AF83" s="403" t="str">
        <f>IF(ISERROR(VLOOKUP(AF81,スケジュール!$A$10:$V$266,$AG83+4,FALSE)),"",IF(VLOOKUP(AF81,スケジュール!$A$10:$V$266,$AG83+4,FALSE)="●",VLOOKUP(AF81,スケジュール!$A$10:$V$266,$AG83+4,FALSE),""))</f>
        <v/>
      </c>
      <c r="AG83" s="102" t="e">
        <f>AG75</f>
        <v>#N/A</v>
      </c>
    </row>
    <row r="84" spans="1:36" s="88" customFormat="1" ht="19.899999999999999" customHeight="1">
      <c r="A84" s="88" t="str">
        <f>IF(ISBLANK(A76),"",A76)</f>
        <v>●</v>
      </c>
      <c r="B84" s="403" t="str">
        <f>IF(ISERROR(VLOOKUP(B81,スケジュール!$A$10:$V$266,$AG84+4,FALSE)),"",IF(VLOOKUP(B81,スケジュール!$A$10:$V$266,$AG84+4,FALSE)="●",VLOOKUP(B81,スケジュール!$A$10:$V$266,$AG84+4,FALSE),""))</f>
        <v/>
      </c>
      <c r="C84" s="403" t="str">
        <f>IF(ISERROR(VLOOKUP(C81,スケジュール!$A$10:$V$266,$AG84+4,FALSE)),"",IF(VLOOKUP(C81,スケジュール!$A$10:$V$266,$AG84+4,FALSE)="●",VLOOKUP(C81,スケジュール!$A$10:$V$266,$AG84+4,FALSE),""))</f>
        <v/>
      </c>
      <c r="D84" s="403" t="str">
        <f>IF(ISERROR(VLOOKUP(D81,スケジュール!$A$10:$V$266,$AG84+4,FALSE)),"",IF(VLOOKUP(D81,スケジュール!$A$10:$V$266,$AG84+4,FALSE)="●",VLOOKUP(D81,スケジュール!$A$10:$V$266,$AG84+4,FALSE),""))</f>
        <v/>
      </c>
      <c r="E84" s="403" t="str">
        <f>IF(ISERROR(VLOOKUP(E81,スケジュール!$A$10:$V$266,$AG84+4,FALSE)),"",IF(VLOOKUP(E81,スケジュール!$A$10:$V$266,$AG84+4,FALSE)="●",VLOOKUP(E81,スケジュール!$A$10:$V$266,$AG84+4,FALSE),""))</f>
        <v/>
      </c>
      <c r="F84" s="403" t="str">
        <f>IF(ISERROR(VLOOKUP(F81,スケジュール!$A$10:$V$266,$AG84+4,FALSE)),"",IF(VLOOKUP(F81,スケジュール!$A$10:$V$266,$AG84+4,FALSE)="●",VLOOKUP(F81,スケジュール!$A$10:$V$266,$AG84+4,FALSE),""))</f>
        <v/>
      </c>
      <c r="G84" s="403" t="str">
        <f>IF(ISERROR(VLOOKUP(G81,スケジュール!$A$10:$V$266,$AG84+4,FALSE)),"",IF(VLOOKUP(G81,スケジュール!$A$10:$V$266,$AG84+4,FALSE)="●",VLOOKUP(G81,スケジュール!$A$10:$V$266,$AG84+4,FALSE),""))</f>
        <v/>
      </c>
      <c r="H84" s="403" t="str">
        <f>IF(ISERROR(VLOOKUP(H81,スケジュール!$A$10:$V$266,$AG84+4,FALSE)),"",IF(VLOOKUP(H81,スケジュール!$A$10:$V$266,$AG84+4,FALSE)="●",VLOOKUP(H81,スケジュール!$A$10:$V$266,$AG84+4,FALSE),""))</f>
        <v/>
      </c>
      <c r="I84" s="404"/>
      <c r="J84" s="403" t="str">
        <f>IF(ISERROR(VLOOKUP(J81,スケジュール!$A$10:$V$266,$AG84+4,FALSE)),"",IF(VLOOKUP(J81,スケジュール!$A$10:$V$266,$AG84+4,FALSE)="●",VLOOKUP(J81,スケジュール!$A$10:$V$266,$AG84+4,FALSE),""))</f>
        <v/>
      </c>
      <c r="K84" s="403" t="str">
        <f>IF(ISERROR(VLOOKUP(K81,スケジュール!$A$10:$V$266,$AG84+4,FALSE)),"",IF(VLOOKUP(K81,スケジュール!$A$10:$V$266,$AG84+4,FALSE)="●",VLOOKUP(K81,スケジュール!$A$10:$V$266,$AG84+4,FALSE),""))</f>
        <v/>
      </c>
      <c r="L84" s="403" t="str">
        <f>IF(ISERROR(VLOOKUP(L81,スケジュール!$A$10:$V$266,$AG84+4,FALSE)),"",IF(VLOOKUP(L81,スケジュール!$A$10:$V$266,$AG84+4,FALSE)="●",VLOOKUP(L81,スケジュール!$A$10:$V$266,$AG84+4,FALSE),""))</f>
        <v/>
      </c>
      <c r="M84" s="403" t="str">
        <f>IF(ISERROR(VLOOKUP(M81,スケジュール!$A$10:$V$266,$AG84+4,FALSE)),"",IF(VLOOKUP(M81,スケジュール!$A$10:$V$266,$AG84+4,FALSE)="●",VLOOKUP(M81,スケジュール!$A$10:$V$266,$AG84+4,FALSE),""))</f>
        <v/>
      </c>
      <c r="N84" s="403" t="str">
        <f>IF(ISERROR(VLOOKUP(N81,スケジュール!$A$10:$V$266,$AG84+4,FALSE)),"",IF(VLOOKUP(N81,スケジュール!$A$10:$V$266,$AG84+4,FALSE)="●",VLOOKUP(N81,スケジュール!$A$10:$V$266,$AG84+4,FALSE),""))</f>
        <v/>
      </c>
      <c r="O84" s="403" t="str">
        <f>IF(ISERROR(VLOOKUP(O81,スケジュール!$A$10:$V$266,$AG84+4,FALSE)),"",IF(VLOOKUP(O81,スケジュール!$A$10:$V$266,$AG84+4,FALSE)="●",VLOOKUP(O81,スケジュール!$A$10:$V$266,$AG84+4,FALSE),""))</f>
        <v/>
      </c>
      <c r="P84" s="403" t="str">
        <f>IF(ISERROR(VLOOKUP(P81,スケジュール!$A$10:$V$266,$AG84+4,FALSE)),"",IF(VLOOKUP(P81,スケジュール!$A$10:$V$266,$AG84+4,FALSE)="●",VLOOKUP(P81,スケジュール!$A$10:$V$266,$AG84+4,FALSE),""))</f>
        <v/>
      </c>
      <c r="Q84" s="404"/>
      <c r="R84" s="403" t="str">
        <f>IF(ISERROR(VLOOKUP(R81,スケジュール!$A$10:$V$266,$AG84+4,FALSE)),"",IF(VLOOKUP(R81,スケジュール!$A$10:$V$266,$AG84+4,FALSE)="●",VLOOKUP(R81,スケジュール!$A$10:$V$266,$AG84+4,FALSE),""))</f>
        <v/>
      </c>
      <c r="S84" s="403" t="str">
        <f>IF(ISERROR(VLOOKUP(S81,スケジュール!$A$10:$V$266,$AG84+4,FALSE)),"",IF(VLOOKUP(S81,スケジュール!$A$10:$V$266,$AG84+4,FALSE)="●",VLOOKUP(S81,スケジュール!$A$10:$V$266,$AG84+4,FALSE),""))</f>
        <v/>
      </c>
      <c r="T84" s="403" t="str">
        <f>IF(ISERROR(VLOOKUP(T81,スケジュール!$A$10:$V$266,$AG84+4,FALSE)),"",IF(VLOOKUP(T81,スケジュール!$A$10:$V$266,$AG84+4,FALSE)="●",VLOOKUP(T81,スケジュール!$A$10:$V$266,$AG84+4,FALSE),""))</f>
        <v/>
      </c>
      <c r="U84" s="403" t="str">
        <f>IF(ISERROR(VLOOKUP(U81,スケジュール!$A$10:$V$266,$AG84+4,FALSE)),"",IF(VLOOKUP(U81,スケジュール!$A$10:$V$266,$AG84+4,FALSE)="●",VLOOKUP(U81,スケジュール!$A$10:$V$266,$AG84+4,FALSE),""))</f>
        <v/>
      </c>
      <c r="V84" s="403" t="str">
        <f>IF(ISERROR(VLOOKUP(V81,スケジュール!$A$10:$V$266,$AG84+4,FALSE)),"",IF(VLOOKUP(V81,スケジュール!$A$10:$V$266,$AG84+4,FALSE)="●",VLOOKUP(V81,スケジュール!$A$10:$V$266,$AG84+4,FALSE),""))</f>
        <v/>
      </c>
      <c r="W84" s="403" t="str">
        <f>IF(ISERROR(VLOOKUP(W81,スケジュール!$A$10:$V$266,$AG84+4,FALSE)),"",IF(VLOOKUP(W81,スケジュール!$A$10:$V$266,$AG84+4,FALSE)="●",VLOOKUP(W81,スケジュール!$A$10:$V$266,$AG84+4,FALSE),""))</f>
        <v/>
      </c>
      <c r="X84" s="403" t="str">
        <f>IF(ISERROR(VLOOKUP(X81,スケジュール!$A$10:$V$266,$AG84+4,FALSE)),"",IF(VLOOKUP(X81,スケジュール!$A$10:$V$266,$AG84+4,FALSE)="●",VLOOKUP(X81,スケジュール!$A$10:$V$266,$AG84+4,FALSE),""))</f>
        <v/>
      </c>
      <c r="Y84" s="404"/>
      <c r="Z84" s="403" t="str">
        <f>IF(ISERROR(VLOOKUP(Z81,スケジュール!$A$10:$V$266,$AG84+4,FALSE)),"",IF(VLOOKUP(Z81,スケジュール!$A$10:$V$266,$AG84+4,FALSE)="●",VLOOKUP(Z81,スケジュール!$A$10:$V$266,$AG84+4,FALSE),""))</f>
        <v/>
      </c>
      <c r="AA84" s="403" t="str">
        <f>IF(ISERROR(VLOOKUP(AA81,スケジュール!$A$10:$V$266,$AG84+4,FALSE)),"",IF(VLOOKUP(AA81,スケジュール!$A$10:$V$266,$AG84+4,FALSE)="●",VLOOKUP(AA81,スケジュール!$A$10:$V$266,$AG84+4,FALSE),""))</f>
        <v/>
      </c>
      <c r="AB84" s="403" t="str">
        <f>IF(ISERROR(VLOOKUP(AB81,スケジュール!$A$10:$V$266,$AG84+4,FALSE)),"",IF(VLOOKUP(AB81,スケジュール!$A$10:$V$266,$AG84+4,FALSE)="●",VLOOKUP(AB81,スケジュール!$A$10:$V$266,$AG84+4,FALSE),""))</f>
        <v/>
      </c>
      <c r="AC84" s="403" t="str">
        <f>IF(ISERROR(VLOOKUP(AC81,スケジュール!$A$10:$V$266,$AG84+4,FALSE)),"",IF(VLOOKUP(AC81,スケジュール!$A$10:$V$266,$AG84+4,FALSE)="●",VLOOKUP(AC81,スケジュール!$A$10:$V$266,$AG84+4,FALSE),""))</f>
        <v/>
      </c>
      <c r="AD84" s="403" t="str">
        <f>IF(ISERROR(VLOOKUP(AD81,スケジュール!$A$10:$V$266,$AG84+4,FALSE)),"",IF(VLOOKUP(AD81,スケジュール!$A$10:$V$266,$AG84+4,FALSE)="●",VLOOKUP(AD81,スケジュール!$A$10:$V$266,$AG84+4,FALSE),""))</f>
        <v/>
      </c>
      <c r="AE84" s="403" t="str">
        <f>IF(ISERROR(VLOOKUP(AE81,スケジュール!$A$10:$V$266,$AG84+4,FALSE)),"",IF(VLOOKUP(AE81,スケジュール!$A$10:$V$266,$AG84+4,FALSE)="●",VLOOKUP(AE81,スケジュール!$A$10:$V$266,$AG84+4,FALSE),""))</f>
        <v/>
      </c>
      <c r="AF84" s="403" t="str">
        <f>IF(ISERROR(VLOOKUP(AF81,スケジュール!$A$10:$V$266,$AG84+4,FALSE)),"",IF(VLOOKUP(AF81,スケジュール!$A$10:$V$266,$AG84+4,FALSE)="●",VLOOKUP(AF81,スケジュール!$A$10:$V$266,$AG84+4,FALSE),""))</f>
        <v/>
      </c>
      <c r="AG84" s="102" t="e">
        <f>AG76</f>
        <v>#N/A</v>
      </c>
    </row>
    <row r="85" spans="1:36" s="94" customFormat="1" ht="19.899999999999999" customHeight="1">
      <c r="A85" s="94" t="str">
        <f>IF(ISBLANK(A77),"",A77)</f>
        <v>●</v>
      </c>
      <c r="B85" s="403" t="str">
        <f>IF(ISERROR(VLOOKUP(B81,スケジュール!$A$10:$V$266,$AG85+4,FALSE)),"",IF(VLOOKUP(B81,スケジュール!$A$10:$V$266,$AG85+4,FALSE)="●",VLOOKUP(B81,スケジュール!$A$10:$V$266,$AG85+4,FALSE),""))</f>
        <v/>
      </c>
      <c r="C85" s="403" t="str">
        <f>IF(ISERROR(VLOOKUP(C81,スケジュール!$A$10:$V$266,$AG85+4,FALSE)),"",IF(VLOOKUP(C81,スケジュール!$A$10:$V$266,$AG85+4,FALSE)="●",VLOOKUP(C81,スケジュール!$A$10:$V$266,$AG85+4,FALSE),""))</f>
        <v/>
      </c>
      <c r="D85" s="403" t="str">
        <f>IF(ISERROR(VLOOKUP(D81,スケジュール!$A$10:$V$266,$AG85+4,FALSE)),"",IF(VLOOKUP(D81,スケジュール!$A$10:$V$266,$AG85+4,FALSE)="●",VLOOKUP(D81,スケジュール!$A$10:$V$266,$AG85+4,FALSE),""))</f>
        <v/>
      </c>
      <c r="E85" s="403" t="str">
        <f>IF(ISERROR(VLOOKUP(E81,スケジュール!$A$10:$V$266,$AG85+4,FALSE)),"",IF(VLOOKUP(E81,スケジュール!$A$10:$V$266,$AG85+4,FALSE)="●",VLOOKUP(E81,スケジュール!$A$10:$V$266,$AG85+4,FALSE),""))</f>
        <v/>
      </c>
      <c r="F85" s="403" t="str">
        <f>IF(ISERROR(VLOOKUP(F81,スケジュール!$A$10:$V$266,$AG85+4,FALSE)),"",IF(VLOOKUP(F81,スケジュール!$A$10:$V$266,$AG85+4,FALSE)="●",VLOOKUP(F81,スケジュール!$A$10:$V$266,$AG85+4,FALSE),""))</f>
        <v/>
      </c>
      <c r="G85" s="403" t="str">
        <f>IF(ISERROR(VLOOKUP(G81,スケジュール!$A$10:$V$266,$AG85+4,FALSE)),"",IF(VLOOKUP(G81,スケジュール!$A$10:$V$266,$AG85+4,FALSE)="●",VLOOKUP(G81,スケジュール!$A$10:$V$266,$AG85+4,FALSE),""))</f>
        <v/>
      </c>
      <c r="H85" s="403" t="str">
        <f>IF(ISERROR(VLOOKUP(H81,スケジュール!$A$10:$V$266,$AG85+4,FALSE)),"",IF(VLOOKUP(H81,スケジュール!$A$10:$V$266,$AG85+4,FALSE)="●",VLOOKUP(H81,スケジュール!$A$10:$V$266,$AG85+4,FALSE),""))</f>
        <v/>
      </c>
      <c r="I85" s="404"/>
      <c r="J85" s="403" t="str">
        <f>IF(ISERROR(VLOOKUP(J81,スケジュール!$A$10:$V$266,$AG85+4,FALSE)),"",IF(VLOOKUP(J81,スケジュール!$A$10:$V$266,$AG85+4,FALSE)="●",VLOOKUP(J81,スケジュール!$A$10:$V$266,$AG85+4,FALSE),""))</f>
        <v/>
      </c>
      <c r="K85" s="403" t="str">
        <f>IF(ISERROR(VLOOKUP(K81,スケジュール!$A$10:$V$266,$AG85+4,FALSE)),"",IF(VLOOKUP(K81,スケジュール!$A$10:$V$266,$AG85+4,FALSE)="●",VLOOKUP(K81,スケジュール!$A$10:$V$266,$AG85+4,FALSE),""))</f>
        <v/>
      </c>
      <c r="L85" s="403" t="str">
        <f>IF(ISERROR(VLOOKUP(L81,スケジュール!$A$10:$V$266,$AG85+4,FALSE)),"",IF(VLOOKUP(L81,スケジュール!$A$10:$V$266,$AG85+4,FALSE)="●",VLOOKUP(L81,スケジュール!$A$10:$V$266,$AG85+4,FALSE),""))</f>
        <v/>
      </c>
      <c r="M85" s="403" t="str">
        <f>IF(ISERROR(VLOOKUP(M81,スケジュール!$A$10:$V$266,$AG85+4,FALSE)),"",IF(VLOOKUP(M81,スケジュール!$A$10:$V$266,$AG85+4,FALSE)="●",VLOOKUP(M81,スケジュール!$A$10:$V$266,$AG85+4,FALSE),""))</f>
        <v/>
      </c>
      <c r="N85" s="403" t="str">
        <f>IF(ISERROR(VLOOKUP(N81,スケジュール!$A$10:$V$266,$AG85+4,FALSE)),"",IF(VLOOKUP(N81,スケジュール!$A$10:$V$266,$AG85+4,FALSE)="●",VLOOKUP(N81,スケジュール!$A$10:$V$266,$AG85+4,FALSE),""))</f>
        <v/>
      </c>
      <c r="O85" s="403" t="str">
        <f>IF(ISERROR(VLOOKUP(O81,スケジュール!$A$10:$V$266,$AG85+4,FALSE)),"",IF(VLOOKUP(O81,スケジュール!$A$10:$V$266,$AG85+4,FALSE)="●",VLOOKUP(O81,スケジュール!$A$10:$V$266,$AG85+4,FALSE),""))</f>
        <v/>
      </c>
      <c r="P85" s="403" t="str">
        <f>IF(ISERROR(VLOOKUP(P81,スケジュール!$A$10:$V$266,$AG85+4,FALSE)),"",IF(VLOOKUP(P81,スケジュール!$A$10:$V$266,$AG85+4,FALSE)="●",VLOOKUP(P81,スケジュール!$A$10:$V$266,$AG85+4,FALSE),""))</f>
        <v/>
      </c>
      <c r="Q85" s="404"/>
      <c r="R85" s="403" t="str">
        <f>IF(ISERROR(VLOOKUP(R81,スケジュール!$A$10:$V$266,$AG85+4,FALSE)),"",IF(VLOOKUP(R81,スケジュール!$A$10:$V$266,$AG85+4,FALSE)="●",VLOOKUP(R81,スケジュール!$A$10:$V$266,$AG85+4,FALSE),""))</f>
        <v/>
      </c>
      <c r="S85" s="403" t="str">
        <f>IF(ISERROR(VLOOKUP(S81,スケジュール!$A$10:$V$266,$AG85+4,FALSE)),"",IF(VLOOKUP(S81,スケジュール!$A$10:$V$266,$AG85+4,FALSE)="●",VLOOKUP(S81,スケジュール!$A$10:$V$266,$AG85+4,FALSE),""))</f>
        <v/>
      </c>
      <c r="T85" s="403" t="str">
        <f>IF(ISERROR(VLOOKUP(T81,スケジュール!$A$10:$V$266,$AG85+4,FALSE)),"",IF(VLOOKUP(T81,スケジュール!$A$10:$V$266,$AG85+4,FALSE)="●",VLOOKUP(T81,スケジュール!$A$10:$V$266,$AG85+4,FALSE),""))</f>
        <v/>
      </c>
      <c r="U85" s="403" t="str">
        <f>IF(ISERROR(VLOOKUP(U81,スケジュール!$A$10:$V$266,$AG85+4,FALSE)),"",IF(VLOOKUP(U81,スケジュール!$A$10:$V$266,$AG85+4,FALSE)="●",VLOOKUP(U81,スケジュール!$A$10:$V$266,$AG85+4,FALSE),""))</f>
        <v/>
      </c>
      <c r="V85" s="403" t="str">
        <f>IF(ISERROR(VLOOKUP(V81,スケジュール!$A$10:$V$266,$AG85+4,FALSE)),"",IF(VLOOKUP(V81,スケジュール!$A$10:$V$266,$AG85+4,FALSE)="●",VLOOKUP(V81,スケジュール!$A$10:$V$266,$AG85+4,FALSE),""))</f>
        <v/>
      </c>
      <c r="W85" s="403" t="str">
        <f>IF(ISERROR(VLOOKUP(W81,スケジュール!$A$10:$V$266,$AG85+4,FALSE)),"",IF(VLOOKUP(W81,スケジュール!$A$10:$V$266,$AG85+4,FALSE)="●",VLOOKUP(W81,スケジュール!$A$10:$V$266,$AG85+4,FALSE),""))</f>
        <v/>
      </c>
      <c r="X85" s="403" t="str">
        <f>IF(ISERROR(VLOOKUP(X81,スケジュール!$A$10:$V$266,$AG85+4,FALSE)),"",IF(VLOOKUP(X81,スケジュール!$A$10:$V$266,$AG85+4,FALSE)="●",VLOOKUP(X81,スケジュール!$A$10:$V$266,$AG85+4,FALSE),""))</f>
        <v/>
      </c>
      <c r="Y85" s="404"/>
      <c r="Z85" s="403" t="str">
        <f>IF(ISERROR(VLOOKUP(Z81,スケジュール!$A$10:$V$266,$AG85+4,FALSE)),"",IF(VLOOKUP(Z81,スケジュール!$A$10:$V$266,$AG85+4,FALSE)="●",VLOOKUP(Z81,スケジュール!$A$10:$V$266,$AG85+4,FALSE),""))</f>
        <v/>
      </c>
      <c r="AA85" s="403" t="str">
        <f>IF(ISERROR(VLOOKUP(AA81,スケジュール!$A$10:$V$266,$AG85+4,FALSE)),"",IF(VLOOKUP(AA81,スケジュール!$A$10:$V$266,$AG85+4,FALSE)="●",VLOOKUP(AA81,スケジュール!$A$10:$V$266,$AG85+4,FALSE),""))</f>
        <v/>
      </c>
      <c r="AB85" s="403" t="str">
        <f>IF(ISERROR(VLOOKUP(AB81,スケジュール!$A$10:$V$266,$AG85+4,FALSE)),"",IF(VLOOKUP(AB81,スケジュール!$A$10:$V$266,$AG85+4,FALSE)="●",VLOOKUP(AB81,スケジュール!$A$10:$V$266,$AG85+4,FALSE),""))</f>
        <v/>
      </c>
      <c r="AC85" s="403" t="str">
        <f>IF(ISERROR(VLOOKUP(AC81,スケジュール!$A$10:$V$266,$AG85+4,FALSE)),"",IF(VLOOKUP(AC81,スケジュール!$A$10:$V$266,$AG85+4,FALSE)="●",VLOOKUP(AC81,スケジュール!$A$10:$V$266,$AG85+4,FALSE),""))</f>
        <v/>
      </c>
      <c r="AD85" s="403" t="str">
        <f>IF(ISERROR(VLOOKUP(AD81,スケジュール!$A$10:$V$266,$AG85+4,FALSE)),"",IF(VLOOKUP(AD81,スケジュール!$A$10:$V$266,$AG85+4,FALSE)="●",VLOOKUP(AD81,スケジュール!$A$10:$V$266,$AG85+4,FALSE),""))</f>
        <v/>
      </c>
      <c r="AE85" s="403" t="str">
        <f>IF(ISERROR(VLOOKUP(AE81,スケジュール!$A$10:$V$266,$AG85+4,FALSE)),"",IF(VLOOKUP(AE81,スケジュール!$A$10:$V$266,$AG85+4,FALSE)="●",VLOOKUP(AE81,スケジュール!$A$10:$V$266,$AG85+4,FALSE),""))</f>
        <v/>
      </c>
      <c r="AF85" s="403" t="str">
        <f>IF(ISERROR(VLOOKUP(AF81,スケジュール!$A$10:$V$266,$AG85+4,FALSE)),"",IF(VLOOKUP(AF81,スケジュール!$A$10:$V$266,$AG85+4,FALSE)="●",VLOOKUP(AF81,スケジュール!$A$10:$V$266,$AG85+4,FALSE),""))</f>
        <v/>
      </c>
      <c r="AG85" s="102" t="e">
        <f>AG77</f>
        <v>#N/A</v>
      </c>
    </row>
    <row r="86" spans="1:36" s="97" customFormat="1" ht="19.899999999999999" customHeight="1">
      <c r="A86" s="97" t="str">
        <f>IF(ISBLANK(A78),"",A78)</f>
        <v>●</v>
      </c>
      <c r="B86" s="403" t="str">
        <f>IF(ISERROR(VLOOKUP(B81,スケジュール!$A$10:$V$266,$AG86+4,FALSE)),"",IF(VLOOKUP(B81,スケジュール!$A$10:$V$266,$AG86+4,FALSE)="●",VLOOKUP(B81,スケジュール!$A$10:$V$266,$AG86+4,FALSE),""))</f>
        <v/>
      </c>
      <c r="C86" s="403" t="str">
        <f>IF(ISERROR(VLOOKUP(C81,スケジュール!$A$10:$V$266,$AG86+4,FALSE)),"",IF(VLOOKUP(C81,スケジュール!$A$10:$V$266,$AG86+4,FALSE)="●",VLOOKUP(C81,スケジュール!$A$10:$V$266,$AG86+4,FALSE),""))</f>
        <v/>
      </c>
      <c r="D86" s="403" t="str">
        <f>IF(ISERROR(VLOOKUP(D81,スケジュール!$A$10:$V$266,$AG86+4,FALSE)),"",IF(VLOOKUP(D81,スケジュール!$A$10:$V$266,$AG86+4,FALSE)="●",VLOOKUP(D81,スケジュール!$A$10:$V$266,$AG86+4,FALSE),""))</f>
        <v/>
      </c>
      <c r="E86" s="403" t="str">
        <f>IF(ISERROR(VLOOKUP(E81,スケジュール!$A$10:$V$266,$AG86+4,FALSE)),"",IF(VLOOKUP(E81,スケジュール!$A$10:$V$266,$AG86+4,FALSE)="●",VLOOKUP(E81,スケジュール!$A$10:$V$266,$AG86+4,FALSE),""))</f>
        <v/>
      </c>
      <c r="F86" s="403" t="str">
        <f>IF(ISERROR(VLOOKUP(F81,スケジュール!$A$10:$V$266,$AG86+4,FALSE)),"",IF(VLOOKUP(F81,スケジュール!$A$10:$V$266,$AG86+4,FALSE)="●",VLOOKUP(F81,スケジュール!$A$10:$V$266,$AG86+4,FALSE),""))</f>
        <v/>
      </c>
      <c r="G86" s="403" t="str">
        <f>IF(ISERROR(VLOOKUP(G81,スケジュール!$A$10:$V$266,$AG86+4,FALSE)),"",IF(VLOOKUP(G81,スケジュール!$A$10:$V$266,$AG86+4,FALSE)="●",VLOOKUP(G81,スケジュール!$A$10:$V$266,$AG86+4,FALSE),""))</f>
        <v/>
      </c>
      <c r="H86" s="403" t="str">
        <f>IF(ISERROR(VLOOKUP(H81,スケジュール!$A$10:$V$266,$AG86+4,FALSE)),"",IF(VLOOKUP(H81,スケジュール!$A$10:$V$266,$AG86+4,FALSE)="●",VLOOKUP(H81,スケジュール!$A$10:$V$266,$AG86+4,FALSE),""))</f>
        <v/>
      </c>
      <c r="I86" s="404"/>
      <c r="J86" s="403" t="str">
        <f>IF(ISERROR(VLOOKUP(J81,スケジュール!$A$10:$V$266,$AG86+4,FALSE)),"",IF(VLOOKUP(J81,スケジュール!$A$10:$V$266,$AG86+4,FALSE)="●",VLOOKUP(J81,スケジュール!$A$10:$V$266,$AG86+4,FALSE),""))</f>
        <v/>
      </c>
      <c r="K86" s="403" t="str">
        <f>IF(ISERROR(VLOOKUP(K81,スケジュール!$A$10:$V$266,$AG86+4,FALSE)),"",IF(VLOOKUP(K81,スケジュール!$A$10:$V$266,$AG86+4,FALSE)="●",VLOOKUP(K81,スケジュール!$A$10:$V$266,$AG86+4,FALSE),""))</f>
        <v/>
      </c>
      <c r="L86" s="403" t="str">
        <f>IF(ISERROR(VLOOKUP(L81,スケジュール!$A$10:$V$266,$AG86+4,FALSE)),"",IF(VLOOKUP(L81,スケジュール!$A$10:$V$266,$AG86+4,FALSE)="●",VLOOKUP(L81,スケジュール!$A$10:$V$266,$AG86+4,FALSE),""))</f>
        <v/>
      </c>
      <c r="M86" s="403" t="str">
        <f>IF(ISERROR(VLOOKUP(M81,スケジュール!$A$10:$V$266,$AG86+4,FALSE)),"",IF(VLOOKUP(M81,スケジュール!$A$10:$V$266,$AG86+4,FALSE)="●",VLOOKUP(M81,スケジュール!$A$10:$V$266,$AG86+4,FALSE),""))</f>
        <v/>
      </c>
      <c r="N86" s="403" t="str">
        <f>IF(ISERROR(VLOOKUP(N81,スケジュール!$A$10:$V$266,$AG86+4,FALSE)),"",IF(VLOOKUP(N81,スケジュール!$A$10:$V$266,$AG86+4,FALSE)="●",VLOOKUP(N81,スケジュール!$A$10:$V$266,$AG86+4,FALSE),""))</f>
        <v/>
      </c>
      <c r="O86" s="403" t="str">
        <f>IF(ISERROR(VLOOKUP(O81,スケジュール!$A$10:$V$266,$AG86+4,FALSE)),"",IF(VLOOKUP(O81,スケジュール!$A$10:$V$266,$AG86+4,FALSE)="●",VLOOKUP(O81,スケジュール!$A$10:$V$266,$AG86+4,FALSE),""))</f>
        <v/>
      </c>
      <c r="P86" s="403" t="str">
        <f>IF(ISERROR(VLOOKUP(P81,スケジュール!$A$10:$V$266,$AG86+4,FALSE)),"",IF(VLOOKUP(P81,スケジュール!$A$10:$V$266,$AG86+4,FALSE)="●",VLOOKUP(P81,スケジュール!$A$10:$V$266,$AG86+4,FALSE),""))</f>
        <v/>
      </c>
      <c r="Q86" s="404"/>
      <c r="R86" s="403" t="str">
        <f>IF(ISERROR(VLOOKUP(R81,スケジュール!$A$10:$V$266,$AG86+4,FALSE)),"",IF(VLOOKUP(R81,スケジュール!$A$10:$V$266,$AG86+4,FALSE)="●",VLOOKUP(R81,スケジュール!$A$10:$V$266,$AG86+4,FALSE),""))</f>
        <v/>
      </c>
      <c r="S86" s="403" t="str">
        <f>IF(ISERROR(VLOOKUP(S81,スケジュール!$A$10:$V$266,$AG86+4,FALSE)),"",IF(VLOOKUP(S81,スケジュール!$A$10:$V$266,$AG86+4,FALSE)="●",VLOOKUP(S81,スケジュール!$A$10:$V$266,$AG86+4,FALSE),""))</f>
        <v/>
      </c>
      <c r="T86" s="403" t="str">
        <f>IF(ISERROR(VLOOKUP(T81,スケジュール!$A$10:$V$266,$AG86+4,FALSE)),"",IF(VLOOKUP(T81,スケジュール!$A$10:$V$266,$AG86+4,FALSE)="●",VLOOKUP(T81,スケジュール!$A$10:$V$266,$AG86+4,FALSE),""))</f>
        <v/>
      </c>
      <c r="U86" s="403" t="str">
        <f>IF(ISERROR(VLOOKUP(U81,スケジュール!$A$10:$V$266,$AG86+4,FALSE)),"",IF(VLOOKUP(U81,スケジュール!$A$10:$V$266,$AG86+4,FALSE)="●",VLOOKUP(U81,スケジュール!$A$10:$V$266,$AG86+4,FALSE),""))</f>
        <v/>
      </c>
      <c r="V86" s="403" t="str">
        <f>IF(ISERROR(VLOOKUP(V81,スケジュール!$A$10:$V$266,$AG86+4,FALSE)),"",IF(VLOOKUP(V81,スケジュール!$A$10:$V$266,$AG86+4,FALSE)="●",VLOOKUP(V81,スケジュール!$A$10:$V$266,$AG86+4,FALSE),""))</f>
        <v/>
      </c>
      <c r="W86" s="403" t="str">
        <f>IF(ISERROR(VLOOKUP(W81,スケジュール!$A$10:$V$266,$AG86+4,FALSE)),"",IF(VLOOKUP(W81,スケジュール!$A$10:$V$266,$AG86+4,FALSE)="●",VLOOKUP(W81,スケジュール!$A$10:$V$266,$AG86+4,FALSE),""))</f>
        <v/>
      </c>
      <c r="X86" s="403" t="str">
        <f>IF(ISERROR(VLOOKUP(X81,スケジュール!$A$10:$V$266,$AG86+4,FALSE)),"",IF(VLOOKUP(X81,スケジュール!$A$10:$V$266,$AG86+4,FALSE)="●",VLOOKUP(X81,スケジュール!$A$10:$V$266,$AG86+4,FALSE),""))</f>
        <v/>
      </c>
      <c r="Y86" s="404"/>
      <c r="Z86" s="403" t="str">
        <f>IF(ISERROR(VLOOKUP(Z81,スケジュール!$A$10:$V$266,$AG86+4,FALSE)),"",IF(VLOOKUP(Z81,スケジュール!$A$10:$V$266,$AG86+4,FALSE)="●",VLOOKUP(Z81,スケジュール!$A$10:$V$266,$AG86+4,FALSE),""))</f>
        <v/>
      </c>
      <c r="AA86" s="403" t="str">
        <f>IF(ISERROR(VLOOKUP(AA81,スケジュール!$A$10:$V$266,$AG86+4,FALSE)),"",IF(VLOOKUP(AA81,スケジュール!$A$10:$V$266,$AG86+4,FALSE)="●",VLOOKUP(AA81,スケジュール!$A$10:$V$266,$AG86+4,FALSE),""))</f>
        <v/>
      </c>
      <c r="AB86" s="403" t="str">
        <f>IF(ISERROR(VLOOKUP(AB81,スケジュール!$A$10:$V$266,$AG86+4,FALSE)),"",IF(VLOOKUP(AB81,スケジュール!$A$10:$V$266,$AG86+4,FALSE)="●",VLOOKUP(AB81,スケジュール!$A$10:$V$266,$AG86+4,FALSE),""))</f>
        <v/>
      </c>
      <c r="AC86" s="403" t="str">
        <f>IF(ISERROR(VLOOKUP(AC81,スケジュール!$A$10:$V$266,$AG86+4,FALSE)),"",IF(VLOOKUP(AC81,スケジュール!$A$10:$V$266,$AG86+4,FALSE)="●",VLOOKUP(AC81,スケジュール!$A$10:$V$266,$AG86+4,FALSE),""))</f>
        <v/>
      </c>
      <c r="AD86" s="403" t="str">
        <f>IF(ISERROR(VLOOKUP(AD81,スケジュール!$A$10:$V$266,$AG86+4,FALSE)),"",IF(VLOOKUP(AD81,スケジュール!$A$10:$V$266,$AG86+4,FALSE)="●",VLOOKUP(AD81,スケジュール!$A$10:$V$266,$AG86+4,FALSE),""))</f>
        <v/>
      </c>
      <c r="AE86" s="403" t="str">
        <f>IF(ISERROR(VLOOKUP(AE81,スケジュール!$A$10:$V$266,$AG86+4,FALSE)),"",IF(VLOOKUP(AE81,スケジュール!$A$10:$V$266,$AG86+4,FALSE)="●",VLOOKUP(AE81,スケジュール!$A$10:$V$266,$AG86+4,FALSE),""))</f>
        <v/>
      </c>
      <c r="AF86" s="403" t="str">
        <f>IF(ISERROR(VLOOKUP(AF81,スケジュール!$A$10:$V$266,$AG86+4,FALSE)),"",IF(VLOOKUP(AF81,スケジュール!$A$10:$V$266,$AG86+4,FALSE)="●",VLOOKUP(AF81,スケジュール!$A$10:$V$266,$AG86+4,FALSE),""))</f>
        <v/>
      </c>
      <c r="AG86" s="102" t="e">
        <f>AG78</f>
        <v>#N/A</v>
      </c>
    </row>
    <row r="87" spans="1:36" ht="19.899999999999999" customHeight="1">
      <c r="A87" s="34" t="s">
        <v>89</v>
      </c>
      <c r="B87" s="405" t="str">
        <f>IF(OR(ISERROR(VLOOKUP(B81,スケジュール!$A$10:$AC$276,3)),(ISBLANK(VLOOKUP(B81,スケジュール!$A$10:$AC$276,3)))),"",VLOOKUP(B81,スケジュール!$A$10:$AC$276,3))</f>
        <v/>
      </c>
      <c r="C87" s="405" t="str">
        <f>IF(OR(ISERROR(VLOOKUP(C81,スケジュール!$A$10:$AC$276,3)),(ISBLANK(VLOOKUP(C81,スケジュール!$A$10:$AC$276,3)))),"",VLOOKUP(C81,スケジュール!$A$10:$AC$276,3))</f>
        <v/>
      </c>
      <c r="D87" s="405">
        <f>IF(OR(ISERROR(VLOOKUP(D81,スケジュール!$A$10:$AC$276,3)),(ISBLANK(VLOOKUP(D81,スケジュール!$A$10:$AC$276,3)))),"",VLOOKUP(D81,スケジュール!$A$10:$AC$276,3))</f>
        <v>43528</v>
      </c>
      <c r="E87" s="405">
        <f>IF(OR(ISERROR(VLOOKUP(E81,スケジュール!$A$10:$AC$276,3)),(ISBLANK(VLOOKUP(E81,スケジュール!$A$10:$AC$276,3)))),"",VLOOKUP(E81,スケジュール!$A$10:$AC$276,3))</f>
        <v>43529</v>
      </c>
      <c r="F87" s="405">
        <f>IF(OR(ISERROR(VLOOKUP(F81,スケジュール!$A$10:$AC$276,3)),(ISBLANK(VLOOKUP(F81,スケジュール!$A$10:$AC$276,3)))),"",VLOOKUP(F81,スケジュール!$A$10:$AC$276,3))</f>
        <v>43530</v>
      </c>
      <c r="G87" s="405" t="str">
        <f>IF(OR(ISERROR(VLOOKUP(G81,スケジュール!$A$10:$AC$276,3)),(ISBLANK(VLOOKUP(G81,スケジュール!$A$10:$AC$276,3)))),"",VLOOKUP(G81,スケジュール!$A$10:$AC$276,3))</f>
        <v/>
      </c>
      <c r="H87" s="405" t="str">
        <f>IF(OR(ISERROR(VLOOKUP(H81,スケジュール!$A$10:$AC$276,3)),(ISBLANK(VLOOKUP(H81,スケジュール!$A$10:$AC$276,3)))),"",VLOOKUP(H81,スケジュール!$A$10:$AC$276,3))</f>
        <v/>
      </c>
      <c r="I87" s="406"/>
      <c r="J87" s="405" t="str">
        <f>IF(OR(ISERROR(VLOOKUP(J81,スケジュール!$A$10:$AC$276,3)),(ISBLANK(VLOOKUP(J81,スケジュール!$A$10:$AC$276,3)))),"",VLOOKUP(J81,スケジュール!$A$10:$AC$276,3))</f>
        <v/>
      </c>
      <c r="K87" s="405" t="str">
        <f>IF(OR(ISERROR(VLOOKUP(K81,スケジュール!$A$10:$AC$276,3)),(ISBLANK(VLOOKUP(K81,スケジュール!$A$10:$AC$276,3)))),"",VLOOKUP(K81,スケジュール!$A$10:$AC$276,3))</f>
        <v/>
      </c>
      <c r="L87" s="405">
        <f>IF(OR(ISERROR(VLOOKUP(L81,スケジュール!$A$10:$AC$276,3)),(ISBLANK(VLOOKUP(L81,スケジュール!$A$10:$AC$276,3)))),"",VLOOKUP(L81,スケジュール!$A$10:$AC$276,3))</f>
        <v>43556</v>
      </c>
      <c r="M87" s="405">
        <f>IF(OR(ISERROR(VLOOKUP(M81,スケジュール!$A$10:$AC$276,3)),(ISBLANK(VLOOKUP(M81,スケジュール!$A$10:$AC$276,3)))),"",VLOOKUP(M81,スケジュール!$A$10:$AC$276,3))</f>
        <v>43557</v>
      </c>
      <c r="N87" s="405" t="str">
        <f>IF(OR(ISERROR(VLOOKUP(N81,スケジュール!$A$10:$AC$276,3)),(ISBLANK(VLOOKUP(N81,スケジュール!$A$10:$AC$276,3)))),"",VLOOKUP(N81,スケジュール!$A$10:$AC$276,3))</f>
        <v/>
      </c>
      <c r="O87" s="405" t="str">
        <f>IF(OR(ISERROR(VLOOKUP(O81,スケジュール!$A$10:$AC$276,3)),(ISBLANK(VLOOKUP(O81,スケジュール!$A$10:$AC$276,3)))),"",VLOOKUP(O81,スケジュール!$A$10:$AC$276,3))</f>
        <v/>
      </c>
      <c r="P87" s="405" t="str">
        <f>IF(OR(ISERROR(VLOOKUP(P81,スケジュール!$A$10:$AC$276,3)),(ISBLANK(VLOOKUP(P81,スケジュール!$A$10:$AC$276,3)))),"",VLOOKUP(P81,スケジュール!$A$10:$AC$276,3))</f>
        <v/>
      </c>
      <c r="Q87" s="406"/>
      <c r="R87" s="405" t="str">
        <f>IF(OR(ISERROR(VLOOKUP(R81,スケジュール!$A$10:$AC$276,3)),(ISBLANK(VLOOKUP(R81,スケジュール!$A$10:$AC$276,3)))),"",VLOOKUP(R81,スケジュール!$A$10:$AC$276,3))</f>
        <v/>
      </c>
      <c r="S87" s="405" t="str">
        <f>IF(OR(ISERROR(VLOOKUP(S81,スケジュール!$A$10:$AC$276,3)),(ISBLANK(VLOOKUP(S81,スケジュール!$A$10:$AC$276,3)))),"",VLOOKUP(S81,スケジュール!$A$10:$AC$276,3))</f>
        <v/>
      </c>
      <c r="T87" s="405" t="str">
        <f>IF(OR(ISERROR(VLOOKUP(T81,スケジュール!$A$10:$AC$276,3)),(ISBLANK(VLOOKUP(T81,スケジュール!$A$10:$AC$276,3)))),"",VLOOKUP(T81,スケジュール!$A$10:$AC$276,3))</f>
        <v/>
      </c>
      <c r="U87" s="405" t="str">
        <f>IF(OR(ISERROR(VLOOKUP(U81,スケジュール!$A$10:$AC$276,3)),(ISBLANK(VLOOKUP(U81,スケジュール!$A$10:$AC$276,3)))),"",VLOOKUP(U81,スケジュール!$A$10:$AC$276,3))</f>
        <v/>
      </c>
      <c r="V87" s="405" t="str">
        <f>IF(OR(ISERROR(VLOOKUP(V81,スケジュール!$A$10:$AC$276,3)),(ISBLANK(VLOOKUP(V81,スケジュール!$A$10:$AC$276,3)))),"",VLOOKUP(V81,スケジュール!$A$10:$AC$276,3))</f>
        <v/>
      </c>
      <c r="W87" s="405" t="str">
        <f>IF(OR(ISERROR(VLOOKUP(W81,スケジュール!$A$10:$AC$276,3)),(ISBLANK(VLOOKUP(W81,スケジュール!$A$10:$AC$276,3)))),"",VLOOKUP(W81,スケジュール!$A$10:$AC$276,3))</f>
        <v/>
      </c>
      <c r="X87" s="405" t="str">
        <f>IF(OR(ISERROR(VLOOKUP(X81,スケジュール!$A$10:$AC$276,3)),(ISBLANK(VLOOKUP(X81,スケジュール!$A$10:$AC$276,3)))),"",VLOOKUP(X81,スケジュール!$A$10:$AC$276,3))</f>
        <v/>
      </c>
      <c r="Y87" s="406"/>
      <c r="Z87" s="405" t="str">
        <f>IF(OR(ISERROR(VLOOKUP(Z81,スケジュール!$A$10:$AC$276,3)),(ISBLANK(VLOOKUP(Z81,スケジュール!$A$10:$AC$276,3)))),"",VLOOKUP(Z81,スケジュール!$A$10:$AC$276,3))</f>
        <v/>
      </c>
      <c r="AA87" s="405" t="str">
        <f>IF(OR(ISERROR(VLOOKUP(AA81,スケジュール!$A$10:$AC$276,3)),(ISBLANK(VLOOKUP(AA81,スケジュール!$A$10:$AC$276,3)))),"",VLOOKUP(AA81,スケジュール!$A$10:$AC$276,3))</f>
        <v/>
      </c>
      <c r="AB87" s="405">
        <f>IF(OR(ISERROR(VLOOKUP(AB81,スケジュール!$A$10:$AC$276,3)),(ISBLANK(VLOOKUP(AB81,スケジュール!$A$10:$AC$276,3)))),"",VLOOKUP(AB81,スケジュール!$A$10:$AC$276,3))</f>
        <v>43618</v>
      </c>
      <c r="AC87" s="405">
        <f>IF(OR(ISERROR(VLOOKUP(AC81,スケジュール!$A$10:$AC$276,3)),(ISBLANK(VLOOKUP(AC81,スケジュール!$A$10:$AC$276,3)))),"",VLOOKUP(AC81,スケジュール!$A$10:$AC$276,3))</f>
        <v>43619</v>
      </c>
      <c r="AD87" s="405">
        <f>IF(OR(ISERROR(VLOOKUP(AD81,スケジュール!$A$10:$AC$276,3)),(ISBLANK(VLOOKUP(AD81,スケジュール!$A$10:$AC$276,3)))),"",VLOOKUP(AD81,スケジュール!$A$10:$AC$276,3))</f>
        <v>43620</v>
      </c>
      <c r="AE87" s="405">
        <f>IF(OR(ISERROR(VLOOKUP(AE81,スケジュール!$A$10:$AC$276,3)),(ISBLANK(VLOOKUP(AE81,スケジュール!$A$10:$AC$276,3)))),"",VLOOKUP(AE81,スケジュール!$A$10:$AC$276,3))</f>
        <v>43621</v>
      </c>
      <c r="AF87" s="405" t="str">
        <f>IF(OR(ISERROR(VLOOKUP(AF81,スケジュール!$A$10:$AC$276,3)),(ISBLANK(VLOOKUP(AF81,スケジュール!$A$10:$AC$276,3)))),"",VLOOKUP(AF81,スケジュール!$A$10:$AC$276,3))</f>
        <v/>
      </c>
    </row>
    <row r="88" spans="1:36" ht="19.899999999999999" customHeight="1">
      <c r="A88" s="38" t="s">
        <v>90</v>
      </c>
      <c r="B88" s="405" t="str">
        <f>IF(OR(ISERROR(VLOOKUP(B81,スケジュール!$A$10:$AC$276,4)),(ISBLANK(VLOOKUP(B81,スケジュール!$A$10:$AC$276,4)))),"",VLOOKUP(B81,スケジュール!$A$10:$AC$276,4))</f>
        <v/>
      </c>
      <c r="C88" s="405" t="str">
        <f>IF(OR(ISERROR(VLOOKUP(C81,スケジュール!$A$10:$AC$276,4)),(ISBLANK(VLOOKUP(C81,スケジュール!$A$10:$AC$276,4)))),"",VLOOKUP(C81,スケジュール!$A$10:$AC$276,4))</f>
        <v/>
      </c>
      <c r="D88" s="405">
        <f>IF(OR(ISERROR(VLOOKUP(D81,スケジュール!$A$10:$AC$276,4)),(ISBLANK(VLOOKUP(D81,スケジュール!$A$10:$AC$276,4)))),"",VLOOKUP(D81,スケジュール!$A$10:$AC$276,4))</f>
        <v>43532</v>
      </c>
      <c r="E88" s="405">
        <f>IF(OR(ISERROR(VLOOKUP(E81,スケジュール!$A$10:$AC$276,4)),(ISBLANK(VLOOKUP(E81,スケジュール!$A$10:$AC$276,4)))),"",VLOOKUP(E81,スケジュール!$A$10:$AC$276,4))</f>
        <v>43533</v>
      </c>
      <c r="F88" s="405">
        <f>IF(OR(ISERROR(VLOOKUP(F81,スケジュール!$A$10:$AC$276,4)),(ISBLANK(VLOOKUP(F81,スケジュール!$A$10:$AC$276,4)))),"",VLOOKUP(F81,スケジュール!$A$10:$AC$276,4))</f>
        <v>43534</v>
      </c>
      <c r="G88" s="405" t="str">
        <f>IF(OR(ISERROR(VLOOKUP(G81,スケジュール!$A$10:$AC$276,4)),(ISBLANK(VLOOKUP(G81,スケジュール!$A$10:$AC$276,4)))),"",VLOOKUP(G81,スケジュール!$A$10:$AC$276,4))</f>
        <v/>
      </c>
      <c r="H88" s="405" t="str">
        <f>IF(OR(ISERROR(VLOOKUP(H81,スケジュール!$A$10:$AC$276,4)),(ISBLANK(VLOOKUP(H81,スケジュール!$A$10:$AC$276,4)))),"",VLOOKUP(H81,スケジュール!$A$10:$AC$276,4))</f>
        <v/>
      </c>
      <c r="I88" s="406"/>
      <c r="J88" s="405" t="str">
        <f>IF(OR(ISERROR(VLOOKUP(J81,スケジュール!$A$10:$AC$276,4)),(ISBLANK(VLOOKUP(J81,スケジュール!$A$10:$AC$276,4)))),"",VLOOKUP(J81,スケジュール!$A$10:$AC$276,4))</f>
        <v/>
      </c>
      <c r="K88" s="405" t="str">
        <f>IF(OR(ISERROR(VLOOKUP(K81,スケジュール!$A$10:$AC$276,4)),(ISBLANK(VLOOKUP(K81,スケジュール!$A$10:$AC$276,4)))),"",VLOOKUP(K81,スケジュール!$A$10:$AC$276,4))</f>
        <v/>
      </c>
      <c r="L88" s="405">
        <f>IF(OR(ISERROR(VLOOKUP(L81,スケジュール!$A$10:$AC$276,4)),(ISBLANK(VLOOKUP(L81,スケジュール!$A$10:$AC$276,4)))),"",VLOOKUP(L81,スケジュール!$A$10:$AC$276,4))</f>
        <v>43558</v>
      </c>
      <c r="M88" s="405">
        <f>IF(OR(ISERROR(VLOOKUP(M81,スケジュール!$A$10:$AC$276,4)),(ISBLANK(VLOOKUP(M81,スケジュール!$A$10:$AC$276,4)))),"",VLOOKUP(M81,スケジュール!$A$10:$AC$276,4))</f>
        <v>43559</v>
      </c>
      <c r="N88" s="405" t="str">
        <f>IF(OR(ISERROR(VLOOKUP(N81,スケジュール!$A$10:$AC$276,4)),(ISBLANK(VLOOKUP(N81,スケジュール!$A$10:$AC$276,4)))),"",VLOOKUP(N81,スケジュール!$A$10:$AC$276,4))</f>
        <v/>
      </c>
      <c r="O88" s="405" t="str">
        <f>IF(OR(ISERROR(VLOOKUP(O81,スケジュール!$A$10:$AC$276,4)),(ISBLANK(VLOOKUP(O81,スケジュール!$A$10:$AC$276,4)))),"",VLOOKUP(O81,スケジュール!$A$10:$AC$276,4))</f>
        <v/>
      </c>
      <c r="P88" s="405" t="str">
        <f>IF(OR(ISERROR(VLOOKUP(P81,スケジュール!$A$10:$AC$276,4)),(ISBLANK(VLOOKUP(P81,スケジュール!$A$10:$AC$276,4)))),"",VLOOKUP(P81,スケジュール!$A$10:$AC$276,4))</f>
        <v/>
      </c>
      <c r="Q88" s="406"/>
      <c r="R88" s="405" t="str">
        <f>IF(OR(ISERROR(VLOOKUP(R81,スケジュール!$A$10:$AC$276,4)),(ISBLANK(VLOOKUP(R81,スケジュール!$A$10:$AC$276,4)))),"",VLOOKUP(R81,スケジュール!$A$10:$AC$276,4))</f>
        <v/>
      </c>
      <c r="S88" s="405" t="str">
        <f>IF(OR(ISERROR(VLOOKUP(S81,スケジュール!$A$10:$AC$276,4)),(ISBLANK(VLOOKUP(S81,スケジュール!$A$10:$AC$276,4)))),"",VLOOKUP(S81,スケジュール!$A$10:$AC$276,4))</f>
        <v/>
      </c>
      <c r="T88" s="405" t="str">
        <f>IF(OR(ISERROR(VLOOKUP(T81,スケジュール!$A$10:$AC$276,4)),(ISBLANK(VLOOKUP(T81,スケジュール!$A$10:$AC$276,4)))),"",VLOOKUP(T81,スケジュール!$A$10:$AC$276,4))</f>
        <v/>
      </c>
      <c r="U88" s="405" t="str">
        <f>IF(OR(ISERROR(VLOOKUP(U81,スケジュール!$A$10:$AC$276,4)),(ISBLANK(VLOOKUP(U81,スケジュール!$A$10:$AC$276,4)))),"",VLOOKUP(U81,スケジュール!$A$10:$AC$276,4))</f>
        <v/>
      </c>
      <c r="V88" s="405" t="str">
        <f>IF(OR(ISERROR(VLOOKUP(V81,スケジュール!$A$10:$AC$276,4)),(ISBLANK(VLOOKUP(V81,スケジュール!$A$10:$AC$276,4)))),"",VLOOKUP(V81,スケジュール!$A$10:$AC$276,4))</f>
        <v/>
      </c>
      <c r="W88" s="405" t="str">
        <f>IF(OR(ISERROR(VLOOKUP(W81,スケジュール!$A$10:$AC$276,4)),(ISBLANK(VLOOKUP(W81,スケジュール!$A$10:$AC$276,4)))),"",VLOOKUP(W81,スケジュール!$A$10:$AC$276,4))</f>
        <v/>
      </c>
      <c r="X88" s="405" t="str">
        <f>IF(OR(ISERROR(VLOOKUP(X81,スケジュール!$A$10:$AC$276,4)),(ISBLANK(VLOOKUP(X81,スケジュール!$A$10:$AC$276,4)))),"",VLOOKUP(X81,スケジュール!$A$10:$AC$276,4))</f>
        <v/>
      </c>
      <c r="Y88" s="406"/>
      <c r="Z88" s="405" t="str">
        <f>IF(OR(ISERROR(VLOOKUP(Z81,スケジュール!$A$10:$AC$276,4)),(ISBLANK(VLOOKUP(Z81,スケジュール!$A$10:$AC$276,4)))),"",VLOOKUP(Z81,スケジュール!$A$10:$AC$276,4))</f>
        <v/>
      </c>
      <c r="AA88" s="405">
        <f>IF(OR(ISERROR(VLOOKUP(AA81,スケジュール!$A$10:$AC$276,4)),(ISBLANK(VLOOKUP(AA81,スケジュール!$A$10:$AC$276,4)))),"",VLOOKUP(AA81,スケジュール!$A$10:$AC$276,4))</f>
        <v>43619</v>
      </c>
      <c r="AB88" s="405">
        <f>IF(OR(ISERROR(VLOOKUP(AB81,スケジュール!$A$10:$AC$276,4)),(ISBLANK(VLOOKUP(AB81,スケジュール!$A$10:$AC$276,4)))),"",VLOOKUP(AB81,スケジュール!$A$10:$AC$276,4))</f>
        <v>43620</v>
      </c>
      <c r="AC88" s="405">
        <f>IF(OR(ISERROR(VLOOKUP(AC81,スケジュール!$A$10:$AC$276,4)),(ISBLANK(VLOOKUP(AC81,スケジュール!$A$10:$AC$276,4)))),"",VLOOKUP(AC81,スケジュール!$A$10:$AC$276,4))</f>
        <v>43621</v>
      </c>
      <c r="AD88" s="405">
        <f>IF(OR(ISERROR(VLOOKUP(AD81,スケジュール!$A$10:$AC$276,4)),(ISBLANK(VLOOKUP(AD81,スケジュール!$A$10:$AC$276,4)))),"",VLOOKUP(AD81,スケジュール!$A$10:$AC$276,4))</f>
        <v>43622</v>
      </c>
      <c r="AE88" s="405" t="str">
        <f>IF(OR(ISERROR(VLOOKUP(AE81,スケジュール!$A$10:$AC$276,4)),(ISBLANK(VLOOKUP(AE81,スケジュール!$A$10:$AC$276,4)))),"",VLOOKUP(AE81,スケジュール!$A$10:$AC$276,4))</f>
        <v/>
      </c>
      <c r="AF88" s="405" t="str">
        <f>IF(OR(ISERROR(VLOOKUP(AF81,スケジュール!$A$10:$AC$276,4)),(ISBLANK(VLOOKUP(AF81,スケジュール!$A$10:$AC$276,4)))),"",VLOOKUP(AF81,スケジュール!$A$10:$AC$276,4))</f>
        <v/>
      </c>
    </row>
    <row r="89" spans="1:36" s="382" customFormat="1" ht="19.899999999999999" customHeight="1">
      <c r="A89" s="380"/>
      <c r="B89" s="277">
        <f>H81+1</f>
        <v>43520</v>
      </c>
      <c r="C89" s="277">
        <f t="shared" ref="C89:H89" si="60">B89+1</f>
        <v>43521</v>
      </c>
      <c r="D89" s="277">
        <f t="shared" si="60"/>
        <v>43522</v>
      </c>
      <c r="E89" s="277">
        <f t="shared" si="60"/>
        <v>43523</v>
      </c>
      <c r="F89" s="277">
        <f t="shared" si="60"/>
        <v>43524</v>
      </c>
      <c r="G89" s="277">
        <f t="shared" si="60"/>
        <v>43525</v>
      </c>
      <c r="H89" s="277">
        <f t="shared" si="60"/>
        <v>43526</v>
      </c>
      <c r="I89" s="381"/>
      <c r="J89" s="277">
        <f>P81+1</f>
        <v>43548</v>
      </c>
      <c r="K89" s="277">
        <f t="shared" ref="K89:P89" si="61">J89+1</f>
        <v>43549</v>
      </c>
      <c r="L89" s="277">
        <f t="shared" si="61"/>
        <v>43550</v>
      </c>
      <c r="M89" s="277">
        <f t="shared" si="61"/>
        <v>43551</v>
      </c>
      <c r="N89" s="277">
        <f t="shared" si="61"/>
        <v>43552</v>
      </c>
      <c r="O89" s="277">
        <f t="shared" si="61"/>
        <v>43553</v>
      </c>
      <c r="P89" s="277">
        <f t="shared" si="61"/>
        <v>43554</v>
      </c>
      <c r="Q89" s="381"/>
      <c r="R89" s="277">
        <f>X81+1</f>
        <v>43583</v>
      </c>
      <c r="S89" s="277">
        <f t="shared" ref="S89:X89" si="62">R89+1</f>
        <v>43584</v>
      </c>
      <c r="T89" s="277">
        <f t="shared" si="62"/>
        <v>43585</v>
      </c>
      <c r="U89" s="277">
        <f t="shared" si="62"/>
        <v>43586</v>
      </c>
      <c r="V89" s="277">
        <f t="shared" si="62"/>
        <v>43587</v>
      </c>
      <c r="W89" s="277">
        <f t="shared" si="62"/>
        <v>43588</v>
      </c>
      <c r="X89" s="277">
        <f t="shared" si="62"/>
        <v>43589</v>
      </c>
      <c r="Y89" s="381"/>
      <c r="Z89" s="277">
        <f>AF81+1</f>
        <v>43611</v>
      </c>
      <c r="AA89" s="277">
        <f t="shared" ref="AA89:AF89" si="63">Z89+1</f>
        <v>43612</v>
      </c>
      <c r="AB89" s="277">
        <f t="shared" si="63"/>
        <v>43613</v>
      </c>
      <c r="AC89" s="277">
        <f t="shared" si="63"/>
        <v>43614</v>
      </c>
      <c r="AD89" s="277">
        <f t="shared" si="63"/>
        <v>43615</v>
      </c>
      <c r="AE89" s="277">
        <f t="shared" si="63"/>
        <v>43616</v>
      </c>
      <c r="AF89" s="277">
        <f t="shared" si="63"/>
        <v>43617</v>
      </c>
    </row>
    <row r="90" spans="1:36" s="116" customFormat="1" ht="19.899999999999999"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purple</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purple</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b">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0</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sky</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sky</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str">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sky</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19.899999999999999" customHeight="1">
      <c r="A91" s="126" t="str">
        <f>IF(ISBLANK(A83),"",A83)</f>
        <v>●</v>
      </c>
      <c r="B91" s="403" t="str">
        <f>IF(ISERROR(VLOOKUP(B89,スケジュール!$A$10:$V$266,$AG91+4,FALSE)),"",IF(VLOOKUP(B89,スケジュール!$A$10:$V$266,$AG91+4,FALSE)="●",VLOOKUP(B89,スケジュール!$A$10:$V$266,$AG91+4,FALSE),""))</f>
        <v/>
      </c>
      <c r="C91" s="403" t="str">
        <f>IF(ISERROR(VLOOKUP(C89,スケジュール!$A$10:$V$266,$AG91+4,FALSE)),"",IF(VLOOKUP(C89,スケジュール!$A$10:$V$266,$AG91+4,FALSE)="●",VLOOKUP(C89,スケジュール!$A$10:$V$266,$AG91+4,FALSE),""))</f>
        <v/>
      </c>
      <c r="D91" s="403" t="str">
        <f>IF(ISERROR(VLOOKUP(D89,スケジュール!$A$10:$V$266,$AG91+4,FALSE)),"",IF(VLOOKUP(D89,スケジュール!$A$10:$V$266,$AG91+4,FALSE)="●",VLOOKUP(D89,スケジュール!$A$10:$V$266,$AG91+4,FALSE),""))</f>
        <v/>
      </c>
      <c r="E91" s="403" t="str">
        <f>IF(ISERROR(VLOOKUP(E89,スケジュール!$A$10:$V$266,$AG91+4,FALSE)),"",IF(VLOOKUP(E89,スケジュール!$A$10:$V$266,$AG91+4,FALSE)="●",VLOOKUP(E89,スケジュール!$A$10:$V$266,$AG91+4,FALSE),""))</f>
        <v/>
      </c>
      <c r="F91" s="403" t="str">
        <f>IF(ISERROR(VLOOKUP(F89,スケジュール!$A$10:$V$266,$AG91+4,FALSE)),"",IF(VLOOKUP(F89,スケジュール!$A$10:$V$266,$AG91+4,FALSE)="●",VLOOKUP(F89,スケジュール!$A$10:$V$266,$AG91+4,FALSE),""))</f>
        <v/>
      </c>
      <c r="G91" s="403" t="str">
        <f>IF(ISERROR(VLOOKUP(G89,スケジュール!$A$10:$V$266,$AG91+4,FALSE)),"",IF(VLOOKUP(G89,スケジュール!$A$10:$V$266,$AG91+4,FALSE)="●",VLOOKUP(G89,スケジュール!$A$10:$V$266,$AG91+4,FALSE),""))</f>
        <v/>
      </c>
      <c r="H91" s="403" t="str">
        <f>IF(ISERROR(VLOOKUP(H89,スケジュール!$A$10:$V$266,$AG91+4,FALSE)),"",IF(VLOOKUP(H89,スケジュール!$A$10:$V$266,$AG91+4,FALSE)="●",VLOOKUP(H89,スケジュール!$A$10:$V$266,$AG91+4,FALSE),""))</f>
        <v/>
      </c>
      <c r="I91" s="404"/>
      <c r="J91" s="403" t="str">
        <f>IF(ISERROR(VLOOKUP(J89,スケジュール!$A$10:$V$266,$AG91+4,FALSE)),"",IF(VLOOKUP(J89,スケジュール!$A$10:$V$266,$AG91+4,FALSE)="●",VLOOKUP(J89,スケジュール!$A$10:$V$266,$AG91+4,FALSE),""))</f>
        <v/>
      </c>
      <c r="K91" s="403" t="str">
        <f>IF(ISERROR(VLOOKUP(K89,スケジュール!$A$10:$V$266,$AG91+4,FALSE)),"",IF(VLOOKUP(K89,スケジュール!$A$10:$V$266,$AG91+4,FALSE)="●",VLOOKUP(K89,スケジュール!$A$10:$V$266,$AG91+4,FALSE),""))</f>
        <v/>
      </c>
      <c r="L91" s="403" t="str">
        <f>IF(ISERROR(VLOOKUP(L89,スケジュール!$A$10:$V$266,$AG91+4,FALSE)),"",IF(VLOOKUP(L89,スケジュール!$A$10:$V$266,$AG91+4,FALSE)="●",VLOOKUP(L89,スケジュール!$A$10:$V$266,$AG91+4,FALSE),""))</f>
        <v/>
      </c>
      <c r="M91" s="403" t="str">
        <f>IF(ISERROR(VLOOKUP(M89,スケジュール!$A$10:$V$266,$AG91+4,FALSE)),"",IF(VLOOKUP(M89,スケジュール!$A$10:$V$266,$AG91+4,FALSE)="●",VLOOKUP(M89,スケジュール!$A$10:$V$266,$AG91+4,FALSE),""))</f>
        <v/>
      </c>
      <c r="N91" s="403" t="str">
        <f>IF(ISERROR(VLOOKUP(N89,スケジュール!$A$10:$V$266,$AG91+4,FALSE)),"",IF(VLOOKUP(N89,スケジュール!$A$10:$V$266,$AG91+4,FALSE)="●",VLOOKUP(N89,スケジュール!$A$10:$V$266,$AG91+4,FALSE),""))</f>
        <v/>
      </c>
      <c r="O91" s="403" t="str">
        <f>IF(ISERROR(VLOOKUP(O89,スケジュール!$A$10:$V$266,$AG91+4,FALSE)),"",IF(VLOOKUP(O89,スケジュール!$A$10:$V$266,$AG91+4,FALSE)="●",VLOOKUP(O89,スケジュール!$A$10:$V$266,$AG91+4,FALSE),""))</f>
        <v/>
      </c>
      <c r="P91" s="403" t="str">
        <f>IF(ISERROR(VLOOKUP(P89,スケジュール!$A$10:$V$266,$AG91+4,FALSE)),"",IF(VLOOKUP(P89,スケジュール!$A$10:$V$266,$AG91+4,FALSE)="●",VLOOKUP(P89,スケジュール!$A$10:$V$266,$AG91+4,FALSE),""))</f>
        <v/>
      </c>
      <c r="Q91" s="404"/>
      <c r="R91" s="403" t="str">
        <f>IF(ISERROR(VLOOKUP(R89,スケジュール!$A$10:$V$266,$AG91+4,FALSE)),"",IF(VLOOKUP(R89,スケジュール!$A$10:$V$266,$AG91+4,FALSE)="●",VLOOKUP(R89,スケジュール!$A$10:$V$266,$AG91+4,FALSE),""))</f>
        <v/>
      </c>
      <c r="S91" s="403" t="str">
        <f>IF(ISERROR(VLOOKUP(S89,スケジュール!$A$10:$V$266,$AG91+4,FALSE)),"",IF(VLOOKUP(S89,スケジュール!$A$10:$V$266,$AG91+4,FALSE)="●",VLOOKUP(S89,スケジュール!$A$10:$V$266,$AG91+4,FALSE),""))</f>
        <v/>
      </c>
      <c r="T91" s="403" t="str">
        <f>IF(ISERROR(VLOOKUP(T89,スケジュール!$A$10:$V$266,$AG91+4,FALSE)),"",IF(VLOOKUP(T89,スケジュール!$A$10:$V$266,$AG91+4,FALSE)="●",VLOOKUP(T89,スケジュール!$A$10:$V$266,$AG91+4,FALSE),""))</f>
        <v/>
      </c>
      <c r="U91" s="403" t="str">
        <f>IF(ISERROR(VLOOKUP(U89,スケジュール!$A$10:$V$266,$AG91+4,FALSE)),"",IF(VLOOKUP(U89,スケジュール!$A$10:$V$266,$AG91+4,FALSE)="●",VLOOKUP(U89,スケジュール!$A$10:$V$266,$AG91+4,FALSE),""))</f>
        <v/>
      </c>
      <c r="V91" s="403" t="str">
        <f>IF(ISERROR(VLOOKUP(V89,スケジュール!$A$10:$V$266,$AG91+4,FALSE)),"",IF(VLOOKUP(V89,スケジュール!$A$10:$V$266,$AG91+4,FALSE)="●",VLOOKUP(V89,スケジュール!$A$10:$V$266,$AG91+4,FALSE),""))</f>
        <v/>
      </c>
      <c r="W91" s="403" t="str">
        <f>IF(ISERROR(VLOOKUP(W89,スケジュール!$A$10:$V$266,$AG91+4,FALSE)),"",IF(VLOOKUP(W89,スケジュール!$A$10:$V$266,$AG91+4,FALSE)="●",VLOOKUP(W89,スケジュール!$A$10:$V$266,$AG91+4,FALSE),""))</f>
        <v/>
      </c>
      <c r="X91" s="403" t="str">
        <f>IF(ISERROR(VLOOKUP(X89,スケジュール!$A$10:$V$266,$AG91+4,FALSE)),"",IF(VLOOKUP(X89,スケジュール!$A$10:$V$266,$AG91+4,FALSE)="●",VLOOKUP(X89,スケジュール!$A$10:$V$266,$AG91+4,FALSE),""))</f>
        <v/>
      </c>
      <c r="Y91" s="404"/>
      <c r="Z91" s="403" t="str">
        <f>IF(ISERROR(VLOOKUP(Z89,スケジュール!$A$10:$V$266,$AG91+4,FALSE)),"",IF(VLOOKUP(Z89,スケジュール!$A$10:$V$266,$AG91+4,FALSE)="●",VLOOKUP(Z89,スケジュール!$A$10:$V$266,$AG91+4,FALSE),""))</f>
        <v/>
      </c>
      <c r="AA91" s="403" t="str">
        <f>IF(ISERROR(VLOOKUP(AA89,スケジュール!$A$10:$V$266,$AG91+4,FALSE)),"",IF(VLOOKUP(AA89,スケジュール!$A$10:$V$266,$AG91+4,FALSE)="●",VLOOKUP(AA89,スケジュール!$A$10:$V$266,$AG91+4,FALSE),""))</f>
        <v/>
      </c>
      <c r="AB91" s="403" t="str">
        <f>IF(ISERROR(VLOOKUP(AB89,スケジュール!$A$10:$V$266,$AG91+4,FALSE)),"",IF(VLOOKUP(AB89,スケジュール!$A$10:$V$266,$AG91+4,FALSE)="●",VLOOKUP(AB89,スケジュール!$A$10:$V$266,$AG91+4,FALSE),""))</f>
        <v/>
      </c>
      <c r="AC91" s="403" t="str">
        <f>IF(ISERROR(VLOOKUP(AC89,スケジュール!$A$10:$V$266,$AG91+4,FALSE)),"",IF(VLOOKUP(AC89,スケジュール!$A$10:$V$266,$AG91+4,FALSE)="●",VLOOKUP(AC89,スケジュール!$A$10:$V$266,$AG91+4,FALSE),""))</f>
        <v/>
      </c>
      <c r="AD91" s="403" t="str">
        <f>IF(ISERROR(VLOOKUP(AD89,スケジュール!$A$10:$V$266,$AG91+4,FALSE)),"",IF(VLOOKUP(AD89,スケジュール!$A$10:$V$266,$AG91+4,FALSE)="●",VLOOKUP(AD89,スケジュール!$A$10:$V$266,$AG91+4,FALSE),""))</f>
        <v/>
      </c>
      <c r="AE91" s="403" t="str">
        <f>IF(ISERROR(VLOOKUP(AE89,スケジュール!$A$10:$V$266,$AG91+4,FALSE)),"",IF(VLOOKUP(AE89,スケジュール!$A$10:$V$266,$AG91+4,FALSE)="●",VLOOKUP(AE89,スケジュール!$A$10:$V$266,$AG91+4,FALSE),""))</f>
        <v/>
      </c>
      <c r="AF91" s="403" t="str">
        <f>IF(ISERROR(VLOOKUP(AF89,スケジュール!$A$10:$V$266,$AG91+4,FALSE)),"",IF(VLOOKUP(AF89,スケジュール!$A$10:$V$266,$AG91+4,FALSE)="●",VLOOKUP(AF89,スケジュール!$A$10:$V$266,$AG91+4,FALSE),""))</f>
        <v/>
      </c>
      <c r="AG91" s="102" t="e">
        <f>AG83</f>
        <v>#N/A</v>
      </c>
    </row>
    <row r="92" spans="1:36" s="88" customFormat="1" ht="19.899999999999999" customHeight="1">
      <c r="A92" s="88" t="str">
        <f>IF(ISBLANK(A84),"",A84)</f>
        <v>●</v>
      </c>
      <c r="B92" s="403" t="str">
        <f>IF(ISERROR(VLOOKUP(B89,スケジュール!$A$10:$V$266,$AG92+4,FALSE)),"",IF(VLOOKUP(B89,スケジュール!$A$10:$V$266,$AG92+4,FALSE)="●",VLOOKUP(B89,スケジュール!$A$10:$V$266,$AG92+4,FALSE),""))</f>
        <v/>
      </c>
      <c r="C92" s="403" t="str">
        <f>IF(ISERROR(VLOOKUP(C89,スケジュール!$A$10:$V$266,$AG92+4,FALSE)),"",IF(VLOOKUP(C89,スケジュール!$A$10:$V$266,$AG92+4,FALSE)="●",VLOOKUP(C89,スケジュール!$A$10:$V$266,$AG92+4,FALSE),""))</f>
        <v/>
      </c>
      <c r="D92" s="403" t="str">
        <f>IF(ISERROR(VLOOKUP(D89,スケジュール!$A$10:$V$266,$AG92+4,FALSE)),"",IF(VLOOKUP(D89,スケジュール!$A$10:$V$266,$AG92+4,FALSE)="●",VLOOKUP(D89,スケジュール!$A$10:$V$266,$AG92+4,FALSE),""))</f>
        <v/>
      </c>
      <c r="E92" s="403" t="str">
        <f>IF(ISERROR(VLOOKUP(E89,スケジュール!$A$10:$V$266,$AG92+4,FALSE)),"",IF(VLOOKUP(E89,スケジュール!$A$10:$V$266,$AG92+4,FALSE)="●",VLOOKUP(E89,スケジュール!$A$10:$V$266,$AG92+4,FALSE),""))</f>
        <v/>
      </c>
      <c r="F92" s="403" t="str">
        <f>IF(ISERROR(VLOOKUP(F89,スケジュール!$A$10:$V$266,$AG92+4,FALSE)),"",IF(VLOOKUP(F89,スケジュール!$A$10:$V$266,$AG92+4,FALSE)="●",VLOOKUP(F89,スケジュール!$A$10:$V$266,$AG92+4,FALSE),""))</f>
        <v/>
      </c>
      <c r="G92" s="403" t="str">
        <f>IF(ISERROR(VLOOKUP(G89,スケジュール!$A$10:$V$266,$AG92+4,FALSE)),"",IF(VLOOKUP(G89,スケジュール!$A$10:$V$266,$AG92+4,FALSE)="●",VLOOKUP(G89,スケジュール!$A$10:$V$266,$AG92+4,FALSE),""))</f>
        <v/>
      </c>
      <c r="H92" s="403" t="str">
        <f>IF(ISERROR(VLOOKUP(H89,スケジュール!$A$10:$V$266,$AG92+4,FALSE)),"",IF(VLOOKUP(H89,スケジュール!$A$10:$V$266,$AG92+4,FALSE)="●",VLOOKUP(H89,スケジュール!$A$10:$V$266,$AG92+4,FALSE),""))</f>
        <v/>
      </c>
      <c r="I92" s="404"/>
      <c r="J92" s="403" t="str">
        <f>IF(ISERROR(VLOOKUP(J89,スケジュール!$A$10:$V$266,$AG92+4,FALSE)),"",IF(VLOOKUP(J89,スケジュール!$A$10:$V$266,$AG92+4,FALSE)="●",VLOOKUP(J89,スケジュール!$A$10:$V$266,$AG92+4,FALSE),""))</f>
        <v/>
      </c>
      <c r="K92" s="403" t="str">
        <f>IF(ISERROR(VLOOKUP(K89,スケジュール!$A$10:$V$266,$AG92+4,FALSE)),"",IF(VLOOKUP(K89,スケジュール!$A$10:$V$266,$AG92+4,FALSE)="●",VLOOKUP(K89,スケジュール!$A$10:$V$266,$AG92+4,FALSE),""))</f>
        <v/>
      </c>
      <c r="L92" s="403" t="str">
        <f>IF(ISERROR(VLOOKUP(L89,スケジュール!$A$10:$V$266,$AG92+4,FALSE)),"",IF(VLOOKUP(L89,スケジュール!$A$10:$V$266,$AG92+4,FALSE)="●",VLOOKUP(L89,スケジュール!$A$10:$V$266,$AG92+4,FALSE),""))</f>
        <v/>
      </c>
      <c r="M92" s="403" t="str">
        <f>IF(ISERROR(VLOOKUP(M89,スケジュール!$A$10:$V$266,$AG92+4,FALSE)),"",IF(VLOOKUP(M89,スケジュール!$A$10:$V$266,$AG92+4,FALSE)="●",VLOOKUP(M89,スケジュール!$A$10:$V$266,$AG92+4,FALSE),""))</f>
        <v/>
      </c>
      <c r="N92" s="403" t="str">
        <f>IF(ISERROR(VLOOKUP(N89,スケジュール!$A$10:$V$266,$AG92+4,FALSE)),"",IF(VLOOKUP(N89,スケジュール!$A$10:$V$266,$AG92+4,FALSE)="●",VLOOKUP(N89,スケジュール!$A$10:$V$266,$AG92+4,FALSE),""))</f>
        <v/>
      </c>
      <c r="O92" s="403" t="str">
        <f>IF(ISERROR(VLOOKUP(O89,スケジュール!$A$10:$V$266,$AG92+4,FALSE)),"",IF(VLOOKUP(O89,スケジュール!$A$10:$V$266,$AG92+4,FALSE)="●",VLOOKUP(O89,スケジュール!$A$10:$V$266,$AG92+4,FALSE),""))</f>
        <v/>
      </c>
      <c r="P92" s="403" t="str">
        <f>IF(ISERROR(VLOOKUP(P89,スケジュール!$A$10:$V$266,$AG92+4,FALSE)),"",IF(VLOOKUP(P89,スケジュール!$A$10:$V$266,$AG92+4,FALSE)="●",VLOOKUP(P89,スケジュール!$A$10:$V$266,$AG92+4,FALSE),""))</f>
        <v/>
      </c>
      <c r="Q92" s="404"/>
      <c r="R92" s="403" t="str">
        <f>IF(ISERROR(VLOOKUP(R89,スケジュール!$A$10:$V$266,$AG92+4,FALSE)),"",IF(VLOOKUP(R89,スケジュール!$A$10:$V$266,$AG92+4,FALSE)="●",VLOOKUP(R89,スケジュール!$A$10:$V$266,$AG92+4,FALSE),""))</f>
        <v/>
      </c>
      <c r="S92" s="403" t="str">
        <f>IF(ISERROR(VLOOKUP(S89,スケジュール!$A$10:$V$266,$AG92+4,FALSE)),"",IF(VLOOKUP(S89,スケジュール!$A$10:$V$266,$AG92+4,FALSE)="●",VLOOKUP(S89,スケジュール!$A$10:$V$266,$AG92+4,FALSE),""))</f>
        <v/>
      </c>
      <c r="T92" s="403" t="str">
        <f>IF(ISERROR(VLOOKUP(T89,スケジュール!$A$10:$V$266,$AG92+4,FALSE)),"",IF(VLOOKUP(T89,スケジュール!$A$10:$V$266,$AG92+4,FALSE)="●",VLOOKUP(T89,スケジュール!$A$10:$V$266,$AG92+4,FALSE),""))</f>
        <v/>
      </c>
      <c r="U92" s="403" t="str">
        <f>IF(ISERROR(VLOOKUP(U89,スケジュール!$A$10:$V$266,$AG92+4,FALSE)),"",IF(VLOOKUP(U89,スケジュール!$A$10:$V$266,$AG92+4,FALSE)="●",VLOOKUP(U89,スケジュール!$A$10:$V$266,$AG92+4,FALSE),""))</f>
        <v/>
      </c>
      <c r="V92" s="403" t="str">
        <f>IF(ISERROR(VLOOKUP(V89,スケジュール!$A$10:$V$266,$AG92+4,FALSE)),"",IF(VLOOKUP(V89,スケジュール!$A$10:$V$266,$AG92+4,FALSE)="●",VLOOKUP(V89,スケジュール!$A$10:$V$266,$AG92+4,FALSE),""))</f>
        <v/>
      </c>
      <c r="W92" s="403" t="str">
        <f>IF(ISERROR(VLOOKUP(W89,スケジュール!$A$10:$V$266,$AG92+4,FALSE)),"",IF(VLOOKUP(W89,スケジュール!$A$10:$V$266,$AG92+4,FALSE)="●",VLOOKUP(W89,スケジュール!$A$10:$V$266,$AG92+4,FALSE),""))</f>
        <v/>
      </c>
      <c r="X92" s="403" t="str">
        <f>IF(ISERROR(VLOOKUP(X89,スケジュール!$A$10:$V$266,$AG92+4,FALSE)),"",IF(VLOOKUP(X89,スケジュール!$A$10:$V$266,$AG92+4,FALSE)="●",VLOOKUP(X89,スケジュール!$A$10:$V$266,$AG92+4,FALSE),""))</f>
        <v/>
      </c>
      <c r="Y92" s="404"/>
      <c r="Z92" s="403" t="str">
        <f>IF(ISERROR(VLOOKUP(Z89,スケジュール!$A$10:$V$266,$AG92+4,FALSE)),"",IF(VLOOKUP(Z89,スケジュール!$A$10:$V$266,$AG92+4,FALSE)="●",VLOOKUP(Z89,スケジュール!$A$10:$V$266,$AG92+4,FALSE),""))</f>
        <v/>
      </c>
      <c r="AA92" s="403" t="str">
        <f>IF(ISERROR(VLOOKUP(AA89,スケジュール!$A$10:$V$266,$AG92+4,FALSE)),"",IF(VLOOKUP(AA89,スケジュール!$A$10:$V$266,$AG92+4,FALSE)="●",VLOOKUP(AA89,スケジュール!$A$10:$V$266,$AG92+4,FALSE),""))</f>
        <v/>
      </c>
      <c r="AB92" s="403" t="str">
        <f>IF(ISERROR(VLOOKUP(AB89,スケジュール!$A$10:$V$266,$AG92+4,FALSE)),"",IF(VLOOKUP(AB89,スケジュール!$A$10:$V$266,$AG92+4,FALSE)="●",VLOOKUP(AB89,スケジュール!$A$10:$V$266,$AG92+4,FALSE),""))</f>
        <v/>
      </c>
      <c r="AC92" s="403" t="str">
        <f>IF(ISERROR(VLOOKUP(AC89,スケジュール!$A$10:$V$266,$AG92+4,FALSE)),"",IF(VLOOKUP(AC89,スケジュール!$A$10:$V$266,$AG92+4,FALSE)="●",VLOOKUP(AC89,スケジュール!$A$10:$V$266,$AG92+4,FALSE),""))</f>
        <v/>
      </c>
      <c r="AD92" s="403" t="str">
        <f>IF(ISERROR(VLOOKUP(AD89,スケジュール!$A$10:$V$266,$AG92+4,FALSE)),"",IF(VLOOKUP(AD89,スケジュール!$A$10:$V$266,$AG92+4,FALSE)="●",VLOOKUP(AD89,スケジュール!$A$10:$V$266,$AG92+4,FALSE),""))</f>
        <v/>
      </c>
      <c r="AE92" s="403" t="str">
        <f>IF(ISERROR(VLOOKUP(AE89,スケジュール!$A$10:$V$266,$AG92+4,FALSE)),"",IF(VLOOKUP(AE89,スケジュール!$A$10:$V$266,$AG92+4,FALSE)="●",VLOOKUP(AE89,スケジュール!$A$10:$V$266,$AG92+4,FALSE),""))</f>
        <v/>
      </c>
      <c r="AF92" s="403" t="str">
        <f>IF(ISERROR(VLOOKUP(AF89,スケジュール!$A$10:$V$266,$AG92+4,FALSE)),"",IF(VLOOKUP(AF89,スケジュール!$A$10:$V$266,$AG92+4,FALSE)="●",VLOOKUP(AF89,スケジュール!$A$10:$V$266,$AG92+4,FALSE),""))</f>
        <v/>
      </c>
      <c r="AG92" s="102" t="e">
        <f>AG84</f>
        <v>#N/A</v>
      </c>
    </row>
    <row r="93" spans="1:36" s="94" customFormat="1" ht="19.899999999999999" customHeight="1">
      <c r="A93" s="94" t="str">
        <f>IF(ISBLANK(A85),"",A85)</f>
        <v>●</v>
      </c>
      <c r="B93" s="403" t="str">
        <f>IF(ISERROR(VLOOKUP(B89,スケジュール!$A$10:$V$266,$AG93+4,FALSE)),"",IF(VLOOKUP(B89,スケジュール!$A$10:$V$266,$AG93+4,FALSE)="●",VLOOKUP(B89,スケジュール!$A$10:$V$266,$AG93+4,FALSE),""))</f>
        <v/>
      </c>
      <c r="C93" s="403" t="str">
        <f>IF(ISERROR(VLOOKUP(C89,スケジュール!$A$10:$V$266,$AG93+4,FALSE)),"",IF(VLOOKUP(C89,スケジュール!$A$10:$V$266,$AG93+4,FALSE)="●",VLOOKUP(C89,スケジュール!$A$10:$V$266,$AG93+4,FALSE),""))</f>
        <v/>
      </c>
      <c r="D93" s="403" t="str">
        <f>IF(ISERROR(VLOOKUP(D89,スケジュール!$A$10:$V$266,$AG93+4,FALSE)),"",IF(VLOOKUP(D89,スケジュール!$A$10:$V$266,$AG93+4,FALSE)="●",VLOOKUP(D89,スケジュール!$A$10:$V$266,$AG93+4,FALSE),""))</f>
        <v/>
      </c>
      <c r="E93" s="403" t="str">
        <f>IF(ISERROR(VLOOKUP(E89,スケジュール!$A$10:$V$266,$AG93+4,FALSE)),"",IF(VLOOKUP(E89,スケジュール!$A$10:$V$266,$AG93+4,FALSE)="●",VLOOKUP(E89,スケジュール!$A$10:$V$266,$AG93+4,FALSE),""))</f>
        <v/>
      </c>
      <c r="F93" s="403" t="str">
        <f>IF(ISERROR(VLOOKUP(F89,スケジュール!$A$10:$V$266,$AG93+4,FALSE)),"",IF(VLOOKUP(F89,スケジュール!$A$10:$V$266,$AG93+4,FALSE)="●",VLOOKUP(F89,スケジュール!$A$10:$V$266,$AG93+4,FALSE),""))</f>
        <v/>
      </c>
      <c r="G93" s="403" t="str">
        <f>IF(ISERROR(VLOOKUP(G89,スケジュール!$A$10:$V$266,$AG93+4,FALSE)),"",IF(VLOOKUP(G89,スケジュール!$A$10:$V$266,$AG93+4,FALSE)="●",VLOOKUP(G89,スケジュール!$A$10:$V$266,$AG93+4,FALSE),""))</f>
        <v/>
      </c>
      <c r="H93" s="403" t="str">
        <f>IF(ISERROR(VLOOKUP(H89,スケジュール!$A$10:$V$266,$AG93+4,FALSE)),"",IF(VLOOKUP(H89,スケジュール!$A$10:$V$266,$AG93+4,FALSE)="●",VLOOKUP(H89,スケジュール!$A$10:$V$266,$AG93+4,FALSE),""))</f>
        <v/>
      </c>
      <c r="I93" s="404"/>
      <c r="J93" s="403" t="str">
        <f>IF(ISERROR(VLOOKUP(J89,スケジュール!$A$10:$V$266,$AG93+4,FALSE)),"",IF(VLOOKUP(J89,スケジュール!$A$10:$V$266,$AG93+4,FALSE)="●",VLOOKUP(J89,スケジュール!$A$10:$V$266,$AG93+4,FALSE),""))</f>
        <v/>
      </c>
      <c r="K93" s="403" t="str">
        <f>IF(ISERROR(VLOOKUP(K89,スケジュール!$A$10:$V$266,$AG93+4,FALSE)),"",IF(VLOOKUP(K89,スケジュール!$A$10:$V$266,$AG93+4,FALSE)="●",VLOOKUP(K89,スケジュール!$A$10:$V$266,$AG93+4,FALSE),""))</f>
        <v/>
      </c>
      <c r="L93" s="403" t="str">
        <f>IF(ISERROR(VLOOKUP(L89,スケジュール!$A$10:$V$266,$AG93+4,FALSE)),"",IF(VLOOKUP(L89,スケジュール!$A$10:$V$266,$AG93+4,FALSE)="●",VLOOKUP(L89,スケジュール!$A$10:$V$266,$AG93+4,FALSE),""))</f>
        <v/>
      </c>
      <c r="M93" s="403" t="str">
        <f>IF(ISERROR(VLOOKUP(M89,スケジュール!$A$10:$V$266,$AG93+4,FALSE)),"",IF(VLOOKUP(M89,スケジュール!$A$10:$V$266,$AG93+4,FALSE)="●",VLOOKUP(M89,スケジュール!$A$10:$V$266,$AG93+4,FALSE),""))</f>
        <v/>
      </c>
      <c r="N93" s="403" t="str">
        <f>IF(ISERROR(VLOOKUP(N89,スケジュール!$A$10:$V$266,$AG93+4,FALSE)),"",IF(VLOOKUP(N89,スケジュール!$A$10:$V$266,$AG93+4,FALSE)="●",VLOOKUP(N89,スケジュール!$A$10:$V$266,$AG93+4,FALSE),""))</f>
        <v/>
      </c>
      <c r="O93" s="403" t="str">
        <f>IF(ISERROR(VLOOKUP(O89,スケジュール!$A$10:$V$266,$AG93+4,FALSE)),"",IF(VLOOKUP(O89,スケジュール!$A$10:$V$266,$AG93+4,FALSE)="●",VLOOKUP(O89,スケジュール!$A$10:$V$266,$AG93+4,FALSE),""))</f>
        <v/>
      </c>
      <c r="P93" s="403" t="str">
        <f>IF(ISERROR(VLOOKUP(P89,スケジュール!$A$10:$V$266,$AG93+4,FALSE)),"",IF(VLOOKUP(P89,スケジュール!$A$10:$V$266,$AG93+4,FALSE)="●",VLOOKUP(P89,スケジュール!$A$10:$V$266,$AG93+4,FALSE),""))</f>
        <v/>
      </c>
      <c r="Q93" s="404"/>
      <c r="R93" s="403" t="str">
        <f>IF(ISERROR(VLOOKUP(R89,スケジュール!$A$10:$V$266,$AG93+4,FALSE)),"",IF(VLOOKUP(R89,スケジュール!$A$10:$V$266,$AG93+4,FALSE)="●",VLOOKUP(R89,スケジュール!$A$10:$V$266,$AG93+4,FALSE),""))</f>
        <v/>
      </c>
      <c r="S93" s="403" t="str">
        <f>IF(ISERROR(VLOOKUP(S89,スケジュール!$A$10:$V$266,$AG93+4,FALSE)),"",IF(VLOOKUP(S89,スケジュール!$A$10:$V$266,$AG93+4,FALSE)="●",VLOOKUP(S89,スケジュール!$A$10:$V$266,$AG93+4,FALSE),""))</f>
        <v/>
      </c>
      <c r="T93" s="403" t="str">
        <f>IF(ISERROR(VLOOKUP(T89,スケジュール!$A$10:$V$266,$AG93+4,FALSE)),"",IF(VLOOKUP(T89,スケジュール!$A$10:$V$266,$AG93+4,FALSE)="●",VLOOKUP(T89,スケジュール!$A$10:$V$266,$AG93+4,FALSE),""))</f>
        <v/>
      </c>
      <c r="U93" s="403" t="str">
        <f>IF(ISERROR(VLOOKUP(U89,スケジュール!$A$10:$V$266,$AG93+4,FALSE)),"",IF(VLOOKUP(U89,スケジュール!$A$10:$V$266,$AG93+4,FALSE)="●",VLOOKUP(U89,スケジュール!$A$10:$V$266,$AG93+4,FALSE),""))</f>
        <v/>
      </c>
      <c r="V93" s="403" t="str">
        <f>IF(ISERROR(VLOOKUP(V89,スケジュール!$A$10:$V$266,$AG93+4,FALSE)),"",IF(VLOOKUP(V89,スケジュール!$A$10:$V$266,$AG93+4,FALSE)="●",VLOOKUP(V89,スケジュール!$A$10:$V$266,$AG93+4,FALSE),""))</f>
        <v/>
      </c>
      <c r="W93" s="403" t="str">
        <f>IF(ISERROR(VLOOKUP(W89,スケジュール!$A$10:$V$266,$AG93+4,FALSE)),"",IF(VLOOKUP(W89,スケジュール!$A$10:$V$266,$AG93+4,FALSE)="●",VLOOKUP(W89,スケジュール!$A$10:$V$266,$AG93+4,FALSE),""))</f>
        <v/>
      </c>
      <c r="X93" s="403" t="str">
        <f>IF(ISERROR(VLOOKUP(X89,スケジュール!$A$10:$V$266,$AG93+4,FALSE)),"",IF(VLOOKUP(X89,スケジュール!$A$10:$V$266,$AG93+4,FALSE)="●",VLOOKUP(X89,スケジュール!$A$10:$V$266,$AG93+4,FALSE),""))</f>
        <v/>
      </c>
      <c r="Y93" s="404"/>
      <c r="Z93" s="403" t="str">
        <f>IF(ISERROR(VLOOKUP(Z89,スケジュール!$A$10:$V$266,$AG93+4,FALSE)),"",IF(VLOOKUP(Z89,スケジュール!$A$10:$V$266,$AG93+4,FALSE)="●",VLOOKUP(Z89,スケジュール!$A$10:$V$266,$AG93+4,FALSE),""))</f>
        <v/>
      </c>
      <c r="AA93" s="403" t="str">
        <f>IF(ISERROR(VLOOKUP(AA89,スケジュール!$A$10:$V$266,$AG93+4,FALSE)),"",IF(VLOOKUP(AA89,スケジュール!$A$10:$V$266,$AG93+4,FALSE)="●",VLOOKUP(AA89,スケジュール!$A$10:$V$266,$AG93+4,FALSE),""))</f>
        <v/>
      </c>
      <c r="AB93" s="403" t="str">
        <f>IF(ISERROR(VLOOKUP(AB89,スケジュール!$A$10:$V$266,$AG93+4,FALSE)),"",IF(VLOOKUP(AB89,スケジュール!$A$10:$V$266,$AG93+4,FALSE)="●",VLOOKUP(AB89,スケジュール!$A$10:$V$266,$AG93+4,FALSE),""))</f>
        <v/>
      </c>
      <c r="AC93" s="403" t="str">
        <f>IF(ISERROR(VLOOKUP(AC89,スケジュール!$A$10:$V$266,$AG93+4,FALSE)),"",IF(VLOOKUP(AC89,スケジュール!$A$10:$V$266,$AG93+4,FALSE)="●",VLOOKUP(AC89,スケジュール!$A$10:$V$266,$AG93+4,FALSE),""))</f>
        <v/>
      </c>
      <c r="AD93" s="403" t="str">
        <f>IF(ISERROR(VLOOKUP(AD89,スケジュール!$A$10:$V$266,$AG93+4,FALSE)),"",IF(VLOOKUP(AD89,スケジュール!$A$10:$V$266,$AG93+4,FALSE)="●",VLOOKUP(AD89,スケジュール!$A$10:$V$266,$AG93+4,FALSE),""))</f>
        <v/>
      </c>
      <c r="AE93" s="403" t="str">
        <f>IF(ISERROR(VLOOKUP(AE89,スケジュール!$A$10:$V$266,$AG93+4,FALSE)),"",IF(VLOOKUP(AE89,スケジュール!$A$10:$V$266,$AG93+4,FALSE)="●",VLOOKUP(AE89,スケジュール!$A$10:$V$266,$AG93+4,FALSE),""))</f>
        <v/>
      </c>
      <c r="AF93" s="403" t="str">
        <f>IF(ISERROR(VLOOKUP(AF89,スケジュール!$A$10:$V$266,$AG93+4,FALSE)),"",IF(VLOOKUP(AF89,スケジュール!$A$10:$V$266,$AG93+4,FALSE)="●",VLOOKUP(AF89,スケジュール!$A$10:$V$266,$AG93+4,FALSE),""))</f>
        <v/>
      </c>
      <c r="AG93" s="102" t="e">
        <f>AG85</f>
        <v>#N/A</v>
      </c>
    </row>
    <row r="94" spans="1:36" s="97" customFormat="1" ht="19.899999999999999" customHeight="1">
      <c r="A94" s="97" t="str">
        <f>IF(ISBLANK(A86),"",A86)</f>
        <v>●</v>
      </c>
      <c r="B94" s="403" t="str">
        <f>IF(ISERROR(VLOOKUP(B89,スケジュール!$A$10:$V$266,$AG94+4,FALSE)),"",IF(VLOOKUP(B89,スケジュール!$A$10:$V$266,$AG94+4,FALSE)="●",VLOOKUP(B89,スケジュール!$A$10:$V$266,$AG94+4,FALSE),""))</f>
        <v/>
      </c>
      <c r="C94" s="403" t="str">
        <f>IF(ISERROR(VLOOKUP(C89,スケジュール!$A$10:$V$266,$AG94+4,FALSE)),"",IF(VLOOKUP(C89,スケジュール!$A$10:$V$266,$AG94+4,FALSE)="●",VLOOKUP(C89,スケジュール!$A$10:$V$266,$AG94+4,FALSE),""))</f>
        <v/>
      </c>
      <c r="D94" s="403" t="str">
        <f>IF(ISERROR(VLOOKUP(D89,スケジュール!$A$10:$V$266,$AG94+4,FALSE)),"",IF(VLOOKUP(D89,スケジュール!$A$10:$V$266,$AG94+4,FALSE)="●",VLOOKUP(D89,スケジュール!$A$10:$V$266,$AG94+4,FALSE),""))</f>
        <v/>
      </c>
      <c r="E94" s="403" t="str">
        <f>IF(ISERROR(VLOOKUP(E89,スケジュール!$A$10:$V$266,$AG94+4,FALSE)),"",IF(VLOOKUP(E89,スケジュール!$A$10:$V$266,$AG94+4,FALSE)="●",VLOOKUP(E89,スケジュール!$A$10:$V$266,$AG94+4,FALSE),""))</f>
        <v/>
      </c>
      <c r="F94" s="403" t="str">
        <f>IF(ISERROR(VLOOKUP(F89,スケジュール!$A$10:$V$266,$AG94+4,FALSE)),"",IF(VLOOKUP(F89,スケジュール!$A$10:$V$266,$AG94+4,FALSE)="●",VLOOKUP(F89,スケジュール!$A$10:$V$266,$AG94+4,FALSE),""))</f>
        <v/>
      </c>
      <c r="G94" s="403" t="str">
        <f>IF(ISERROR(VLOOKUP(G89,スケジュール!$A$10:$V$266,$AG94+4,FALSE)),"",IF(VLOOKUP(G89,スケジュール!$A$10:$V$266,$AG94+4,FALSE)="●",VLOOKUP(G89,スケジュール!$A$10:$V$266,$AG94+4,FALSE),""))</f>
        <v/>
      </c>
      <c r="H94" s="403" t="str">
        <f>IF(ISERROR(VLOOKUP(H89,スケジュール!$A$10:$V$266,$AG94+4,FALSE)),"",IF(VLOOKUP(H89,スケジュール!$A$10:$V$266,$AG94+4,FALSE)="●",VLOOKUP(H89,スケジュール!$A$10:$V$266,$AG94+4,FALSE),""))</f>
        <v/>
      </c>
      <c r="I94" s="404"/>
      <c r="J94" s="403" t="str">
        <f>IF(ISERROR(VLOOKUP(J89,スケジュール!$A$10:$V$266,$AG94+4,FALSE)),"",IF(VLOOKUP(J89,スケジュール!$A$10:$V$266,$AG94+4,FALSE)="●",VLOOKUP(J89,スケジュール!$A$10:$V$266,$AG94+4,FALSE),""))</f>
        <v/>
      </c>
      <c r="K94" s="403" t="str">
        <f>IF(ISERROR(VLOOKUP(K89,スケジュール!$A$10:$V$266,$AG94+4,FALSE)),"",IF(VLOOKUP(K89,スケジュール!$A$10:$V$266,$AG94+4,FALSE)="●",VLOOKUP(K89,スケジュール!$A$10:$V$266,$AG94+4,FALSE),""))</f>
        <v/>
      </c>
      <c r="L94" s="403" t="str">
        <f>IF(ISERROR(VLOOKUP(L89,スケジュール!$A$10:$V$266,$AG94+4,FALSE)),"",IF(VLOOKUP(L89,スケジュール!$A$10:$V$266,$AG94+4,FALSE)="●",VLOOKUP(L89,スケジュール!$A$10:$V$266,$AG94+4,FALSE),""))</f>
        <v/>
      </c>
      <c r="M94" s="403" t="str">
        <f>IF(ISERROR(VLOOKUP(M89,スケジュール!$A$10:$V$266,$AG94+4,FALSE)),"",IF(VLOOKUP(M89,スケジュール!$A$10:$V$266,$AG94+4,FALSE)="●",VLOOKUP(M89,スケジュール!$A$10:$V$266,$AG94+4,FALSE),""))</f>
        <v/>
      </c>
      <c r="N94" s="403" t="str">
        <f>IF(ISERROR(VLOOKUP(N89,スケジュール!$A$10:$V$266,$AG94+4,FALSE)),"",IF(VLOOKUP(N89,スケジュール!$A$10:$V$266,$AG94+4,FALSE)="●",VLOOKUP(N89,スケジュール!$A$10:$V$266,$AG94+4,FALSE),""))</f>
        <v/>
      </c>
      <c r="O94" s="403" t="str">
        <f>IF(ISERROR(VLOOKUP(O89,スケジュール!$A$10:$V$266,$AG94+4,FALSE)),"",IF(VLOOKUP(O89,スケジュール!$A$10:$V$266,$AG94+4,FALSE)="●",VLOOKUP(O89,スケジュール!$A$10:$V$266,$AG94+4,FALSE),""))</f>
        <v/>
      </c>
      <c r="P94" s="403" t="str">
        <f>IF(ISERROR(VLOOKUP(P89,スケジュール!$A$10:$V$266,$AG94+4,FALSE)),"",IF(VLOOKUP(P89,スケジュール!$A$10:$V$266,$AG94+4,FALSE)="●",VLOOKUP(P89,スケジュール!$A$10:$V$266,$AG94+4,FALSE),""))</f>
        <v/>
      </c>
      <c r="Q94" s="404"/>
      <c r="R94" s="403" t="str">
        <f>IF(ISERROR(VLOOKUP(R89,スケジュール!$A$10:$V$266,$AG94+4,FALSE)),"",IF(VLOOKUP(R89,スケジュール!$A$10:$V$266,$AG94+4,FALSE)="●",VLOOKUP(R89,スケジュール!$A$10:$V$266,$AG94+4,FALSE),""))</f>
        <v/>
      </c>
      <c r="S94" s="403" t="str">
        <f>IF(ISERROR(VLOOKUP(S89,スケジュール!$A$10:$V$266,$AG94+4,FALSE)),"",IF(VLOOKUP(S89,スケジュール!$A$10:$V$266,$AG94+4,FALSE)="●",VLOOKUP(S89,スケジュール!$A$10:$V$266,$AG94+4,FALSE),""))</f>
        <v/>
      </c>
      <c r="T94" s="403" t="str">
        <f>IF(ISERROR(VLOOKUP(T89,スケジュール!$A$10:$V$266,$AG94+4,FALSE)),"",IF(VLOOKUP(T89,スケジュール!$A$10:$V$266,$AG94+4,FALSE)="●",VLOOKUP(T89,スケジュール!$A$10:$V$266,$AG94+4,FALSE),""))</f>
        <v/>
      </c>
      <c r="U94" s="403" t="str">
        <f>IF(ISERROR(VLOOKUP(U89,スケジュール!$A$10:$V$266,$AG94+4,FALSE)),"",IF(VLOOKUP(U89,スケジュール!$A$10:$V$266,$AG94+4,FALSE)="●",VLOOKUP(U89,スケジュール!$A$10:$V$266,$AG94+4,FALSE),""))</f>
        <v/>
      </c>
      <c r="V94" s="403" t="str">
        <f>IF(ISERROR(VLOOKUP(V89,スケジュール!$A$10:$V$266,$AG94+4,FALSE)),"",IF(VLOOKUP(V89,スケジュール!$A$10:$V$266,$AG94+4,FALSE)="●",VLOOKUP(V89,スケジュール!$A$10:$V$266,$AG94+4,FALSE),""))</f>
        <v/>
      </c>
      <c r="W94" s="403" t="str">
        <f>IF(ISERROR(VLOOKUP(W89,スケジュール!$A$10:$V$266,$AG94+4,FALSE)),"",IF(VLOOKUP(W89,スケジュール!$A$10:$V$266,$AG94+4,FALSE)="●",VLOOKUP(W89,スケジュール!$A$10:$V$266,$AG94+4,FALSE),""))</f>
        <v/>
      </c>
      <c r="X94" s="403" t="str">
        <f>IF(ISERROR(VLOOKUP(X89,スケジュール!$A$10:$V$266,$AG94+4,FALSE)),"",IF(VLOOKUP(X89,スケジュール!$A$10:$V$266,$AG94+4,FALSE)="●",VLOOKUP(X89,スケジュール!$A$10:$V$266,$AG94+4,FALSE),""))</f>
        <v/>
      </c>
      <c r="Y94" s="404"/>
      <c r="Z94" s="403" t="str">
        <f>IF(ISERROR(VLOOKUP(Z89,スケジュール!$A$10:$V$266,$AG94+4,FALSE)),"",IF(VLOOKUP(Z89,スケジュール!$A$10:$V$266,$AG94+4,FALSE)="●",VLOOKUP(Z89,スケジュール!$A$10:$V$266,$AG94+4,FALSE),""))</f>
        <v/>
      </c>
      <c r="AA94" s="403" t="str">
        <f>IF(ISERROR(VLOOKUP(AA89,スケジュール!$A$10:$V$266,$AG94+4,FALSE)),"",IF(VLOOKUP(AA89,スケジュール!$A$10:$V$266,$AG94+4,FALSE)="●",VLOOKUP(AA89,スケジュール!$A$10:$V$266,$AG94+4,FALSE),""))</f>
        <v/>
      </c>
      <c r="AB94" s="403" t="str">
        <f>IF(ISERROR(VLOOKUP(AB89,スケジュール!$A$10:$V$266,$AG94+4,FALSE)),"",IF(VLOOKUP(AB89,スケジュール!$A$10:$V$266,$AG94+4,FALSE)="●",VLOOKUP(AB89,スケジュール!$A$10:$V$266,$AG94+4,FALSE),""))</f>
        <v/>
      </c>
      <c r="AC94" s="403" t="str">
        <f>IF(ISERROR(VLOOKUP(AC89,スケジュール!$A$10:$V$266,$AG94+4,FALSE)),"",IF(VLOOKUP(AC89,スケジュール!$A$10:$V$266,$AG94+4,FALSE)="●",VLOOKUP(AC89,スケジュール!$A$10:$V$266,$AG94+4,FALSE),""))</f>
        <v/>
      </c>
      <c r="AD94" s="403" t="str">
        <f>IF(ISERROR(VLOOKUP(AD89,スケジュール!$A$10:$V$266,$AG94+4,FALSE)),"",IF(VLOOKUP(AD89,スケジュール!$A$10:$V$266,$AG94+4,FALSE)="●",VLOOKUP(AD89,スケジュール!$A$10:$V$266,$AG94+4,FALSE),""))</f>
        <v/>
      </c>
      <c r="AE94" s="403" t="str">
        <f>IF(ISERROR(VLOOKUP(AE89,スケジュール!$A$10:$V$266,$AG94+4,FALSE)),"",IF(VLOOKUP(AE89,スケジュール!$A$10:$V$266,$AG94+4,FALSE)="●",VLOOKUP(AE89,スケジュール!$A$10:$V$266,$AG94+4,FALSE),""))</f>
        <v/>
      </c>
      <c r="AF94" s="403" t="str">
        <f>IF(ISERROR(VLOOKUP(AF89,スケジュール!$A$10:$V$266,$AG94+4,FALSE)),"",IF(VLOOKUP(AF89,スケジュール!$A$10:$V$266,$AG94+4,FALSE)="●",VLOOKUP(AF89,スケジュール!$A$10:$V$266,$AG94+4,FALSE),""))</f>
        <v/>
      </c>
      <c r="AG94" s="102" t="e">
        <f>AG86</f>
        <v>#N/A</v>
      </c>
    </row>
    <row r="95" spans="1:36" ht="19.899999999999999" customHeight="1">
      <c r="A95" s="34" t="s">
        <v>89</v>
      </c>
      <c r="B95" s="405" t="str">
        <f>IF(OR(ISERROR(VLOOKUP(B89,スケジュール!$A$10:$AC$276,3)),(ISBLANK(VLOOKUP(B89,スケジュール!$A$10:$AC$276,3)))),"",VLOOKUP(B89,スケジュール!$A$10:$AC$276,3))</f>
        <v/>
      </c>
      <c r="C95" s="405" t="str">
        <f>IF(OR(ISERROR(VLOOKUP(C89,スケジュール!$A$10:$AC$276,3)),(ISBLANK(VLOOKUP(C89,スケジュール!$A$10:$AC$276,3)))),"",VLOOKUP(C89,スケジュール!$A$10:$AC$276,3))</f>
        <v/>
      </c>
      <c r="D95" s="405">
        <f>IF(OR(ISERROR(VLOOKUP(D89,スケジュール!$A$10:$AC$276,3)),(ISBLANK(VLOOKUP(D89,スケジュール!$A$10:$AC$276,3)))),"",VLOOKUP(D89,スケジュール!$A$10:$AC$276,3))</f>
        <v>43535</v>
      </c>
      <c r="E95" s="405">
        <f>IF(OR(ISERROR(VLOOKUP(E89,スケジュール!$A$10:$AC$276,3)),(ISBLANK(VLOOKUP(E89,スケジュール!$A$10:$AC$276,3)))),"",VLOOKUP(E89,スケジュール!$A$10:$AC$276,3))</f>
        <v>43536</v>
      </c>
      <c r="F95" s="405">
        <f>IF(OR(ISERROR(VLOOKUP(F89,スケジュール!$A$10:$AC$276,3)),(ISBLANK(VLOOKUP(F89,スケジュール!$A$10:$AC$276,3)))),"",VLOOKUP(F89,スケジュール!$A$10:$AC$276,3))</f>
        <v>43537</v>
      </c>
      <c r="G95" s="405" t="str">
        <f>IF(OR(ISERROR(VLOOKUP(G89,スケジュール!$A$10:$AC$276,3)),(ISBLANK(VLOOKUP(G89,スケジュール!$A$10:$AC$276,3)))),"",VLOOKUP(G89,スケジュール!$A$10:$AC$276,3))</f>
        <v/>
      </c>
      <c r="H95" s="405" t="str">
        <f>IF(OR(ISERROR(VLOOKUP(H89,スケジュール!$A$10:$AC$276,3)),(ISBLANK(VLOOKUP(H89,スケジュール!$A$10:$AC$276,3)))),"",VLOOKUP(H89,スケジュール!$A$10:$AC$276,3))</f>
        <v/>
      </c>
      <c r="I95" s="406"/>
      <c r="J95" s="405" t="str">
        <f>IF(OR(ISERROR(VLOOKUP(J89,スケジュール!$A$10:$AC$276,3)),(ISBLANK(VLOOKUP(J89,スケジュール!$A$10:$AC$276,3)))),"",VLOOKUP(J89,スケジュール!$A$10:$AC$276,3))</f>
        <v/>
      </c>
      <c r="K95" s="405" t="str">
        <f>IF(OR(ISERROR(VLOOKUP(K89,スケジュール!$A$10:$AC$276,3)),(ISBLANK(VLOOKUP(K89,スケジュール!$A$10:$AC$276,3)))),"",VLOOKUP(K89,スケジュール!$A$10:$AC$276,3))</f>
        <v/>
      </c>
      <c r="L95" s="405">
        <f>IF(OR(ISERROR(VLOOKUP(L89,スケジュール!$A$10:$AC$276,3)),(ISBLANK(VLOOKUP(L89,スケジュール!$A$10:$AC$276,3)))),"",VLOOKUP(L89,スケジュール!$A$10:$AC$276,3))</f>
        <v>43562</v>
      </c>
      <c r="M95" s="405">
        <f>IF(OR(ISERROR(VLOOKUP(M89,スケジュール!$A$10:$AC$276,3)),(ISBLANK(VLOOKUP(M89,スケジュール!$A$10:$AC$276,3)))),"",VLOOKUP(M89,スケジュール!$A$10:$AC$276,3))</f>
        <v>43563</v>
      </c>
      <c r="N95" s="405">
        <f>IF(OR(ISERROR(VLOOKUP(N89,スケジュール!$A$10:$AC$276,3)),(ISBLANK(VLOOKUP(N89,スケジュール!$A$10:$AC$276,3)))),"",VLOOKUP(N89,スケジュール!$A$10:$AC$276,3))</f>
        <v>43564</v>
      </c>
      <c r="O95" s="405">
        <f>IF(OR(ISERROR(VLOOKUP(O89,スケジュール!$A$10:$AC$276,3)),(ISBLANK(VLOOKUP(O89,スケジュール!$A$10:$AC$276,3)))),"",VLOOKUP(O89,スケジュール!$A$10:$AC$276,3))</f>
        <v>43565</v>
      </c>
      <c r="P95" s="405" t="str">
        <f>IF(OR(ISERROR(VLOOKUP(P89,スケジュール!$A$10:$AC$276,3)),(ISBLANK(VLOOKUP(P89,スケジュール!$A$10:$AC$276,3)))),"",VLOOKUP(P89,スケジュール!$A$10:$AC$276,3))</f>
        <v/>
      </c>
      <c r="Q95" s="406"/>
      <c r="R95" s="405" t="str">
        <f>IF(OR(ISERROR(VLOOKUP(R89,スケジュール!$A$10:$AC$276,3)),(ISBLANK(VLOOKUP(R89,スケジュール!$A$10:$AC$276,3)))),"",VLOOKUP(R89,スケジュール!$A$10:$AC$276,3))</f>
        <v/>
      </c>
      <c r="S95" s="405" t="str">
        <f>IF(OR(ISERROR(VLOOKUP(S89,スケジュール!$A$10:$AC$276,3)),(ISBLANK(VLOOKUP(S89,スケジュール!$A$10:$AC$276,3)))),"",VLOOKUP(S89,スケジュール!$A$10:$AC$276,3))</f>
        <v/>
      </c>
      <c r="T95" s="405" t="str">
        <f>IF(OR(ISERROR(VLOOKUP(T89,スケジュール!$A$10:$AC$276,3)),(ISBLANK(VLOOKUP(T89,スケジュール!$A$10:$AC$276,3)))),"",VLOOKUP(T89,スケジュール!$A$10:$AC$276,3))</f>
        <v/>
      </c>
      <c r="U95" s="405" t="str">
        <f>IF(OR(ISERROR(VLOOKUP(U89,スケジュール!$A$10:$AC$276,3)),(ISBLANK(VLOOKUP(U89,スケジュール!$A$10:$AC$276,3)))),"",VLOOKUP(U89,スケジュール!$A$10:$AC$276,3))</f>
        <v/>
      </c>
      <c r="V95" s="405" t="str">
        <f>IF(OR(ISERROR(VLOOKUP(V89,スケジュール!$A$10:$AC$276,3)),(ISBLANK(VLOOKUP(V89,スケジュール!$A$10:$AC$276,3)))),"",VLOOKUP(V89,スケジュール!$A$10:$AC$276,3))</f>
        <v/>
      </c>
      <c r="W95" s="405" t="str">
        <f>IF(OR(ISERROR(VLOOKUP(W89,スケジュール!$A$10:$AC$276,3)),(ISBLANK(VLOOKUP(W89,スケジュール!$A$10:$AC$276,3)))),"",VLOOKUP(W89,スケジュール!$A$10:$AC$276,3))</f>
        <v/>
      </c>
      <c r="X95" s="405" t="str">
        <f>IF(OR(ISERROR(VLOOKUP(X89,スケジュール!$A$10:$AC$276,3)),(ISBLANK(VLOOKUP(X89,スケジュール!$A$10:$AC$276,3)))),"",VLOOKUP(X89,スケジュール!$A$10:$AC$276,3))</f>
        <v/>
      </c>
      <c r="Y95" s="406"/>
      <c r="Z95" s="405" t="str">
        <f>IF(OR(ISERROR(VLOOKUP(Z89,スケジュール!$A$10:$AC$276,3)),(ISBLANK(VLOOKUP(Z89,スケジュール!$A$10:$AC$276,3)))),"",VLOOKUP(Z89,スケジュール!$A$10:$AC$276,3))</f>
        <v/>
      </c>
      <c r="AA95" s="405" t="str">
        <f>IF(OR(ISERROR(VLOOKUP(AA89,スケジュール!$A$10:$AC$276,3)),(ISBLANK(VLOOKUP(AA89,スケジュール!$A$10:$AC$276,3)))),"",VLOOKUP(AA89,スケジュール!$A$10:$AC$276,3))</f>
        <v/>
      </c>
      <c r="AB95" s="405">
        <f>IF(OR(ISERROR(VLOOKUP(AB89,スケジュール!$A$10:$AC$276,3)),(ISBLANK(VLOOKUP(AB89,スケジュール!$A$10:$AC$276,3)))),"",VLOOKUP(AB89,スケジュール!$A$10:$AC$276,3))</f>
        <v>43625</v>
      </c>
      <c r="AC95" s="405">
        <f>IF(OR(ISERROR(VLOOKUP(AC89,スケジュール!$A$10:$AC$276,3)),(ISBLANK(VLOOKUP(AC89,スケジュール!$A$10:$AC$276,3)))),"",VLOOKUP(AC89,スケジュール!$A$10:$AC$276,3))</f>
        <v>43626</v>
      </c>
      <c r="AD95" s="405">
        <f>IF(OR(ISERROR(VLOOKUP(AD89,スケジュール!$A$10:$AC$276,3)),(ISBLANK(VLOOKUP(AD89,スケジュール!$A$10:$AC$276,3)))),"",VLOOKUP(AD89,スケジュール!$A$10:$AC$276,3))</f>
        <v>43627</v>
      </c>
      <c r="AE95" s="405">
        <f>IF(OR(ISERROR(VLOOKUP(AE89,スケジュール!$A$10:$AC$276,3)),(ISBLANK(VLOOKUP(AE89,スケジュール!$A$10:$AC$276,3)))),"",VLOOKUP(AE89,スケジュール!$A$10:$AC$276,3))</f>
        <v>43628</v>
      </c>
      <c r="AF95" s="405">
        <f>IF(OR(ISERROR(VLOOKUP(AF89,スケジュール!$A$10:$AC$276,3)),(ISBLANK(VLOOKUP(AF89,スケジュール!$A$10:$AC$276,3)))),"",VLOOKUP(AF89,スケジュール!$A$10:$AC$276,3))</f>
        <v>43628</v>
      </c>
    </row>
    <row r="96" spans="1:36" ht="19.899999999999999" customHeight="1">
      <c r="A96" s="38" t="s">
        <v>90</v>
      </c>
      <c r="B96" s="405" t="str">
        <f>IF(OR(ISERROR(VLOOKUP(B89,スケジュール!$A$10:$AC$276,4)),(ISBLANK(VLOOKUP(B89,スケジュール!$A$10:$AC$276,4)))),"",VLOOKUP(B89,スケジュール!$A$10:$AC$276,4))</f>
        <v/>
      </c>
      <c r="C96" s="405" t="str">
        <f>IF(OR(ISERROR(VLOOKUP(C89,スケジュール!$A$10:$AC$276,4)),(ISBLANK(VLOOKUP(C89,スケジュール!$A$10:$AC$276,4)))),"",VLOOKUP(C89,スケジュール!$A$10:$AC$276,4))</f>
        <v/>
      </c>
      <c r="D96" s="405">
        <f>IF(OR(ISERROR(VLOOKUP(D89,スケジュール!$A$10:$AC$276,4)),(ISBLANK(VLOOKUP(D89,スケジュール!$A$10:$AC$276,4)))),"",VLOOKUP(D89,スケジュール!$A$10:$AC$276,4))</f>
        <v>43537</v>
      </c>
      <c r="E96" s="405">
        <f>IF(OR(ISERROR(VLOOKUP(E89,スケジュール!$A$10:$AC$276,4)),(ISBLANK(VLOOKUP(E89,スケジュール!$A$10:$AC$276,4)))),"",VLOOKUP(E89,スケジュール!$A$10:$AC$276,4))</f>
        <v>43538</v>
      </c>
      <c r="F96" s="405">
        <f>IF(OR(ISERROR(VLOOKUP(F89,スケジュール!$A$10:$AC$276,4)),(ISBLANK(VLOOKUP(F89,スケジュール!$A$10:$AC$276,4)))),"",VLOOKUP(F89,スケジュール!$A$10:$AC$276,4))</f>
        <v>43539</v>
      </c>
      <c r="G96" s="405" t="str">
        <f>IF(OR(ISERROR(VLOOKUP(G89,スケジュール!$A$10:$AC$276,4)),(ISBLANK(VLOOKUP(G89,スケジュール!$A$10:$AC$276,4)))),"",VLOOKUP(G89,スケジュール!$A$10:$AC$276,4))</f>
        <v/>
      </c>
      <c r="H96" s="405" t="str">
        <f>IF(OR(ISERROR(VLOOKUP(H89,スケジュール!$A$10:$AC$276,4)),(ISBLANK(VLOOKUP(H89,スケジュール!$A$10:$AC$276,4)))),"",VLOOKUP(H89,スケジュール!$A$10:$AC$276,4))</f>
        <v/>
      </c>
      <c r="I96" s="406"/>
      <c r="J96" s="405" t="str">
        <f>IF(OR(ISERROR(VLOOKUP(J89,スケジュール!$A$10:$AC$276,4)),(ISBLANK(VLOOKUP(J89,スケジュール!$A$10:$AC$276,4)))),"",VLOOKUP(J89,スケジュール!$A$10:$AC$276,4))</f>
        <v/>
      </c>
      <c r="K96" s="405">
        <f>IF(OR(ISERROR(VLOOKUP(K89,スケジュール!$A$10:$AC$276,4)),(ISBLANK(VLOOKUP(K89,スケジュール!$A$10:$AC$276,4)))),"",VLOOKUP(K89,スケジュール!$A$10:$AC$276,4))</f>
        <v>43563</v>
      </c>
      <c r="L96" s="405">
        <f>IF(OR(ISERROR(VLOOKUP(L89,スケジュール!$A$10:$AC$276,4)),(ISBLANK(VLOOKUP(L89,スケジュール!$A$10:$AC$276,4)))),"",VLOOKUP(L89,スケジュール!$A$10:$AC$276,4))</f>
        <v>43564</v>
      </c>
      <c r="M96" s="405">
        <f>IF(OR(ISERROR(VLOOKUP(M89,スケジュール!$A$10:$AC$276,4)),(ISBLANK(VLOOKUP(M89,スケジュール!$A$10:$AC$276,4)))),"",VLOOKUP(M89,スケジュール!$A$10:$AC$276,4))</f>
        <v>43565</v>
      </c>
      <c r="N96" s="405">
        <f>IF(OR(ISERROR(VLOOKUP(N89,スケジュール!$A$10:$AC$276,4)),(ISBLANK(VLOOKUP(N89,スケジュール!$A$10:$AC$276,4)))),"",VLOOKUP(N89,スケジュール!$A$10:$AC$276,4))</f>
        <v>43566</v>
      </c>
      <c r="O96" s="405" t="str">
        <f>IF(OR(ISERROR(VLOOKUP(O89,スケジュール!$A$10:$AC$276,4)),(ISBLANK(VLOOKUP(O89,スケジュール!$A$10:$AC$276,4)))),"",VLOOKUP(O89,スケジュール!$A$10:$AC$276,4))</f>
        <v/>
      </c>
      <c r="P96" s="405" t="str">
        <f>IF(OR(ISERROR(VLOOKUP(P89,スケジュール!$A$10:$AC$276,4)),(ISBLANK(VLOOKUP(P89,スケジュール!$A$10:$AC$276,4)))),"",VLOOKUP(P89,スケジュール!$A$10:$AC$276,4))</f>
        <v/>
      </c>
      <c r="Q96" s="406"/>
      <c r="R96" s="405" t="str">
        <f>IF(OR(ISERROR(VLOOKUP(R89,スケジュール!$A$10:$AC$276,4)),(ISBLANK(VLOOKUP(R89,スケジュール!$A$10:$AC$276,4)))),"",VLOOKUP(R89,スケジュール!$A$10:$AC$276,4))</f>
        <v/>
      </c>
      <c r="S96" s="405" t="str">
        <f>IF(OR(ISERROR(VLOOKUP(S89,スケジュール!$A$10:$AC$276,4)),(ISBLANK(VLOOKUP(S89,スケジュール!$A$10:$AC$276,4)))),"",VLOOKUP(S89,スケジュール!$A$10:$AC$276,4))</f>
        <v/>
      </c>
      <c r="T96" s="405" t="str">
        <f>IF(OR(ISERROR(VLOOKUP(T89,スケジュール!$A$10:$AC$276,4)),(ISBLANK(VLOOKUP(T89,スケジュール!$A$10:$AC$276,4)))),"",VLOOKUP(T89,スケジュール!$A$10:$AC$276,4))</f>
        <v/>
      </c>
      <c r="U96" s="405" t="str">
        <f>IF(OR(ISERROR(VLOOKUP(U89,スケジュール!$A$10:$AC$276,4)),(ISBLANK(VLOOKUP(U89,スケジュール!$A$10:$AC$276,4)))),"",VLOOKUP(U89,スケジュール!$A$10:$AC$276,4))</f>
        <v/>
      </c>
      <c r="V96" s="405" t="str">
        <f>IF(OR(ISERROR(VLOOKUP(V89,スケジュール!$A$10:$AC$276,4)),(ISBLANK(VLOOKUP(V89,スケジュール!$A$10:$AC$276,4)))),"",VLOOKUP(V89,スケジュール!$A$10:$AC$276,4))</f>
        <v/>
      </c>
      <c r="W96" s="405" t="str">
        <f>IF(OR(ISERROR(VLOOKUP(W89,スケジュール!$A$10:$AC$276,4)),(ISBLANK(VLOOKUP(W89,スケジュール!$A$10:$AC$276,4)))),"",VLOOKUP(W89,スケジュール!$A$10:$AC$276,4))</f>
        <v/>
      </c>
      <c r="X96" s="405" t="str">
        <f>IF(OR(ISERROR(VLOOKUP(X89,スケジュール!$A$10:$AC$276,4)),(ISBLANK(VLOOKUP(X89,スケジュール!$A$10:$AC$276,4)))),"",VLOOKUP(X89,スケジュール!$A$10:$AC$276,4))</f>
        <v/>
      </c>
      <c r="Y96" s="406"/>
      <c r="Z96" s="405" t="str">
        <f>IF(OR(ISERROR(VLOOKUP(Z89,スケジュール!$A$10:$AC$276,4)),(ISBLANK(VLOOKUP(Z89,スケジュール!$A$10:$AC$276,4)))),"",VLOOKUP(Z89,スケジュール!$A$10:$AC$276,4))</f>
        <v/>
      </c>
      <c r="AA96" s="405">
        <f>IF(OR(ISERROR(VLOOKUP(AA89,スケジュール!$A$10:$AC$276,4)),(ISBLANK(VLOOKUP(AA89,スケジュール!$A$10:$AC$276,4)))),"",VLOOKUP(AA89,スケジュール!$A$10:$AC$276,4))</f>
        <v>43626</v>
      </c>
      <c r="AB96" s="405">
        <f>IF(OR(ISERROR(VLOOKUP(AB89,スケジュール!$A$10:$AC$276,4)),(ISBLANK(VLOOKUP(AB89,スケジュール!$A$10:$AC$276,4)))),"",VLOOKUP(AB89,スケジュール!$A$10:$AC$276,4))</f>
        <v>43627</v>
      </c>
      <c r="AC96" s="405">
        <f>IF(OR(ISERROR(VLOOKUP(AC89,スケジュール!$A$10:$AC$276,4)),(ISBLANK(VLOOKUP(AC89,スケジュール!$A$10:$AC$276,4)))),"",VLOOKUP(AC89,スケジュール!$A$10:$AC$276,4))</f>
        <v>43628</v>
      </c>
      <c r="AD96" s="405">
        <f>IF(OR(ISERROR(VLOOKUP(AD89,スケジュール!$A$10:$AC$276,4)),(ISBLANK(VLOOKUP(AD89,スケジュール!$A$10:$AC$276,4)))),"",VLOOKUP(AD89,スケジュール!$A$10:$AC$276,4))</f>
        <v>43629</v>
      </c>
      <c r="AE96" s="405" t="str">
        <f>IF(OR(ISERROR(VLOOKUP(AE89,スケジュール!$A$10:$AC$276,4)),(ISBLANK(VLOOKUP(AE89,スケジュール!$A$10:$AC$276,4)))),"",VLOOKUP(AE89,スケジュール!$A$10:$AC$276,4))</f>
        <v/>
      </c>
      <c r="AF96" s="405" t="str">
        <f>IF(OR(ISERROR(VLOOKUP(AF89,スケジュール!$A$10:$AC$276,4)),(ISBLANK(VLOOKUP(AF89,スケジュール!$A$10:$AC$276,4)))),"",VLOOKUP(AF89,スケジュール!$A$10:$AC$276,4))</f>
        <v/>
      </c>
    </row>
    <row r="97" spans="1:36" s="382" customFormat="1" ht="19.899999999999999" customHeight="1">
      <c r="A97" s="380"/>
      <c r="B97" s="277">
        <f>H89+1</f>
        <v>43527</v>
      </c>
      <c r="C97" s="277">
        <f t="shared" ref="C97:H97" si="64">B97+1</f>
        <v>43528</v>
      </c>
      <c r="D97" s="277">
        <f t="shared" si="64"/>
        <v>43529</v>
      </c>
      <c r="E97" s="277">
        <f t="shared" si="64"/>
        <v>43530</v>
      </c>
      <c r="F97" s="277">
        <f t="shared" si="64"/>
        <v>43531</v>
      </c>
      <c r="G97" s="277">
        <f t="shared" si="64"/>
        <v>43532</v>
      </c>
      <c r="H97" s="277">
        <f t="shared" si="64"/>
        <v>43533</v>
      </c>
      <c r="I97" s="381"/>
      <c r="J97" s="277">
        <f>P89+1</f>
        <v>43555</v>
      </c>
      <c r="K97" s="277">
        <f t="shared" ref="K97:P97" si="65">J97+1</f>
        <v>43556</v>
      </c>
      <c r="L97" s="277">
        <f t="shared" si="65"/>
        <v>43557</v>
      </c>
      <c r="M97" s="277">
        <f t="shared" si="65"/>
        <v>43558</v>
      </c>
      <c r="N97" s="277">
        <f t="shared" si="65"/>
        <v>43559</v>
      </c>
      <c r="O97" s="277">
        <f t="shared" si="65"/>
        <v>43560</v>
      </c>
      <c r="P97" s="277">
        <f t="shared" si="65"/>
        <v>43561</v>
      </c>
      <c r="Q97" s="381"/>
      <c r="R97" s="277">
        <f>X89+1</f>
        <v>43590</v>
      </c>
      <c r="S97" s="277">
        <f t="shared" ref="S97" si="66">R97+1</f>
        <v>43591</v>
      </c>
      <c r="T97" s="277">
        <f t="shared" ref="T97" si="67">S97+1</f>
        <v>43592</v>
      </c>
      <c r="U97" s="277">
        <f t="shared" ref="U97" si="68">T97+1</f>
        <v>43593</v>
      </c>
      <c r="V97" s="277">
        <f t="shared" ref="V97" si="69">U97+1</f>
        <v>43594</v>
      </c>
      <c r="W97" s="277">
        <f t="shared" ref="W97" si="70">V97+1</f>
        <v>43595</v>
      </c>
      <c r="X97" s="277">
        <f t="shared" ref="X97" si="71">W97+1</f>
        <v>43596</v>
      </c>
      <c r="Y97" s="381"/>
      <c r="Z97" s="277">
        <f>AF89+1</f>
        <v>43618</v>
      </c>
      <c r="AA97" s="277">
        <f t="shared" ref="AA97:AF97" si="72">Z97+1</f>
        <v>43619</v>
      </c>
      <c r="AB97" s="277">
        <f t="shared" si="72"/>
        <v>43620</v>
      </c>
      <c r="AC97" s="277">
        <f t="shared" si="72"/>
        <v>43621</v>
      </c>
      <c r="AD97" s="277">
        <f t="shared" si="72"/>
        <v>43622</v>
      </c>
      <c r="AE97" s="277">
        <f t="shared" si="72"/>
        <v>43623</v>
      </c>
      <c r="AF97" s="277">
        <f t="shared" si="72"/>
        <v>43624</v>
      </c>
    </row>
    <row r="98" spans="1:36" s="116" customFormat="1" ht="19.899999999999999"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purple</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purple</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purple</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b">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0</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sky</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sky</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19.899999999999999" customHeight="1">
      <c r="A99" s="126" t="str">
        <f>IF(ISBLANK(A91),"",A91)</f>
        <v>●</v>
      </c>
      <c r="B99" s="403" t="str">
        <f>IF(ISERROR(VLOOKUP(B97,スケジュール!$A$10:$V$266,$AG99+4,FALSE)),"",IF(VLOOKUP(B97,スケジュール!$A$10:$V$266,$AG99+4,FALSE)="●",VLOOKUP(B97,スケジュール!$A$10:$V$266,$AG99+4,FALSE),""))</f>
        <v/>
      </c>
      <c r="C99" s="403" t="str">
        <f>IF(ISERROR(VLOOKUP(C97,スケジュール!$A$10:$V$266,$AG99+4,FALSE)),"",IF(VLOOKUP(C97,スケジュール!$A$10:$V$266,$AG99+4,FALSE)="●",VLOOKUP(C97,スケジュール!$A$10:$V$266,$AG99+4,FALSE),""))</f>
        <v/>
      </c>
      <c r="D99" s="403" t="str">
        <f>IF(ISERROR(VLOOKUP(D97,スケジュール!$A$10:$V$266,$AG99+4,FALSE)),"",IF(VLOOKUP(D97,スケジュール!$A$10:$V$266,$AG99+4,FALSE)="●",VLOOKUP(D97,スケジュール!$A$10:$V$266,$AG99+4,FALSE),""))</f>
        <v/>
      </c>
      <c r="E99" s="403" t="str">
        <f>IF(ISERROR(VLOOKUP(E97,スケジュール!$A$10:$V$266,$AG99+4,FALSE)),"",IF(VLOOKUP(E97,スケジュール!$A$10:$V$266,$AG99+4,FALSE)="●",VLOOKUP(E97,スケジュール!$A$10:$V$266,$AG99+4,FALSE),""))</f>
        <v/>
      </c>
      <c r="F99" s="403" t="str">
        <f>IF(ISERROR(VLOOKUP(F97,スケジュール!$A$10:$V$266,$AG99+4,FALSE)),"",IF(VLOOKUP(F97,スケジュール!$A$10:$V$266,$AG99+4,FALSE)="●",VLOOKUP(F97,スケジュール!$A$10:$V$266,$AG99+4,FALSE),""))</f>
        <v/>
      </c>
      <c r="G99" s="403" t="str">
        <f>IF(ISERROR(VLOOKUP(G97,スケジュール!$A$10:$V$266,$AG99+4,FALSE)),"",IF(VLOOKUP(G97,スケジュール!$A$10:$V$266,$AG99+4,FALSE)="●",VLOOKUP(G97,スケジュール!$A$10:$V$266,$AG99+4,FALSE),""))</f>
        <v/>
      </c>
      <c r="H99" s="403" t="str">
        <f>IF(ISERROR(VLOOKUP(H97,スケジュール!$A$10:$V$266,$AG99+4,FALSE)),"",IF(VLOOKUP(H97,スケジュール!$A$10:$V$266,$AG99+4,FALSE)="●",VLOOKUP(H97,スケジュール!$A$10:$V$266,$AG99+4,FALSE),""))</f>
        <v/>
      </c>
      <c r="I99" s="404"/>
      <c r="J99" s="403" t="str">
        <f>IF(ISERROR(VLOOKUP(J97,スケジュール!$A$10:$V$266,$AG99+4,FALSE)),"",IF(VLOOKUP(J97,スケジュール!$A$10:$V$266,$AG99+4,FALSE)="●",VLOOKUP(J97,スケジュール!$A$10:$V$266,$AG99+4,FALSE),""))</f>
        <v/>
      </c>
      <c r="K99" s="403" t="str">
        <f>IF(ISERROR(VLOOKUP(K97,スケジュール!$A$10:$V$266,$AG99+4,FALSE)),"",IF(VLOOKUP(K97,スケジュール!$A$10:$V$266,$AG99+4,FALSE)="●",VLOOKUP(K97,スケジュール!$A$10:$V$266,$AG99+4,FALSE),""))</f>
        <v/>
      </c>
      <c r="L99" s="403" t="str">
        <f>IF(ISERROR(VLOOKUP(L97,スケジュール!$A$10:$V$266,$AG99+4,FALSE)),"",IF(VLOOKUP(L97,スケジュール!$A$10:$V$266,$AG99+4,FALSE)="●",VLOOKUP(L97,スケジュール!$A$10:$V$266,$AG99+4,FALSE),""))</f>
        <v/>
      </c>
      <c r="M99" s="403" t="str">
        <f>IF(ISERROR(VLOOKUP(M97,スケジュール!$A$10:$V$266,$AG99+4,FALSE)),"",IF(VLOOKUP(M97,スケジュール!$A$10:$V$266,$AG99+4,FALSE)="●",VLOOKUP(M97,スケジュール!$A$10:$V$266,$AG99+4,FALSE),""))</f>
        <v/>
      </c>
      <c r="N99" s="403" t="str">
        <f>IF(ISERROR(VLOOKUP(N97,スケジュール!$A$10:$V$266,$AG99+4,FALSE)),"",IF(VLOOKUP(N97,スケジュール!$A$10:$V$266,$AG99+4,FALSE)="●",VLOOKUP(N97,スケジュール!$A$10:$V$266,$AG99+4,FALSE),""))</f>
        <v/>
      </c>
      <c r="O99" s="403" t="str">
        <f>IF(ISERROR(VLOOKUP(O97,スケジュール!$A$10:$V$266,$AG99+4,FALSE)),"",IF(VLOOKUP(O97,スケジュール!$A$10:$V$266,$AG99+4,FALSE)="●",VLOOKUP(O97,スケジュール!$A$10:$V$266,$AG99+4,FALSE),""))</f>
        <v/>
      </c>
      <c r="P99" s="403" t="str">
        <f>IF(ISERROR(VLOOKUP(P97,スケジュール!$A$10:$V$266,$AG99+4,FALSE)),"",IF(VLOOKUP(P97,スケジュール!$A$10:$V$266,$AG99+4,FALSE)="●",VLOOKUP(P97,スケジュール!$A$10:$V$266,$AG99+4,FALSE),""))</f>
        <v/>
      </c>
      <c r="Q99" s="404"/>
      <c r="R99" s="403" t="str">
        <f>IF(ISERROR(VLOOKUP(R97,スケジュール!$A$10:$V$266,$AG99+4,FALSE)),"",IF(VLOOKUP(R97,スケジュール!$A$10:$V$266,$AG99+4,FALSE)="●",VLOOKUP(R97,スケジュール!$A$10:$V$266,$AG99+4,FALSE),""))</f>
        <v/>
      </c>
      <c r="S99" s="403" t="str">
        <f>IF(ISERROR(VLOOKUP(S97,スケジュール!$A$10:$V$266,$AG99+4,FALSE)),"",IF(VLOOKUP(S97,スケジュール!$A$10:$V$266,$AG99+4,FALSE)="●",VLOOKUP(S97,スケジュール!$A$10:$V$266,$AG99+4,FALSE),""))</f>
        <v/>
      </c>
      <c r="T99" s="403" t="str">
        <f>IF(ISERROR(VLOOKUP(T97,スケジュール!$A$10:$V$266,$AG99+4,FALSE)),"",IF(VLOOKUP(T97,スケジュール!$A$10:$V$266,$AG99+4,FALSE)="●",VLOOKUP(T97,スケジュール!$A$10:$V$266,$AG99+4,FALSE),""))</f>
        <v/>
      </c>
      <c r="U99" s="403" t="str">
        <f>IF(ISERROR(VLOOKUP(U97,スケジュール!$A$10:$V$266,$AG99+4,FALSE)),"",IF(VLOOKUP(U97,スケジュール!$A$10:$V$266,$AG99+4,FALSE)="●",VLOOKUP(U97,スケジュール!$A$10:$V$266,$AG99+4,FALSE),""))</f>
        <v/>
      </c>
      <c r="V99" s="403" t="str">
        <f>IF(ISERROR(VLOOKUP(V97,スケジュール!$A$10:$V$266,$AG99+4,FALSE)),"",IF(VLOOKUP(V97,スケジュール!$A$10:$V$266,$AG99+4,FALSE)="●",VLOOKUP(V97,スケジュール!$A$10:$V$266,$AG99+4,FALSE),""))</f>
        <v/>
      </c>
      <c r="W99" s="403" t="str">
        <f>IF(ISERROR(VLOOKUP(W97,スケジュール!$A$10:$V$266,$AG99+4,FALSE)),"",IF(VLOOKUP(W97,スケジュール!$A$10:$V$266,$AG99+4,FALSE)="●",VLOOKUP(W97,スケジュール!$A$10:$V$266,$AG99+4,FALSE),""))</f>
        <v/>
      </c>
      <c r="X99" s="403" t="str">
        <f>IF(ISERROR(VLOOKUP(X97,スケジュール!$A$10:$V$266,$AG99+4,FALSE)),"",IF(VLOOKUP(X97,スケジュール!$A$10:$V$266,$AG99+4,FALSE)="●",VLOOKUP(X97,スケジュール!$A$10:$V$266,$AG99+4,FALSE),""))</f>
        <v/>
      </c>
      <c r="Y99" s="404"/>
      <c r="Z99" s="403" t="str">
        <f>IF(ISERROR(VLOOKUP(Z97,スケジュール!$A$10:$V$266,$AG99+4,FALSE)),"",IF(VLOOKUP(Z97,スケジュール!$A$10:$V$266,$AG99+4,FALSE)="●",VLOOKUP(Z97,スケジュール!$A$10:$V$266,$AG99+4,FALSE),""))</f>
        <v/>
      </c>
      <c r="AA99" s="403" t="str">
        <f>IF(ISERROR(VLOOKUP(AA97,スケジュール!$A$10:$V$266,$AG99+4,FALSE)),"",IF(VLOOKUP(AA97,スケジュール!$A$10:$V$266,$AG99+4,FALSE)="●",VLOOKUP(AA97,スケジュール!$A$10:$V$266,$AG99+4,FALSE),""))</f>
        <v/>
      </c>
      <c r="AB99" s="403" t="str">
        <f>IF(ISERROR(VLOOKUP(AB97,スケジュール!$A$10:$V$266,$AG99+4,FALSE)),"",IF(VLOOKUP(AB97,スケジュール!$A$10:$V$266,$AG99+4,FALSE)="●",VLOOKUP(AB97,スケジュール!$A$10:$V$266,$AG99+4,FALSE),""))</f>
        <v/>
      </c>
      <c r="AC99" s="403" t="str">
        <f>IF(ISERROR(VLOOKUP(AC97,スケジュール!$A$10:$V$266,$AG99+4,FALSE)),"",IF(VLOOKUP(AC97,スケジュール!$A$10:$V$266,$AG99+4,FALSE)="●",VLOOKUP(AC97,スケジュール!$A$10:$V$266,$AG99+4,FALSE),""))</f>
        <v/>
      </c>
      <c r="AD99" s="403" t="str">
        <f>IF(ISERROR(VLOOKUP(AD97,スケジュール!$A$10:$V$266,$AG99+4,FALSE)),"",IF(VLOOKUP(AD97,スケジュール!$A$10:$V$266,$AG99+4,FALSE)="●",VLOOKUP(AD97,スケジュール!$A$10:$V$266,$AG99+4,FALSE),""))</f>
        <v/>
      </c>
      <c r="AE99" s="403" t="str">
        <f>IF(ISERROR(VLOOKUP(AE97,スケジュール!$A$10:$V$266,$AG99+4,FALSE)),"",IF(VLOOKUP(AE97,スケジュール!$A$10:$V$266,$AG99+4,FALSE)="●",VLOOKUP(AE97,スケジュール!$A$10:$V$266,$AG99+4,FALSE),""))</f>
        <v/>
      </c>
      <c r="AF99" s="403" t="str">
        <f>IF(ISERROR(VLOOKUP(AF97,スケジュール!$A$10:$V$266,$AG99+4,FALSE)),"",IF(VLOOKUP(AF97,スケジュール!$A$10:$V$266,$AG99+4,FALSE)="●",VLOOKUP(AF97,スケジュール!$A$10:$V$266,$AG99+4,FALSE),""))</f>
        <v/>
      </c>
      <c r="AG99" s="102" t="e">
        <f>AG91</f>
        <v>#N/A</v>
      </c>
    </row>
    <row r="100" spans="1:36" s="88" customFormat="1" ht="19.899999999999999" customHeight="1">
      <c r="A100" s="88" t="str">
        <f>IF(ISBLANK(A92),"",A92)</f>
        <v>●</v>
      </c>
      <c r="B100" s="403" t="str">
        <f>IF(ISERROR(VLOOKUP(B97,スケジュール!$A$10:$V$266,$AG100+4,FALSE)),"",IF(VLOOKUP(B97,スケジュール!$A$10:$V$266,$AG100+4,FALSE)="●",VLOOKUP(B97,スケジュール!$A$10:$V$266,$AG100+4,FALSE),""))</f>
        <v/>
      </c>
      <c r="C100" s="403" t="str">
        <f>IF(ISERROR(VLOOKUP(C97,スケジュール!$A$10:$V$266,$AG100+4,FALSE)),"",IF(VLOOKUP(C97,スケジュール!$A$10:$V$266,$AG100+4,FALSE)="●",VLOOKUP(C97,スケジュール!$A$10:$V$266,$AG100+4,FALSE),""))</f>
        <v/>
      </c>
      <c r="D100" s="403" t="str">
        <f>IF(ISERROR(VLOOKUP(D97,スケジュール!$A$10:$V$266,$AG100+4,FALSE)),"",IF(VLOOKUP(D97,スケジュール!$A$10:$V$266,$AG100+4,FALSE)="●",VLOOKUP(D97,スケジュール!$A$10:$V$266,$AG100+4,FALSE),""))</f>
        <v/>
      </c>
      <c r="E100" s="403" t="str">
        <f>IF(ISERROR(VLOOKUP(E97,スケジュール!$A$10:$V$266,$AG100+4,FALSE)),"",IF(VLOOKUP(E97,スケジュール!$A$10:$V$266,$AG100+4,FALSE)="●",VLOOKUP(E97,スケジュール!$A$10:$V$266,$AG100+4,FALSE),""))</f>
        <v/>
      </c>
      <c r="F100" s="403" t="str">
        <f>IF(ISERROR(VLOOKUP(F97,スケジュール!$A$10:$V$266,$AG100+4,FALSE)),"",IF(VLOOKUP(F97,スケジュール!$A$10:$V$266,$AG100+4,FALSE)="●",VLOOKUP(F97,スケジュール!$A$10:$V$266,$AG100+4,FALSE),""))</f>
        <v/>
      </c>
      <c r="G100" s="403" t="str">
        <f>IF(ISERROR(VLOOKUP(G97,スケジュール!$A$10:$V$266,$AG100+4,FALSE)),"",IF(VLOOKUP(G97,スケジュール!$A$10:$V$266,$AG100+4,FALSE)="●",VLOOKUP(G97,スケジュール!$A$10:$V$266,$AG100+4,FALSE),""))</f>
        <v/>
      </c>
      <c r="H100" s="403" t="str">
        <f>IF(ISERROR(VLOOKUP(H97,スケジュール!$A$10:$V$266,$AG100+4,FALSE)),"",IF(VLOOKUP(H97,スケジュール!$A$10:$V$266,$AG100+4,FALSE)="●",VLOOKUP(H97,スケジュール!$A$10:$V$266,$AG100+4,FALSE),""))</f>
        <v/>
      </c>
      <c r="I100" s="404"/>
      <c r="J100" s="403" t="str">
        <f>IF(ISERROR(VLOOKUP(J97,スケジュール!$A$10:$V$266,$AG100+4,FALSE)),"",IF(VLOOKUP(J97,スケジュール!$A$10:$V$266,$AG100+4,FALSE)="●",VLOOKUP(J97,スケジュール!$A$10:$V$266,$AG100+4,FALSE),""))</f>
        <v/>
      </c>
      <c r="K100" s="403" t="str">
        <f>IF(ISERROR(VLOOKUP(K97,スケジュール!$A$10:$V$266,$AG100+4,FALSE)),"",IF(VLOOKUP(K97,スケジュール!$A$10:$V$266,$AG100+4,FALSE)="●",VLOOKUP(K97,スケジュール!$A$10:$V$266,$AG100+4,FALSE),""))</f>
        <v/>
      </c>
      <c r="L100" s="403" t="str">
        <f>IF(ISERROR(VLOOKUP(L97,スケジュール!$A$10:$V$266,$AG100+4,FALSE)),"",IF(VLOOKUP(L97,スケジュール!$A$10:$V$266,$AG100+4,FALSE)="●",VLOOKUP(L97,スケジュール!$A$10:$V$266,$AG100+4,FALSE),""))</f>
        <v/>
      </c>
      <c r="M100" s="403" t="str">
        <f>IF(ISERROR(VLOOKUP(M97,スケジュール!$A$10:$V$266,$AG100+4,FALSE)),"",IF(VLOOKUP(M97,スケジュール!$A$10:$V$266,$AG100+4,FALSE)="●",VLOOKUP(M97,スケジュール!$A$10:$V$266,$AG100+4,FALSE),""))</f>
        <v/>
      </c>
      <c r="N100" s="403" t="str">
        <f>IF(ISERROR(VLOOKUP(N97,スケジュール!$A$10:$V$266,$AG100+4,FALSE)),"",IF(VLOOKUP(N97,スケジュール!$A$10:$V$266,$AG100+4,FALSE)="●",VLOOKUP(N97,スケジュール!$A$10:$V$266,$AG100+4,FALSE),""))</f>
        <v/>
      </c>
      <c r="O100" s="403" t="str">
        <f>IF(ISERROR(VLOOKUP(O97,スケジュール!$A$10:$V$266,$AG100+4,FALSE)),"",IF(VLOOKUP(O97,スケジュール!$A$10:$V$266,$AG100+4,FALSE)="●",VLOOKUP(O97,スケジュール!$A$10:$V$266,$AG100+4,FALSE),""))</f>
        <v/>
      </c>
      <c r="P100" s="403" t="str">
        <f>IF(ISERROR(VLOOKUP(P97,スケジュール!$A$10:$V$266,$AG100+4,FALSE)),"",IF(VLOOKUP(P97,スケジュール!$A$10:$V$266,$AG100+4,FALSE)="●",VLOOKUP(P97,スケジュール!$A$10:$V$266,$AG100+4,FALSE),""))</f>
        <v/>
      </c>
      <c r="Q100" s="404"/>
      <c r="R100" s="403" t="str">
        <f>IF(ISERROR(VLOOKUP(R97,スケジュール!$A$10:$V$266,$AG100+4,FALSE)),"",IF(VLOOKUP(R97,スケジュール!$A$10:$V$266,$AG100+4,FALSE)="●",VLOOKUP(R97,スケジュール!$A$10:$V$266,$AG100+4,FALSE),""))</f>
        <v/>
      </c>
      <c r="S100" s="403" t="str">
        <f>IF(ISERROR(VLOOKUP(S97,スケジュール!$A$10:$V$266,$AG100+4,FALSE)),"",IF(VLOOKUP(S97,スケジュール!$A$10:$V$266,$AG100+4,FALSE)="●",VLOOKUP(S97,スケジュール!$A$10:$V$266,$AG100+4,FALSE),""))</f>
        <v/>
      </c>
      <c r="T100" s="403" t="str">
        <f>IF(ISERROR(VLOOKUP(T97,スケジュール!$A$10:$V$266,$AG100+4,FALSE)),"",IF(VLOOKUP(T97,スケジュール!$A$10:$V$266,$AG100+4,FALSE)="●",VLOOKUP(T97,スケジュール!$A$10:$V$266,$AG100+4,FALSE),""))</f>
        <v/>
      </c>
      <c r="U100" s="403" t="str">
        <f>IF(ISERROR(VLOOKUP(U97,スケジュール!$A$10:$V$266,$AG100+4,FALSE)),"",IF(VLOOKUP(U97,スケジュール!$A$10:$V$266,$AG100+4,FALSE)="●",VLOOKUP(U97,スケジュール!$A$10:$V$266,$AG100+4,FALSE),""))</f>
        <v/>
      </c>
      <c r="V100" s="403" t="str">
        <f>IF(ISERROR(VLOOKUP(V97,スケジュール!$A$10:$V$266,$AG100+4,FALSE)),"",IF(VLOOKUP(V97,スケジュール!$A$10:$V$266,$AG100+4,FALSE)="●",VLOOKUP(V97,スケジュール!$A$10:$V$266,$AG100+4,FALSE),""))</f>
        <v/>
      </c>
      <c r="W100" s="403" t="str">
        <f>IF(ISERROR(VLOOKUP(W97,スケジュール!$A$10:$V$266,$AG100+4,FALSE)),"",IF(VLOOKUP(W97,スケジュール!$A$10:$V$266,$AG100+4,FALSE)="●",VLOOKUP(W97,スケジュール!$A$10:$V$266,$AG100+4,FALSE),""))</f>
        <v/>
      </c>
      <c r="X100" s="403" t="str">
        <f>IF(ISERROR(VLOOKUP(X97,スケジュール!$A$10:$V$266,$AG100+4,FALSE)),"",IF(VLOOKUP(X97,スケジュール!$A$10:$V$266,$AG100+4,FALSE)="●",VLOOKUP(X97,スケジュール!$A$10:$V$266,$AG100+4,FALSE),""))</f>
        <v/>
      </c>
      <c r="Y100" s="404"/>
      <c r="Z100" s="403" t="str">
        <f>IF(ISERROR(VLOOKUP(Z97,スケジュール!$A$10:$V$266,$AG100+4,FALSE)),"",IF(VLOOKUP(Z97,スケジュール!$A$10:$V$266,$AG100+4,FALSE)="●",VLOOKUP(Z97,スケジュール!$A$10:$V$266,$AG100+4,FALSE),""))</f>
        <v/>
      </c>
      <c r="AA100" s="403" t="str">
        <f>IF(ISERROR(VLOOKUP(AA97,スケジュール!$A$10:$V$266,$AG100+4,FALSE)),"",IF(VLOOKUP(AA97,スケジュール!$A$10:$V$266,$AG100+4,FALSE)="●",VLOOKUP(AA97,スケジュール!$A$10:$V$266,$AG100+4,FALSE),""))</f>
        <v/>
      </c>
      <c r="AB100" s="403" t="str">
        <f>IF(ISERROR(VLOOKUP(AB97,スケジュール!$A$10:$V$266,$AG100+4,FALSE)),"",IF(VLOOKUP(AB97,スケジュール!$A$10:$V$266,$AG100+4,FALSE)="●",VLOOKUP(AB97,スケジュール!$A$10:$V$266,$AG100+4,FALSE),""))</f>
        <v/>
      </c>
      <c r="AC100" s="403" t="str">
        <f>IF(ISERROR(VLOOKUP(AC97,スケジュール!$A$10:$V$266,$AG100+4,FALSE)),"",IF(VLOOKUP(AC97,スケジュール!$A$10:$V$266,$AG100+4,FALSE)="●",VLOOKUP(AC97,スケジュール!$A$10:$V$266,$AG100+4,FALSE),""))</f>
        <v/>
      </c>
      <c r="AD100" s="403" t="str">
        <f>IF(ISERROR(VLOOKUP(AD97,スケジュール!$A$10:$V$266,$AG100+4,FALSE)),"",IF(VLOOKUP(AD97,スケジュール!$A$10:$V$266,$AG100+4,FALSE)="●",VLOOKUP(AD97,スケジュール!$A$10:$V$266,$AG100+4,FALSE),""))</f>
        <v/>
      </c>
      <c r="AE100" s="403" t="str">
        <f>IF(ISERROR(VLOOKUP(AE97,スケジュール!$A$10:$V$266,$AG100+4,FALSE)),"",IF(VLOOKUP(AE97,スケジュール!$A$10:$V$266,$AG100+4,FALSE)="●",VLOOKUP(AE97,スケジュール!$A$10:$V$266,$AG100+4,FALSE),""))</f>
        <v/>
      </c>
      <c r="AF100" s="403" t="str">
        <f>IF(ISERROR(VLOOKUP(AF97,スケジュール!$A$10:$V$266,$AG100+4,FALSE)),"",IF(VLOOKUP(AF97,スケジュール!$A$10:$V$266,$AG100+4,FALSE)="●",VLOOKUP(AF97,スケジュール!$A$10:$V$266,$AG100+4,FALSE),""))</f>
        <v/>
      </c>
      <c r="AG100" s="102" t="e">
        <f>AG92</f>
        <v>#N/A</v>
      </c>
    </row>
    <row r="101" spans="1:36" s="94" customFormat="1" ht="19.899999999999999" customHeight="1">
      <c r="A101" s="94" t="str">
        <f>IF(ISBLANK(A93),"",A93)</f>
        <v>●</v>
      </c>
      <c r="B101" s="403" t="str">
        <f>IF(ISERROR(VLOOKUP(B97,スケジュール!$A$10:$V$266,$AG101+4,FALSE)),"",IF(VLOOKUP(B97,スケジュール!$A$10:$V$266,$AG101+4,FALSE)="●",VLOOKUP(B97,スケジュール!$A$10:$V$266,$AG101+4,FALSE),""))</f>
        <v/>
      </c>
      <c r="C101" s="403" t="str">
        <f>IF(ISERROR(VLOOKUP(C97,スケジュール!$A$10:$V$266,$AG101+4,FALSE)),"",IF(VLOOKUP(C97,スケジュール!$A$10:$V$266,$AG101+4,FALSE)="●",VLOOKUP(C97,スケジュール!$A$10:$V$266,$AG101+4,FALSE),""))</f>
        <v/>
      </c>
      <c r="D101" s="403" t="str">
        <f>IF(ISERROR(VLOOKUP(D97,スケジュール!$A$10:$V$266,$AG101+4,FALSE)),"",IF(VLOOKUP(D97,スケジュール!$A$10:$V$266,$AG101+4,FALSE)="●",VLOOKUP(D97,スケジュール!$A$10:$V$266,$AG101+4,FALSE),""))</f>
        <v/>
      </c>
      <c r="E101" s="403" t="str">
        <f>IF(ISERROR(VLOOKUP(E97,スケジュール!$A$10:$V$266,$AG101+4,FALSE)),"",IF(VLOOKUP(E97,スケジュール!$A$10:$V$266,$AG101+4,FALSE)="●",VLOOKUP(E97,スケジュール!$A$10:$V$266,$AG101+4,FALSE),""))</f>
        <v/>
      </c>
      <c r="F101" s="403" t="str">
        <f>IF(ISERROR(VLOOKUP(F97,スケジュール!$A$10:$V$266,$AG101+4,FALSE)),"",IF(VLOOKUP(F97,スケジュール!$A$10:$V$266,$AG101+4,FALSE)="●",VLOOKUP(F97,スケジュール!$A$10:$V$266,$AG101+4,FALSE),""))</f>
        <v/>
      </c>
      <c r="G101" s="403" t="str">
        <f>IF(ISERROR(VLOOKUP(G97,スケジュール!$A$10:$V$266,$AG101+4,FALSE)),"",IF(VLOOKUP(G97,スケジュール!$A$10:$V$266,$AG101+4,FALSE)="●",VLOOKUP(G97,スケジュール!$A$10:$V$266,$AG101+4,FALSE),""))</f>
        <v/>
      </c>
      <c r="H101" s="403" t="str">
        <f>IF(ISERROR(VLOOKUP(H97,スケジュール!$A$10:$V$266,$AG101+4,FALSE)),"",IF(VLOOKUP(H97,スケジュール!$A$10:$V$266,$AG101+4,FALSE)="●",VLOOKUP(H97,スケジュール!$A$10:$V$266,$AG101+4,FALSE),""))</f>
        <v/>
      </c>
      <c r="I101" s="404"/>
      <c r="J101" s="403" t="str">
        <f>IF(ISERROR(VLOOKUP(J97,スケジュール!$A$10:$V$266,$AG101+4,FALSE)),"",IF(VLOOKUP(J97,スケジュール!$A$10:$V$266,$AG101+4,FALSE)="●",VLOOKUP(J97,スケジュール!$A$10:$V$266,$AG101+4,FALSE),""))</f>
        <v/>
      </c>
      <c r="K101" s="403" t="str">
        <f>IF(ISERROR(VLOOKUP(K97,スケジュール!$A$10:$V$266,$AG101+4,FALSE)),"",IF(VLOOKUP(K97,スケジュール!$A$10:$V$266,$AG101+4,FALSE)="●",VLOOKUP(K97,スケジュール!$A$10:$V$266,$AG101+4,FALSE),""))</f>
        <v/>
      </c>
      <c r="L101" s="403" t="str">
        <f>IF(ISERROR(VLOOKUP(L97,スケジュール!$A$10:$V$266,$AG101+4,FALSE)),"",IF(VLOOKUP(L97,スケジュール!$A$10:$V$266,$AG101+4,FALSE)="●",VLOOKUP(L97,スケジュール!$A$10:$V$266,$AG101+4,FALSE),""))</f>
        <v/>
      </c>
      <c r="M101" s="403" t="str">
        <f>IF(ISERROR(VLOOKUP(M97,スケジュール!$A$10:$V$266,$AG101+4,FALSE)),"",IF(VLOOKUP(M97,スケジュール!$A$10:$V$266,$AG101+4,FALSE)="●",VLOOKUP(M97,スケジュール!$A$10:$V$266,$AG101+4,FALSE),""))</f>
        <v/>
      </c>
      <c r="N101" s="403" t="str">
        <f>IF(ISERROR(VLOOKUP(N97,スケジュール!$A$10:$V$266,$AG101+4,FALSE)),"",IF(VLOOKUP(N97,スケジュール!$A$10:$V$266,$AG101+4,FALSE)="●",VLOOKUP(N97,スケジュール!$A$10:$V$266,$AG101+4,FALSE),""))</f>
        <v/>
      </c>
      <c r="O101" s="403" t="str">
        <f>IF(ISERROR(VLOOKUP(O97,スケジュール!$A$10:$V$266,$AG101+4,FALSE)),"",IF(VLOOKUP(O97,スケジュール!$A$10:$V$266,$AG101+4,FALSE)="●",VLOOKUP(O97,スケジュール!$A$10:$V$266,$AG101+4,FALSE),""))</f>
        <v/>
      </c>
      <c r="P101" s="403" t="str">
        <f>IF(ISERROR(VLOOKUP(P97,スケジュール!$A$10:$V$266,$AG101+4,FALSE)),"",IF(VLOOKUP(P97,スケジュール!$A$10:$V$266,$AG101+4,FALSE)="●",VLOOKUP(P97,スケジュール!$A$10:$V$266,$AG101+4,FALSE),""))</f>
        <v/>
      </c>
      <c r="Q101" s="404"/>
      <c r="R101" s="403" t="str">
        <f>IF(ISERROR(VLOOKUP(R97,スケジュール!$A$10:$V$266,$AG101+4,FALSE)),"",IF(VLOOKUP(R97,スケジュール!$A$10:$V$266,$AG101+4,FALSE)="●",VLOOKUP(R97,スケジュール!$A$10:$V$266,$AG101+4,FALSE),""))</f>
        <v/>
      </c>
      <c r="S101" s="403" t="str">
        <f>IF(ISERROR(VLOOKUP(S97,スケジュール!$A$10:$V$266,$AG101+4,FALSE)),"",IF(VLOOKUP(S97,スケジュール!$A$10:$V$266,$AG101+4,FALSE)="●",VLOOKUP(S97,スケジュール!$A$10:$V$266,$AG101+4,FALSE),""))</f>
        <v/>
      </c>
      <c r="T101" s="403" t="str">
        <f>IF(ISERROR(VLOOKUP(T97,スケジュール!$A$10:$V$266,$AG101+4,FALSE)),"",IF(VLOOKUP(T97,スケジュール!$A$10:$V$266,$AG101+4,FALSE)="●",VLOOKUP(T97,スケジュール!$A$10:$V$266,$AG101+4,FALSE),""))</f>
        <v/>
      </c>
      <c r="U101" s="403" t="str">
        <f>IF(ISERROR(VLOOKUP(U97,スケジュール!$A$10:$V$266,$AG101+4,FALSE)),"",IF(VLOOKUP(U97,スケジュール!$A$10:$V$266,$AG101+4,FALSE)="●",VLOOKUP(U97,スケジュール!$A$10:$V$266,$AG101+4,FALSE),""))</f>
        <v/>
      </c>
      <c r="V101" s="403" t="str">
        <f>IF(ISERROR(VLOOKUP(V97,スケジュール!$A$10:$V$266,$AG101+4,FALSE)),"",IF(VLOOKUP(V97,スケジュール!$A$10:$V$266,$AG101+4,FALSE)="●",VLOOKUP(V97,スケジュール!$A$10:$V$266,$AG101+4,FALSE),""))</f>
        <v/>
      </c>
      <c r="W101" s="403" t="str">
        <f>IF(ISERROR(VLOOKUP(W97,スケジュール!$A$10:$V$266,$AG101+4,FALSE)),"",IF(VLOOKUP(W97,スケジュール!$A$10:$V$266,$AG101+4,FALSE)="●",VLOOKUP(W97,スケジュール!$A$10:$V$266,$AG101+4,FALSE),""))</f>
        <v/>
      </c>
      <c r="X101" s="403" t="str">
        <f>IF(ISERROR(VLOOKUP(X97,スケジュール!$A$10:$V$266,$AG101+4,FALSE)),"",IF(VLOOKUP(X97,スケジュール!$A$10:$V$266,$AG101+4,FALSE)="●",VLOOKUP(X97,スケジュール!$A$10:$V$266,$AG101+4,FALSE),""))</f>
        <v/>
      </c>
      <c r="Y101" s="404"/>
      <c r="Z101" s="403" t="str">
        <f>IF(ISERROR(VLOOKUP(Z97,スケジュール!$A$10:$V$266,$AG101+4,FALSE)),"",IF(VLOOKUP(Z97,スケジュール!$A$10:$V$266,$AG101+4,FALSE)="●",VLOOKUP(Z97,スケジュール!$A$10:$V$266,$AG101+4,FALSE),""))</f>
        <v/>
      </c>
      <c r="AA101" s="403" t="str">
        <f>IF(ISERROR(VLOOKUP(AA97,スケジュール!$A$10:$V$266,$AG101+4,FALSE)),"",IF(VLOOKUP(AA97,スケジュール!$A$10:$V$266,$AG101+4,FALSE)="●",VLOOKUP(AA97,スケジュール!$A$10:$V$266,$AG101+4,FALSE),""))</f>
        <v/>
      </c>
      <c r="AB101" s="403" t="str">
        <f>IF(ISERROR(VLOOKUP(AB97,スケジュール!$A$10:$V$266,$AG101+4,FALSE)),"",IF(VLOOKUP(AB97,スケジュール!$A$10:$V$266,$AG101+4,FALSE)="●",VLOOKUP(AB97,スケジュール!$A$10:$V$266,$AG101+4,FALSE),""))</f>
        <v/>
      </c>
      <c r="AC101" s="403" t="str">
        <f>IF(ISERROR(VLOOKUP(AC97,スケジュール!$A$10:$V$266,$AG101+4,FALSE)),"",IF(VLOOKUP(AC97,スケジュール!$A$10:$V$266,$AG101+4,FALSE)="●",VLOOKUP(AC97,スケジュール!$A$10:$V$266,$AG101+4,FALSE),""))</f>
        <v/>
      </c>
      <c r="AD101" s="403" t="str">
        <f>IF(ISERROR(VLOOKUP(AD97,スケジュール!$A$10:$V$266,$AG101+4,FALSE)),"",IF(VLOOKUP(AD97,スケジュール!$A$10:$V$266,$AG101+4,FALSE)="●",VLOOKUP(AD97,スケジュール!$A$10:$V$266,$AG101+4,FALSE),""))</f>
        <v/>
      </c>
      <c r="AE101" s="403" t="str">
        <f>IF(ISERROR(VLOOKUP(AE97,スケジュール!$A$10:$V$266,$AG101+4,FALSE)),"",IF(VLOOKUP(AE97,スケジュール!$A$10:$V$266,$AG101+4,FALSE)="●",VLOOKUP(AE97,スケジュール!$A$10:$V$266,$AG101+4,FALSE),""))</f>
        <v/>
      </c>
      <c r="AF101" s="403" t="str">
        <f>IF(ISERROR(VLOOKUP(AF97,スケジュール!$A$10:$V$266,$AG101+4,FALSE)),"",IF(VLOOKUP(AF97,スケジュール!$A$10:$V$266,$AG101+4,FALSE)="●",VLOOKUP(AF97,スケジュール!$A$10:$V$266,$AG101+4,FALSE),""))</f>
        <v/>
      </c>
      <c r="AG101" s="102" t="e">
        <f>AG93</f>
        <v>#N/A</v>
      </c>
    </row>
    <row r="102" spans="1:36" s="97" customFormat="1" ht="19.899999999999999" customHeight="1">
      <c r="A102" s="97" t="str">
        <f>IF(ISBLANK(A94),"",A94)</f>
        <v>●</v>
      </c>
      <c r="B102" s="403" t="str">
        <f>IF(ISERROR(VLOOKUP(B97,スケジュール!$A$10:$V$266,$AG102+4,FALSE)),"",IF(VLOOKUP(B97,スケジュール!$A$10:$V$266,$AG102+4,FALSE)="●",VLOOKUP(B97,スケジュール!$A$10:$V$266,$AG102+4,FALSE),""))</f>
        <v/>
      </c>
      <c r="C102" s="403" t="str">
        <f>IF(ISERROR(VLOOKUP(C97,スケジュール!$A$10:$V$266,$AG102+4,FALSE)),"",IF(VLOOKUP(C97,スケジュール!$A$10:$V$266,$AG102+4,FALSE)="●",VLOOKUP(C97,スケジュール!$A$10:$V$266,$AG102+4,FALSE),""))</f>
        <v/>
      </c>
      <c r="D102" s="403" t="str">
        <f>IF(ISERROR(VLOOKUP(D97,スケジュール!$A$10:$V$266,$AG102+4,FALSE)),"",IF(VLOOKUP(D97,スケジュール!$A$10:$V$266,$AG102+4,FALSE)="●",VLOOKUP(D97,スケジュール!$A$10:$V$266,$AG102+4,FALSE),""))</f>
        <v/>
      </c>
      <c r="E102" s="403" t="str">
        <f>IF(ISERROR(VLOOKUP(E97,スケジュール!$A$10:$V$266,$AG102+4,FALSE)),"",IF(VLOOKUP(E97,スケジュール!$A$10:$V$266,$AG102+4,FALSE)="●",VLOOKUP(E97,スケジュール!$A$10:$V$266,$AG102+4,FALSE),""))</f>
        <v/>
      </c>
      <c r="F102" s="403" t="str">
        <f>IF(ISERROR(VLOOKUP(F97,スケジュール!$A$10:$V$266,$AG102+4,FALSE)),"",IF(VLOOKUP(F97,スケジュール!$A$10:$V$266,$AG102+4,FALSE)="●",VLOOKUP(F97,スケジュール!$A$10:$V$266,$AG102+4,FALSE),""))</f>
        <v/>
      </c>
      <c r="G102" s="403" t="str">
        <f>IF(ISERROR(VLOOKUP(G97,スケジュール!$A$10:$V$266,$AG102+4,FALSE)),"",IF(VLOOKUP(G97,スケジュール!$A$10:$V$266,$AG102+4,FALSE)="●",VLOOKUP(G97,スケジュール!$A$10:$V$266,$AG102+4,FALSE),""))</f>
        <v/>
      </c>
      <c r="H102" s="403" t="str">
        <f>IF(ISERROR(VLOOKUP(H97,スケジュール!$A$10:$V$266,$AG102+4,FALSE)),"",IF(VLOOKUP(H97,スケジュール!$A$10:$V$266,$AG102+4,FALSE)="●",VLOOKUP(H97,スケジュール!$A$10:$V$266,$AG102+4,FALSE),""))</f>
        <v/>
      </c>
      <c r="I102" s="404"/>
      <c r="J102" s="403" t="str">
        <f>IF(ISERROR(VLOOKUP(J97,スケジュール!$A$10:$V$266,$AG102+4,FALSE)),"",IF(VLOOKUP(J97,スケジュール!$A$10:$V$266,$AG102+4,FALSE)="●",VLOOKUP(J97,スケジュール!$A$10:$V$266,$AG102+4,FALSE),""))</f>
        <v/>
      </c>
      <c r="K102" s="403" t="str">
        <f>IF(ISERROR(VLOOKUP(K97,スケジュール!$A$10:$V$266,$AG102+4,FALSE)),"",IF(VLOOKUP(K97,スケジュール!$A$10:$V$266,$AG102+4,FALSE)="●",VLOOKUP(K97,スケジュール!$A$10:$V$266,$AG102+4,FALSE),""))</f>
        <v/>
      </c>
      <c r="L102" s="403" t="str">
        <f>IF(ISERROR(VLOOKUP(L97,スケジュール!$A$10:$V$266,$AG102+4,FALSE)),"",IF(VLOOKUP(L97,スケジュール!$A$10:$V$266,$AG102+4,FALSE)="●",VLOOKUP(L97,スケジュール!$A$10:$V$266,$AG102+4,FALSE),""))</f>
        <v/>
      </c>
      <c r="M102" s="403" t="str">
        <f>IF(ISERROR(VLOOKUP(M97,スケジュール!$A$10:$V$266,$AG102+4,FALSE)),"",IF(VLOOKUP(M97,スケジュール!$A$10:$V$266,$AG102+4,FALSE)="●",VLOOKUP(M97,スケジュール!$A$10:$V$266,$AG102+4,FALSE),""))</f>
        <v/>
      </c>
      <c r="N102" s="403" t="str">
        <f>IF(ISERROR(VLOOKUP(N97,スケジュール!$A$10:$V$266,$AG102+4,FALSE)),"",IF(VLOOKUP(N97,スケジュール!$A$10:$V$266,$AG102+4,FALSE)="●",VLOOKUP(N97,スケジュール!$A$10:$V$266,$AG102+4,FALSE),""))</f>
        <v/>
      </c>
      <c r="O102" s="403" t="str">
        <f>IF(ISERROR(VLOOKUP(O97,スケジュール!$A$10:$V$266,$AG102+4,FALSE)),"",IF(VLOOKUP(O97,スケジュール!$A$10:$V$266,$AG102+4,FALSE)="●",VLOOKUP(O97,スケジュール!$A$10:$V$266,$AG102+4,FALSE),""))</f>
        <v/>
      </c>
      <c r="P102" s="403" t="str">
        <f>IF(ISERROR(VLOOKUP(P97,スケジュール!$A$10:$V$266,$AG102+4,FALSE)),"",IF(VLOOKUP(P97,スケジュール!$A$10:$V$266,$AG102+4,FALSE)="●",VLOOKUP(P97,スケジュール!$A$10:$V$266,$AG102+4,FALSE),""))</f>
        <v/>
      </c>
      <c r="Q102" s="404"/>
      <c r="R102" s="403" t="str">
        <f>IF(ISERROR(VLOOKUP(R97,スケジュール!$A$10:$V$266,$AG102+4,FALSE)),"",IF(VLOOKUP(R97,スケジュール!$A$10:$V$266,$AG102+4,FALSE)="●",VLOOKUP(R97,スケジュール!$A$10:$V$266,$AG102+4,FALSE),""))</f>
        <v/>
      </c>
      <c r="S102" s="403" t="str">
        <f>IF(ISERROR(VLOOKUP(S97,スケジュール!$A$10:$V$266,$AG102+4,FALSE)),"",IF(VLOOKUP(S97,スケジュール!$A$10:$V$266,$AG102+4,FALSE)="●",VLOOKUP(S97,スケジュール!$A$10:$V$266,$AG102+4,FALSE),""))</f>
        <v/>
      </c>
      <c r="T102" s="403" t="str">
        <f>IF(ISERROR(VLOOKUP(T97,スケジュール!$A$10:$V$266,$AG102+4,FALSE)),"",IF(VLOOKUP(T97,スケジュール!$A$10:$V$266,$AG102+4,FALSE)="●",VLOOKUP(T97,スケジュール!$A$10:$V$266,$AG102+4,FALSE),""))</f>
        <v/>
      </c>
      <c r="U102" s="403" t="str">
        <f>IF(ISERROR(VLOOKUP(U97,スケジュール!$A$10:$V$266,$AG102+4,FALSE)),"",IF(VLOOKUP(U97,スケジュール!$A$10:$V$266,$AG102+4,FALSE)="●",VLOOKUP(U97,スケジュール!$A$10:$V$266,$AG102+4,FALSE),""))</f>
        <v/>
      </c>
      <c r="V102" s="403" t="str">
        <f>IF(ISERROR(VLOOKUP(V97,スケジュール!$A$10:$V$266,$AG102+4,FALSE)),"",IF(VLOOKUP(V97,スケジュール!$A$10:$V$266,$AG102+4,FALSE)="●",VLOOKUP(V97,スケジュール!$A$10:$V$266,$AG102+4,FALSE),""))</f>
        <v/>
      </c>
      <c r="W102" s="403" t="str">
        <f>IF(ISERROR(VLOOKUP(W97,スケジュール!$A$10:$V$266,$AG102+4,FALSE)),"",IF(VLOOKUP(W97,スケジュール!$A$10:$V$266,$AG102+4,FALSE)="●",VLOOKUP(W97,スケジュール!$A$10:$V$266,$AG102+4,FALSE),""))</f>
        <v/>
      </c>
      <c r="X102" s="403" t="str">
        <f>IF(ISERROR(VLOOKUP(X97,スケジュール!$A$10:$V$266,$AG102+4,FALSE)),"",IF(VLOOKUP(X97,スケジュール!$A$10:$V$266,$AG102+4,FALSE)="●",VLOOKUP(X97,スケジュール!$A$10:$V$266,$AG102+4,FALSE),""))</f>
        <v/>
      </c>
      <c r="Y102" s="404"/>
      <c r="Z102" s="403" t="str">
        <f>IF(ISERROR(VLOOKUP(Z97,スケジュール!$A$10:$V$266,$AG102+4,FALSE)),"",IF(VLOOKUP(Z97,スケジュール!$A$10:$V$266,$AG102+4,FALSE)="●",VLOOKUP(Z97,スケジュール!$A$10:$V$266,$AG102+4,FALSE),""))</f>
        <v/>
      </c>
      <c r="AA102" s="403" t="str">
        <f>IF(ISERROR(VLOOKUP(AA97,スケジュール!$A$10:$V$266,$AG102+4,FALSE)),"",IF(VLOOKUP(AA97,スケジュール!$A$10:$V$266,$AG102+4,FALSE)="●",VLOOKUP(AA97,スケジュール!$A$10:$V$266,$AG102+4,FALSE),""))</f>
        <v/>
      </c>
      <c r="AB102" s="403" t="str">
        <f>IF(ISERROR(VLOOKUP(AB97,スケジュール!$A$10:$V$266,$AG102+4,FALSE)),"",IF(VLOOKUP(AB97,スケジュール!$A$10:$V$266,$AG102+4,FALSE)="●",VLOOKUP(AB97,スケジュール!$A$10:$V$266,$AG102+4,FALSE),""))</f>
        <v/>
      </c>
      <c r="AC102" s="403" t="str">
        <f>IF(ISERROR(VLOOKUP(AC97,スケジュール!$A$10:$V$266,$AG102+4,FALSE)),"",IF(VLOOKUP(AC97,スケジュール!$A$10:$V$266,$AG102+4,FALSE)="●",VLOOKUP(AC97,スケジュール!$A$10:$V$266,$AG102+4,FALSE),""))</f>
        <v/>
      </c>
      <c r="AD102" s="403" t="str">
        <f>IF(ISERROR(VLOOKUP(AD97,スケジュール!$A$10:$V$266,$AG102+4,FALSE)),"",IF(VLOOKUP(AD97,スケジュール!$A$10:$V$266,$AG102+4,FALSE)="●",VLOOKUP(AD97,スケジュール!$A$10:$V$266,$AG102+4,FALSE),""))</f>
        <v/>
      </c>
      <c r="AE102" s="403" t="str">
        <f>IF(ISERROR(VLOOKUP(AE97,スケジュール!$A$10:$V$266,$AG102+4,FALSE)),"",IF(VLOOKUP(AE97,スケジュール!$A$10:$V$266,$AG102+4,FALSE)="●",VLOOKUP(AE97,スケジュール!$A$10:$V$266,$AG102+4,FALSE),""))</f>
        <v/>
      </c>
      <c r="AF102" s="403" t="str">
        <f>IF(ISERROR(VLOOKUP(AF97,スケジュール!$A$10:$V$266,$AG102+4,FALSE)),"",IF(VLOOKUP(AF97,スケジュール!$A$10:$V$266,$AG102+4,FALSE)="●",VLOOKUP(AF97,スケジュール!$A$10:$V$266,$AG102+4,FALSE),""))</f>
        <v/>
      </c>
      <c r="AG102" s="102" t="e">
        <f>AG94</f>
        <v>#N/A</v>
      </c>
    </row>
    <row r="103" spans="1:36" ht="19.899999999999999" customHeight="1">
      <c r="A103" s="34" t="s">
        <v>89</v>
      </c>
      <c r="B103" s="405" t="str">
        <f>IF(OR(ISERROR(VLOOKUP(B97,スケジュール!$A$10:$AC$276,3)),(ISBLANK(VLOOKUP(B97,スケジュール!$A$10:$AC$276,3)))),"",VLOOKUP(B97,スケジュール!$A$10:$AC$276,3))</f>
        <v/>
      </c>
      <c r="C103" s="405" t="str">
        <f>IF(OR(ISERROR(VLOOKUP(C97,スケジュール!$A$10:$AC$276,3)),(ISBLANK(VLOOKUP(C97,スケジュール!$A$10:$AC$276,3)))),"",VLOOKUP(C97,スケジュール!$A$10:$AC$276,3))</f>
        <v/>
      </c>
      <c r="D103" s="405">
        <f>IF(OR(ISERROR(VLOOKUP(D97,スケジュール!$A$10:$AC$276,3)),(ISBLANK(VLOOKUP(D97,スケジュール!$A$10:$AC$276,3)))),"",VLOOKUP(D97,スケジュール!$A$10:$AC$276,3))</f>
        <v>43542</v>
      </c>
      <c r="E103" s="405">
        <f>IF(OR(ISERROR(VLOOKUP(E97,スケジュール!$A$10:$AC$276,3)),(ISBLANK(VLOOKUP(E97,スケジュール!$A$10:$AC$276,3)))),"",VLOOKUP(E97,スケジュール!$A$10:$AC$276,3))</f>
        <v>43543</v>
      </c>
      <c r="F103" s="405">
        <f>IF(OR(ISERROR(VLOOKUP(F97,スケジュール!$A$10:$AC$276,3)),(ISBLANK(VLOOKUP(F97,スケジュール!$A$10:$AC$276,3)))),"",VLOOKUP(F97,スケジュール!$A$10:$AC$276,3))</f>
        <v>43544</v>
      </c>
      <c r="G103" s="405" t="str">
        <f>IF(OR(ISERROR(VLOOKUP(G97,スケジュール!$A$10:$AC$276,3)),(ISBLANK(VLOOKUP(G97,スケジュール!$A$10:$AC$276,3)))),"",VLOOKUP(G97,スケジュール!$A$10:$AC$276,3))</f>
        <v/>
      </c>
      <c r="H103" s="405" t="str">
        <f>IF(OR(ISERROR(VLOOKUP(H97,スケジュール!$A$10:$AC$276,3)),(ISBLANK(VLOOKUP(H97,スケジュール!$A$10:$AC$276,3)))),"",VLOOKUP(H97,スケジュール!$A$10:$AC$276,3))</f>
        <v/>
      </c>
      <c r="I103" s="406"/>
      <c r="J103" s="405" t="str">
        <f>IF(OR(ISERROR(VLOOKUP(J97,スケジュール!$A$10:$AC$276,3)),(ISBLANK(VLOOKUP(J97,スケジュール!$A$10:$AC$276,3)))),"",VLOOKUP(J97,スケジュール!$A$10:$AC$276,3))</f>
        <v/>
      </c>
      <c r="K103" s="405" t="str">
        <f>IF(OR(ISERROR(VLOOKUP(K97,スケジュール!$A$10:$AC$276,3)),(ISBLANK(VLOOKUP(K97,スケジュール!$A$10:$AC$276,3)))),"",VLOOKUP(K97,スケジュール!$A$10:$AC$276,3))</f>
        <v/>
      </c>
      <c r="L103" s="405">
        <f>IF(OR(ISERROR(VLOOKUP(L97,スケジュール!$A$10:$AC$276,3)),(ISBLANK(VLOOKUP(L97,スケジュール!$A$10:$AC$276,3)))),"",VLOOKUP(L97,スケジュール!$A$10:$AC$276,3))</f>
        <v>43569</v>
      </c>
      <c r="M103" s="405">
        <f>IF(OR(ISERROR(VLOOKUP(M97,スケジュール!$A$10:$AC$276,3)),(ISBLANK(VLOOKUP(M97,スケジュール!$A$10:$AC$276,3)))),"",VLOOKUP(M97,スケジュール!$A$10:$AC$276,3))</f>
        <v>43570</v>
      </c>
      <c r="N103" s="405">
        <f>IF(OR(ISERROR(VLOOKUP(N97,スケジュール!$A$10:$AC$276,3)),(ISBLANK(VLOOKUP(N97,スケジュール!$A$10:$AC$276,3)))),"",VLOOKUP(N97,スケジュール!$A$10:$AC$276,3))</f>
        <v>43571</v>
      </c>
      <c r="O103" s="405">
        <f>IF(OR(ISERROR(VLOOKUP(O97,スケジュール!$A$10:$AC$276,3)),(ISBLANK(VLOOKUP(O97,スケジュール!$A$10:$AC$276,3)))),"",VLOOKUP(O97,スケジュール!$A$10:$AC$276,3))</f>
        <v>43572</v>
      </c>
      <c r="P103" s="405" t="str">
        <f>IF(OR(ISERROR(VLOOKUP(P97,スケジュール!$A$10:$AC$276,3)),(ISBLANK(VLOOKUP(P97,スケジュール!$A$10:$AC$276,3)))),"",VLOOKUP(P97,スケジュール!$A$10:$AC$276,3))</f>
        <v/>
      </c>
      <c r="Q103" s="406"/>
      <c r="R103" s="405" t="str">
        <f>IF(OR(ISERROR(VLOOKUP(R97,スケジュール!$A$10:$AC$276,3)),(ISBLANK(VLOOKUP(R97,スケジュール!$A$10:$AC$276,3)))),"",VLOOKUP(R97,スケジュール!$A$10:$AC$276,3))</f>
        <v/>
      </c>
      <c r="S103" s="405" t="str">
        <f>IF(OR(ISERROR(VLOOKUP(S97,スケジュール!$A$10:$AC$276,3)),(ISBLANK(VLOOKUP(S97,スケジュール!$A$10:$AC$276,3)))),"",VLOOKUP(S97,スケジュール!$A$10:$AC$276,3))</f>
        <v/>
      </c>
      <c r="T103" s="405">
        <f>IF(OR(ISERROR(VLOOKUP(T97,スケジュール!$A$10:$AC$276,3)),(ISBLANK(VLOOKUP(T97,スケジュール!$A$10:$AC$276,3)))),"",VLOOKUP(T97,スケジュール!$A$10:$AC$276,3))</f>
        <v>43604</v>
      </c>
      <c r="U103" s="405">
        <f>IF(OR(ISERROR(VLOOKUP(U97,スケジュール!$A$10:$AC$276,3)),(ISBLANK(VLOOKUP(U97,スケジュール!$A$10:$AC$276,3)))),"",VLOOKUP(U97,スケジュール!$A$10:$AC$276,3))</f>
        <v>43605</v>
      </c>
      <c r="V103" s="405">
        <f>IF(OR(ISERROR(VLOOKUP(V97,スケジュール!$A$10:$AC$276,3)),(ISBLANK(VLOOKUP(V97,スケジュール!$A$10:$AC$276,3)))),"",VLOOKUP(V97,スケジュール!$A$10:$AC$276,3))</f>
        <v>43606</v>
      </c>
      <c r="W103" s="405">
        <f>IF(OR(ISERROR(VLOOKUP(W97,スケジュール!$A$10:$AC$276,3)),(ISBLANK(VLOOKUP(W97,スケジュール!$A$10:$AC$276,3)))),"",VLOOKUP(W97,スケジュール!$A$10:$AC$276,3))</f>
        <v>43607</v>
      </c>
      <c r="X103" s="405" t="str">
        <f>IF(OR(ISERROR(VLOOKUP(X97,スケジュール!$A$10:$AC$276,3)),(ISBLANK(VLOOKUP(X97,スケジュール!$A$10:$AC$276,3)))),"",VLOOKUP(X97,スケジュール!$A$10:$AC$276,3))</f>
        <v/>
      </c>
      <c r="Y103" s="406"/>
      <c r="Z103" s="405">
        <f>IF(OR(ISERROR(VLOOKUP(Z97,スケジュール!$A$10:$AC$276,3)),(ISBLANK(VLOOKUP(Z97,スケジュール!$A$10:$AC$276,3)))),"",VLOOKUP(Z97,スケジュール!$A$10:$AC$276,3))</f>
        <v>43628</v>
      </c>
      <c r="AA103" s="405">
        <f>IF(OR(ISERROR(VLOOKUP(AA97,スケジュール!$A$10:$AC$276,3)),(ISBLANK(VLOOKUP(AA97,スケジュール!$A$10:$AC$276,3)))),"",VLOOKUP(AA97,スケジュール!$A$10:$AC$276,3))</f>
        <v>43628</v>
      </c>
      <c r="AB103" s="405">
        <f>IF(OR(ISERROR(VLOOKUP(AB97,スケジュール!$A$10:$AC$276,3)),(ISBLANK(VLOOKUP(AB97,スケジュール!$A$10:$AC$276,3)))),"",VLOOKUP(AB97,スケジュール!$A$10:$AC$276,3))</f>
        <v>43628</v>
      </c>
      <c r="AC103" s="405">
        <f>IF(OR(ISERROR(VLOOKUP(AC97,スケジュール!$A$10:$AC$276,3)),(ISBLANK(VLOOKUP(AC97,スケジュール!$A$10:$AC$276,3)))),"",VLOOKUP(AC97,スケジュール!$A$10:$AC$276,3))</f>
        <v>43628</v>
      </c>
      <c r="AD103" s="405">
        <f>IF(OR(ISERROR(VLOOKUP(AD97,スケジュール!$A$10:$AC$276,3)),(ISBLANK(VLOOKUP(AD97,スケジュール!$A$10:$AC$276,3)))),"",VLOOKUP(AD97,スケジュール!$A$10:$AC$276,3))</f>
        <v>43628</v>
      </c>
      <c r="AE103" s="405">
        <f>IF(OR(ISERROR(VLOOKUP(AE97,スケジュール!$A$10:$AC$276,3)),(ISBLANK(VLOOKUP(AE97,スケジュール!$A$10:$AC$276,3)))),"",VLOOKUP(AE97,スケジュール!$A$10:$AC$276,3))</f>
        <v>43628</v>
      </c>
      <c r="AF103" s="405">
        <f>IF(OR(ISERROR(VLOOKUP(AF97,スケジュール!$A$10:$AC$276,3)),(ISBLANK(VLOOKUP(AF97,スケジュール!$A$10:$AC$276,3)))),"",VLOOKUP(AF97,スケジュール!$A$10:$AC$276,3))</f>
        <v>43628</v>
      </c>
    </row>
    <row r="104" spans="1:36" ht="19.899999999999999" customHeight="1">
      <c r="A104" s="38" t="s">
        <v>90</v>
      </c>
      <c r="B104" s="407" t="str">
        <f>IF(OR(ISERROR(VLOOKUP(B97,スケジュール!$A$10:$AC$276,4)),(ISBLANK(VLOOKUP(B97,スケジュール!$A$10:$AC$276,4)))),"",VLOOKUP(B97,スケジュール!$A$10:$AC$276,4))</f>
        <v/>
      </c>
      <c r="C104" s="407" t="str">
        <f>IF(OR(ISERROR(VLOOKUP(C97,スケジュール!$A$10:$AC$276,4)),(ISBLANK(VLOOKUP(C97,スケジュール!$A$10:$AC$276,4)))),"",VLOOKUP(C97,スケジュール!$A$10:$AC$276,4))</f>
        <v/>
      </c>
      <c r="D104" s="407">
        <f>IF(OR(ISERROR(VLOOKUP(D97,スケジュール!$A$10:$AC$276,4)),(ISBLANK(VLOOKUP(D97,スケジュール!$A$10:$AC$276,4)))),"",VLOOKUP(D97,スケジュール!$A$10:$AC$276,4))</f>
        <v>43544</v>
      </c>
      <c r="E104" s="407">
        <f>IF(OR(ISERROR(VLOOKUP(E97,スケジュール!$A$10:$AC$276,4)),(ISBLANK(VLOOKUP(E97,スケジュール!$A$10:$AC$276,4)))),"",VLOOKUP(E97,スケジュール!$A$10:$AC$276,4))</f>
        <v>43545</v>
      </c>
      <c r="F104" s="407">
        <f>IF(OR(ISERROR(VLOOKUP(F97,スケジュール!$A$10:$AC$276,4)),(ISBLANK(VLOOKUP(F97,スケジュール!$A$10:$AC$276,4)))),"",VLOOKUP(F97,スケジュール!$A$10:$AC$276,4))</f>
        <v>43546</v>
      </c>
      <c r="G104" s="407" t="str">
        <f>IF(OR(ISERROR(VLOOKUP(G97,スケジュール!$A$10:$AC$276,4)),(ISBLANK(VLOOKUP(G97,スケジュール!$A$10:$AC$276,4)))),"",VLOOKUP(G97,スケジュール!$A$10:$AC$276,4))</f>
        <v/>
      </c>
      <c r="H104" s="407" t="str">
        <f>IF(OR(ISERROR(VLOOKUP(H97,スケジュール!$A$10:$AC$276,4)),(ISBLANK(VLOOKUP(H97,スケジュール!$A$10:$AC$276,4)))),"",VLOOKUP(H97,スケジュール!$A$10:$AC$276,4))</f>
        <v/>
      </c>
      <c r="I104" s="406"/>
      <c r="J104" s="407" t="str">
        <f>IF(OR(ISERROR(VLOOKUP(J97,スケジュール!$A$10:$AC$276,4)),(ISBLANK(VLOOKUP(J97,スケジュール!$A$10:$AC$276,4)))),"",VLOOKUP(J97,スケジュール!$A$10:$AC$276,4))</f>
        <v/>
      </c>
      <c r="K104" s="407">
        <f>IF(OR(ISERROR(VLOOKUP(K97,スケジュール!$A$10:$AC$276,4)),(ISBLANK(VLOOKUP(K97,スケジュール!$A$10:$AC$276,4)))),"",VLOOKUP(K97,スケジュール!$A$10:$AC$276,4))</f>
        <v>43570</v>
      </c>
      <c r="L104" s="407">
        <f>IF(OR(ISERROR(VLOOKUP(L97,スケジュール!$A$10:$AC$276,4)),(ISBLANK(VLOOKUP(L97,スケジュール!$A$10:$AC$276,4)))),"",VLOOKUP(L97,スケジュール!$A$10:$AC$276,4))</f>
        <v>43571</v>
      </c>
      <c r="M104" s="407">
        <f>IF(OR(ISERROR(VLOOKUP(M97,スケジュール!$A$10:$AC$276,4)),(ISBLANK(VLOOKUP(M97,スケジュール!$A$10:$AC$276,4)))),"",VLOOKUP(M97,スケジュール!$A$10:$AC$276,4))</f>
        <v>43572</v>
      </c>
      <c r="N104" s="407">
        <f>IF(OR(ISERROR(VLOOKUP(N97,スケジュール!$A$10:$AC$276,4)),(ISBLANK(VLOOKUP(N97,スケジュール!$A$10:$AC$276,4)))),"",VLOOKUP(N97,スケジュール!$A$10:$AC$276,4))</f>
        <v>43573</v>
      </c>
      <c r="O104" s="407" t="str">
        <f>IF(OR(ISERROR(VLOOKUP(O97,スケジュール!$A$10:$AC$276,4)),(ISBLANK(VLOOKUP(O97,スケジュール!$A$10:$AC$276,4)))),"",VLOOKUP(O97,スケジュール!$A$10:$AC$276,4))</f>
        <v/>
      </c>
      <c r="P104" s="407" t="str">
        <f>IF(OR(ISERROR(VLOOKUP(P97,スケジュール!$A$10:$AC$276,4)),(ISBLANK(VLOOKUP(P97,スケジュール!$A$10:$AC$276,4)))),"",VLOOKUP(P97,スケジュール!$A$10:$AC$276,4))</f>
        <v/>
      </c>
      <c r="Q104" s="406"/>
      <c r="R104" s="407" t="str">
        <f>IF(OR(ISERROR(VLOOKUP(R97,スケジュール!$A$10:$AC$276,4)),(ISBLANK(VLOOKUP(R97,スケジュール!$A$10:$AC$276,4)))),"",VLOOKUP(R97,スケジュール!$A$10:$AC$276,4))</f>
        <v/>
      </c>
      <c r="S104" s="407" t="str">
        <f>IF(OR(ISERROR(VLOOKUP(S97,スケジュール!$A$10:$AC$276,4)),(ISBLANK(VLOOKUP(S97,スケジュール!$A$10:$AC$276,4)))),"",VLOOKUP(S97,スケジュール!$A$10:$AC$276,4))</f>
        <v/>
      </c>
      <c r="T104" s="407">
        <f>IF(OR(ISERROR(VLOOKUP(T97,スケジュール!$A$10:$AC$276,4)),(ISBLANK(VLOOKUP(T97,スケジュール!$A$10:$AC$276,4)))),"",VLOOKUP(T97,スケジュール!$A$10:$AC$276,4))</f>
        <v>43606</v>
      </c>
      <c r="U104" s="407">
        <f>IF(OR(ISERROR(VLOOKUP(U97,スケジュール!$A$10:$AC$276,4)),(ISBLANK(VLOOKUP(U97,スケジュール!$A$10:$AC$276,4)))),"",VLOOKUP(U97,スケジュール!$A$10:$AC$276,4))</f>
        <v>43607</v>
      </c>
      <c r="V104" s="407">
        <f>IF(OR(ISERROR(VLOOKUP(V97,スケジュール!$A$10:$AC$276,4)),(ISBLANK(VLOOKUP(V97,スケジュール!$A$10:$AC$276,4)))),"",VLOOKUP(V97,スケジュール!$A$10:$AC$276,4))</f>
        <v>43608</v>
      </c>
      <c r="W104" s="407" t="str">
        <f>IF(OR(ISERROR(VLOOKUP(W97,スケジュール!$A$10:$AC$276,4)),(ISBLANK(VLOOKUP(W97,スケジュール!$A$10:$AC$276,4)))),"",VLOOKUP(W97,スケジュール!$A$10:$AC$276,4))</f>
        <v/>
      </c>
      <c r="X104" s="407" t="str">
        <f>IF(OR(ISERROR(VLOOKUP(X97,スケジュール!$A$10:$AC$276,4)),(ISBLANK(VLOOKUP(X97,スケジュール!$A$10:$AC$276,4)))),"",VLOOKUP(X97,スケジュール!$A$10:$AC$276,4))</f>
        <v/>
      </c>
      <c r="Y104" s="406"/>
      <c r="Z104" s="407" t="str">
        <f>IF(OR(ISERROR(VLOOKUP(Z97,スケジュール!$A$10:$AC$276,4)),(ISBLANK(VLOOKUP(Z97,スケジュール!$A$10:$AC$276,4)))),"",VLOOKUP(Z97,スケジュール!$A$10:$AC$276,4))</f>
        <v/>
      </c>
      <c r="AA104" s="407" t="str">
        <f>IF(OR(ISERROR(VLOOKUP(AA97,スケジュール!$A$10:$AC$276,4)),(ISBLANK(VLOOKUP(AA97,スケジュール!$A$10:$AC$276,4)))),"",VLOOKUP(AA97,スケジュール!$A$10:$AC$276,4))</f>
        <v/>
      </c>
      <c r="AB104" s="407" t="str">
        <f>IF(OR(ISERROR(VLOOKUP(AB97,スケジュール!$A$10:$AC$276,4)),(ISBLANK(VLOOKUP(AB97,スケジュール!$A$10:$AC$276,4)))),"",VLOOKUP(AB97,スケジュール!$A$10:$AC$276,4))</f>
        <v/>
      </c>
      <c r="AC104" s="407" t="str">
        <f>IF(OR(ISERROR(VLOOKUP(AC97,スケジュール!$A$10:$AC$276,4)),(ISBLANK(VLOOKUP(AC97,スケジュール!$A$10:$AC$276,4)))),"",VLOOKUP(AC97,スケジュール!$A$10:$AC$276,4))</f>
        <v/>
      </c>
      <c r="AD104" s="407" t="str">
        <f>IF(OR(ISERROR(VLOOKUP(AD97,スケジュール!$A$10:$AC$276,4)),(ISBLANK(VLOOKUP(AD97,スケジュール!$A$10:$AC$276,4)))),"",VLOOKUP(AD97,スケジュール!$A$10:$AC$276,4))</f>
        <v/>
      </c>
      <c r="AE104" s="407" t="str">
        <f>IF(OR(ISERROR(VLOOKUP(AE97,スケジュール!$A$10:$AC$276,4)),(ISBLANK(VLOOKUP(AE97,スケジュール!$A$10:$AC$276,4)))),"",VLOOKUP(AE97,スケジュール!$A$10:$AC$276,4))</f>
        <v/>
      </c>
      <c r="AF104" s="407" t="str">
        <f>IF(OR(ISERROR(VLOOKUP(AF97,スケジュール!$A$10:$AC$276,4)),(ISBLANK(VLOOKUP(AF97,スケジュール!$A$10:$AC$276,4)))),"",VLOOKUP(AF97,スケジュール!$A$10:$AC$276,4))</f>
        <v/>
      </c>
    </row>
    <row r="105" spans="1:36" ht="19.899999999999999" customHeight="1"/>
    <row r="106" spans="1:36" ht="19.899999999999999"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S4:T4"/>
    <mergeCell ref="K4:L4"/>
    <mergeCell ref="V4:W4"/>
    <mergeCell ref="B2:AF2"/>
    <mergeCell ref="AD4:AE4"/>
    <mergeCell ref="V55:W55"/>
    <mergeCell ref="AA55:AB55"/>
    <mergeCell ref="AD55:AE55"/>
    <mergeCell ref="F4:G4"/>
    <mergeCell ref="C4:D4"/>
    <mergeCell ref="C55:D55"/>
    <mergeCell ref="F55:G55"/>
    <mergeCell ref="K55:L55"/>
    <mergeCell ref="N55:O55"/>
    <mergeCell ref="AA4:AB4"/>
    <mergeCell ref="N4:O4"/>
    <mergeCell ref="S55:T55"/>
  </mergeCells>
  <phoneticPr fontId="10"/>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workbookViewId="0"/>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86" t="s">
        <v>342</v>
      </c>
    </row>
    <row r="2" spans="1:36" ht="28.5">
      <c r="A2" s="361" t="s">
        <v>414</v>
      </c>
      <c r="B2" s="621" t="s">
        <v>92</v>
      </c>
      <c r="C2" s="621"/>
      <c r="D2" s="621"/>
      <c r="E2" s="621"/>
      <c r="F2" s="621"/>
      <c r="G2" s="621"/>
      <c r="H2" s="621"/>
      <c r="I2" s="621"/>
      <c r="J2" s="621"/>
      <c r="K2" s="621"/>
      <c r="L2" s="621"/>
      <c r="M2" s="621"/>
      <c r="N2" s="621"/>
      <c r="O2" s="621"/>
      <c r="P2" s="621"/>
      <c r="Q2" s="621"/>
      <c r="R2" s="621"/>
      <c r="S2" s="621"/>
      <c r="T2" s="621"/>
      <c r="U2" s="621"/>
      <c r="V2" s="621"/>
      <c r="W2" s="621"/>
      <c r="X2" s="621"/>
      <c r="Y2" s="621"/>
      <c r="Z2" s="621"/>
      <c r="AA2" s="621"/>
      <c r="AB2" s="621"/>
      <c r="AC2" s="621"/>
      <c r="AD2" s="621"/>
      <c r="AE2" s="621"/>
      <c r="AF2" s="621"/>
    </row>
    <row r="4" spans="1:36" s="130" customFormat="1" ht="24" customHeight="1">
      <c r="A4" s="31"/>
      <c r="B4" s="127">
        <v>43374</v>
      </c>
      <c r="C4" s="622">
        <v>2018</v>
      </c>
      <c r="D4" s="622"/>
      <c r="E4" s="128" t="s">
        <v>113</v>
      </c>
      <c r="F4" s="620">
        <v>10</v>
      </c>
      <c r="G4" s="620"/>
      <c r="H4" s="129">
        <v>2</v>
      </c>
      <c r="J4" s="131">
        <v>43405</v>
      </c>
      <c r="K4" s="619">
        <v>2018</v>
      </c>
      <c r="L4" s="619"/>
      <c r="M4" s="132" t="s">
        <v>113</v>
      </c>
      <c r="N4" s="620">
        <v>11</v>
      </c>
      <c r="O4" s="620"/>
      <c r="P4" s="129">
        <v>5</v>
      </c>
      <c r="Q4" s="133"/>
      <c r="R4" s="131">
        <v>43435</v>
      </c>
      <c r="S4" s="619">
        <v>2018</v>
      </c>
      <c r="T4" s="619"/>
      <c r="U4" s="132" t="s">
        <v>113</v>
      </c>
      <c r="V4" s="620">
        <v>12</v>
      </c>
      <c r="W4" s="620"/>
      <c r="X4" s="129">
        <v>7</v>
      </c>
      <c r="Z4" s="131">
        <v>43466</v>
      </c>
      <c r="AA4" s="619">
        <v>2019</v>
      </c>
      <c r="AB4" s="619"/>
      <c r="AC4" s="132" t="s">
        <v>113</v>
      </c>
      <c r="AD4" s="620">
        <v>1</v>
      </c>
      <c r="AE4" s="620"/>
      <c r="AF4" s="129">
        <v>3</v>
      </c>
      <c r="AG4" s="133"/>
    </row>
    <row r="5" spans="1:36" ht="19.899999999999999"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79">
        <v>43401</v>
      </c>
      <c r="K6" s="279">
        <v>43402</v>
      </c>
      <c r="L6" s="279">
        <v>43403</v>
      </c>
      <c r="M6" s="279">
        <v>43404</v>
      </c>
      <c r="N6" s="279">
        <v>43405</v>
      </c>
      <c r="O6" s="279">
        <v>43406</v>
      </c>
      <c r="P6" s="279">
        <v>43407</v>
      </c>
      <c r="Q6" s="136"/>
      <c r="R6" s="279">
        <v>43429</v>
      </c>
      <c r="S6" s="279">
        <v>43430</v>
      </c>
      <c r="T6" s="279">
        <v>43431</v>
      </c>
      <c r="U6" s="279">
        <v>43432</v>
      </c>
      <c r="V6" s="279">
        <v>43433</v>
      </c>
      <c r="W6" s="279">
        <v>43434</v>
      </c>
      <c r="X6" s="279">
        <v>43435</v>
      </c>
      <c r="Y6" s="136"/>
      <c r="Z6" s="141">
        <v>43464</v>
      </c>
      <c r="AA6" s="278">
        <v>43465</v>
      </c>
      <c r="AB6" s="278">
        <v>43466</v>
      </c>
      <c r="AC6" s="278">
        <v>43467</v>
      </c>
      <c r="AD6" s="278">
        <v>43468</v>
      </c>
      <c r="AE6" s="278">
        <v>43469</v>
      </c>
      <c r="AF6" s="278">
        <v>43470</v>
      </c>
      <c r="AG6" s="139"/>
      <c r="AJ6" s="142"/>
    </row>
    <row r="7" spans="1:36" s="116" customFormat="1" ht="25.5" hidden="1" customHeight="1">
      <c r="A7" s="114"/>
      <c r="B7" s="118" t="e">
        <v>#N/A</v>
      </c>
      <c r="C7" s="118" t="s">
        <v>391</v>
      </c>
      <c r="D7" s="118" t="s">
        <v>391</v>
      </c>
      <c r="E7" s="118" t="s">
        <v>391</v>
      </c>
      <c r="F7" s="118" t="s">
        <v>391</v>
      </c>
      <c r="G7" s="118" t="s">
        <v>391</v>
      </c>
      <c r="H7" s="118" t="s">
        <v>391</v>
      </c>
      <c r="I7" s="85"/>
      <c r="J7" s="280" t="b">
        <v>0</v>
      </c>
      <c r="K7" s="280" t="s">
        <v>391</v>
      </c>
      <c r="L7" s="280" t="s">
        <v>391</v>
      </c>
      <c r="M7" s="280" t="s">
        <v>391</v>
      </c>
      <c r="N7" s="280" t="s">
        <v>391</v>
      </c>
      <c r="O7" s="280" t="s">
        <v>391</v>
      </c>
      <c r="P7" s="280" t="s">
        <v>391</v>
      </c>
      <c r="Q7" s="85"/>
      <c r="R7" s="280" t="b">
        <v>0</v>
      </c>
      <c r="S7" s="280" t="s">
        <v>391</v>
      </c>
      <c r="T7" s="280" t="s">
        <v>391</v>
      </c>
      <c r="U7" s="280" t="s">
        <v>391</v>
      </c>
      <c r="V7" s="280" t="s">
        <v>391</v>
      </c>
      <c r="W7" s="280" t="s">
        <v>391</v>
      </c>
      <c r="X7" s="280" t="s">
        <v>391</v>
      </c>
      <c r="Y7" s="85"/>
      <c r="Z7" s="118" t="b">
        <v>0</v>
      </c>
      <c r="AA7" s="118" t="b">
        <v>0</v>
      </c>
      <c r="AB7" s="118" t="b">
        <v>0</v>
      </c>
      <c r="AC7" s="118" t="b">
        <v>0</v>
      </c>
      <c r="AD7" s="118" t="b">
        <v>0</v>
      </c>
      <c r="AE7" s="118" t="s">
        <v>392</v>
      </c>
      <c r="AF7" s="118" t="s">
        <v>392</v>
      </c>
      <c r="AG7" s="115"/>
      <c r="AJ7" s="117"/>
    </row>
    <row r="8" spans="1:36" s="120" customFormat="1" ht="19.899999999999999" customHeight="1">
      <c r="A8" s="126" t="s">
        <v>369</v>
      </c>
      <c r="B8" s="119" t="s">
        <v>363</v>
      </c>
      <c r="C8" s="119" t="s">
        <v>95</v>
      </c>
      <c r="D8" s="119" t="s">
        <v>363</v>
      </c>
      <c r="E8" s="119" t="s">
        <v>363</v>
      </c>
      <c r="F8" s="119" t="s">
        <v>363</v>
      </c>
      <c r="G8" s="119" t="s">
        <v>363</v>
      </c>
      <c r="H8" s="119" t="s">
        <v>363</v>
      </c>
      <c r="I8" s="101"/>
      <c r="J8" s="281" t="s">
        <v>363</v>
      </c>
      <c r="K8" s="281" t="s">
        <v>363</v>
      </c>
      <c r="L8" s="281" t="s">
        <v>363</v>
      </c>
      <c r="M8" s="281" t="s">
        <v>363</v>
      </c>
      <c r="N8" s="281" t="s">
        <v>363</v>
      </c>
      <c r="O8" s="281" t="s">
        <v>363</v>
      </c>
      <c r="P8" s="281" t="s">
        <v>363</v>
      </c>
      <c r="Q8" s="101"/>
      <c r="R8" s="281" t="s">
        <v>363</v>
      </c>
      <c r="S8" s="281" t="s">
        <v>363</v>
      </c>
      <c r="T8" s="281" t="s">
        <v>363</v>
      </c>
      <c r="U8" s="281" t="s">
        <v>363</v>
      </c>
      <c r="V8" s="281" t="s">
        <v>363</v>
      </c>
      <c r="W8" s="281" t="s">
        <v>363</v>
      </c>
      <c r="X8" s="281" t="s">
        <v>363</v>
      </c>
      <c r="Y8" s="101"/>
      <c r="Z8" s="125" t="s">
        <v>363</v>
      </c>
      <c r="AA8" s="125" t="s">
        <v>363</v>
      </c>
      <c r="AB8" s="125" t="s">
        <v>363</v>
      </c>
      <c r="AC8" s="125" t="s">
        <v>363</v>
      </c>
      <c r="AD8" s="125" t="s">
        <v>363</v>
      </c>
      <c r="AE8" s="125" t="s">
        <v>363</v>
      </c>
      <c r="AF8" s="125" t="s">
        <v>363</v>
      </c>
      <c r="AG8" s="102">
        <v>1</v>
      </c>
      <c r="AJ8" s="121"/>
    </row>
    <row r="9" spans="1:36" s="88" customFormat="1" ht="19.899999999999999" customHeight="1">
      <c r="A9" s="88" t="s">
        <v>373</v>
      </c>
      <c r="B9" s="119" t="s">
        <v>363</v>
      </c>
      <c r="C9" s="119" t="s">
        <v>363</v>
      </c>
      <c r="D9" s="119" t="s">
        <v>363</v>
      </c>
      <c r="E9" s="119" t="s">
        <v>363</v>
      </c>
      <c r="F9" s="119" t="s">
        <v>363</v>
      </c>
      <c r="G9" s="119" t="s">
        <v>363</v>
      </c>
      <c r="H9" s="119" t="s">
        <v>363</v>
      </c>
      <c r="I9" s="103"/>
      <c r="J9" s="281" t="s">
        <v>363</v>
      </c>
      <c r="K9" s="281" t="s">
        <v>363</v>
      </c>
      <c r="L9" s="281" t="s">
        <v>363</v>
      </c>
      <c r="M9" s="281" t="s">
        <v>363</v>
      </c>
      <c r="N9" s="281" t="s">
        <v>363</v>
      </c>
      <c r="O9" s="281" t="s">
        <v>363</v>
      </c>
      <c r="P9" s="281" t="s">
        <v>363</v>
      </c>
      <c r="Q9" s="103"/>
      <c r="R9" s="281" t="s">
        <v>363</v>
      </c>
      <c r="S9" s="281" t="s">
        <v>363</v>
      </c>
      <c r="T9" s="281" t="s">
        <v>363</v>
      </c>
      <c r="U9" s="281" t="s">
        <v>363</v>
      </c>
      <c r="V9" s="281" t="s">
        <v>363</v>
      </c>
      <c r="W9" s="281" t="s">
        <v>363</v>
      </c>
      <c r="X9" s="281" t="s">
        <v>363</v>
      </c>
      <c r="Y9" s="103"/>
      <c r="Z9" s="125" t="s">
        <v>363</v>
      </c>
      <c r="AA9" s="125" t="s">
        <v>363</v>
      </c>
      <c r="AB9" s="125" t="s">
        <v>363</v>
      </c>
      <c r="AC9" s="125" t="s">
        <v>363</v>
      </c>
      <c r="AD9" s="125" t="s">
        <v>363</v>
      </c>
      <c r="AE9" s="125" t="s">
        <v>363</v>
      </c>
      <c r="AF9" s="125" t="s">
        <v>363</v>
      </c>
      <c r="AG9" s="102">
        <v>3</v>
      </c>
      <c r="AJ9" s="104"/>
    </row>
    <row r="10" spans="1:36" s="91" customFormat="1" ht="19.899999999999999" customHeight="1">
      <c r="A10" s="91" t="s">
        <v>375</v>
      </c>
      <c r="B10" s="119" t="s">
        <v>363</v>
      </c>
      <c r="C10" s="119" t="s">
        <v>363</v>
      </c>
      <c r="D10" s="119" t="s">
        <v>363</v>
      </c>
      <c r="E10" s="119" t="s">
        <v>363</v>
      </c>
      <c r="F10" s="119" t="s">
        <v>363</v>
      </c>
      <c r="G10" s="119" t="s">
        <v>363</v>
      </c>
      <c r="H10" s="119" t="s">
        <v>363</v>
      </c>
      <c r="I10" s="105"/>
      <c r="J10" s="281" t="s">
        <v>363</v>
      </c>
      <c r="K10" s="281" t="s">
        <v>363</v>
      </c>
      <c r="L10" s="281" t="s">
        <v>363</v>
      </c>
      <c r="M10" s="281" t="s">
        <v>363</v>
      </c>
      <c r="N10" s="281" t="s">
        <v>363</v>
      </c>
      <c r="O10" s="281" t="s">
        <v>363</v>
      </c>
      <c r="P10" s="281" t="s">
        <v>363</v>
      </c>
      <c r="Q10" s="105"/>
      <c r="R10" s="281" t="s">
        <v>363</v>
      </c>
      <c r="S10" s="281" t="s">
        <v>363</v>
      </c>
      <c r="T10" s="281" t="s">
        <v>363</v>
      </c>
      <c r="U10" s="281" t="s">
        <v>363</v>
      </c>
      <c r="V10" s="281" t="s">
        <v>363</v>
      </c>
      <c r="W10" s="281" t="s">
        <v>363</v>
      </c>
      <c r="X10" s="281" t="s">
        <v>363</v>
      </c>
      <c r="Y10" s="105"/>
      <c r="Z10" s="125" t="s">
        <v>363</v>
      </c>
      <c r="AA10" s="125" t="s">
        <v>363</v>
      </c>
      <c r="AB10" s="125" t="s">
        <v>363</v>
      </c>
      <c r="AC10" s="125" t="s">
        <v>363</v>
      </c>
      <c r="AD10" s="125" t="s">
        <v>363</v>
      </c>
      <c r="AE10" s="125" t="s">
        <v>363</v>
      </c>
      <c r="AF10" s="125" t="s">
        <v>363</v>
      </c>
      <c r="AG10" s="102">
        <v>4</v>
      </c>
      <c r="AJ10" s="106"/>
    </row>
    <row r="11" spans="1:36" s="92" customFormat="1" ht="19.899999999999999" customHeight="1">
      <c r="A11" s="92" t="s">
        <v>393</v>
      </c>
      <c r="B11" s="119" t="s">
        <v>363</v>
      </c>
      <c r="C11" s="119" t="s">
        <v>363</v>
      </c>
      <c r="D11" s="119" t="s">
        <v>363</v>
      </c>
      <c r="E11" s="119" t="s">
        <v>363</v>
      </c>
      <c r="F11" s="119" t="s">
        <v>363</v>
      </c>
      <c r="G11" s="119" t="s">
        <v>363</v>
      </c>
      <c r="H11" s="119" t="s">
        <v>363</v>
      </c>
      <c r="I11" s="107"/>
      <c r="J11" s="281" t="s">
        <v>363</v>
      </c>
      <c r="K11" s="281" t="s">
        <v>363</v>
      </c>
      <c r="L11" s="281" t="s">
        <v>95</v>
      </c>
      <c r="M11" s="281" t="s">
        <v>363</v>
      </c>
      <c r="N11" s="281" t="s">
        <v>363</v>
      </c>
      <c r="O11" s="281" t="s">
        <v>363</v>
      </c>
      <c r="P11" s="281" t="s">
        <v>363</v>
      </c>
      <c r="Q11" s="107"/>
      <c r="R11" s="281" t="s">
        <v>363</v>
      </c>
      <c r="S11" s="281" t="s">
        <v>363</v>
      </c>
      <c r="T11" s="281" t="s">
        <v>95</v>
      </c>
      <c r="U11" s="281" t="s">
        <v>363</v>
      </c>
      <c r="V11" s="281" t="s">
        <v>363</v>
      </c>
      <c r="W11" s="281" t="s">
        <v>363</v>
      </c>
      <c r="X11" s="281" t="s">
        <v>363</v>
      </c>
      <c r="Y11" s="107"/>
      <c r="Z11" s="125" t="s">
        <v>363</v>
      </c>
      <c r="AA11" s="125" t="s">
        <v>363</v>
      </c>
      <c r="AB11" s="125" t="s">
        <v>363</v>
      </c>
      <c r="AC11" s="125" t="s">
        <v>363</v>
      </c>
      <c r="AD11" s="125" t="s">
        <v>363</v>
      </c>
      <c r="AE11" s="125" t="s">
        <v>363</v>
      </c>
      <c r="AF11" s="125" t="s">
        <v>363</v>
      </c>
      <c r="AG11" s="102">
        <v>13</v>
      </c>
      <c r="AJ11" s="108"/>
    </row>
    <row r="12" spans="1:36" s="36" customFormat="1" ht="19.899999999999999" customHeight="1">
      <c r="A12" s="34" t="s">
        <v>89</v>
      </c>
      <c r="B12" s="122" t="s">
        <v>363</v>
      </c>
      <c r="C12" s="122">
        <v>43388</v>
      </c>
      <c r="D12" s="122">
        <v>43389</v>
      </c>
      <c r="E12" s="122">
        <v>43390</v>
      </c>
      <c r="F12" s="122">
        <v>43391</v>
      </c>
      <c r="G12" s="122">
        <v>43392</v>
      </c>
      <c r="H12" s="122">
        <v>43393</v>
      </c>
      <c r="I12" s="35"/>
      <c r="J12" s="282" t="s">
        <v>363</v>
      </c>
      <c r="K12" s="282">
        <v>43416</v>
      </c>
      <c r="L12" s="282">
        <v>43417</v>
      </c>
      <c r="M12" s="282">
        <v>43418</v>
      </c>
      <c r="N12" s="282">
        <v>43419</v>
      </c>
      <c r="O12" s="282">
        <v>43420</v>
      </c>
      <c r="P12" s="282">
        <v>43421</v>
      </c>
      <c r="Q12" s="35"/>
      <c r="R12" s="282" t="s">
        <v>363</v>
      </c>
      <c r="S12" s="282">
        <v>43444</v>
      </c>
      <c r="T12" s="282">
        <v>43445</v>
      </c>
      <c r="U12" s="282">
        <v>43446</v>
      </c>
      <c r="V12" s="282">
        <v>43447</v>
      </c>
      <c r="W12" s="282">
        <v>43448</v>
      </c>
      <c r="X12" s="282">
        <v>43449</v>
      </c>
      <c r="Y12" s="35"/>
      <c r="Z12" s="122" t="s">
        <v>363</v>
      </c>
      <c r="AA12" s="122" t="s">
        <v>363</v>
      </c>
      <c r="AB12" s="122" t="s">
        <v>363</v>
      </c>
      <c r="AC12" s="122" t="s">
        <v>363</v>
      </c>
      <c r="AD12" s="122" t="s">
        <v>363</v>
      </c>
      <c r="AE12" s="122">
        <v>43483</v>
      </c>
      <c r="AF12" s="122">
        <v>43484</v>
      </c>
      <c r="AG12" s="41"/>
      <c r="AJ12" s="37"/>
    </row>
    <row r="13" spans="1:36" s="36" customFormat="1" ht="19.899999999999999" customHeight="1">
      <c r="A13" s="38" t="s">
        <v>90</v>
      </c>
      <c r="B13" s="123" t="s">
        <v>363</v>
      </c>
      <c r="C13" s="123">
        <v>43390</v>
      </c>
      <c r="D13" s="123">
        <v>43391</v>
      </c>
      <c r="E13" s="123">
        <v>43392</v>
      </c>
      <c r="F13" s="123">
        <v>43393</v>
      </c>
      <c r="G13" s="123">
        <v>43394</v>
      </c>
      <c r="H13" s="123">
        <v>43395</v>
      </c>
      <c r="I13" s="35"/>
      <c r="J13" s="282" t="s">
        <v>363</v>
      </c>
      <c r="K13" s="282">
        <v>43418</v>
      </c>
      <c r="L13" s="282">
        <v>43419</v>
      </c>
      <c r="M13" s="282">
        <v>43420</v>
      </c>
      <c r="N13" s="282">
        <v>43421</v>
      </c>
      <c r="O13" s="282">
        <v>43422</v>
      </c>
      <c r="P13" s="282">
        <v>43423</v>
      </c>
      <c r="Q13" s="39"/>
      <c r="R13" s="282" t="s">
        <v>363</v>
      </c>
      <c r="S13" s="282">
        <v>43446</v>
      </c>
      <c r="T13" s="282">
        <v>43447</v>
      </c>
      <c r="U13" s="282">
        <v>43448</v>
      </c>
      <c r="V13" s="282">
        <v>43449</v>
      </c>
      <c r="W13" s="282">
        <v>43450</v>
      </c>
      <c r="X13" s="282">
        <v>43451</v>
      </c>
      <c r="Y13" s="39"/>
      <c r="Z13" s="123" t="s">
        <v>363</v>
      </c>
      <c r="AA13" s="123" t="s">
        <v>363</v>
      </c>
      <c r="AB13" s="123" t="s">
        <v>363</v>
      </c>
      <c r="AC13" s="123" t="s">
        <v>363</v>
      </c>
      <c r="AD13" s="123" t="s">
        <v>363</v>
      </c>
      <c r="AE13" s="123">
        <v>43485</v>
      </c>
      <c r="AF13" s="123">
        <v>43486</v>
      </c>
      <c r="AG13" s="41"/>
      <c r="AJ13" s="37"/>
    </row>
    <row r="14" spans="1:36" s="140" customFormat="1" ht="19.899999999999999" customHeight="1">
      <c r="A14" s="138"/>
      <c r="B14" s="141">
        <v>43380</v>
      </c>
      <c r="C14" s="141">
        <v>43381</v>
      </c>
      <c r="D14" s="141">
        <v>43382</v>
      </c>
      <c r="E14" s="141">
        <v>43383</v>
      </c>
      <c r="F14" s="141">
        <v>43384</v>
      </c>
      <c r="G14" s="141">
        <v>43385</v>
      </c>
      <c r="H14" s="141">
        <v>43386</v>
      </c>
      <c r="I14" s="136"/>
      <c r="J14" s="277">
        <v>43408</v>
      </c>
      <c r="K14" s="277">
        <v>43409</v>
      </c>
      <c r="L14" s="277">
        <v>43410</v>
      </c>
      <c r="M14" s="277">
        <v>43411</v>
      </c>
      <c r="N14" s="277">
        <v>43412</v>
      </c>
      <c r="O14" s="277">
        <v>43413</v>
      </c>
      <c r="P14" s="277">
        <v>43414</v>
      </c>
      <c r="Q14" s="136"/>
      <c r="R14" s="278">
        <v>43436</v>
      </c>
      <c r="S14" s="141">
        <v>43437</v>
      </c>
      <c r="T14" s="141">
        <v>43438</v>
      </c>
      <c r="U14" s="141">
        <v>43439</v>
      </c>
      <c r="V14" s="141">
        <v>43440</v>
      </c>
      <c r="W14" s="141">
        <v>43441</v>
      </c>
      <c r="X14" s="141">
        <v>43442</v>
      </c>
      <c r="Y14" s="136"/>
      <c r="Z14" s="278">
        <v>43471</v>
      </c>
      <c r="AA14" s="278">
        <v>43472</v>
      </c>
      <c r="AB14" s="278">
        <v>43473</v>
      </c>
      <c r="AC14" s="278">
        <v>43474</v>
      </c>
      <c r="AD14" s="278">
        <v>43475</v>
      </c>
      <c r="AE14" s="278">
        <v>43476</v>
      </c>
      <c r="AF14" s="278">
        <v>43477</v>
      </c>
      <c r="AG14" s="139"/>
    </row>
    <row r="15" spans="1:36" s="116" customFormat="1" ht="19.899999999999999" hidden="1" customHeight="1">
      <c r="A15" s="114"/>
      <c r="B15" s="118" t="b">
        <v>0</v>
      </c>
      <c r="C15" s="118" t="s">
        <v>391</v>
      </c>
      <c r="D15" s="118" t="s">
        <v>391</v>
      </c>
      <c r="E15" s="118" t="s">
        <v>391</v>
      </c>
      <c r="F15" s="118" t="s">
        <v>391</v>
      </c>
      <c r="G15" s="118" t="s">
        <v>391</v>
      </c>
      <c r="H15" s="118" t="s">
        <v>391</v>
      </c>
      <c r="I15" s="85"/>
      <c r="J15" s="283" t="b">
        <v>0</v>
      </c>
      <c r="K15" s="283" t="s">
        <v>391</v>
      </c>
      <c r="L15" s="283" t="s">
        <v>391</v>
      </c>
      <c r="M15" s="283" t="s">
        <v>391</v>
      </c>
      <c r="N15" s="283" t="s">
        <v>391</v>
      </c>
      <c r="O15" s="283" t="s">
        <v>391</v>
      </c>
      <c r="P15" s="283" t="s">
        <v>391</v>
      </c>
      <c r="Q15" s="85"/>
      <c r="R15" s="118" t="b">
        <v>0</v>
      </c>
      <c r="S15" s="118" t="s">
        <v>391</v>
      </c>
      <c r="T15" s="118" t="s">
        <v>391</v>
      </c>
      <c r="U15" s="118" t="s">
        <v>391</v>
      </c>
      <c r="V15" s="118" t="s">
        <v>391</v>
      </c>
      <c r="W15" s="118" t="s">
        <v>391</v>
      </c>
      <c r="X15" s="118" t="s">
        <v>391</v>
      </c>
      <c r="Y15" s="85"/>
      <c r="Z15" s="118" t="b">
        <v>0</v>
      </c>
      <c r="AA15" s="118" t="s">
        <v>392</v>
      </c>
      <c r="AB15" s="118" t="s">
        <v>392</v>
      </c>
      <c r="AC15" s="118" t="s">
        <v>392</v>
      </c>
      <c r="AD15" s="118" t="s">
        <v>392</v>
      </c>
      <c r="AE15" s="118" t="s">
        <v>392</v>
      </c>
      <c r="AF15" s="118" t="s">
        <v>392</v>
      </c>
      <c r="AG15" s="115"/>
      <c r="AJ15" s="117"/>
    </row>
    <row r="16" spans="1:36" s="93" customFormat="1" ht="19.899999999999999" customHeight="1">
      <c r="A16" s="126" t="s">
        <v>369</v>
      </c>
      <c r="B16" s="119" t="s">
        <v>363</v>
      </c>
      <c r="C16" s="119" t="s">
        <v>363</v>
      </c>
      <c r="D16" s="119" t="s">
        <v>363</v>
      </c>
      <c r="E16" s="119" t="s">
        <v>363</v>
      </c>
      <c r="F16" s="119" t="s">
        <v>363</v>
      </c>
      <c r="G16" s="119" t="s">
        <v>363</v>
      </c>
      <c r="H16" s="119" t="s">
        <v>363</v>
      </c>
      <c r="I16" s="87"/>
      <c r="J16" s="281" t="s">
        <v>363</v>
      </c>
      <c r="K16" s="281" t="s">
        <v>363</v>
      </c>
      <c r="L16" s="281" t="s">
        <v>363</v>
      </c>
      <c r="M16" s="281" t="s">
        <v>363</v>
      </c>
      <c r="N16" s="281" t="s">
        <v>363</v>
      </c>
      <c r="O16" s="281" t="s">
        <v>363</v>
      </c>
      <c r="P16" s="281" t="s">
        <v>363</v>
      </c>
      <c r="Q16" s="87"/>
      <c r="R16" s="125" t="s">
        <v>363</v>
      </c>
      <c r="S16" s="125" t="s">
        <v>363</v>
      </c>
      <c r="T16" s="125" t="s">
        <v>363</v>
      </c>
      <c r="U16" s="125" t="s">
        <v>363</v>
      </c>
      <c r="V16" s="125" t="s">
        <v>363</v>
      </c>
      <c r="W16" s="125" t="s">
        <v>363</v>
      </c>
      <c r="X16" s="125" t="s">
        <v>363</v>
      </c>
      <c r="Y16" s="87"/>
      <c r="Z16" s="125" t="s">
        <v>363</v>
      </c>
      <c r="AA16" s="125" t="s">
        <v>363</v>
      </c>
      <c r="AB16" s="125" t="s">
        <v>363</v>
      </c>
      <c r="AC16" s="125" t="s">
        <v>363</v>
      </c>
      <c r="AD16" s="125" t="s">
        <v>363</v>
      </c>
      <c r="AE16" s="125" t="s">
        <v>363</v>
      </c>
      <c r="AF16" s="125" t="s">
        <v>363</v>
      </c>
      <c r="AG16" s="40">
        <v>1</v>
      </c>
    </row>
    <row r="17" spans="1:36" s="90" customFormat="1" ht="19.899999999999999" customHeight="1">
      <c r="A17" s="88" t="s">
        <v>373</v>
      </c>
      <c r="B17" s="119" t="s">
        <v>363</v>
      </c>
      <c r="C17" s="119" t="s">
        <v>363</v>
      </c>
      <c r="D17" s="119" t="s">
        <v>363</v>
      </c>
      <c r="E17" s="119" t="s">
        <v>363</v>
      </c>
      <c r="F17" s="119" t="s">
        <v>363</v>
      </c>
      <c r="G17" s="119" t="s">
        <v>363</v>
      </c>
      <c r="H17" s="119" t="s">
        <v>363</v>
      </c>
      <c r="I17" s="89"/>
      <c r="J17" s="281" t="s">
        <v>363</v>
      </c>
      <c r="K17" s="281" t="s">
        <v>363</v>
      </c>
      <c r="L17" s="281" t="s">
        <v>363</v>
      </c>
      <c r="M17" s="281" t="s">
        <v>363</v>
      </c>
      <c r="N17" s="281" t="s">
        <v>363</v>
      </c>
      <c r="O17" s="281" t="s">
        <v>363</v>
      </c>
      <c r="P17" s="281" t="s">
        <v>363</v>
      </c>
      <c r="Q17" s="89"/>
      <c r="R17" s="125" t="s">
        <v>363</v>
      </c>
      <c r="S17" s="125" t="s">
        <v>363</v>
      </c>
      <c r="T17" s="125" t="s">
        <v>363</v>
      </c>
      <c r="U17" s="125" t="s">
        <v>363</v>
      </c>
      <c r="V17" s="125" t="s">
        <v>363</v>
      </c>
      <c r="W17" s="125" t="s">
        <v>363</v>
      </c>
      <c r="X17" s="125" t="s">
        <v>363</v>
      </c>
      <c r="Y17" s="89"/>
      <c r="Z17" s="125" t="s">
        <v>363</v>
      </c>
      <c r="AA17" s="125" t="s">
        <v>363</v>
      </c>
      <c r="AB17" s="125" t="s">
        <v>363</v>
      </c>
      <c r="AC17" s="125" t="s">
        <v>363</v>
      </c>
      <c r="AD17" s="125" t="s">
        <v>363</v>
      </c>
      <c r="AE17" s="125" t="s">
        <v>363</v>
      </c>
      <c r="AF17" s="125" t="s">
        <v>363</v>
      </c>
      <c r="AG17" s="40">
        <v>3</v>
      </c>
    </row>
    <row r="18" spans="1:36" s="96" customFormat="1" ht="19.899999999999999" customHeight="1">
      <c r="A18" s="94" t="s">
        <v>375</v>
      </c>
      <c r="B18" s="119" t="s">
        <v>363</v>
      </c>
      <c r="C18" s="119" t="s">
        <v>363</v>
      </c>
      <c r="D18" s="119" t="s">
        <v>363</v>
      </c>
      <c r="E18" s="119" t="s">
        <v>363</v>
      </c>
      <c r="F18" s="119" t="s">
        <v>363</v>
      </c>
      <c r="G18" s="119" t="s">
        <v>363</v>
      </c>
      <c r="H18" s="119" t="s">
        <v>363</v>
      </c>
      <c r="I18" s="95"/>
      <c r="J18" s="281" t="s">
        <v>363</v>
      </c>
      <c r="K18" s="281" t="s">
        <v>363</v>
      </c>
      <c r="L18" s="281" t="s">
        <v>363</v>
      </c>
      <c r="M18" s="281" t="s">
        <v>363</v>
      </c>
      <c r="N18" s="281" t="s">
        <v>363</v>
      </c>
      <c r="O18" s="281" t="s">
        <v>363</v>
      </c>
      <c r="P18" s="281" t="s">
        <v>363</v>
      </c>
      <c r="Q18" s="95"/>
      <c r="R18" s="125" t="s">
        <v>363</v>
      </c>
      <c r="S18" s="125" t="s">
        <v>363</v>
      </c>
      <c r="T18" s="125" t="s">
        <v>363</v>
      </c>
      <c r="U18" s="125" t="s">
        <v>363</v>
      </c>
      <c r="V18" s="125" t="s">
        <v>363</v>
      </c>
      <c r="W18" s="125" t="s">
        <v>363</v>
      </c>
      <c r="X18" s="125" t="s">
        <v>363</v>
      </c>
      <c r="Y18" s="95"/>
      <c r="Z18" s="125" t="s">
        <v>363</v>
      </c>
      <c r="AA18" s="125" t="s">
        <v>363</v>
      </c>
      <c r="AB18" s="125" t="s">
        <v>363</v>
      </c>
      <c r="AC18" s="125" t="s">
        <v>363</v>
      </c>
      <c r="AD18" s="125" t="s">
        <v>363</v>
      </c>
      <c r="AE18" s="125" t="s">
        <v>363</v>
      </c>
      <c r="AF18" s="125" t="s">
        <v>363</v>
      </c>
      <c r="AG18" s="40">
        <v>4</v>
      </c>
    </row>
    <row r="19" spans="1:36" s="99" customFormat="1" ht="19.899999999999999" customHeight="1">
      <c r="A19" s="97" t="s">
        <v>393</v>
      </c>
      <c r="B19" s="119" t="s">
        <v>363</v>
      </c>
      <c r="C19" s="119" t="s">
        <v>363</v>
      </c>
      <c r="D19" s="119" t="s">
        <v>363</v>
      </c>
      <c r="E19" s="119" t="s">
        <v>95</v>
      </c>
      <c r="F19" s="119" t="s">
        <v>363</v>
      </c>
      <c r="G19" s="119" t="s">
        <v>363</v>
      </c>
      <c r="H19" s="119" t="s">
        <v>363</v>
      </c>
      <c r="I19" s="98"/>
      <c r="J19" s="281" t="s">
        <v>363</v>
      </c>
      <c r="K19" s="281" t="s">
        <v>363</v>
      </c>
      <c r="L19" s="281" t="s">
        <v>95</v>
      </c>
      <c r="M19" s="281" t="s">
        <v>363</v>
      </c>
      <c r="N19" s="281" t="s">
        <v>363</v>
      </c>
      <c r="O19" s="281" t="s">
        <v>363</v>
      </c>
      <c r="P19" s="281" t="s">
        <v>363</v>
      </c>
      <c r="Q19" s="98"/>
      <c r="R19" s="125" t="s">
        <v>363</v>
      </c>
      <c r="S19" s="125" t="s">
        <v>363</v>
      </c>
      <c r="T19" s="125" t="s">
        <v>95</v>
      </c>
      <c r="U19" s="125" t="s">
        <v>363</v>
      </c>
      <c r="V19" s="125" t="s">
        <v>363</v>
      </c>
      <c r="W19" s="125" t="s">
        <v>363</v>
      </c>
      <c r="X19" s="125" t="s">
        <v>363</v>
      </c>
      <c r="Y19" s="98"/>
      <c r="Z19" s="125" t="s">
        <v>363</v>
      </c>
      <c r="AA19" s="125" t="s">
        <v>363</v>
      </c>
      <c r="AB19" s="125" t="s">
        <v>363</v>
      </c>
      <c r="AC19" s="125" t="s">
        <v>95</v>
      </c>
      <c r="AD19" s="125" t="s">
        <v>363</v>
      </c>
      <c r="AE19" s="125" t="s">
        <v>95</v>
      </c>
      <c r="AF19" s="125" t="s">
        <v>363</v>
      </c>
      <c r="AG19" s="40">
        <v>13</v>
      </c>
    </row>
    <row r="20" spans="1:36" ht="19.899999999999999" customHeight="1">
      <c r="A20" s="34" t="s">
        <v>89</v>
      </c>
      <c r="B20" s="122" t="s">
        <v>363</v>
      </c>
      <c r="C20" s="122">
        <v>43395</v>
      </c>
      <c r="D20" s="122">
        <v>43396</v>
      </c>
      <c r="E20" s="122">
        <v>43397</v>
      </c>
      <c r="F20" s="122">
        <v>43398</v>
      </c>
      <c r="G20" s="122">
        <v>43399</v>
      </c>
      <c r="H20" s="122">
        <v>43400</v>
      </c>
      <c r="I20" s="85"/>
      <c r="J20" s="284" t="s">
        <v>363</v>
      </c>
      <c r="K20" s="284">
        <v>43423</v>
      </c>
      <c r="L20" s="284">
        <v>43424</v>
      </c>
      <c r="M20" s="284">
        <v>43425</v>
      </c>
      <c r="N20" s="284">
        <v>43426</v>
      </c>
      <c r="O20" s="284">
        <v>43427</v>
      </c>
      <c r="P20" s="284">
        <v>43428</v>
      </c>
      <c r="Q20" s="85"/>
      <c r="R20" s="122" t="s">
        <v>363</v>
      </c>
      <c r="S20" s="122">
        <v>43451</v>
      </c>
      <c r="T20" s="122">
        <v>43452</v>
      </c>
      <c r="U20" s="122">
        <v>43453</v>
      </c>
      <c r="V20" s="122">
        <v>43454</v>
      </c>
      <c r="W20" s="122">
        <v>43455</v>
      </c>
      <c r="X20" s="122">
        <v>43456</v>
      </c>
      <c r="Y20" s="85"/>
      <c r="Z20" s="122" t="s">
        <v>363</v>
      </c>
      <c r="AA20" s="122">
        <v>43486</v>
      </c>
      <c r="AB20" s="122">
        <v>43487</v>
      </c>
      <c r="AC20" s="122">
        <v>43488</v>
      </c>
      <c r="AD20" s="122">
        <v>43489</v>
      </c>
      <c r="AE20" s="122">
        <v>43490</v>
      </c>
      <c r="AF20" s="122">
        <v>43491</v>
      </c>
    </row>
    <row r="21" spans="1:36" ht="19.899999999999999" customHeight="1">
      <c r="A21" s="38" t="s">
        <v>90</v>
      </c>
      <c r="B21" s="123" t="s">
        <v>363</v>
      </c>
      <c r="C21" s="123">
        <v>43397</v>
      </c>
      <c r="D21" s="123">
        <v>43398</v>
      </c>
      <c r="E21" s="123">
        <v>43399</v>
      </c>
      <c r="F21" s="123">
        <v>43400</v>
      </c>
      <c r="G21" s="123">
        <v>43401</v>
      </c>
      <c r="H21" s="123">
        <v>43402</v>
      </c>
      <c r="I21" s="85"/>
      <c r="J21" s="284" t="s">
        <v>363</v>
      </c>
      <c r="K21" s="284">
        <v>43425</v>
      </c>
      <c r="L21" s="284">
        <v>43426</v>
      </c>
      <c r="M21" s="284">
        <v>43427</v>
      </c>
      <c r="N21" s="284">
        <v>43428</v>
      </c>
      <c r="O21" s="284">
        <v>43429</v>
      </c>
      <c r="P21" s="284">
        <v>43430</v>
      </c>
      <c r="Q21" s="85"/>
      <c r="R21" s="123" t="s">
        <v>363</v>
      </c>
      <c r="S21" s="123">
        <v>43453</v>
      </c>
      <c r="T21" s="123">
        <v>43454</v>
      </c>
      <c r="U21" s="123">
        <v>43455</v>
      </c>
      <c r="V21" s="123">
        <v>43456</v>
      </c>
      <c r="W21" s="123">
        <v>43457</v>
      </c>
      <c r="X21" s="123">
        <v>43458</v>
      </c>
      <c r="Y21" s="85"/>
      <c r="Z21" s="123" t="s">
        <v>363</v>
      </c>
      <c r="AA21" s="123">
        <v>43488</v>
      </c>
      <c r="AB21" s="123">
        <v>43489</v>
      </c>
      <c r="AC21" s="123">
        <v>43490</v>
      </c>
      <c r="AD21" s="123">
        <v>43491</v>
      </c>
      <c r="AE21" s="123">
        <v>43492</v>
      </c>
      <c r="AF21" s="123">
        <v>43493</v>
      </c>
    </row>
    <row r="22" spans="1:36" s="140" customFormat="1" ht="19.899999999999999"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8">
        <v>43443</v>
      </c>
      <c r="S22" s="278">
        <v>43444</v>
      </c>
      <c r="T22" s="278">
        <v>43445</v>
      </c>
      <c r="U22" s="278">
        <v>43446</v>
      </c>
      <c r="V22" s="278">
        <v>43447</v>
      </c>
      <c r="W22" s="278">
        <v>43448</v>
      </c>
      <c r="X22" s="278">
        <v>43449</v>
      </c>
      <c r="Y22" s="136"/>
      <c r="Z22" s="278">
        <v>43478</v>
      </c>
      <c r="AA22" s="278">
        <v>43479</v>
      </c>
      <c r="AB22" s="278">
        <v>43480</v>
      </c>
      <c r="AC22" s="278">
        <v>43481</v>
      </c>
      <c r="AD22" s="278">
        <v>43482</v>
      </c>
      <c r="AE22" s="278">
        <v>43483</v>
      </c>
      <c r="AF22" s="278">
        <v>43484</v>
      </c>
      <c r="AG22" s="139"/>
    </row>
    <row r="23" spans="1:36" s="116" customFormat="1" ht="19.899999999999999" hidden="1" customHeight="1">
      <c r="A23" s="114"/>
      <c r="B23" s="118" t="b">
        <v>0</v>
      </c>
      <c r="C23" s="118" t="s">
        <v>391</v>
      </c>
      <c r="D23" s="118" t="s">
        <v>391</v>
      </c>
      <c r="E23" s="118" t="s">
        <v>391</v>
      </c>
      <c r="F23" s="118" t="s">
        <v>391</v>
      </c>
      <c r="G23" s="118" t="s">
        <v>391</v>
      </c>
      <c r="H23" s="118" t="s">
        <v>391</v>
      </c>
      <c r="I23" s="85"/>
      <c r="J23" s="118" t="b">
        <v>0</v>
      </c>
      <c r="K23" s="118" t="s">
        <v>391</v>
      </c>
      <c r="L23" s="118" t="s">
        <v>391</v>
      </c>
      <c r="M23" s="118" t="s">
        <v>391</v>
      </c>
      <c r="N23" s="118" t="s">
        <v>391</v>
      </c>
      <c r="O23" s="118" t="s">
        <v>391</v>
      </c>
      <c r="P23" s="118" t="s">
        <v>391</v>
      </c>
      <c r="Q23" s="85"/>
      <c r="R23" s="118" t="b">
        <v>0</v>
      </c>
      <c r="S23" s="118" t="s">
        <v>391</v>
      </c>
      <c r="T23" s="118" t="s">
        <v>391</v>
      </c>
      <c r="U23" s="118" t="s">
        <v>391</v>
      </c>
      <c r="V23" s="118" t="s">
        <v>391</v>
      </c>
      <c r="W23" s="118" t="s">
        <v>391</v>
      </c>
      <c r="X23" s="118" t="s">
        <v>391</v>
      </c>
      <c r="Y23" s="85"/>
      <c r="Z23" s="118" t="b">
        <v>0</v>
      </c>
      <c r="AA23" s="118" t="s">
        <v>392</v>
      </c>
      <c r="AB23" s="118" t="s">
        <v>392</v>
      </c>
      <c r="AC23" s="118" t="s">
        <v>392</v>
      </c>
      <c r="AD23" s="118" t="s">
        <v>394</v>
      </c>
      <c r="AE23" s="118" t="s">
        <v>394</v>
      </c>
      <c r="AF23" s="118" t="s">
        <v>394</v>
      </c>
      <c r="AG23" s="115"/>
      <c r="AJ23" s="117"/>
    </row>
    <row r="24" spans="1:36" s="86" customFormat="1" ht="19.899999999999999" customHeight="1">
      <c r="A24" s="126" t="s">
        <v>369</v>
      </c>
      <c r="B24" s="119" t="s">
        <v>363</v>
      </c>
      <c r="C24" s="119" t="s">
        <v>363</v>
      </c>
      <c r="D24" s="119" t="s">
        <v>363</v>
      </c>
      <c r="E24" s="119" t="s">
        <v>363</v>
      </c>
      <c r="F24" s="119" t="s">
        <v>363</v>
      </c>
      <c r="G24" s="119" t="s">
        <v>363</v>
      </c>
      <c r="H24" s="119" t="s">
        <v>363</v>
      </c>
      <c r="I24" s="101"/>
      <c r="J24" s="125" t="s">
        <v>363</v>
      </c>
      <c r="K24" s="125" t="s">
        <v>95</v>
      </c>
      <c r="L24" s="125" t="s">
        <v>95</v>
      </c>
      <c r="M24" s="125" t="s">
        <v>95</v>
      </c>
      <c r="N24" s="125" t="s">
        <v>95</v>
      </c>
      <c r="O24" s="125" t="s">
        <v>95</v>
      </c>
      <c r="P24" s="125" t="s">
        <v>95</v>
      </c>
      <c r="Q24" s="101"/>
      <c r="R24" s="125" t="s">
        <v>363</v>
      </c>
      <c r="S24" s="125" t="s">
        <v>363</v>
      </c>
      <c r="T24" s="125" t="s">
        <v>363</v>
      </c>
      <c r="U24" s="125" t="s">
        <v>363</v>
      </c>
      <c r="V24" s="125" t="s">
        <v>363</v>
      </c>
      <c r="W24" s="125" t="s">
        <v>363</v>
      </c>
      <c r="X24" s="125" t="s">
        <v>363</v>
      </c>
      <c r="Y24" s="101"/>
      <c r="Z24" s="125" t="s">
        <v>363</v>
      </c>
      <c r="AA24" s="125" t="s">
        <v>363</v>
      </c>
      <c r="AB24" s="125" t="s">
        <v>363</v>
      </c>
      <c r="AC24" s="125" t="s">
        <v>363</v>
      </c>
      <c r="AD24" s="125" t="s">
        <v>363</v>
      </c>
      <c r="AE24" s="125" t="s">
        <v>363</v>
      </c>
      <c r="AF24" s="125" t="s">
        <v>363</v>
      </c>
      <c r="AG24" s="102">
        <v>1</v>
      </c>
    </row>
    <row r="25" spans="1:36" s="88" customFormat="1" ht="19.899999999999999" customHeight="1">
      <c r="A25" s="88" t="s">
        <v>373</v>
      </c>
      <c r="B25" s="119" t="s">
        <v>363</v>
      </c>
      <c r="C25" s="119" t="s">
        <v>363</v>
      </c>
      <c r="D25" s="119" t="s">
        <v>363</v>
      </c>
      <c r="E25" s="119" t="s">
        <v>363</v>
      </c>
      <c r="F25" s="119" t="s">
        <v>363</v>
      </c>
      <c r="G25" s="119" t="s">
        <v>363</v>
      </c>
      <c r="H25" s="119" t="s">
        <v>363</v>
      </c>
      <c r="I25" s="103"/>
      <c r="J25" s="125" t="s">
        <v>363</v>
      </c>
      <c r="K25" s="125" t="s">
        <v>363</v>
      </c>
      <c r="L25" s="125" t="s">
        <v>363</v>
      </c>
      <c r="M25" s="125" t="s">
        <v>363</v>
      </c>
      <c r="N25" s="125" t="s">
        <v>363</v>
      </c>
      <c r="O25" s="125" t="s">
        <v>363</v>
      </c>
      <c r="P25" s="125" t="s">
        <v>363</v>
      </c>
      <c r="Q25" s="103"/>
      <c r="R25" s="125" t="s">
        <v>363</v>
      </c>
      <c r="S25" s="125" t="s">
        <v>363</v>
      </c>
      <c r="T25" s="125" t="s">
        <v>363</v>
      </c>
      <c r="U25" s="125" t="s">
        <v>363</v>
      </c>
      <c r="V25" s="125" t="s">
        <v>363</v>
      </c>
      <c r="W25" s="125" t="s">
        <v>363</v>
      </c>
      <c r="X25" s="125" t="s">
        <v>363</v>
      </c>
      <c r="Y25" s="103"/>
      <c r="Z25" s="125" t="s">
        <v>363</v>
      </c>
      <c r="AA25" s="125" t="s">
        <v>363</v>
      </c>
      <c r="AB25" s="125" t="s">
        <v>363</v>
      </c>
      <c r="AC25" s="125" t="s">
        <v>363</v>
      </c>
      <c r="AD25" s="125" t="s">
        <v>363</v>
      </c>
      <c r="AE25" s="125" t="s">
        <v>363</v>
      </c>
      <c r="AF25" s="125" t="s">
        <v>95</v>
      </c>
      <c r="AG25" s="102">
        <v>3</v>
      </c>
    </row>
    <row r="26" spans="1:36" s="94" customFormat="1" ht="19.899999999999999" customHeight="1">
      <c r="A26" s="94" t="s">
        <v>375</v>
      </c>
      <c r="B26" s="119" t="s">
        <v>363</v>
      </c>
      <c r="C26" s="119" t="s">
        <v>363</v>
      </c>
      <c r="D26" s="119" t="s">
        <v>363</v>
      </c>
      <c r="E26" s="119" t="s">
        <v>363</v>
      </c>
      <c r="F26" s="119" t="s">
        <v>363</v>
      </c>
      <c r="G26" s="119" t="s">
        <v>363</v>
      </c>
      <c r="H26" s="119" t="s">
        <v>363</v>
      </c>
      <c r="I26" s="109"/>
      <c r="J26" s="125" t="s">
        <v>363</v>
      </c>
      <c r="K26" s="125" t="s">
        <v>363</v>
      </c>
      <c r="L26" s="125" t="s">
        <v>363</v>
      </c>
      <c r="M26" s="125" t="s">
        <v>363</v>
      </c>
      <c r="N26" s="125" t="s">
        <v>363</v>
      </c>
      <c r="O26" s="125" t="s">
        <v>363</v>
      </c>
      <c r="P26" s="125" t="s">
        <v>363</v>
      </c>
      <c r="Q26" s="109"/>
      <c r="R26" s="125" t="s">
        <v>363</v>
      </c>
      <c r="S26" s="125" t="s">
        <v>363</v>
      </c>
      <c r="T26" s="125" t="s">
        <v>363</v>
      </c>
      <c r="U26" s="125" t="s">
        <v>363</v>
      </c>
      <c r="V26" s="125" t="s">
        <v>363</v>
      </c>
      <c r="W26" s="125" t="s">
        <v>363</v>
      </c>
      <c r="X26" s="125" t="s">
        <v>363</v>
      </c>
      <c r="Y26" s="109"/>
      <c r="Z26" s="125" t="s">
        <v>363</v>
      </c>
      <c r="AA26" s="125" t="s">
        <v>363</v>
      </c>
      <c r="AB26" s="125" t="s">
        <v>363</v>
      </c>
      <c r="AC26" s="125" t="s">
        <v>363</v>
      </c>
      <c r="AD26" s="125" t="s">
        <v>363</v>
      </c>
      <c r="AE26" s="125" t="s">
        <v>363</v>
      </c>
      <c r="AF26" s="125" t="s">
        <v>363</v>
      </c>
      <c r="AG26" s="102">
        <v>4</v>
      </c>
    </row>
    <row r="27" spans="1:36" s="97" customFormat="1" ht="19.899999999999999" customHeight="1">
      <c r="A27" s="97" t="s">
        <v>393</v>
      </c>
      <c r="B27" s="119" t="s">
        <v>363</v>
      </c>
      <c r="C27" s="119" t="s">
        <v>363</v>
      </c>
      <c r="D27" s="119" t="s">
        <v>95</v>
      </c>
      <c r="E27" s="119" t="s">
        <v>363</v>
      </c>
      <c r="F27" s="119" t="s">
        <v>363</v>
      </c>
      <c r="G27" s="119" t="s">
        <v>363</v>
      </c>
      <c r="H27" s="119" t="s">
        <v>363</v>
      </c>
      <c r="I27" s="110"/>
      <c r="J27" s="125" t="s">
        <v>363</v>
      </c>
      <c r="K27" s="125" t="s">
        <v>363</v>
      </c>
      <c r="L27" s="125" t="s">
        <v>95</v>
      </c>
      <c r="M27" s="125" t="s">
        <v>363</v>
      </c>
      <c r="N27" s="125" t="s">
        <v>363</v>
      </c>
      <c r="O27" s="125" t="s">
        <v>363</v>
      </c>
      <c r="P27" s="125" t="s">
        <v>363</v>
      </c>
      <c r="Q27" s="110"/>
      <c r="R27" s="125" t="s">
        <v>363</v>
      </c>
      <c r="S27" s="125" t="s">
        <v>363</v>
      </c>
      <c r="T27" s="125" t="s">
        <v>95</v>
      </c>
      <c r="U27" s="125" t="s">
        <v>363</v>
      </c>
      <c r="V27" s="125" t="s">
        <v>363</v>
      </c>
      <c r="W27" s="125" t="s">
        <v>363</v>
      </c>
      <c r="X27" s="125" t="s">
        <v>363</v>
      </c>
      <c r="Y27" s="110"/>
      <c r="Z27" s="125" t="s">
        <v>363</v>
      </c>
      <c r="AA27" s="125" t="s">
        <v>363</v>
      </c>
      <c r="AB27" s="125" t="s">
        <v>363</v>
      </c>
      <c r="AC27" s="125" t="s">
        <v>363</v>
      </c>
      <c r="AD27" s="125" t="s">
        <v>363</v>
      </c>
      <c r="AE27" s="125" t="s">
        <v>363</v>
      </c>
      <c r="AF27" s="125" t="s">
        <v>363</v>
      </c>
      <c r="AG27" s="102">
        <v>13</v>
      </c>
    </row>
    <row r="28" spans="1:36" ht="19.899999999999999" customHeight="1">
      <c r="A28" s="34" t="s">
        <v>89</v>
      </c>
      <c r="B28" s="122" t="s">
        <v>363</v>
      </c>
      <c r="C28" s="122">
        <v>43402</v>
      </c>
      <c r="D28" s="122">
        <v>43403</v>
      </c>
      <c r="E28" s="122">
        <v>43404</v>
      </c>
      <c r="F28" s="122">
        <v>43405</v>
      </c>
      <c r="G28" s="122">
        <v>43406</v>
      </c>
      <c r="H28" s="122">
        <v>43407</v>
      </c>
      <c r="I28" s="85"/>
      <c r="J28" s="122" t="s">
        <v>363</v>
      </c>
      <c r="K28" s="122">
        <v>43430</v>
      </c>
      <c r="L28" s="122">
        <v>43431</v>
      </c>
      <c r="M28" s="122">
        <v>43432</v>
      </c>
      <c r="N28" s="122">
        <v>43433</v>
      </c>
      <c r="O28" s="122">
        <v>43434</v>
      </c>
      <c r="P28" s="122">
        <v>43435</v>
      </c>
      <c r="Q28" s="85"/>
      <c r="R28" s="122" t="s">
        <v>363</v>
      </c>
      <c r="S28" s="122">
        <v>43458</v>
      </c>
      <c r="T28" s="122">
        <v>43459</v>
      </c>
      <c r="U28" s="122">
        <v>43460</v>
      </c>
      <c r="V28" s="122">
        <v>43461</v>
      </c>
      <c r="W28" s="122">
        <v>43462</v>
      </c>
      <c r="X28" s="122">
        <v>43463</v>
      </c>
      <c r="Y28" s="85"/>
      <c r="Z28" s="122" t="s">
        <v>363</v>
      </c>
      <c r="AA28" s="122">
        <v>43493</v>
      </c>
      <c r="AB28" s="122">
        <v>43494</v>
      </c>
      <c r="AC28" s="122">
        <v>43495</v>
      </c>
      <c r="AD28" s="122">
        <v>43496</v>
      </c>
      <c r="AE28" s="122">
        <v>43497</v>
      </c>
      <c r="AF28" s="122">
        <v>43498</v>
      </c>
    </row>
    <row r="29" spans="1:36" ht="19.899999999999999" customHeight="1">
      <c r="A29" s="38" t="s">
        <v>90</v>
      </c>
      <c r="B29" s="123" t="s">
        <v>363</v>
      </c>
      <c r="C29" s="123">
        <v>43404</v>
      </c>
      <c r="D29" s="123">
        <v>43405</v>
      </c>
      <c r="E29" s="123">
        <v>43406</v>
      </c>
      <c r="F29" s="123">
        <v>43407</v>
      </c>
      <c r="G29" s="123">
        <v>43408</v>
      </c>
      <c r="H29" s="123">
        <v>43409</v>
      </c>
      <c r="I29" s="85"/>
      <c r="J29" s="123" t="s">
        <v>363</v>
      </c>
      <c r="K29" s="123">
        <v>43432</v>
      </c>
      <c r="L29" s="123">
        <v>43433</v>
      </c>
      <c r="M29" s="123">
        <v>43434</v>
      </c>
      <c r="N29" s="123">
        <v>43435</v>
      </c>
      <c r="O29" s="123">
        <v>43436</v>
      </c>
      <c r="P29" s="123">
        <v>43437</v>
      </c>
      <c r="Q29" s="85"/>
      <c r="R29" s="123" t="s">
        <v>363</v>
      </c>
      <c r="S29" s="123">
        <v>43460</v>
      </c>
      <c r="T29" s="123">
        <v>43461</v>
      </c>
      <c r="U29" s="123">
        <v>43462</v>
      </c>
      <c r="V29" s="123">
        <v>43463</v>
      </c>
      <c r="W29" s="123">
        <v>43464</v>
      </c>
      <c r="X29" s="123">
        <v>43465</v>
      </c>
      <c r="Y29" s="85"/>
      <c r="Z29" s="123" t="s">
        <v>363</v>
      </c>
      <c r="AA29" s="123">
        <v>43495</v>
      </c>
      <c r="AB29" s="123">
        <v>43496</v>
      </c>
      <c r="AC29" s="123">
        <v>43497</v>
      </c>
      <c r="AD29" s="123">
        <v>43498</v>
      </c>
      <c r="AE29" s="123">
        <v>43499</v>
      </c>
      <c r="AF29" s="123">
        <v>43500</v>
      </c>
    </row>
    <row r="30" spans="1:36" s="140" customFormat="1" ht="19.899999999999999"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8">
        <v>43450</v>
      </c>
      <c r="S30" s="278">
        <v>43451</v>
      </c>
      <c r="T30" s="278">
        <v>43452</v>
      </c>
      <c r="U30" s="278">
        <v>43453</v>
      </c>
      <c r="V30" s="278">
        <v>43454</v>
      </c>
      <c r="W30" s="278">
        <v>43455</v>
      </c>
      <c r="X30" s="278">
        <v>43456</v>
      </c>
      <c r="Y30" s="136"/>
      <c r="Z30" s="278">
        <v>43485</v>
      </c>
      <c r="AA30" s="278">
        <v>43486</v>
      </c>
      <c r="AB30" s="278">
        <v>43487</v>
      </c>
      <c r="AC30" s="278">
        <v>43488</v>
      </c>
      <c r="AD30" s="278">
        <v>43489</v>
      </c>
      <c r="AE30" s="278">
        <v>43490</v>
      </c>
      <c r="AF30" s="278">
        <v>43491</v>
      </c>
      <c r="AG30" s="139"/>
    </row>
    <row r="31" spans="1:36" s="116" customFormat="1" ht="19.899999999999999" hidden="1" customHeight="1">
      <c r="A31" s="114"/>
      <c r="B31" s="118" t="b">
        <v>0</v>
      </c>
      <c r="C31" s="118" t="s">
        <v>391</v>
      </c>
      <c r="D31" s="118" t="s">
        <v>391</v>
      </c>
      <c r="E31" s="118" t="s">
        <v>391</v>
      </c>
      <c r="F31" s="118" t="s">
        <v>391</v>
      </c>
      <c r="G31" s="118" t="s">
        <v>391</v>
      </c>
      <c r="H31" s="118" t="s">
        <v>391</v>
      </c>
      <c r="I31" s="85"/>
      <c r="J31" s="118" t="b">
        <v>0</v>
      </c>
      <c r="K31" s="118" t="s">
        <v>391</v>
      </c>
      <c r="L31" s="118" t="s">
        <v>391</v>
      </c>
      <c r="M31" s="118" t="s">
        <v>391</v>
      </c>
      <c r="N31" s="118" t="s">
        <v>391</v>
      </c>
      <c r="O31" s="118" t="s">
        <v>391</v>
      </c>
      <c r="P31" s="118" t="s">
        <v>391</v>
      </c>
      <c r="Q31" s="85"/>
      <c r="R31" s="118" t="b">
        <v>0</v>
      </c>
      <c r="S31" s="118" t="s">
        <v>391</v>
      </c>
      <c r="T31" s="118" t="s">
        <v>391</v>
      </c>
      <c r="U31" s="118" t="s">
        <v>391</v>
      </c>
      <c r="V31" s="118" t="s">
        <v>391</v>
      </c>
      <c r="W31" s="118" t="s">
        <v>391</v>
      </c>
      <c r="X31" s="118" t="s">
        <v>391</v>
      </c>
      <c r="Y31" s="85"/>
      <c r="Z31" s="118" t="b">
        <v>0</v>
      </c>
      <c r="AA31" s="118" t="s">
        <v>394</v>
      </c>
      <c r="AB31" s="118" t="s">
        <v>394</v>
      </c>
      <c r="AC31" s="118" t="s">
        <v>394</v>
      </c>
      <c r="AD31" s="118" t="s">
        <v>394</v>
      </c>
      <c r="AE31" s="118" t="s">
        <v>394</v>
      </c>
      <c r="AF31" s="118" t="s">
        <v>394</v>
      </c>
      <c r="AG31" s="115"/>
      <c r="AJ31" s="117"/>
    </row>
    <row r="32" spans="1:36" s="86" customFormat="1" ht="19.899999999999999" customHeight="1">
      <c r="A32" s="126" t="s">
        <v>369</v>
      </c>
      <c r="B32" s="119" t="s">
        <v>363</v>
      </c>
      <c r="C32" s="119" t="s">
        <v>363</v>
      </c>
      <c r="D32" s="119" t="s">
        <v>363</v>
      </c>
      <c r="E32" s="119" t="s">
        <v>363</v>
      </c>
      <c r="F32" s="119" t="s">
        <v>363</v>
      </c>
      <c r="G32" s="119" t="s">
        <v>363</v>
      </c>
      <c r="H32" s="119" t="s">
        <v>363</v>
      </c>
      <c r="I32" s="101"/>
      <c r="J32" s="125" t="s">
        <v>363</v>
      </c>
      <c r="K32" s="125" t="s">
        <v>363</v>
      </c>
      <c r="L32" s="125" t="s">
        <v>363</v>
      </c>
      <c r="M32" s="125" t="s">
        <v>363</v>
      </c>
      <c r="N32" s="125" t="s">
        <v>363</v>
      </c>
      <c r="O32" s="125" t="s">
        <v>363</v>
      </c>
      <c r="P32" s="125" t="s">
        <v>363</v>
      </c>
      <c r="Q32" s="101"/>
      <c r="R32" s="125" t="s">
        <v>363</v>
      </c>
      <c r="S32" s="125" t="s">
        <v>363</v>
      </c>
      <c r="T32" s="125" t="s">
        <v>363</v>
      </c>
      <c r="U32" s="125" t="s">
        <v>363</v>
      </c>
      <c r="V32" s="125" t="s">
        <v>363</v>
      </c>
      <c r="W32" s="125" t="s">
        <v>363</v>
      </c>
      <c r="X32" s="125" t="s">
        <v>363</v>
      </c>
      <c r="Y32" s="101"/>
      <c r="Z32" s="125" t="s">
        <v>363</v>
      </c>
      <c r="AA32" s="125" t="s">
        <v>363</v>
      </c>
      <c r="AB32" s="125" t="s">
        <v>363</v>
      </c>
      <c r="AC32" s="125" t="s">
        <v>363</v>
      </c>
      <c r="AD32" s="125" t="s">
        <v>363</v>
      </c>
      <c r="AE32" s="125" t="s">
        <v>363</v>
      </c>
      <c r="AF32" s="125" t="s">
        <v>363</v>
      </c>
      <c r="AG32" s="102">
        <v>1</v>
      </c>
    </row>
    <row r="33" spans="1:36" s="88" customFormat="1" ht="19.899999999999999" customHeight="1">
      <c r="A33" s="88" t="s">
        <v>373</v>
      </c>
      <c r="B33" s="119" t="s">
        <v>363</v>
      </c>
      <c r="C33" s="119" t="s">
        <v>363</v>
      </c>
      <c r="D33" s="119" t="s">
        <v>363</v>
      </c>
      <c r="E33" s="119" t="s">
        <v>363</v>
      </c>
      <c r="F33" s="119" t="s">
        <v>363</v>
      </c>
      <c r="G33" s="119" t="s">
        <v>363</v>
      </c>
      <c r="H33" s="119" t="s">
        <v>363</v>
      </c>
      <c r="I33" s="103"/>
      <c r="J33" s="125" t="s">
        <v>363</v>
      </c>
      <c r="K33" s="125" t="s">
        <v>363</v>
      </c>
      <c r="L33" s="125" t="s">
        <v>363</v>
      </c>
      <c r="M33" s="125" t="s">
        <v>363</v>
      </c>
      <c r="N33" s="125" t="s">
        <v>363</v>
      </c>
      <c r="O33" s="125" t="s">
        <v>363</v>
      </c>
      <c r="P33" s="125" t="s">
        <v>363</v>
      </c>
      <c r="Q33" s="103"/>
      <c r="R33" s="125" t="s">
        <v>363</v>
      </c>
      <c r="S33" s="125" t="s">
        <v>363</v>
      </c>
      <c r="T33" s="125" t="s">
        <v>363</v>
      </c>
      <c r="U33" s="125" t="s">
        <v>363</v>
      </c>
      <c r="V33" s="125" t="s">
        <v>363</v>
      </c>
      <c r="W33" s="125" t="s">
        <v>363</v>
      </c>
      <c r="X33" s="125" t="s">
        <v>363</v>
      </c>
      <c r="Y33" s="103"/>
      <c r="Z33" s="125" t="s">
        <v>363</v>
      </c>
      <c r="AA33" s="125" t="s">
        <v>363</v>
      </c>
      <c r="AB33" s="125" t="s">
        <v>363</v>
      </c>
      <c r="AC33" s="125" t="s">
        <v>363</v>
      </c>
      <c r="AD33" s="125" t="s">
        <v>363</v>
      </c>
      <c r="AE33" s="125" t="s">
        <v>363</v>
      </c>
      <c r="AF33" s="125" t="s">
        <v>363</v>
      </c>
      <c r="AG33" s="102">
        <v>3</v>
      </c>
    </row>
    <row r="34" spans="1:36" s="94" customFormat="1" ht="19.899999999999999" customHeight="1">
      <c r="A34" s="94" t="s">
        <v>375</v>
      </c>
      <c r="B34" s="119" t="s">
        <v>363</v>
      </c>
      <c r="C34" s="119" t="s">
        <v>363</v>
      </c>
      <c r="D34" s="119" t="s">
        <v>363</v>
      </c>
      <c r="E34" s="119" t="s">
        <v>363</v>
      </c>
      <c r="F34" s="119" t="s">
        <v>363</v>
      </c>
      <c r="G34" s="119" t="s">
        <v>363</v>
      </c>
      <c r="H34" s="119" t="s">
        <v>363</v>
      </c>
      <c r="I34" s="109"/>
      <c r="J34" s="125" t="s">
        <v>363</v>
      </c>
      <c r="K34" s="125" t="s">
        <v>363</v>
      </c>
      <c r="L34" s="125" t="s">
        <v>363</v>
      </c>
      <c r="M34" s="125" t="s">
        <v>363</v>
      </c>
      <c r="N34" s="125" t="s">
        <v>363</v>
      </c>
      <c r="O34" s="125" t="s">
        <v>363</v>
      </c>
      <c r="P34" s="125" t="s">
        <v>363</v>
      </c>
      <c r="Q34" s="109"/>
      <c r="R34" s="125" t="s">
        <v>363</v>
      </c>
      <c r="S34" s="125" t="s">
        <v>363</v>
      </c>
      <c r="T34" s="125" t="s">
        <v>363</v>
      </c>
      <c r="U34" s="125" t="s">
        <v>363</v>
      </c>
      <c r="V34" s="125" t="s">
        <v>363</v>
      </c>
      <c r="W34" s="125" t="s">
        <v>363</v>
      </c>
      <c r="X34" s="125" t="s">
        <v>363</v>
      </c>
      <c r="Y34" s="109"/>
      <c r="Z34" s="125" t="s">
        <v>363</v>
      </c>
      <c r="AA34" s="125" t="s">
        <v>363</v>
      </c>
      <c r="AB34" s="125" t="s">
        <v>363</v>
      </c>
      <c r="AC34" s="125" t="s">
        <v>363</v>
      </c>
      <c r="AD34" s="125" t="s">
        <v>363</v>
      </c>
      <c r="AE34" s="125" t="s">
        <v>363</v>
      </c>
      <c r="AF34" s="125" t="s">
        <v>95</v>
      </c>
      <c r="AG34" s="102">
        <v>4</v>
      </c>
    </row>
    <row r="35" spans="1:36" s="97" customFormat="1" ht="19.899999999999999" customHeight="1">
      <c r="A35" s="97" t="s">
        <v>393</v>
      </c>
      <c r="B35" s="119" t="s">
        <v>363</v>
      </c>
      <c r="C35" s="119" t="s">
        <v>363</v>
      </c>
      <c r="D35" s="119" t="s">
        <v>95</v>
      </c>
      <c r="E35" s="119" t="s">
        <v>363</v>
      </c>
      <c r="F35" s="119" t="s">
        <v>363</v>
      </c>
      <c r="G35" s="119" t="s">
        <v>363</v>
      </c>
      <c r="H35" s="119" t="s">
        <v>363</v>
      </c>
      <c r="I35" s="110"/>
      <c r="J35" s="125" t="s">
        <v>363</v>
      </c>
      <c r="K35" s="125" t="s">
        <v>363</v>
      </c>
      <c r="L35" s="125" t="s">
        <v>95</v>
      </c>
      <c r="M35" s="125" t="s">
        <v>363</v>
      </c>
      <c r="N35" s="125" t="s">
        <v>363</v>
      </c>
      <c r="O35" s="125" t="s">
        <v>363</v>
      </c>
      <c r="P35" s="125" t="s">
        <v>363</v>
      </c>
      <c r="Q35" s="110"/>
      <c r="R35" s="125" t="s">
        <v>363</v>
      </c>
      <c r="S35" s="125" t="s">
        <v>363</v>
      </c>
      <c r="T35" s="125" t="s">
        <v>363</v>
      </c>
      <c r="U35" s="125" t="s">
        <v>363</v>
      </c>
      <c r="V35" s="125" t="s">
        <v>363</v>
      </c>
      <c r="W35" s="125" t="s">
        <v>363</v>
      </c>
      <c r="X35" s="125" t="s">
        <v>363</v>
      </c>
      <c r="Y35" s="110"/>
      <c r="Z35" s="125" t="s">
        <v>363</v>
      </c>
      <c r="AA35" s="125" t="s">
        <v>363</v>
      </c>
      <c r="AB35" s="125" t="s">
        <v>363</v>
      </c>
      <c r="AC35" s="125" t="s">
        <v>363</v>
      </c>
      <c r="AD35" s="125" t="s">
        <v>363</v>
      </c>
      <c r="AE35" s="125" t="s">
        <v>363</v>
      </c>
      <c r="AF35" s="125" t="s">
        <v>363</v>
      </c>
      <c r="AG35" s="102">
        <v>13</v>
      </c>
    </row>
    <row r="36" spans="1:36" ht="19.899999999999999" customHeight="1">
      <c r="A36" s="34" t="s">
        <v>89</v>
      </c>
      <c r="B36" s="122" t="s">
        <v>363</v>
      </c>
      <c r="C36" s="122">
        <v>43409</v>
      </c>
      <c r="D36" s="122">
        <v>43410</v>
      </c>
      <c r="E36" s="122">
        <v>43411</v>
      </c>
      <c r="F36" s="122">
        <v>43412</v>
      </c>
      <c r="G36" s="122">
        <v>43413</v>
      </c>
      <c r="H36" s="122">
        <v>43414</v>
      </c>
      <c r="I36" s="85"/>
      <c r="J36" s="122" t="s">
        <v>363</v>
      </c>
      <c r="K36" s="122">
        <v>43437</v>
      </c>
      <c r="L36" s="122">
        <v>43438</v>
      </c>
      <c r="M36" s="122">
        <v>43439</v>
      </c>
      <c r="N36" s="122">
        <v>43440</v>
      </c>
      <c r="O36" s="122">
        <v>43441</v>
      </c>
      <c r="P36" s="122">
        <v>43442</v>
      </c>
      <c r="Q36" s="85"/>
      <c r="R36" s="122" t="s">
        <v>363</v>
      </c>
      <c r="S36" s="122">
        <v>43465</v>
      </c>
      <c r="T36" s="122">
        <v>43466</v>
      </c>
      <c r="U36" s="122">
        <v>43467</v>
      </c>
      <c r="V36" s="122">
        <v>43468</v>
      </c>
      <c r="W36" s="122">
        <v>43469</v>
      </c>
      <c r="X36" s="122">
        <v>43470</v>
      </c>
      <c r="Y36" s="85"/>
      <c r="Z36" s="122" t="s">
        <v>363</v>
      </c>
      <c r="AA36" s="122">
        <v>43500</v>
      </c>
      <c r="AB36" s="122">
        <v>43501</v>
      </c>
      <c r="AC36" s="122">
        <v>43502</v>
      </c>
      <c r="AD36" s="122">
        <v>43503</v>
      </c>
      <c r="AE36" s="122">
        <v>43504</v>
      </c>
      <c r="AF36" s="122">
        <v>43505</v>
      </c>
    </row>
    <row r="37" spans="1:36" ht="19.899999999999999" customHeight="1">
      <c r="A37" s="38" t="s">
        <v>90</v>
      </c>
      <c r="B37" s="123" t="s">
        <v>363</v>
      </c>
      <c r="C37" s="123">
        <v>43411</v>
      </c>
      <c r="D37" s="123">
        <v>43412</v>
      </c>
      <c r="E37" s="123">
        <v>43413</v>
      </c>
      <c r="F37" s="123">
        <v>43414</v>
      </c>
      <c r="G37" s="123">
        <v>43415</v>
      </c>
      <c r="H37" s="123">
        <v>43416</v>
      </c>
      <c r="I37" s="85"/>
      <c r="J37" s="123" t="s">
        <v>363</v>
      </c>
      <c r="K37" s="123">
        <v>43439</v>
      </c>
      <c r="L37" s="123">
        <v>43440</v>
      </c>
      <c r="M37" s="123">
        <v>43441</v>
      </c>
      <c r="N37" s="123">
        <v>43442</v>
      </c>
      <c r="O37" s="123">
        <v>43443</v>
      </c>
      <c r="P37" s="123">
        <v>43444</v>
      </c>
      <c r="Q37" s="85"/>
      <c r="R37" s="123" t="s">
        <v>363</v>
      </c>
      <c r="S37" s="123">
        <v>43467</v>
      </c>
      <c r="T37" s="123">
        <v>43468</v>
      </c>
      <c r="U37" s="123">
        <v>43469</v>
      </c>
      <c r="V37" s="123">
        <v>43470</v>
      </c>
      <c r="W37" s="123">
        <v>43471</v>
      </c>
      <c r="X37" s="123">
        <v>43472</v>
      </c>
      <c r="Y37" s="85"/>
      <c r="Z37" s="123" t="s">
        <v>363</v>
      </c>
      <c r="AA37" s="123">
        <v>43502</v>
      </c>
      <c r="AB37" s="123">
        <v>43503</v>
      </c>
      <c r="AC37" s="123">
        <v>43504</v>
      </c>
      <c r="AD37" s="123">
        <v>43505</v>
      </c>
      <c r="AE37" s="123">
        <v>43506</v>
      </c>
      <c r="AF37" s="123">
        <v>43507</v>
      </c>
    </row>
    <row r="38" spans="1:36" s="140" customFormat="1" ht="19.899999999999999"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8">
        <v>43457</v>
      </c>
      <c r="S38" s="278">
        <v>43458</v>
      </c>
      <c r="T38" s="278">
        <v>43459</v>
      </c>
      <c r="U38" s="278">
        <v>43460</v>
      </c>
      <c r="V38" s="278">
        <v>43461</v>
      </c>
      <c r="W38" s="278">
        <v>43462</v>
      </c>
      <c r="X38" s="278">
        <v>43463</v>
      </c>
      <c r="Y38" s="136"/>
      <c r="Z38" s="278">
        <v>43492</v>
      </c>
      <c r="AA38" s="278">
        <v>43493</v>
      </c>
      <c r="AB38" s="278">
        <v>43494</v>
      </c>
      <c r="AC38" s="278">
        <v>43495</v>
      </c>
      <c r="AD38" s="278">
        <v>43496</v>
      </c>
      <c r="AE38" s="278">
        <v>43497</v>
      </c>
      <c r="AF38" s="278">
        <v>43498</v>
      </c>
      <c r="AG38" s="139"/>
    </row>
    <row r="39" spans="1:36" s="116" customFormat="1" ht="19.899999999999999" hidden="1" customHeight="1">
      <c r="A39" s="114"/>
      <c r="B39" s="118" t="b">
        <v>0</v>
      </c>
      <c r="C39" s="118" t="s">
        <v>391</v>
      </c>
      <c r="D39" s="118" t="s">
        <v>391</v>
      </c>
      <c r="E39" s="118" t="s">
        <v>391</v>
      </c>
      <c r="F39" s="118" t="s">
        <v>391</v>
      </c>
      <c r="G39" s="118" t="s">
        <v>391</v>
      </c>
      <c r="H39" s="118" t="s">
        <v>391</v>
      </c>
      <c r="I39" s="85"/>
      <c r="J39" s="118" t="b">
        <v>0</v>
      </c>
      <c r="K39" s="118" t="s">
        <v>391</v>
      </c>
      <c r="L39" s="118" t="s">
        <v>391</v>
      </c>
      <c r="M39" s="118" t="s">
        <v>391</v>
      </c>
      <c r="N39" s="118" t="s">
        <v>391</v>
      </c>
      <c r="O39" s="118" t="s">
        <v>391</v>
      </c>
      <c r="P39" s="118" t="s">
        <v>391</v>
      </c>
      <c r="Q39" s="85"/>
      <c r="R39" s="118" t="s">
        <v>391</v>
      </c>
      <c r="S39" s="118" t="s">
        <v>391</v>
      </c>
      <c r="T39" s="118" t="b">
        <v>0</v>
      </c>
      <c r="U39" s="118" t="b">
        <v>0</v>
      </c>
      <c r="V39" s="118" t="b">
        <v>0</v>
      </c>
      <c r="W39" s="118" t="b">
        <v>0</v>
      </c>
      <c r="X39" s="118" t="b">
        <v>0</v>
      </c>
      <c r="Y39" s="85"/>
      <c r="Z39" s="118" t="b">
        <v>0</v>
      </c>
      <c r="AA39" s="118" t="s">
        <v>394</v>
      </c>
      <c r="AB39" s="118" t="s">
        <v>394</v>
      </c>
      <c r="AC39" s="118" t="s">
        <v>394</v>
      </c>
      <c r="AD39" s="118" t="s">
        <v>394</v>
      </c>
      <c r="AE39" s="118" t="s">
        <v>395</v>
      </c>
      <c r="AF39" s="118" t="s">
        <v>395</v>
      </c>
      <c r="AG39" s="115"/>
      <c r="AJ39" s="117"/>
    </row>
    <row r="40" spans="1:36" s="86" customFormat="1" ht="19.899999999999999" customHeight="1">
      <c r="A40" s="126" t="s">
        <v>369</v>
      </c>
      <c r="B40" s="285" t="s">
        <v>363</v>
      </c>
      <c r="C40" s="285" t="s">
        <v>363</v>
      </c>
      <c r="D40" s="285" t="s">
        <v>363</v>
      </c>
      <c r="E40" s="285" t="s">
        <v>363</v>
      </c>
      <c r="F40" s="285" t="s">
        <v>363</v>
      </c>
      <c r="G40" s="285" t="s">
        <v>363</v>
      </c>
      <c r="H40" s="285" t="s">
        <v>363</v>
      </c>
      <c r="I40" s="286"/>
      <c r="J40" s="281" t="s">
        <v>363</v>
      </c>
      <c r="K40" s="281" t="s">
        <v>363</v>
      </c>
      <c r="L40" s="281" t="s">
        <v>363</v>
      </c>
      <c r="M40" s="281" t="s">
        <v>363</v>
      </c>
      <c r="N40" s="281" t="s">
        <v>363</v>
      </c>
      <c r="O40" s="281" t="s">
        <v>363</v>
      </c>
      <c r="P40" s="281" t="s">
        <v>363</v>
      </c>
      <c r="Q40" s="286"/>
      <c r="R40" s="281" t="s">
        <v>363</v>
      </c>
      <c r="S40" s="281" t="s">
        <v>363</v>
      </c>
      <c r="T40" s="281" t="s">
        <v>363</v>
      </c>
      <c r="U40" s="281" t="s">
        <v>363</v>
      </c>
      <c r="V40" s="281" t="s">
        <v>363</v>
      </c>
      <c r="W40" s="281" t="s">
        <v>363</v>
      </c>
      <c r="X40" s="281" t="s">
        <v>363</v>
      </c>
      <c r="Y40" s="286"/>
      <c r="Z40" s="281" t="s">
        <v>363</v>
      </c>
      <c r="AA40" s="281" t="s">
        <v>363</v>
      </c>
      <c r="AB40" s="281" t="s">
        <v>363</v>
      </c>
      <c r="AC40" s="281" t="s">
        <v>363</v>
      </c>
      <c r="AD40" s="281" t="s">
        <v>363</v>
      </c>
      <c r="AE40" s="281" t="s">
        <v>363</v>
      </c>
      <c r="AF40" s="281" t="s">
        <v>363</v>
      </c>
      <c r="AG40" s="102">
        <v>1</v>
      </c>
    </row>
    <row r="41" spans="1:36" s="88" customFormat="1" ht="19.899999999999999" customHeight="1">
      <c r="A41" s="88" t="s">
        <v>373</v>
      </c>
      <c r="B41" s="285" t="s">
        <v>363</v>
      </c>
      <c r="C41" s="285" t="s">
        <v>363</v>
      </c>
      <c r="D41" s="285" t="s">
        <v>363</v>
      </c>
      <c r="E41" s="285" t="s">
        <v>363</v>
      </c>
      <c r="F41" s="285" t="s">
        <v>363</v>
      </c>
      <c r="G41" s="285" t="s">
        <v>363</v>
      </c>
      <c r="H41" s="285" t="s">
        <v>363</v>
      </c>
      <c r="I41" s="286"/>
      <c r="J41" s="281" t="s">
        <v>363</v>
      </c>
      <c r="K41" s="281" t="s">
        <v>363</v>
      </c>
      <c r="L41" s="281" t="s">
        <v>363</v>
      </c>
      <c r="M41" s="281" t="s">
        <v>363</v>
      </c>
      <c r="N41" s="281" t="s">
        <v>363</v>
      </c>
      <c r="O41" s="281" t="s">
        <v>363</v>
      </c>
      <c r="P41" s="281" t="s">
        <v>363</v>
      </c>
      <c r="Q41" s="286"/>
      <c r="R41" s="281" t="s">
        <v>363</v>
      </c>
      <c r="S41" s="281" t="s">
        <v>363</v>
      </c>
      <c r="T41" s="281" t="s">
        <v>363</v>
      </c>
      <c r="U41" s="281" t="s">
        <v>363</v>
      </c>
      <c r="V41" s="281" t="s">
        <v>363</v>
      </c>
      <c r="W41" s="281" t="s">
        <v>363</v>
      </c>
      <c r="X41" s="281" t="s">
        <v>363</v>
      </c>
      <c r="Y41" s="286"/>
      <c r="Z41" s="281" t="s">
        <v>363</v>
      </c>
      <c r="AA41" s="281" t="s">
        <v>363</v>
      </c>
      <c r="AB41" s="281" t="s">
        <v>363</v>
      </c>
      <c r="AC41" s="281" t="s">
        <v>363</v>
      </c>
      <c r="AD41" s="281" t="s">
        <v>363</v>
      </c>
      <c r="AE41" s="281" t="s">
        <v>363</v>
      </c>
      <c r="AF41" s="281" t="s">
        <v>363</v>
      </c>
      <c r="AG41" s="102">
        <v>3</v>
      </c>
    </row>
    <row r="42" spans="1:36" s="94" customFormat="1" ht="19.899999999999999" customHeight="1">
      <c r="A42" s="94" t="s">
        <v>375</v>
      </c>
      <c r="B42" s="285" t="s">
        <v>363</v>
      </c>
      <c r="C42" s="285" t="s">
        <v>363</v>
      </c>
      <c r="D42" s="285" t="s">
        <v>363</v>
      </c>
      <c r="E42" s="285" t="s">
        <v>363</v>
      </c>
      <c r="F42" s="285" t="s">
        <v>363</v>
      </c>
      <c r="G42" s="285" t="s">
        <v>363</v>
      </c>
      <c r="H42" s="285" t="s">
        <v>363</v>
      </c>
      <c r="I42" s="286"/>
      <c r="J42" s="281" t="s">
        <v>363</v>
      </c>
      <c r="K42" s="281" t="s">
        <v>363</v>
      </c>
      <c r="L42" s="281" t="s">
        <v>363</v>
      </c>
      <c r="M42" s="281" t="s">
        <v>363</v>
      </c>
      <c r="N42" s="281" t="s">
        <v>363</v>
      </c>
      <c r="O42" s="281" t="s">
        <v>363</v>
      </c>
      <c r="P42" s="281" t="s">
        <v>363</v>
      </c>
      <c r="Q42" s="286"/>
      <c r="R42" s="281" t="s">
        <v>363</v>
      </c>
      <c r="S42" s="281" t="s">
        <v>363</v>
      </c>
      <c r="T42" s="281" t="s">
        <v>363</v>
      </c>
      <c r="U42" s="281" t="s">
        <v>363</v>
      </c>
      <c r="V42" s="281" t="s">
        <v>363</v>
      </c>
      <c r="W42" s="281" t="s">
        <v>363</v>
      </c>
      <c r="X42" s="281" t="s">
        <v>363</v>
      </c>
      <c r="Y42" s="286"/>
      <c r="Z42" s="281" t="s">
        <v>363</v>
      </c>
      <c r="AA42" s="281" t="s">
        <v>363</v>
      </c>
      <c r="AB42" s="281" t="s">
        <v>363</v>
      </c>
      <c r="AC42" s="281" t="s">
        <v>363</v>
      </c>
      <c r="AD42" s="281" t="s">
        <v>363</v>
      </c>
      <c r="AE42" s="281" t="s">
        <v>363</v>
      </c>
      <c r="AF42" s="281" t="s">
        <v>363</v>
      </c>
      <c r="AG42" s="102">
        <v>4</v>
      </c>
    </row>
    <row r="43" spans="1:36" s="97" customFormat="1" ht="19.899999999999999" customHeight="1">
      <c r="A43" s="97" t="s">
        <v>393</v>
      </c>
      <c r="B43" s="285" t="s">
        <v>363</v>
      </c>
      <c r="C43" s="285" t="s">
        <v>363</v>
      </c>
      <c r="D43" s="285" t="s">
        <v>95</v>
      </c>
      <c r="E43" s="285" t="s">
        <v>363</v>
      </c>
      <c r="F43" s="285" t="s">
        <v>363</v>
      </c>
      <c r="G43" s="285" t="s">
        <v>363</v>
      </c>
      <c r="H43" s="285" t="s">
        <v>363</v>
      </c>
      <c r="I43" s="286"/>
      <c r="J43" s="281" t="s">
        <v>363</v>
      </c>
      <c r="K43" s="281" t="s">
        <v>363</v>
      </c>
      <c r="L43" s="281" t="s">
        <v>95</v>
      </c>
      <c r="M43" s="281" t="s">
        <v>363</v>
      </c>
      <c r="N43" s="281" t="s">
        <v>363</v>
      </c>
      <c r="O43" s="281" t="s">
        <v>363</v>
      </c>
      <c r="P43" s="281" t="s">
        <v>363</v>
      </c>
      <c r="Q43" s="286"/>
      <c r="R43" s="281" t="s">
        <v>363</v>
      </c>
      <c r="S43" s="281" t="s">
        <v>363</v>
      </c>
      <c r="T43" s="281" t="s">
        <v>363</v>
      </c>
      <c r="U43" s="281" t="s">
        <v>363</v>
      </c>
      <c r="V43" s="281" t="s">
        <v>363</v>
      </c>
      <c r="W43" s="281" t="s">
        <v>363</v>
      </c>
      <c r="X43" s="281" t="s">
        <v>363</v>
      </c>
      <c r="Y43" s="286"/>
      <c r="Z43" s="281" t="s">
        <v>363</v>
      </c>
      <c r="AA43" s="281" t="s">
        <v>363</v>
      </c>
      <c r="AB43" s="281" t="s">
        <v>363</v>
      </c>
      <c r="AC43" s="281" t="s">
        <v>363</v>
      </c>
      <c r="AD43" s="281" t="s">
        <v>363</v>
      </c>
      <c r="AE43" s="281" t="s">
        <v>363</v>
      </c>
      <c r="AF43" s="281" t="s">
        <v>363</v>
      </c>
      <c r="AG43" s="102">
        <v>13</v>
      </c>
    </row>
    <row r="44" spans="1:36" ht="19.899999999999999" customHeight="1">
      <c r="A44" s="34" t="s">
        <v>89</v>
      </c>
      <c r="B44" s="122" t="s">
        <v>363</v>
      </c>
      <c r="C44" s="122">
        <v>43416</v>
      </c>
      <c r="D44" s="122">
        <v>43417</v>
      </c>
      <c r="E44" s="122">
        <v>43418</v>
      </c>
      <c r="F44" s="122">
        <v>43419</v>
      </c>
      <c r="G44" s="122">
        <v>43420</v>
      </c>
      <c r="H44" s="122">
        <v>43421</v>
      </c>
      <c r="I44" s="85"/>
      <c r="J44" s="122" t="s">
        <v>363</v>
      </c>
      <c r="K44" s="122">
        <v>43444</v>
      </c>
      <c r="L44" s="122">
        <v>43445</v>
      </c>
      <c r="M44" s="122">
        <v>43446</v>
      </c>
      <c r="N44" s="122">
        <v>43447</v>
      </c>
      <c r="O44" s="122">
        <v>43448</v>
      </c>
      <c r="P44" s="122">
        <v>43449</v>
      </c>
      <c r="Q44" s="85"/>
      <c r="R44" s="122">
        <v>43471</v>
      </c>
      <c r="S44" s="122">
        <v>43472</v>
      </c>
      <c r="T44" s="122" t="s">
        <v>363</v>
      </c>
      <c r="U44" s="122" t="s">
        <v>363</v>
      </c>
      <c r="V44" s="122" t="s">
        <v>363</v>
      </c>
      <c r="W44" s="122" t="s">
        <v>363</v>
      </c>
      <c r="X44" s="122" t="s">
        <v>363</v>
      </c>
      <c r="Y44" s="85"/>
      <c r="Z44" s="122" t="s">
        <v>363</v>
      </c>
      <c r="AA44" s="122">
        <v>43507</v>
      </c>
      <c r="AB44" s="122">
        <v>43508</v>
      </c>
      <c r="AC44" s="122">
        <v>43509</v>
      </c>
      <c r="AD44" s="122">
        <v>43510</v>
      </c>
      <c r="AE44" s="122">
        <v>43511</v>
      </c>
      <c r="AF44" s="122">
        <v>43512</v>
      </c>
    </row>
    <row r="45" spans="1:36" ht="19.899999999999999" customHeight="1">
      <c r="A45" s="38" t="s">
        <v>90</v>
      </c>
      <c r="B45" s="123" t="s">
        <v>363</v>
      </c>
      <c r="C45" s="123">
        <v>43418</v>
      </c>
      <c r="D45" s="123">
        <v>43419</v>
      </c>
      <c r="E45" s="123">
        <v>43420</v>
      </c>
      <c r="F45" s="123">
        <v>43421</v>
      </c>
      <c r="G45" s="123">
        <v>43422</v>
      </c>
      <c r="H45" s="123">
        <v>43423</v>
      </c>
      <c r="I45" s="85"/>
      <c r="J45" s="123" t="s">
        <v>363</v>
      </c>
      <c r="K45" s="123">
        <v>43446</v>
      </c>
      <c r="L45" s="123">
        <v>43447</v>
      </c>
      <c r="M45" s="123">
        <v>43448</v>
      </c>
      <c r="N45" s="123">
        <v>43449</v>
      </c>
      <c r="O45" s="123">
        <v>43450</v>
      </c>
      <c r="P45" s="123">
        <v>43451</v>
      </c>
      <c r="Q45" s="85"/>
      <c r="R45" s="123">
        <v>43473</v>
      </c>
      <c r="S45" s="123">
        <v>43474</v>
      </c>
      <c r="T45" s="123" t="s">
        <v>363</v>
      </c>
      <c r="U45" s="123" t="s">
        <v>363</v>
      </c>
      <c r="V45" s="123" t="s">
        <v>363</v>
      </c>
      <c r="W45" s="123" t="s">
        <v>363</v>
      </c>
      <c r="X45" s="123" t="s">
        <v>363</v>
      </c>
      <c r="Y45" s="85"/>
      <c r="Z45" s="123" t="s">
        <v>363</v>
      </c>
      <c r="AA45" s="123">
        <v>43509</v>
      </c>
      <c r="AB45" s="123">
        <v>43510</v>
      </c>
      <c r="AC45" s="123">
        <v>43511</v>
      </c>
      <c r="AD45" s="123">
        <v>43512</v>
      </c>
      <c r="AE45" s="123">
        <v>43513</v>
      </c>
      <c r="AF45" s="123">
        <v>43514</v>
      </c>
    </row>
    <row r="46" spans="1:36" s="136" customFormat="1" ht="19.899999999999999"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8">
        <v>43464</v>
      </c>
      <c r="S46" s="278">
        <v>43465</v>
      </c>
      <c r="T46" s="278">
        <v>43466</v>
      </c>
      <c r="U46" s="278">
        <v>43467</v>
      </c>
      <c r="V46" s="278">
        <v>43468</v>
      </c>
      <c r="W46" s="278">
        <v>43469</v>
      </c>
      <c r="X46" s="278">
        <v>43470</v>
      </c>
      <c r="Z46" s="141">
        <v>43499</v>
      </c>
      <c r="AA46" s="141">
        <v>43500</v>
      </c>
      <c r="AB46" s="141">
        <v>43501</v>
      </c>
      <c r="AC46" s="141">
        <v>43502</v>
      </c>
      <c r="AD46" s="141">
        <v>43503</v>
      </c>
      <c r="AE46" s="141">
        <v>43504</v>
      </c>
      <c r="AF46" s="141">
        <v>43505</v>
      </c>
      <c r="AG46" s="137"/>
    </row>
    <row r="47" spans="1:36" s="116" customFormat="1" ht="19.899999999999999" hidden="1" customHeight="1">
      <c r="A47" s="114"/>
      <c r="B47" s="118" t="b">
        <v>0</v>
      </c>
      <c r="C47" s="118" t="s">
        <v>391</v>
      </c>
      <c r="D47" s="118" t="s">
        <v>391</v>
      </c>
      <c r="E47" s="118" t="s">
        <v>391</v>
      </c>
      <c r="F47" s="118" t="s">
        <v>391</v>
      </c>
      <c r="G47" s="118" t="s">
        <v>391</v>
      </c>
      <c r="H47" s="118" t="s">
        <v>391</v>
      </c>
      <c r="I47" s="85"/>
      <c r="J47" s="118" t="b">
        <v>0</v>
      </c>
      <c r="K47" s="118" t="s">
        <v>391</v>
      </c>
      <c r="L47" s="118" t="s">
        <v>391</v>
      </c>
      <c r="M47" s="118" t="s">
        <v>391</v>
      </c>
      <c r="N47" s="118" t="s">
        <v>391</v>
      </c>
      <c r="O47" s="118" t="s">
        <v>391</v>
      </c>
      <c r="P47" s="118" t="s">
        <v>391</v>
      </c>
      <c r="Q47" s="85"/>
      <c r="R47" s="118" t="b">
        <v>0</v>
      </c>
      <c r="S47" s="118" t="b">
        <v>0</v>
      </c>
      <c r="T47" s="118" t="b">
        <v>0</v>
      </c>
      <c r="U47" s="118" t="b">
        <v>0</v>
      </c>
      <c r="V47" s="118" t="b">
        <v>0</v>
      </c>
      <c r="W47" s="118" t="s">
        <v>392</v>
      </c>
      <c r="X47" s="118" t="s">
        <v>392</v>
      </c>
      <c r="Y47" s="85"/>
      <c r="Z47" s="118" t="b">
        <v>0</v>
      </c>
      <c r="AA47" s="118" t="s">
        <v>396</v>
      </c>
      <c r="AB47" s="118" t="s">
        <v>396</v>
      </c>
      <c r="AC47" s="118" t="s">
        <v>396</v>
      </c>
      <c r="AD47" s="118" t="s">
        <v>396</v>
      </c>
      <c r="AE47" s="118" t="s">
        <v>396</v>
      </c>
      <c r="AF47" s="118" t="s">
        <v>396</v>
      </c>
      <c r="AG47" s="115"/>
      <c r="AJ47" s="117"/>
    </row>
    <row r="48" spans="1:36" s="86" customFormat="1" ht="19.899999999999999" customHeight="1">
      <c r="A48" s="126" t="s">
        <v>369</v>
      </c>
      <c r="B48" s="285" t="s">
        <v>363</v>
      </c>
      <c r="C48" s="285" t="s">
        <v>363</v>
      </c>
      <c r="D48" s="285" t="s">
        <v>363</v>
      </c>
      <c r="E48" s="285" t="s">
        <v>363</v>
      </c>
      <c r="F48" s="285" t="s">
        <v>363</v>
      </c>
      <c r="G48" s="285" t="s">
        <v>363</v>
      </c>
      <c r="H48" s="285" t="s">
        <v>363</v>
      </c>
      <c r="I48" s="286"/>
      <c r="J48" s="281" t="s">
        <v>363</v>
      </c>
      <c r="K48" s="281" t="s">
        <v>363</v>
      </c>
      <c r="L48" s="281" t="s">
        <v>363</v>
      </c>
      <c r="M48" s="281" t="s">
        <v>363</v>
      </c>
      <c r="N48" s="281" t="s">
        <v>363</v>
      </c>
      <c r="O48" s="281" t="s">
        <v>363</v>
      </c>
      <c r="P48" s="281" t="s">
        <v>363</v>
      </c>
      <c r="Q48" s="286"/>
      <c r="R48" s="281" t="s">
        <v>363</v>
      </c>
      <c r="S48" s="281" t="s">
        <v>363</v>
      </c>
      <c r="T48" s="281" t="s">
        <v>363</v>
      </c>
      <c r="U48" s="281" t="s">
        <v>363</v>
      </c>
      <c r="V48" s="281" t="s">
        <v>363</v>
      </c>
      <c r="W48" s="281" t="s">
        <v>363</v>
      </c>
      <c r="X48" s="281" t="s">
        <v>363</v>
      </c>
      <c r="Y48" s="286"/>
      <c r="Z48" s="281" t="s">
        <v>363</v>
      </c>
      <c r="AA48" s="281" t="s">
        <v>363</v>
      </c>
      <c r="AB48" s="281" t="s">
        <v>363</v>
      </c>
      <c r="AC48" s="281" t="s">
        <v>363</v>
      </c>
      <c r="AD48" s="281" t="s">
        <v>363</v>
      </c>
      <c r="AE48" s="281" t="s">
        <v>363</v>
      </c>
      <c r="AF48" s="281" t="s">
        <v>363</v>
      </c>
      <c r="AG48" s="102">
        <v>1</v>
      </c>
    </row>
    <row r="49" spans="1:36" s="88" customFormat="1" ht="19.899999999999999" customHeight="1">
      <c r="A49" s="88" t="s">
        <v>373</v>
      </c>
      <c r="B49" s="285" t="s">
        <v>363</v>
      </c>
      <c r="C49" s="285" t="s">
        <v>363</v>
      </c>
      <c r="D49" s="285" t="s">
        <v>363</v>
      </c>
      <c r="E49" s="285" t="s">
        <v>363</v>
      </c>
      <c r="F49" s="285" t="s">
        <v>363</v>
      </c>
      <c r="G49" s="285" t="s">
        <v>363</v>
      </c>
      <c r="H49" s="285" t="s">
        <v>363</v>
      </c>
      <c r="I49" s="286"/>
      <c r="J49" s="281" t="s">
        <v>363</v>
      </c>
      <c r="K49" s="281" t="s">
        <v>363</v>
      </c>
      <c r="L49" s="281" t="s">
        <v>363</v>
      </c>
      <c r="M49" s="281" t="s">
        <v>363</v>
      </c>
      <c r="N49" s="281" t="s">
        <v>363</v>
      </c>
      <c r="O49" s="281" t="s">
        <v>363</v>
      </c>
      <c r="P49" s="281" t="s">
        <v>363</v>
      </c>
      <c r="Q49" s="286"/>
      <c r="R49" s="281" t="s">
        <v>363</v>
      </c>
      <c r="S49" s="281" t="s">
        <v>363</v>
      </c>
      <c r="T49" s="281" t="s">
        <v>363</v>
      </c>
      <c r="U49" s="281" t="s">
        <v>363</v>
      </c>
      <c r="V49" s="281" t="s">
        <v>363</v>
      </c>
      <c r="W49" s="281" t="s">
        <v>363</v>
      </c>
      <c r="X49" s="281" t="s">
        <v>363</v>
      </c>
      <c r="Y49" s="286"/>
      <c r="Z49" s="281" t="s">
        <v>363</v>
      </c>
      <c r="AA49" s="281" t="s">
        <v>363</v>
      </c>
      <c r="AB49" s="281" t="s">
        <v>363</v>
      </c>
      <c r="AC49" s="281" t="s">
        <v>363</v>
      </c>
      <c r="AD49" s="281" t="s">
        <v>363</v>
      </c>
      <c r="AE49" s="281" t="s">
        <v>363</v>
      </c>
      <c r="AF49" s="281" t="s">
        <v>363</v>
      </c>
      <c r="AG49" s="102">
        <v>3</v>
      </c>
    </row>
    <row r="50" spans="1:36" s="94" customFormat="1" ht="19.899999999999999" customHeight="1">
      <c r="A50" s="94" t="s">
        <v>375</v>
      </c>
      <c r="B50" s="285" t="s">
        <v>363</v>
      </c>
      <c r="C50" s="285" t="s">
        <v>363</v>
      </c>
      <c r="D50" s="285" t="s">
        <v>363</v>
      </c>
      <c r="E50" s="285" t="s">
        <v>363</v>
      </c>
      <c r="F50" s="285" t="s">
        <v>363</v>
      </c>
      <c r="G50" s="285" t="s">
        <v>363</v>
      </c>
      <c r="H50" s="285" t="s">
        <v>363</v>
      </c>
      <c r="I50" s="286"/>
      <c r="J50" s="281" t="s">
        <v>363</v>
      </c>
      <c r="K50" s="281" t="s">
        <v>363</v>
      </c>
      <c r="L50" s="281" t="s">
        <v>363</v>
      </c>
      <c r="M50" s="281" t="s">
        <v>363</v>
      </c>
      <c r="N50" s="281" t="s">
        <v>363</v>
      </c>
      <c r="O50" s="281" t="s">
        <v>363</v>
      </c>
      <c r="P50" s="281" t="s">
        <v>363</v>
      </c>
      <c r="Q50" s="286"/>
      <c r="R50" s="281" t="s">
        <v>363</v>
      </c>
      <c r="S50" s="281" t="s">
        <v>363</v>
      </c>
      <c r="T50" s="281" t="s">
        <v>363</v>
      </c>
      <c r="U50" s="281" t="s">
        <v>363</v>
      </c>
      <c r="V50" s="281" t="s">
        <v>363</v>
      </c>
      <c r="W50" s="281" t="s">
        <v>363</v>
      </c>
      <c r="X50" s="281" t="s">
        <v>363</v>
      </c>
      <c r="Y50" s="286"/>
      <c r="Z50" s="281" t="s">
        <v>363</v>
      </c>
      <c r="AA50" s="281" t="s">
        <v>363</v>
      </c>
      <c r="AB50" s="281" t="s">
        <v>363</v>
      </c>
      <c r="AC50" s="281" t="s">
        <v>363</v>
      </c>
      <c r="AD50" s="281" t="s">
        <v>363</v>
      </c>
      <c r="AE50" s="281" t="s">
        <v>363</v>
      </c>
      <c r="AF50" s="281" t="s">
        <v>363</v>
      </c>
      <c r="AG50" s="102">
        <v>4</v>
      </c>
    </row>
    <row r="51" spans="1:36" s="97" customFormat="1" ht="19.899999999999999" customHeight="1">
      <c r="A51" s="97" t="s">
        <v>393</v>
      </c>
      <c r="B51" s="285" t="s">
        <v>363</v>
      </c>
      <c r="C51" s="285" t="s">
        <v>363</v>
      </c>
      <c r="D51" s="285" t="s">
        <v>95</v>
      </c>
      <c r="E51" s="285" t="s">
        <v>363</v>
      </c>
      <c r="F51" s="285" t="s">
        <v>363</v>
      </c>
      <c r="G51" s="285" t="s">
        <v>363</v>
      </c>
      <c r="H51" s="285" t="s">
        <v>363</v>
      </c>
      <c r="I51" s="286"/>
      <c r="J51" s="281" t="s">
        <v>363</v>
      </c>
      <c r="K51" s="281" t="s">
        <v>363</v>
      </c>
      <c r="L51" s="281" t="s">
        <v>95</v>
      </c>
      <c r="M51" s="281" t="s">
        <v>363</v>
      </c>
      <c r="N51" s="281" t="s">
        <v>363</v>
      </c>
      <c r="O51" s="281" t="s">
        <v>363</v>
      </c>
      <c r="P51" s="281" t="s">
        <v>363</v>
      </c>
      <c r="Q51" s="286"/>
      <c r="R51" s="281" t="s">
        <v>363</v>
      </c>
      <c r="S51" s="281" t="s">
        <v>363</v>
      </c>
      <c r="T51" s="281" t="s">
        <v>363</v>
      </c>
      <c r="U51" s="281" t="s">
        <v>363</v>
      </c>
      <c r="V51" s="281" t="s">
        <v>363</v>
      </c>
      <c r="W51" s="281" t="s">
        <v>363</v>
      </c>
      <c r="X51" s="281" t="s">
        <v>363</v>
      </c>
      <c r="Y51" s="286"/>
      <c r="Z51" s="281" t="s">
        <v>363</v>
      </c>
      <c r="AA51" s="281" t="s">
        <v>363</v>
      </c>
      <c r="AB51" s="281" t="s">
        <v>363</v>
      </c>
      <c r="AC51" s="281" t="s">
        <v>363</v>
      </c>
      <c r="AD51" s="281" t="s">
        <v>363</v>
      </c>
      <c r="AE51" s="281" t="s">
        <v>363</v>
      </c>
      <c r="AF51" s="281" t="s">
        <v>363</v>
      </c>
      <c r="AG51" s="102">
        <v>13</v>
      </c>
    </row>
    <row r="52" spans="1:36" ht="19.899999999999999" customHeight="1">
      <c r="A52" s="34" t="s">
        <v>89</v>
      </c>
      <c r="B52" s="122" t="s">
        <v>363</v>
      </c>
      <c r="C52" s="122">
        <v>43423</v>
      </c>
      <c r="D52" s="122">
        <v>43424</v>
      </c>
      <c r="E52" s="122">
        <v>43425</v>
      </c>
      <c r="F52" s="122">
        <v>43426</v>
      </c>
      <c r="G52" s="122">
        <v>43427</v>
      </c>
      <c r="H52" s="122">
        <v>43428</v>
      </c>
      <c r="I52" s="85"/>
      <c r="J52" s="122" t="s">
        <v>363</v>
      </c>
      <c r="K52" s="122">
        <v>43451</v>
      </c>
      <c r="L52" s="122">
        <v>43452</v>
      </c>
      <c r="M52" s="122">
        <v>43453</v>
      </c>
      <c r="N52" s="122">
        <v>43454</v>
      </c>
      <c r="O52" s="122">
        <v>43455</v>
      </c>
      <c r="P52" s="122">
        <v>43456</v>
      </c>
      <c r="Q52" s="85"/>
      <c r="R52" s="122" t="s">
        <v>363</v>
      </c>
      <c r="S52" s="122" t="s">
        <v>363</v>
      </c>
      <c r="T52" s="122" t="s">
        <v>363</v>
      </c>
      <c r="U52" s="122" t="s">
        <v>363</v>
      </c>
      <c r="V52" s="122" t="s">
        <v>363</v>
      </c>
      <c r="W52" s="122">
        <v>43483</v>
      </c>
      <c r="X52" s="122">
        <v>43484</v>
      </c>
      <c r="Y52" s="85"/>
      <c r="Z52" s="122" t="s">
        <v>363</v>
      </c>
      <c r="AA52" s="122">
        <v>43514</v>
      </c>
      <c r="AB52" s="122">
        <v>43515</v>
      </c>
      <c r="AC52" s="122">
        <v>43516</v>
      </c>
      <c r="AD52" s="122">
        <v>43517</v>
      </c>
      <c r="AE52" s="122">
        <v>43518</v>
      </c>
      <c r="AF52" s="122">
        <v>43519</v>
      </c>
    </row>
    <row r="53" spans="1:36" ht="19.899999999999999" customHeight="1">
      <c r="A53" s="38" t="s">
        <v>90</v>
      </c>
      <c r="B53" s="124" t="s">
        <v>363</v>
      </c>
      <c r="C53" s="124">
        <v>43425</v>
      </c>
      <c r="D53" s="124">
        <v>43426</v>
      </c>
      <c r="E53" s="124">
        <v>43427</v>
      </c>
      <c r="F53" s="124">
        <v>43428</v>
      </c>
      <c r="G53" s="124">
        <v>43429</v>
      </c>
      <c r="H53" s="124">
        <v>43430</v>
      </c>
      <c r="I53" s="85"/>
      <c r="J53" s="124" t="s">
        <v>363</v>
      </c>
      <c r="K53" s="124">
        <v>43453</v>
      </c>
      <c r="L53" s="124">
        <v>43454</v>
      </c>
      <c r="M53" s="124">
        <v>43455</v>
      </c>
      <c r="N53" s="124">
        <v>43456</v>
      </c>
      <c r="O53" s="124">
        <v>43457</v>
      </c>
      <c r="P53" s="124">
        <v>43458</v>
      </c>
      <c r="Q53" s="85"/>
      <c r="R53" s="124" t="s">
        <v>363</v>
      </c>
      <c r="S53" s="124" t="s">
        <v>363</v>
      </c>
      <c r="T53" s="124" t="s">
        <v>363</v>
      </c>
      <c r="U53" s="124" t="s">
        <v>363</v>
      </c>
      <c r="V53" s="124" t="s">
        <v>363</v>
      </c>
      <c r="W53" s="124">
        <v>43485</v>
      </c>
      <c r="X53" s="124">
        <v>43486</v>
      </c>
      <c r="Y53" s="85"/>
      <c r="Z53" s="124" t="s">
        <v>363</v>
      </c>
      <c r="AA53" s="124">
        <v>43516</v>
      </c>
      <c r="AB53" s="124">
        <v>43517</v>
      </c>
      <c r="AC53" s="124">
        <v>43518</v>
      </c>
      <c r="AD53" s="124">
        <v>43519</v>
      </c>
      <c r="AE53" s="124">
        <v>43520</v>
      </c>
      <c r="AF53" s="124">
        <v>43521</v>
      </c>
    </row>
    <row r="54" spans="1:36" ht="19.899999999999999"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19.899999999999999" customHeight="1">
      <c r="A55" s="31"/>
      <c r="B55" s="127">
        <v>43497</v>
      </c>
      <c r="C55" s="622">
        <v>2019</v>
      </c>
      <c r="D55" s="622"/>
      <c r="E55" s="128" t="s">
        <v>113</v>
      </c>
      <c r="F55" s="620">
        <v>2</v>
      </c>
      <c r="G55" s="620"/>
      <c r="H55" s="129">
        <v>6</v>
      </c>
      <c r="J55" s="131">
        <v>43525</v>
      </c>
      <c r="K55" s="619">
        <v>2019</v>
      </c>
      <c r="L55" s="619"/>
      <c r="M55" s="132" t="s">
        <v>113</v>
      </c>
      <c r="N55" s="620">
        <v>3</v>
      </c>
      <c r="O55" s="620"/>
      <c r="P55" s="129">
        <v>6</v>
      </c>
      <c r="R55" s="131">
        <v>43556</v>
      </c>
      <c r="S55" s="619">
        <v>2019</v>
      </c>
      <c r="T55" s="619"/>
      <c r="U55" s="132" t="s">
        <v>113</v>
      </c>
      <c r="V55" s="620">
        <v>4</v>
      </c>
      <c r="W55" s="620"/>
      <c r="X55" s="129">
        <v>2</v>
      </c>
      <c r="Z55" s="131">
        <v>43586</v>
      </c>
      <c r="AA55" s="619">
        <v>2019</v>
      </c>
      <c r="AB55" s="619"/>
      <c r="AC55" s="132" t="s">
        <v>113</v>
      </c>
      <c r="AD55" s="620">
        <v>5</v>
      </c>
      <c r="AE55" s="620"/>
      <c r="AF55" s="129">
        <v>4</v>
      </c>
      <c r="AG55" s="133"/>
    </row>
    <row r="56" spans="1:36" ht="19.899999999999999"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19.899999999999999"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19.899999999999999" hidden="1" customHeight="1">
      <c r="A58" s="114"/>
      <c r="B58" s="118" t="b">
        <v>0</v>
      </c>
      <c r="C58" s="118" t="s">
        <v>394</v>
      </c>
      <c r="D58" s="118" t="s">
        <v>394</v>
      </c>
      <c r="E58" s="118" t="s">
        <v>394</v>
      </c>
      <c r="F58" s="118" t="s">
        <v>394</v>
      </c>
      <c r="G58" s="118" t="s">
        <v>395</v>
      </c>
      <c r="H58" s="118" t="s">
        <v>395</v>
      </c>
      <c r="I58" s="85"/>
      <c r="J58" s="118" t="b">
        <v>0</v>
      </c>
      <c r="K58" s="118" t="s">
        <v>397</v>
      </c>
      <c r="L58" s="118" t="s">
        <v>397</v>
      </c>
      <c r="M58" s="118" t="s">
        <v>397</v>
      </c>
      <c r="N58" s="118" t="s">
        <v>397</v>
      </c>
      <c r="O58" s="118" t="s">
        <v>396</v>
      </c>
      <c r="P58" s="118" t="s">
        <v>396</v>
      </c>
      <c r="Q58" s="85"/>
      <c r="R58" s="118" t="b">
        <v>0</v>
      </c>
      <c r="S58" s="118" t="s">
        <v>392</v>
      </c>
      <c r="T58" s="118" t="s">
        <v>392</v>
      </c>
      <c r="U58" s="118" t="s">
        <v>392</v>
      </c>
      <c r="V58" s="118" t="s">
        <v>392</v>
      </c>
      <c r="W58" s="118" t="s">
        <v>392</v>
      </c>
      <c r="X58" s="118" t="s">
        <v>392</v>
      </c>
      <c r="Y58" s="85"/>
      <c r="Z58" s="118" t="b">
        <v>0</v>
      </c>
      <c r="AA58" s="118" t="s">
        <v>392</v>
      </c>
      <c r="AB58" s="118" t="s">
        <v>392</v>
      </c>
      <c r="AC58" s="118" t="s">
        <v>392</v>
      </c>
      <c r="AD58" s="118" t="s">
        <v>392</v>
      </c>
      <c r="AE58" s="118" t="s">
        <v>392</v>
      </c>
      <c r="AF58" s="118" t="s">
        <v>392</v>
      </c>
      <c r="AG58" s="115"/>
      <c r="AJ58" s="117"/>
    </row>
    <row r="59" spans="1:36" s="86" customFormat="1" ht="19.899999999999999" customHeight="1">
      <c r="A59" s="126" t="s">
        <v>369</v>
      </c>
      <c r="B59" s="285" t="s">
        <v>363</v>
      </c>
      <c r="C59" s="285" t="s">
        <v>363</v>
      </c>
      <c r="D59" s="285" t="s">
        <v>363</v>
      </c>
      <c r="E59" s="285" t="s">
        <v>363</v>
      </c>
      <c r="F59" s="285" t="s">
        <v>363</v>
      </c>
      <c r="G59" s="285" t="s">
        <v>363</v>
      </c>
      <c r="H59" s="285" t="s">
        <v>363</v>
      </c>
      <c r="I59" s="286"/>
      <c r="J59" s="285" t="s">
        <v>363</v>
      </c>
      <c r="K59" s="285" t="s">
        <v>363</v>
      </c>
      <c r="L59" s="285" t="s">
        <v>363</v>
      </c>
      <c r="M59" s="285" t="s">
        <v>363</v>
      </c>
      <c r="N59" s="285" t="s">
        <v>363</v>
      </c>
      <c r="O59" s="285" t="s">
        <v>363</v>
      </c>
      <c r="P59" s="285" t="s">
        <v>363</v>
      </c>
      <c r="Q59" s="286"/>
      <c r="R59" s="285" t="s">
        <v>363</v>
      </c>
      <c r="S59" s="285" t="s">
        <v>363</v>
      </c>
      <c r="T59" s="285" t="s">
        <v>363</v>
      </c>
      <c r="U59" s="285" t="s">
        <v>363</v>
      </c>
      <c r="V59" s="285" t="s">
        <v>363</v>
      </c>
      <c r="W59" s="285" t="s">
        <v>363</v>
      </c>
      <c r="X59" s="285" t="s">
        <v>363</v>
      </c>
      <c r="Y59" s="286"/>
      <c r="Z59" s="285" t="s">
        <v>363</v>
      </c>
      <c r="AA59" s="285" t="s">
        <v>363</v>
      </c>
      <c r="AB59" s="285" t="s">
        <v>363</v>
      </c>
      <c r="AC59" s="285" t="s">
        <v>363</v>
      </c>
      <c r="AD59" s="285" t="s">
        <v>363</v>
      </c>
      <c r="AE59" s="285" t="s">
        <v>363</v>
      </c>
      <c r="AF59" s="285" t="s">
        <v>363</v>
      </c>
      <c r="AG59" s="102">
        <v>1</v>
      </c>
      <c r="AJ59" s="111"/>
    </row>
    <row r="60" spans="1:36" s="88" customFormat="1" ht="19.899999999999999" customHeight="1">
      <c r="A60" s="88" t="s">
        <v>373</v>
      </c>
      <c r="B60" s="285" t="s">
        <v>363</v>
      </c>
      <c r="C60" s="285" t="s">
        <v>363</v>
      </c>
      <c r="D60" s="285" t="s">
        <v>363</v>
      </c>
      <c r="E60" s="285" t="s">
        <v>363</v>
      </c>
      <c r="F60" s="285" t="s">
        <v>363</v>
      </c>
      <c r="G60" s="285" t="s">
        <v>363</v>
      </c>
      <c r="H60" s="285" t="s">
        <v>363</v>
      </c>
      <c r="I60" s="286"/>
      <c r="J60" s="285" t="s">
        <v>363</v>
      </c>
      <c r="K60" s="285" t="s">
        <v>363</v>
      </c>
      <c r="L60" s="285" t="s">
        <v>363</v>
      </c>
      <c r="M60" s="285" t="s">
        <v>363</v>
      </c>
      <c r="N60" s="285" t="s">
        <v>363</v>
      </c>
      <c r="O60" s="285" t="s">
        <v>363</v>
      </c>
      <c r="P60" s="285" t="s">
        <v>363</v>
      </c>
      <c r="Q60" s="286"/>
      <c r="R60" s="285" t="s">
        <v>363</v>
      </c>
      <c r="S60" s="285" t="s">
        <v>363</v>
      </c>
      <c r="T60" s="285" t="s">
        <v>363</v>
      </c>
      <c r="U60" s="285" t="s">
        <v>363</v>
      </c>
      <c r="V60" s="285" t="s">
        <v>363</v>
      </c>
      <c r="W60" s="285" t="s">
        <v>363</v>
      </c>
      <c r="X60" s="285" t="s">
        <v>363</v>
      </c>
      <c r="Y60" s="286"/>
      <c r="Z60" s="285" t="s">
        <v>363</v>
      </c>
      <c r="AA60" s="285" t="s">
        <v>363</v>
      </c>
      <c r="AB60" s="285" t="s">
        <v>363</v>
      </c>
      <c r="AC60" s="285" t="s">
        <v>363</v>
      </c>
      <c r="AD60" s="285" t="s">
        <v>363</v>
      </c>
      <c r="AE60" s="285" t="s">
        <v>363</v>
      </c>
      <c r="AF60" s="285" t="s">
        <v>363</v>
      </c>
      <c r="AG60" s="102">
        <v>3</v>
      </c>
      <c r="AJ60" s="104"/>
    </row>
    <row r="61" spans="1:36" s="94" customFormat="1" ht="19.899999999999999" customHeight="1">
      <c r="A61" s="94" t="s">
        <v>375</v>
      </c>
      <c r="B61" s="285" t="s">
        <v>363</v>
      </c>
      <c r="C61" s="285" t="s">
        <v>363</v>
      </c>
      <c r="D61" s="285" t="s">
        <v>363</v>
      </c>
      <c r="E61" s="285" t="s">
        <v>363</v>
      </c>
      <c r="F61" s="285" t="s">
        <v>363</v>
      </c>
      <c r="G61" s="285" t="s">
        <v>363</v>
      </c>
      <c r="H61" s="285" t="s">
        <v>363</v>
      </c>
      <c r="I61" s="286"/>
      <c r="J61" s="285" t="s">
        <v>363</v>
      </c>
      <c r="K61" s="285" t="s">
        <v>363</v>
      </c>
      <c r="L61" s="285" t="s">
        <v>363</v>
      </c>
      <c r="M61" s="285" t="s">
        <v>363</v>
      </c>
      <c r="N61" s="285" t="s">
        <v>363</v>
      </c>
      <c r="O61" s="285" t="s">
        <v>363</v>
      </c>
      <c r="P61" s="285" t="s">
        <v>363</v>
      </c>
      <c r="Q61" s="286"/>
      <c r="R61" s="285" t="s">
        <v>363</v>
      </c>
      <c r="S61" s="285" t="s">
        <v>363</v>
      </c>
      <c r="T61" s="285" t="s">
        <v>363</v>
      </c>
      <c r="U61" s="285" t="s">
        <v>363</v>
      </c>
      <c r="V61" s="285" t="s">
        <v>363</v>
      </c>
      <c r="W61" s="285" t="s">
        <v>363</v>
      </c>
      <c r="X61" s="285" t="s">
        <v>363</v>
      </c>
      <c r="Y61" s="286"/>
      <c r="Z61" s="285" t="s">
        <v>363</v>
      </c>
      <c r="AA61" s="285" t="s">
        <v>363</v>
      </c>
      <c r="AB61" s="285" t="s">
        <v>363</v>
      </c>
      <c r="AC61" s="285" t="s">
        <v>363</v>
      </c>
      <c r="AD61" s="285" t="s">
        <v>363</v>
      </c>
      <c r="AE61" s="285" t="s">
        <v>363</v>
      </c>
      <c r="AF61" s="285" t="s">
        <v>363</v>
      </c>
      <c r="AG61" s="102">
        <v>4</v>
      </c>
      <c r="AJ61" s="112"/>
    </row>
    <row r="62" spans="1:36" s="97" customFormat="1" ht="19.899999999999999" customHeight="1">
      <c r="A62" s="97" t="s">
        <v>393</v>
      </c>
      <c r="B62" s="285" t="s">
        <v>363</v>
      </c>
      <c r="C62" s="285" t="s">
        <v>363</v>
      </c>
      <c r="D62" s="285" t="s">
        <v>363</v>
      </c>
      <c r="E62" s="285" t="s">
        <v>363</v>
      </c>
      <c r="F62" s="285" t="s">
        <v>363</v>
      </c>
      <c r="G62" s="285" t="s">
        <v>363</v>
      </c>
      <c r="H62" s="285" t="s">
        <v>363</v>
      </c>
      <c r="I62" s="286"/>
      <c r="J62" s="285" t="s">
        <v>363</v>
      </c>
      <c r="K62" s="285" t="s">
        <v>363</v>
      </c>
      <c r="L62" s="285" t="s">
        <v>363</v>
      </c>
      <c r="M62" s="285" t="s">
        <v>363</v>
      </c>
      <c r="N62" s="285" t="s">
        <v>363</v>
      </c>
      <c r="O62" s="285" t="s">
        <v>363</v>
      </c>
      <c r="P62" s="285" t="s">
        <v>363</v>
      </c>
      <c r="Q62" s="286"/>
      <c r="R62" s="285" t="s">
        <v>363</v>
      </c>
      <c r="S62" s="285" t="s">
        <v>363</v>
      </c>
      <c r="T62" s="285" t="s">
        <v>363</v>
      </c>
      <c r="U62" s="285" t="s">
        <v>363</v>
      </c>
      <c r="V62" s="285" t="s">
        <v>363</v>
      </c>
      <c r="W62" s="285" t="s">
        <v>95</v>
      </c>
      <c r="X62" s="285" t="s">
        <v>363</v>
      </c>
      <c r="Y62" s="286"/>
      <c r="Z62" s="285" t="s">
        <v>363</v>
      </c>
      <c r="AA62" s="285" t="s">
        <v>363</v>
      </c>
      <c r="AB62" s="285" t="s">
        <v>363</v>
      </c>
      <c r="AC62" s="285" t="s">
        <v>363</v>
      </c>
      <c r="AD62" s="285" t="s">
        <v>363</v>
      </c>
      <c r="AE62" s="285" t="s">
        <v>363</v>
      </c>
      <c r="AF62" s="285" t="s">
        <v>363</v>
      </c>
      <c r="AG62" s="102">
        <v>13</v>
      </c>
      <c r="AJ62" s="113"/>
    </row>
    <row r="63" spans="1:36" s="36" customFormat="1" ht="19.899999999999999" customHeight="1">
      <c r="A63" s="34" t="s">
        <v>89</v>
      </c>
      <c r="B63" s="122" t="s">
        <v>363</v>
      </c>
      <c r="C63" s="122">
        <v>43507</v>
      </c>
      <c r="D63" s="122">
        <v>43508</v>
      </c>
      <c r="E63" s="122">
        <v>43509</v>
      </c>
      <c r="F63" s="122">
        <v>43510</v>
      </c>
      <c r="G63" s="122">
        <v>43511</v>
      </c>
      <c r="H63" s="122">
        <v>43512</v>
      </c>
      <c r="I63" s="35"/>
      <c r="J63" s="122" t="s">
        <v>363</v>
      </c>
      <c r="K63" s="122">
        <v>43535</v>
      </c>
      <c r="L63" s="122">
        <v>43536</v>
      </c>
      <c r="M63" s="122">
        <v>43537</v>
      </c>
      <c r="N63" s="122">
        <v>43538</v>
      </c>
      <c r="O63" s="122">
        <v>43539</v>
      </c>
      <c r="P63" s="122">
        <v>43540</v>
      </c>
      <c r="Q63" s="35"/>
      <c r="R63" s="122" t="s">
        <v>363</v>
      </c>
      <c r="S63" s="122">
        <v>43570</v>
      </c>
      <c r="T63" s="122">
        <v>43571</v>
      </c>
      <c r="U63" s="122">
        <v>43572</v>
      </c>
      <c r="V63" s="122">
        <v>43573</v>
      </c>
      <c r="W63" s="122">
        <v>43574</v>
      </c>
      <c r="X63" s="122">
        <v>43575</v>
      </c>
      <c r="Y63" s="35"/>
      <c r="Z63" s="122" t="s">
        <v>363</v>
      </c>
      <c r="AA63" s="122">
        <v>43598</v>
      </c>
      <c r="AB63" s="122">
        <v>43599</v>
      </c>
      <c r="AC63" s="122">
        <v>43600</v>
      </c>
      <c r="AD63" s="122">
        <v>43601</v>
      </c>
      <c r="AE63" s="122">
        <v>43602</v>
      </c>
      <c r="AF63" s="122">
        <v>43603</v>
      </c>
      <c r="AG63" s="41"/>
      <c r="AJ63" s="37"/>
    </row>
    <row r="64" spans="1:36" s="36" customFormat="1" ht="19.899999999999999" customHeight="1">
      <c r="A64" s="38" t="s">
        <v>90</v>
      </c>
      <c r="B64" s="123" t="s">
        <v>363</v>
      </c>
      <c r="C64" s="123">
        <v>43509</v>
      </c>
      <c r="D64" s="123">
        <v>43510</v>
      </c>
      <c r="E64" s="123">
        <v>43511</v>
      </c>
      <c r="F64" s="123">
        <v>43512</v>
      </c>
      <c r="G64" s="123">
        <v>43513</v>
      </c>
      <c r="H64" s="123">
        <v>43514</v>
      </c>
      <c r="I64" s="35"/>
      <c r="J64" s="123" t="s">
        <v>363</v>
      </c>
      <c r="K64" s="123">
        <v>43537</v>
      </c>
      <c r="L64" s="123">
        <v>43538</v>
      </c>
      <c r="M64" s="123">
        <v>43539</v>
      </c>
      <c r="N64" s="123">
        <v>43540</v>
      </c>
      <c r="O64" s="123">
        <v>43541</v>
      </c>
      <c r="P64" s="123">
        <v>43542</v>
      </c>
      <c r="Q64" s="39"/>
      <c r="R64" s="123" t="s">
        <v>363</v>
      </c>
      <c r="S64" s="123">
        <v>43572</v>
      </c>
      <c r="T64" s="123">
        <v>43573</v>
      </c>
      <c r="U64" s="123">
        <v>43574</v>
      </c>
      <c r="V64" s="123">
        <v>43575</v>
      </c>
      <c r="W64" s="123">
        <v>43576</v>
      </c>
      <c r="X64" s="123">
        <v>43577</v>
      </c>
      <c r="Y64" s="39"/>
      <c r="Z64" s="123" t="s">
        <v>363</v>
      </c>
      <c r="AA64" s="123">
        <v>43600</v>
      </c>
      <c r="AB64" s="123">
        <v>43601</v>
      </c>
      <c r="AC64" s="123">
        <v>43602</v>
      </c>
      <c r="AD64" s="123">
        <v>43603</v>
      </c>
      <c r="AE64" s="123">
        <v>43604</v>
      </c>
      <c r="AF64" s="123">
        <v>43605</v>
      </c>
      <c r="AG64" s="41"/>
      <c r="AJ64" s="37"/>
    </row>
    <row r="65" spans="1:36" s="140" customFormat="1" ht="19.899999999999999"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19.899999999999999" hidden="1" customHeight="1">
      <c r="A66" s="114"/>
      <c r="B66" s="118" t="b">
        <v>0</v>
      </c>
      <c r="C66" s="118" t="s">
        <v>396</v>
      </c>
      <c r="D66" s="118" t="s">
        <v>396</v>
      </c>
      <c r="E66" s="118" t="s">
        <v>396</v>
      </c>
      <c r="F66" s="118" t="s">
        <v>396</v>
      </c>
      <c r="G66" s="118" t="s">
        <v>396</v>
      </c>
      <c r="H66" s="118" t="s">
        <v>396</v>
      </c>
      <c r="I66" s="85"/>
      <c r="J66" s="118" t="b">
        <v>0</v>
      </c>
      <c r="K66" s="118" t="s">
        <v>396</v>
      </c>
      <c r="L66" s="118" t="s">
        <v>396</v>
      </c>
      <c r="M66" s="118" t="s">
        <v>396</v>
      </c>
      <c r="N66" s="118" t="s">
        <v>396</v>
      </c>
      <c r="O66" s="118" t="s">
        <v>396</v>
      </c>
      <c r="P66" s="118" t="s">
        <v>396</v>
      </c>
      <c r="Q66" s="85"/>
      <c r="R66" s="118" t="b">
        <v>0</v>
      </c>
      <c r="S66" s="118" t="s">
        <v>392</v>
      </c>
      <c r="T66" s="118" t="s">
        <v>392</v>
      </c>
      <c r="U66" s="118" t="s">
        <v>392</v>
      </c>
      <c r="V66" s="118" t="s">
        <v>392</v>
      </c>
      <c r="W66" s="118" t="s">
        <v>392</v>
      </c>
      <c r="X66" s="118" t="s">
        <v>392</v>
      </c>
      <c r="Y66" s="85"/>
      <c r="Z66" s="118" t="b">
        <v>0</v>
      </c>
      <c r="AA66" s="118" t="s">
        <v>392</v>
      </c>
      <c r="AB66" s="118" t="s">
        <v>392</v>
      </c>
      <c r="AC66" s="118" t="s">
        <v>392</v>
      </c>
      <c r="AD66" s="118" t="s">
        <v>392</v>
      </c>
      <c r="AE66" s="118" t="s">
        <v>392</v>
      </c>
      <c r="AF66" s="118" t="s">
        <v>392</v>
      </c>
      <c r="AG66" s="115"/>
      <c r="AJ66" s="117"/>
    </row>
    <row r="67" spans="1:36" s="86" customFormat="1" ht="19.899999999999999" customHeight="1">
      <c r="A67" s="126" t="s">
        <v>369</v>
      </c>
      <c r="B67" s="119" t="s">
        <v>363</v>
      </c>
      <c r="C67" s="119" t="s">
        <v>363</v>
      </c>
      <c r="D67" s="119" t="s">
        <v>363</v>
      </c>
      <c r="E67" s="119" t="s">
        <v>363</v>
      </c>
      <c r="F67" s="119" t="s">
        <v>363</v>
      </c>
      <c r="G67" s="119" t="s">
        <v>363</v>
      </c>
      <c r="H67" s="119" t="s">
        <v>363</v>
      </c>
      <c r="I67" s="101"/>
      <c r="J67" s="119" t="s">
        <v>363</v>
      </c>
      <c r="K67" s="119" t="s">
        <v>363</v>
      </c>
      <c r="L67" s="119" t="s">
        <v>363</v>
      </c>
      <c r="M67" s="119" t="s">
        <v>363</v>
      </c>
      <c r="N67" s="119" t="s">
        <v>363</v>
      </c>
      <c r="O67" s="119" t="s">
        <v>363</v>
      </c>
      <c r="P67" s="119" t="s">
        <v>363</v>
      </c>
      <c r="Q67" s="101"/>
      <c r="R67" s="119" t="s">
        <v>363</v>
      </c>
      <c r="S67" s="119" t="s">
        <v>363</v>
      </c>
      <c r="T67" s="119" t="s">
        <v>363</v>
      </c>
      <c r="U67" s="119" t="s">
        <v>363</v>
      </c>
      <c r="V67" s="119" t="s">
        <v>363</v>
      </c>
      <c r="W67" s="119" t="s">
        <v>363</v>
      </c>
      <c r="X67" s="119" t="s">
        <v>363</v>
      </c>
      <c r="Y67" s="101"/>
      <c r="Z67" s="119" t="s">
        <v>363</v>
      </c>
      <c r="AA67" s="119" t="s">
        <v>363</v>
      </c>
      <c r="AB67" s="119" t="s">
        <v>363</v>
      </c>
      <c r="AC67" s="119" t="s">
        <v>363</v>
      </c>
      <c r="AD67" s="119" t="s">
        <v>363</v>
      </c>
      <c r="AE67" s="119" t="s">
        <v>363</v>
      </c>
      <c r="AF67" s="119" t="s">
        <v>363</v>
      </c>
      <c r="AG67" s="102">
        <v>1</v>
      </c>
    </row>
    <row r="68" spans="1:36" s="88" customFormat="1" ht="19.899999999999999" customHeight="1">
      <c r="A68" s="88" t="s">
        <v>373</v>
      </c>
      <c r="B68" s="119" t="s">
        <v>363</v>
      </c>
      <c r="C68" s="119" t="s">
        <v>363</v>
      </c>
      <c r="D68" s="119" t="s">
        <v>363</v>
      </c>
      <c r="E68" s="119" t="s">
        <v>363</v>
      </c>
      <c r="F68" s="119" t="s">
        <v>363</v>
      </c>
      <c r="G68" s="119" t="s">
        <v>363</v>
      </c>
      <c r="H68" s="119" t="s">
        <v>363</v>
      </c>
      <c r="I68" s="103"/>
      <c r="J68" s="119" t="s">
        <v>363</v>
      </c>
      <c r="K68" s="119" t="s">
        <v>363</v>
      </c>
      <c r="L68" s="119" t="s">
        <v>363</v>
      </c>
      <c r="M68" s="119" t="s">
        <v>363</v>
      </c>
      <c r="N68" s="119" t="s">
        <v>363</v>
      </c>
      <c r="O68" s="119" t="s">
        <v>363</v>
      </c>
      <c r="P68" s="119" t="s">
        <v>363</v>
      </c>
      <c r="Q68" s="103"/>
      <c r="R68" s="119" t="s">
        <v>363</v>
      </c>
      <c r="S68" s="119" t="s">
        <v>363</v>
      </c>
      <c r="T68" s="119" t="s">
        <v>363</v>
      </c>
      <c r="U68" s="119" t="s">
        <v>363</v>
      </c>
      <c r="V68" s="119" t="s">
        <v>363</v>
      </c>
      <c r="W68" s="119" t="s">
        <v>363</v>
      </c>
      <c r="X68" s="119" t="s">
        <v>363</v>
      </c>
      <c r="Y68" s="103"/>
      <c r="Z68" s="119" t="s">
        <v>363</v>
      </c>
      <c r="AA68" s="119" t="s">
        <v>363</v>
      </c>
      <c r="AB68" s="119" t="s">
        <v>363</v>
      </c>
      <c r="AC68" s="119" t="s">
        <v>363</v>
      </c>
      <c r="AD68" s="119" t="s">
        <v>363</v>
      </c>
      <c r="AE68" s="119" t="s">
        <v>363</v>
      </c>
      <c r="AF68" s="119" t="s">
        <v>363</v>
      </c>
      <c r="AG68" s="102">
        <v>3</v>
      </c>
    </row>
    <row r="69" spans="1:36" s="94" customFormat="1" ht="19.899999999999999" customHeight="1">
      <c r="A69" s="94" t="s">
        <v>375</v>
      </c>
      <c r="B69" s="119" t="s">
        <v>363</v>
      </c>
      <c r="C69" s="119" t="s">
        <v>363</v>
      </c>
      <c r="D69" s="119" t="s">
        <v>363</v>
      </c>
      <c r="E69" s="119" t="s">
        <v>363</v>
      </c>
      <c r="F69" s="119" t="s">
        <v>363</v>
      </c>
      <c r="G69" s="119" t="s">
        <v>363</v>
      </c>
      <c r="H69" s="119" t="s">
        <v>363</v>
      </c>
      <c r="I69" s="109"/>
      <c r="J69" s="119" t="s">
        <v>363</v>
      </c>
      <c r="K69" s="119" t="s">
        <v>363</v>
      </c>
      <c r="L69" s="119" t="s">
        <v>363</v>
      </c>
      <c r="M69" s="119" t="s">
        <v>363</v>
      </c>
      <c r="N69" s="119" t="s">
        <v>363</v>
      </c>
      <c r="O69" s="119" t="s">
        <v>363</v>
      </c>
      <c r="P69" s="119" t="s">
        <v>363</v>
      </c>
      <c r="Q69" s="109"/>
      <c r="R69" s="119" t="s">
        <v>363</v>
      </c>
      <c r="S69" s="119" t="s">
        <v>363</v>
      </c>
      <c r="T69" s="119" t="s">
        <v>363</v>
      </c>
      <c r="U69" s="119" t="s">
        <v>363</v>
      </c>
      <c r="V69" s="119" t="s">
        <v>363</v>
      </c>
      <c r="W69" s="119" t="s">
        <v>363</v>
      </c>
      <c r="X69" s="119" t="s">
        <v>363</v>
      </c>
      <c r="Y69" s="109"/>
      <c r="Z69" s="119" t="s">
        <v>363</v>
      </c>
      <c r="AA69" s="119" t="s">
        <v>363</v>
      </c>
      <c r="AB69" s="119" t="s">
        <v>363</v>
      </c>
      <c r="AC69" s="119" t="s">
        <v>363</v>
      </c>
      <c r="AD69" s="119" t="s">
        <v>363</v>
      </c>
      <c r="AE69" s="119" t="s">
        <v>363</v>
      </c>
      <c r="AF69" s="119" t="s">
        <v>363</v>
      </c>
      <c r="AG69" s="102">
        <v>4</v>
      </c>
    </row>
    <row r="70" spans="1:36" s="97" customFormat="1" ht="19.899999999999999" customHeight="1">
      <c r="A70" s="97" t="s">
        <v>393</v>
      </c>
      <c r="B70" s="119" t="s">
        <v>363</v>
      </c>
      <c r="C70" s="119" t="s">
        <v>363</v>
      </c>
      <c r="D70" s="119" t="s">
        <v>363</v>
      </c>
      <c r="E70" s="119" t="s">
        <v>363</v>
      </c>
      <c r="F70" s="119" t="s">
        <v>363</v>
      </c>
      <c r="G70" s="119" t="s">
        <v>363</v>
      </c>
      <c r="H70" s="119" t="s">
        <v>363</v>
      </c>
      <c r="I70" s="110"/>
      <c r="J70" s="119" t="s">
        <v>363</v>
      </c>
      <c r="K70" s="119" t="s">
        <v>363</v>
      </c>
      <c r="L70" s="119" t="s">
        <v>363</v>
      </c>
      <c r="M70" s="119" t="s">
        <v>363</v>
      </c>
      <c r="N70" s="119" t="s">
        <v>363</v>
      </c>
      <c r="O70" s="119" t="s">
        <v>363</v>
      </c>
      <c r="P70" s="119" t="s">
        <v>363</v>
      </c>
      <c r="Q70" s="110"/>
      <c r="R70" s="119" t="s">
        <v>363</v>
      </c>
      <c r="S70" s="119" t="s">
        <v>363</v>
      </c>
      <c r="T70" s="119" t="s">
        <v>95</v>
      </c>
      <c r="U70" s="119" t="s">
        <v>363</v>
      </c>
      <c r="V70" s="119" t="s">
        <v>363</v>
      </c>
      <c r="W70" s="119" t="s">
        <v>363</v>
      </c>
      <c r="X70" s="119" t="s">
        <v>363</v>
      </c>
      <c r="Y70" s="110"/>
      <c r="Z70" s="119" t="s">
        <v>363</v>
      </c>
      <c r="AA70" s="119" t="s">
        <v>363</v>
      </c>
      <c r="AB70" s="119" t="s">
        <v>95</v>
      </c>
      <c r="AC70" s="119" t="s">
        <v>363</v>
      </c>
      <c r="AD70" s="119" t="s">
        <v>363</v>
      </c>
      <c r="AE70" s="119" t="s">
        <v>363</v>
      </c>
      <c r="AF70" s="119" t="s">
        <v>363</v>
      </c>
      <c r="AG70" s="102">
        <v>13</v>
      </c>
    </row>
    <row r="71" spans="1:36" ht="19.899999999999999" customHeight="1">
      <c r="A71" s="34" t="s">
        <v>89</v>
      </c>
      <c r="B71" s="122" t="s">
        <v>363</v>
      </c>
      <c r="C71" s="122">
        <v>43514</v>
      </c>
      <c r="D71" s="122">
        <v>43515</v>
      </c>
      <c r="E71" s="122">
        <v>43516</v>
      </c>
      <c r="F71" s="122">
        <v>43517</v>
      </c>
      <c r="G71" s="122">
        <v>43518</v>
      </c>
      <c r="H71" s="122">
        <v>43519</v>
      </c>
      <c r="I71" s="85"/>
      <c r="J71" s="122" t="s">
        <v>363</v>
      </c>
      <c r="K71" s="122">
        <v>43542</v>
      </c>
      <c r="L71" s="122">
        <v>43543</v>
      </c>
      <c r="M71" s="122">
        <v>43544</v>
      </c>
      <c r="N71" s="122">
        <v>43545</v>
      </c>
      <c r="O71" s="122">
        <v>43546</v>
      </c>
      <c r="P71" s="122">
        <v>43547</v>
      </c>
      <c r="Q71" s="85"/>
      <c r="R71" s="122" t="s">
        <v>363</v>
      </c>
      <c r="S71" s="122">
        <v>43577</v>
      </c>
      <c r="T71" s="122">
        <v>43578</v>
      </c>
      <c r="U71" s="122">
        <v>43579</v>
      </c>
      <c r="V71" s="122">
        <v>43580</v>
      </c>
      <c r="W71" s="122">
        <v>43581</v>
      </c>
      <c r="X71" s="122">
        <v>43582</v>
      </c>
      <c r="Y71" s="85"/>
      <c r="Z71" s="122" t="s">
        <v>363</v>
      </c>
      <c r="AA71" s="122">
        <v>43605</v>
      </c>
      <c r="AB71" s="122">
        <v>43606</v>
      </c>
      <c r="AC71" s="122">
        <v>43607</v>
      </c>
      <c r="AD71" s="122">
        <v>43608</v>
      </c>
      <c r="AE71" s="122">
        <v>43609</v>
      </c>
      <c r="AF71" s="122">
        <v>43610</v>
      </c>
    </row>
    <row r="72" spans="1:36" ht="19.899999999999999" customHeight="1">
      <c r="A72" s="38" t="s">
        <v>90</v>
      </c>
      <c r="B72" s="123" t="s">
        <v>363</v>
      </c>
      <c r="C72" s="123">
        <v>43516</v>
      </c>
      <c r="D72" s="123">
        <v>43517</v>
      </c>
      <c r="E72" s="123">
        <v>43518</v>
      </c>
      <c r="F72" s="123">
        <v>43519</v>
      </c>
      <c r="G72" s="123">
        <v>43520</v>
      </c>
      <c r="H72" s="123">
        <v>43521</v>
      </c>
      <c r="I72" s="85"/>
      <c r="J72" s="123" t="s">
        <v>363</v>
      </c>
      <c r="K72" s="123">
        <v>43544</v>
      </c>
      <c r="L72" s="123">
        <v>43545</v>
      </c>
      <c r="M72" s="123">
        <v>43546</v>
      </c>
      <c r="N72" s="123">
        <v>43547</v>
      </c>
      <c r="O72" s="123">
        <v>43548</v>
      </c>
      <c r="P72" s="123">
        <v>43549</v>
      </c>
      <c r="Q72" s="85"/>
      <c r="R72" s="123" t="s">
        <v>363</v>
      </c>
      <c r="S72" s="123">
        <v>43579</v>
      </c>
      <c r="T72" s="123">
        <v>43580</v>
      </c>
      <c r="U72" s="123">
        <v>43581</v>
      </c>
      <c r="V72" s="123">
        <v>43582</v>
      </c>
      <c r="W72" s="123">
        <v>43583</v>
      </c>
      <c r="X72" s="123">
        <v>43584</v>
      </c>
      <c r="Y72" s="85"/>
      <c r="Z72" s="123" t="s">
        <v>363</v>
      </c>
      <c r="AA72" s="123">
        <v>43607</v>
      </c>
      <c r="AB72" s="123">
        <v>43608</v>
      </c>
      <c r="AC72" s="123">
        <v>43609</v>
      </c>
      <c r="AD72" s="123">
        <v>43610</v>
      </c>
      <c r="AE72" s="123">
        <v>43611</v>
      </c>
      <c r="AF72" s="123">
        <v>43612</v>
      </c>
    </row>
    <row r="73" spans="1:36" s="140" customFormat="1" ht="19.899999999999999"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19.899999999999999" hidden="1" customHeight="1">
      <c r="A74" s="114"/>
      <c r="B74" s="118" t="b">
        <v>0</v>
      </c>
      <c r="C74" s="118" t="s">
        <v>396</v>
      </c>
      <c r="D74" s="118" t="s">
        <v>396</v>
      </c>
      <c r="E74" s="118" t="s">
        <v>396</v>
      </c>
      <c r="F74" s="118" t="s">
        <v>396</v>
      </c>
      <c r="G74" s="118" t="s">
        <v>396</v>
      </c>
      <c r="H74" s="118" t="s">
        <v>397</v>
      </c>
      <c r="I74" s="85"/>
      <c r="J74" s="118" t="b">
        <v>0</v>
      </c>
      <c r="K74" s="118" t="s">
        <v>396</v>
      </c>
      <c r="L74" s="118" t="s">
        <v>396</v>
      </c>
      <c r="M74" s="118" t="s">
        <v>396</v>
      </c>
      <c r="N74" s="118" t="s">
        <v>395</v>
      </c>
      <c r="O74" s="118" t="s">
        <v>395</v>
      </c>
      <c r="P74" s="118" t="s">
        <v>395</v>
      </c>
      <c r="Q74" s="85"/>
      <c r="R74" s="118" t="b">
        <v>0</v>
      </c>
      <c r="S74" s="118" t="s">
        <v>392</v>
      </c>
      <c r="T74" s="118" t="s">
        <v>392</v>
      </c>
      <c r="U74" s="118" t="s">
        <v>392</v>
      </c>
      <c r="V74" s="118" t="s">
        <v>392</v>
      </c>
      <c r="W74" s="118" t="s">
        <v>392</v>
      </c>
      <c r="X74" s="118" t="s">
        <v>392</v>
      </c>
      <c r="Y74" s="85"/>
      <c r="Z74" s="118" t="b">
        <v>0</v>
      </c>
      <c r="AA74" s="118" t="s">
        <v>392</v>
      </c>
      <c r="AB74" s="118" t="s">
        <v>392</v>
      </c>
      <c r="AC74" s="118" t="s">
        <v>392</v>
      </c>
      <c r="AD74" s="118" t="s">
        <v>392</v>
      </c>
      <c r="AE74" s="118" t="s">
        <v>392</v>
      </c>
      <c r="AF74" s="118" t="s">
        <v>392</v>
      </c>
      <c r="AG74" s="115"/>
      <c r="AJ74" s="117"/>
    </row>
    <row r="75" spans="1:36" s="86" customFormat="1" ht="19.899999999999999" customHeight="1">
      <c r="A75" s="126" t="s">
        <v>369</v>
      </c>
      <c r="B75" s="119" t="s">
        <v>363</v>
      </c>
      <c r="C75" s="119" t="s">
        <v>363</v>
      </c>
      <c r="D75" s="119" t="s">
        <v>363</v>
      </c>
      <c r="E75" s="119" t="s">
        <v>363</v>
      </c>
      <c r="F75" s="119" t="s">
        <v>363</v>
      </c>
      <c r="G75" s="119" t="s">
        <v>363</v>
      </c>
      <c r="H75" s="119" t="s">
        <v>363</v>
      </c>
      <c r="I75" s="101"/>
      <c r="J75" s="119" t="s">
        <v>363</v>
      </c>
      <c r="K75" s="119" t="s">
        <v>363</v>
      </c>
      <c r="L75" s="119" t="s">
        <v>363</v>
      </c>
      <c r="M75" s="119" t="s">
        <v>363</v>
      </c>
      <c r="N75" s="119" t="s">
        <v>363</v>
      </c>
      <c r="O75" s="119" t="s">
        <v>363</v>
      </c>
      <c r="P75" s="119" t="s">
        <v>363</v>
      </c>
      <c r="Q75" s="101"/>
      <c r="R75" s="119" t="s">
        <v>363</v>
      </c>
      <c r="S75" s="119" t="s">
        <v>363</v>
      </c>
      <c r="T75" s="119" t="s">
        <v>363</v>
      </c>
      <c r="U75" s="119" t="s">
        <v>363</v>
      </c>
      <c r="V75" s="119" t="s">
        <v>363</v>
      </c>
      <c r="W75" s="119" t="s">
        <v>363</v>
      </c>
      <c r="X75" s="119" t="s">
        <v>363</v>
      </c>
      <c r="Y75" s="101"/>
      <c r="Z75" s="119" t="s">
        <v>363</v>
      </c>
      <c r="AA75" s="119" t="s">
        <v>363</v>
      </c>
      <c r="AB75" s="119" t="s">
        <v>363</v>
      </c>
      <c r="AC75" s="119" t="s">
        <v>363</v>
      </c>
      <c r="AD75" s="119" t="s">
        <v>363</v>
      </c>
      <c r="AE75" s="119" t="s">
        <v>363</v>
      </c>
      <c r="AF75" s="119" t="s">
        <v>363</v>
      </c>
      <c r="AG75" s="102">
        <v>1</v>
      </c>
    </row>
    <row r="76" spans="1:36" s="88" customFormat="1" ht="19.899999999999999" customHeight="1">
      <c r="A76" s="88" t="s">
        <v>373</v>
      </c>
      <c r="B76" s="119" t="s">
        <v>363</v>
      </c>
      <c r="C76" s="119" t="s">
        <v>363</v>
      </c>
      <c r="D76" s="119" t="s">
        <v>363</v>
      </c>
      <c r="E76" s="119" t="s">
        <v>363</v>
      </c>
      <c r="F76" s="119" t="s">
        <v>363</v>
      </c>
      <c r="G76" s="119" t="s">
        <v>363</v>
      </c>
      <c r="H76" s="119" t="s">
        <v>363</v>
      </c>
      <c r="I76" s="103"/>
      <c r="J76" s="119" t="s">
        <v>363</v>
      </c>
      <c r="K76" s="119" t="s">
        <v>363</v>
      </c>
      <c r="L76" s="119" t="s">
        <v>363</v>
      </c>
      <c r="M76" s="119" t="s">
        <v>363</v>
      </c>
      <c r="N76" s="119" t="s">
        <v>363</v>
      </c>
      <c r="O76" s="119" t="s">
        <v>363</v>
      </c>
      <c r="P76" s="119" t="s">
        <v>363</v>
      </c>
      <c r="Q76" s="103"/>
      <c r="R76" s="119" t="s">
        <v>363</v>
      </c>
      <c r="S76" s="119" t="s">
        <v>363</v>
      </c>
      <c r="T76" s="119" t="s">
        <v>363</v>
      </c>
      <c r="U76" s="119" t="s">
        <v>363</v>
      </c>
      <c r="V76" s="119" t="s">
        <v>363</v>
      </c>
      <c r="W76" s="119" t="s">
        <v>363</v>
      </c>
      <c r="X76" s="119" t="s">
        <v>363</v>
      </c>
      <c r="Y76" s="103"/>
      <c r="Z76" s="119" t="s">
        <v>363</v>
      </c>
      <c r="AA76" s="119" t="s">
        <v>363</v>
      </c>
      <c r="AB76" s="119" t="s">
        <v>363</v>
      </c>
      <c r="AC76" s="119" t="s">
        <v>363</v>
      </c>
      <c r="AD76" s="119" t="s">
        <v>363</v>
      </c>
      <c r="AE76" s="119" t="s">
        <v>363</v>
      </c>
      <c r="AF76" s="119" t="s">
        <v>363</v>
      </c>
      <c r="AG76" s="102">
        <v>3</v>
      </c>
    </row>
    <row r="77" spans="1:36" s="94" customFormat="1" ht="19.899999999999999" customHeight="1">
      <c r="A77" s="94" t="s">
        <v>375</v>
      </c>
      <c r="B77" s="119" t="s">
        <v>363</v>
      </c>
      <c r="C77" s="119" t="s">
        <v>363</v>
      </c>
      <c r="D77" s="119" t="s">
        <v>363</v>
      </c>
      <c r="E77" s="119" t="s">
        <v>363</v>
      </c>
      <c r="F77" s="119" t="s">
        <v>363</v>
      </c>
      <c r="G77" s="119" t="s">
        <v>363</v>
      </c>
      <c r="H77" s="119" t="s">
        <v>363</v>
      </c>
      <c r="I77" s="109"/>
      <c r="J77" s="119" t="s">
        <v>363</v>
      </c>
      <c r="K77" s="119" t="s">
        <v>363</v>
      </c>
      <c r="L77" s="119" t="s">
        <v>363</v>
      </c>
      <c r="M77" s="119" t="s">
        <v>363</v>
      </c>
      <c r="N77" s="119" t="s">
        <v>363</v>
      </c>
      <c r="O77" s="119" t="s">
        <v>363</v>
      </c>
      <c r="P77" s="119" t="s">
        <v>363</v>
      </c>
      <c r="Q77" s="109"/>
      <c r="R77" s="119" t="s">
        <v>363</v>
      </c>
      <c r="S77" s="119" t="s">
        <v>363</v>
      </c>
      <c r="T77" s="119" t="s">
        <v>363</v>
      </c>
      <c r="U77" s="119" t="s">
        <v>363</v>
      </c>
      <c r="V77" s="119" t="s">
        <v>363</v>
      </c>
      <c r="W77" s="119" t="s">
        <v>363</v>
      </c>
      <c r="X77" s="119" t="s">
        <v>363</v>
      </c>
      <c r="Y77" s="109"/>
      <c r="Z77" s="119" t="s">
        <v>363</v>
      </c>
      <c r="AA77" s="119" t="s">
        <v>363</v>
      </c>
      <c r="AB77" s="119" t="s">
        <v>363</v>
      </c>
      <c r="AC77" s="119" t="s">
        <v>363</v>
      </c>
      <c r="AD77" s="119" t="s">
        <v>363</v>
      </c>
      <c r="AE77" s="119" t="s">
        <v>363</v>
      </c>
      <c r="AF77" s="119" t="s">
        <v>363</v>
      </c>
      <c r="AG77" s="102">
        <v>4</v>
      </c>
    </row>
    <row r="78" spans="1:36" s="97" customFormat="1" ht="19.899999999999999" customHeight="1">
      <c r="A78" s="97" t="s">
        <v>393</v>
      </c>
      <c r="B78" s="119" t="s">
        <v>363</v>
      </c>
      <c r="C78" s="119" t="s">
        <v>363</v>
      </c>
      <c r="D78" s="119" t="s">
        <v>363</v>
      </c>
      <c r="E78" s="119" t="s">
        <v>363</v>
      </c>
      <c r="F78" s="119" t="s">
        <v>363</v>
      </c>
      <c r="G78" s="119" t="s">
        <v>363</v>
      </c>
      <c r="H78" s="119" t="s">
        <v>363</v>
      </c>
      <c r="I78" s="110"/>
      <c r="J78" s="119" t="s">
        <v>363</v>
      </c>
      <c r="K78" s="119" t="s">
        <v>363</v>
      </c>
      <c r="L78" s="119" t="s">
        <v>363</v>
      </c>
      <c r="M78" s="119" t="s">
        <v>363</v>
      </c>
      <c r="N78" s="119" t="s">
        <v>363</v>
      </c>
      <c r="O78" s="119" t="s">
        <v>363</v>
      </c>
      <c r="P78" s="119" t="s">
        <v>363</v>
      </c>
      <c r="Q78" s="110"/>
      <c r="R78" s="119" t="s">
        <v>363</v>
      </c>
      <c r="S78" s="119" t="s">
        <v>363</v>
      </c>
      <c r="T78" s="119" t="s">
        <v>95</v>
      </c>
      <c r="U78" s="119" t="s">
        <v>363</v>
      </c>
      <c r="V78" s="119" t="s">
        <v>363</v>
      </c>
      <c r="W78" s="119" t="s">
        <v>363</v>
      </c>
      <c r="X78" s="119" t="s">
        <v>363</v>
      </c>
      <c r="Y78" s="110"/>
      <c r="Z78" s="119" t="s">
        <v>363</v>
      </c>
      <c r="AA78" s="119" t="s">
        <v>363</v>
      </c>
      <c r="AB78" s="119" t="s">
        <v>95</v>
      </c>
      <c r="AC78" s="119" t="s">
        <v>363</v>
      </c>
      <c r="AD78" s="119" t="s">
        <v>363</v>
      </c>
      <c r="AE78" s="119" t="s">
        <v>363</v>
      </c>
      <c r="AF78" s="119" t="s">
        <v>363</v>
      </c>
      <c r="AG78" s="102">
        <v>13</v>
      </c>
    </row>
    <row r="79" spans="1:36" ht="19.899999999999999" customHeight="1">
      <c r="A79" s="34" t="s">
        <v>89</v>
      </c>
      <c r="B79" s="122" t="s">
        <v>363</v>
      </c>
      <c r="C79" s="122">
        <v>43521</v>
      </c>
      <c r="D79" s="122">
        <v>43522</v>
      </c>
      <c r="E79" s="122">
        <v>43523</v>
      </c>
      <c r="F79" s="122">
        <v>43524</v>
      </c>
      <c r="G79" s="122">
        <v>43525</v>
      </c>
      <c r="H79" s="122">
        <v>43526</v>
      </c>
      <c r="I79" s="85"/>
      <c r="J79" s="122" t="s">
        <v>363</v>
      </c>
      <c r="K79" s="122">
        <v>43549</v>
      </c>
      <c r="L79" s="122">
        <v>43550</v>
      </c>
      <c r="M79" s="122">
        <v>43551</v>
      </c>
      <c r="N79" s="122">
        <v>43552</v>
      </c>
      <c r="O79" s="122">
        <v>43553</v>
      </c>
      <c r="P79" s="122">
        <v>43554</v>
      </c>
      <c r="Q79" s="85"/>
      <c r="R79" s="122" t="s">
        <v>363</v>
      </c>
      <c r="S79" s="122">
        <v>43584</v>
      </c>
      <c r="T79" s="122">
        <v>43585</v>
      </c>
      <c r="U79" s="122">
        <v>43586</v>
      </c>
      <c r="V79" s="122">
        <v>43587</v>
      </c>
      <c r="W79" s="122">
        <v>43588</v>
      </c>
      <c r="X79" s="122">
        <v>43589</v>
      </c>
      <c r="Y79" s="85"/>
      <c r="Z79" s="122" t="s">
        <v>363</v>
      </c>
      <c r="AA79" s="122">
        <v>43612</v>
      </c>
      <c r="AB79" s="122">
        <v>43613</v>
      </c>
      <c r="AC79" s="122">
        <v>43614</v>
      </c>
      <c r="AD79" s="122">
        <v>43615</v>
      </c>
      <c r="AE79" s="122">
        <v>43616</v>
      </c>
      <c r="AF79" s="122">
        <v>43617</v>
      </c>
    </row>
    <row r="80" spans="1:36" ht="19.899999999999999" customHeight="1">
      <c r="A80" s="38" t="s">
        <v>90</v>
      </c>
      <c r="B80" s="123" t="s">
        <v>363</v>
      </c>
      <c r="C80" s="123">
        <v>43523</v>
      </c>
      <c r="D80" s="123">
        <v>43524</v>
      </c>
      <c r="E80" s="123">
        <v>43525</v>
      </c>
      <c r="F80" s="123">
        <v>43526</v>
      </c>
      <c r="G80" s="123">
        <v>43527</v>
      </c>
      <c r="H80" s="123">
        <v>43528</v>
      </c>
      <c r="I80" s="85"/>
      <c r="J80" s="123" t="s">
        <v>363</v>
      </c>
      <c r="K80" s="123">
        <v>43551</v>
      </c>
      <c r="L80" s="123">
        <v>43552</v>
      </c>
      <c r="M80" s="123">
        <v>43553</v>
      </c>
      <c r="N80" s="123">
        <v>43554</v>
      </c>
      <c r="O80" s="123">
        <v>43555</v>
      </c>
      <c r="P80" s="123">
        <v>43556</v>
      </c>
      <c r="Q80" s="85"/>
      <c r="R80" s="123" t="s">
        <v>363</v>
      </c>
      <c r="S80" s="123">
        <v>43586</v>
      </c>
      <c r="T80" s="123">
        <v>43587</v>
      </c>
      <c r="U80" s="123">
        <v>43588</v>
      </c>
      <c r="V80" s="123">
        <v>43589</v>
      </c>
      <c r="W80" s="123">
        <v>43590</v>
      </c>
      <c r="X80" s="123">
        <v>43591</v>
      </c>
      <c r="Y80" s="85"/>
      <c r="Z80" s="123" t="s">
        <v>363</v>
      </c>
      <c r="AA80" s="123">
        <v>43614</v>
      </c>
      <c r="AB80" s="123">
        <v>43615</v>
      </c>
      <c r="AC80" s="123">
        <v>43616</v>
      </c>
      <c r="AD80" s="123">
        <v>43617</v>
      </c>
      <c r="AE80" s="123">
        <v>43618</v>
      </c>
      <c r="AF80" s="123">
        <v>43619</v>
      </c>
    </row>
    <row r="81" spans="1:36" s="140" customFormat="1" ht="19.899999999999999"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19.899999999999999" hidden="1" customHeight="1">
      <c r="A82" s="114"/>
      <c r="B82" s="118" t="b">
        <v>0</v>
      </c>
      <c r="C82" s="118" t="s">
        <v>397</v>
      </c>
      <c r="D82" s="118" t="s">
        <v>397</v>
      </c>
      <c r="E82" s="118" t="s">
        <v>397</v>
      </c>
      <c r="F82" s="118" t="s">
        <v>397</v>
      </c>
      <c r="G82" s="118" t="s">
        <v>397</v>
      </c>
      <c r="H82" s="118" t="s">
        <v>397</v>
      </c>
      <c r="I82" s="85"/>
      <c r="J82" s="118" t="b">
        <v>0</v>
      </c>
      <c r="K82" s="118" t="s">
        <v>394</v>
      </c>
      <c r="L82" s="118" t="s">
        <v>394</v>
      </c>
      <c r="M82" s="118" t="s">
        <v>394</v>
      </c>
      <c r="N82" s="118" t="s">
        <v>394</v>
      </c>
      <c r="O82" s="118" t="s">
        <v>394</v>
      </c>
      <c r="P82" s="118" t="s">
        <v>394</v>
      </c>
      <c r="Q82" s="85"/>
      <c r="R82" s="118" t="s">
        <v>392</v>
      </c>
      <c r="S82" s="118" t="s">
        <v>392</v>
      </c>
      <c r="T82" s="118" t="s">
        <v>392</v>
      </c>
      <c r="U82" s="118" t="s">
        <v>392</v>
      </c>
      <c r="V82" s="118" t="s">
        <v>392</v>
      </c>
      <c r="W82" s="118" t="s">
        <v>392</v>
      </c>
      <c r="X82" s="118" t="s">
        <v>392</v>
      </c>
      <c r="Y82" s="85"/>
      <c r="Z82" s="118" t="b">
        <v>0</v>
      </c>
      <c r="AA82" s="118" t="s">
        <v>392</v>
      </c>
      <c r="AB82" s="118" t="s">
        <v>392</v>
      </c>
      <c r="AC82" s="118" t="s">
        <v>392</v>
      </c>
      <c r="AD82" s="118" t="s">
        <v>392</v>
      </c>
      <c r="AE82" s="118" t="s">
        <v>392</v>
      </c>
      <c r="AF82" s="118" t="s">
        <v>392</v>
      </c>
      <c r="AG82" s="115"/>
      <c r="AJ82" s="117"/>
    </row>
    <row r="83" spans="1:36" s="86" customFormat="1" ht="19.899999999999999" customHeight="1">
      <c r="A83" s="126" t="s">
        <v>369</v>
      </c>
      <c r="B83" s="119" t="s">
        <v>363</v>
      </c>
      <c r="C83" s="119" t="s">
        <v>363</v>
      </c>
      <c r="D83" s="119" t="s">
        <v>363</v>
      </c>
      <c r="E83" s="119" t="s">
        <v>363</v>
      </c>
      <c r="F83" s="119" t="s">
        <v>363</v>
      </c>
      <c r="G83" s="119" t="s">
        <v>363</v>
      </c>
      <c r="H83" s="119" t="s">
        <v>363</v>
      </c>
      <c r="I83" s="101"/>
      <c r="J83" s="119" t="s">
        <v>363</v>
      </c>
      <c r="K83" s="119" t="s">
        <v>363</v>
      </c>
      <c r="L83" s="119" t="s">
        <v>363</v>
      </c>
      <c r="M83" s="119" t="s">
        <v>363</v>
      </c>
      <c r="N83" s="119" t="s">
        <v>363</v>
      </c>
      <c r="O83" s="119" t="s">
        <v>363</v>
      </c>
      <c r="P83" s="119" t="s">
        <v>363</v>
      </c>
      <c r="Q83" s="101"/>
      <c r="R83" s="119" t="s">
        <v>363</v>
      </c>
      <c r="S83" s="119" t="s">
        <v>363</v>
      </c>
      <c r="T83" s="119" t="s">
        <v>363</v>
      </c>
      <c r="U83" s="119" t="s">
        <v>363</v>
      </c>
      <c r="V83" s="119" t="s">
        <v>363</v>
      </c>
      <c r="W83" s="119" t="s">
        <v>363</v>
      </c>
      <c r="X83" s="119" t="s">
        <v>363</v>
      </c>
      <c r="Y83" s="101"/>
      <c r="Z83" s="119" t="s">
        <v>363</v>
      </c>
      <c r="AA83" s="119" t="s">
        <v>363</v>
      </c>
      <c r="AB83" s="119" t="s">
        <v>363</v>
      </c>
      <c r="AC83" s="119" t="s">
        <v>363</v>
      </c>
      <c r="AD83" s="119" t="s">
        <v>363</v>
      </c>
      <c r="AE83" s="119" t="s">
        <v>363</v>
      </c>
      <c r="AF83" s="119" t="s">
        <v>363</v>
      </c>
      <c r="AG83" s="102">
        <v>1</v>
      </c>
    </row>
    <row r="84" spans="1:36" s="88" customFormat="1" ht="19.899999999999999" customHeight="1">
      <c r="A84" s="88" t="s">
        <v>373</v>
      </c>
      <c r="B84" s="119" t="s">
        <v>363</v>
      </c>
      <c r="C84" s="119" t="s">
        <v>363</v>
      </c>
      <c r="D84" s="119" t="s">
        <v>363</v>
      </c>
      <c r="E84" s="119" t="s">
        <v>363</v>
      </c>
      <c r="F84" s="119" t="s">
        <v>363</v>
      </c>
      <c r="G84" s="119" t="s">
        <v>363</v>
      </c>
      <c r="H84" s="119" t="s">
        <v>363</v>
      </c>
      <c r="I84" s="103"/>
      <c r="J84" s="119" t="s">
        <v>363</v>
      </c>
      <c r="K84" s="119" t="s">
        <v>363</v>
      </c>
      <c r="L84" s="119" t="s">
        <v>363</v>
      </c>
      <c r="M84" s="119" t="s">
        <v>363</v>
      </c>
      <c r="N84" s="119" t="s">
        <v>363</v>
      </c>
      <c r="O84" s="119" t="s">
        <v>363</v>
      </c>
      <c r="P84" s="119" t="s">
        <v>363</v>
      </c>
      <c r="Q84" s="103"/>
      <c r="R84" s="119" t="s">
        <v>363</v>
      </c>
      <c r="S84" s="119" t="s">
        <v>363</v>
      </c>
      <c r="T84" s="119" t="s">
        <v>363</v>
      </c>
      <c r="U84" s="119" t="s">
        <v>363</v>
      </c>
      <c r="V84" s="119" t="s">
        <v>363</v>
      </c>
      <c r="W84" s="119" t="s">
        <v>363</v>
      </c>
      <c r="X84" s="119" t="s">
        <v>363</v>
      </c>
      <c r="Y84" s="103"/>
      <c r="Z84" s="119" t="s">
        <v>363</v>
      </c>
      <c r="AA84" s="119" t="s">
        <v>363</v>
      </c>
      <c r="AB84" s="119" t="s">
        <v>363</v>
      </c>
      <c r="AC84" s="119" t="s">
        <v>363</v>
      </c>
      <c r="AD84" s="119" t="s">
        <v>363</v>
      </c>
      <c r="AE84" s="119" t="s">
        <v>363</v>
      </c>
      <c r="AF84" s="119" t="s">
        <v>363</v>
      </c>
      <c r="AG84" s="102">
        <v>3</v>
      </c>
    </row>
    <row r="85" spans="1:36" s="94" customFormat="1" ht="19.899999999999999" customHeight="1">
      <c r="A85" s="94" t="s">
        <v>375</v>
      </c>
      <c r="B85" s="119" t="s">
        <v>363</v>
      </c>
      <c r="C85" s="119" t="s">
        <v>363</v>
      </c>
      <c r="D85" s="119" t="s">
        <v>363</v>
      </c>
      <c r="E85" s="119" t="s">
        <v>363</v>
      </c>
      <c r="F85" s="119" t="s">
        <v>363</v>
      </c>
      <c r="G85" s="119" t="s">
        <v>363</v>
      </c>
      <c r="H85" s="119" t="s">
        <v>363</v>
      </c>
      <c r="I85" s="109"/>
      <c r="J85" s="119" t="s">
        <v>363</v>
      </c>
      <c r="K85" s="119" t="s">
        <v>363</v>
      </c>
      <c r="L85" s="119" t="s">
        <v>363</v>
      </c>
      <c r="M85" s="119" t="s">
        <v>363</v>
      </c>
      <c r="N85" s="119" t="s">
        <v>363</v>
      </c>
      <c r="O85" s="119" t="s">
        <v>95</v>
      </c>
      <c r="P85" s="119" t="s">
        <v>363</v>
      </c>
      <c r="Q85" s="109"/>
      <c r="R85" s="119" t="s">
        <v>363</v>
      </c>
      <c r="S85" s="119" t="s">
        <v>363</v>
      </c>
      <c r="T85" s="119" t="s">
        <v>363</v>
      </c>
      <c r="U85" s="119" t="s">
        <v>363</v>
      </c>
      <c r="V85" s="119" t="s">
        <v>363</v>
      </c>
      <c r="W85" s="119" t="s">
        <v>363</v>
      </c>
      <c r="X85" s="119" t="s">
        <v>363</v>
      </c>
      <c r="Y85" s="109"/>
      <c r="Z85" s="119" t="s">
        <v>363</v>
      </c>
      <c r="AA85" s="119" t="s">
        <v>363</v>
      </c>
      <c r="AB85" s="119" t="s">
        <v>363</v>
      </c>
      <c r="AC85" s="119" t="s">
        <v>363</v>
      </c>
      <c r="AD85" s="119" t="s">
        <v>363</v>
      </c>
      <c r="AE85" s="119" t="s">
        <v>363</v>
      </c>
      <c r="AF85" s="119" t="s">
        <v>363</v>
      </c>
      <c r="AG85" s="102">
        <v>4</v>
      </c>
    </row>
    <row r="86" spans="1:36" s="97" customFormat="1" ht="19.899999999999999" customHeight="1">
      <c r="A86" s="97" t="s">
        <v>393</v>
      </c>
      <c r="B86" s="119" t="s">
        <v>363</v>
      </c>
      <c r="C86" s="119" t="s">
        <v>363</v>
      </c>
      <c r="D86" s="119" t="s">
        <v>363</v>
      </c>
      <c r="E86" s="119" t="s">
        <v>363</v>
      </c>
      <c r="F86" s="119" t="s">
        <v>363</v>
      </c>
      <c r="G86" s="119" t="s">
        <v>363</v>
      </c>
      <c r="H86" s="119" t="s">
        <v>363</v>
      </c>
      <c r="I86" s="110"/>
      <c r="J86" s="119" t="s">
        <v>363</v>
      </c>
      <c r="K86" s="119" t="s">
        <v>363</v>
      </c>
      <c r="L86" s="119" t="s">
        <v>363</v>
      </c>
      <c r="M86" s="119" t="s">
        <v>363</v>
      </c>
      <c r="N86" s="119" t="s">
        <v>363</v>
      </c>
      <c r="O86" s="119" t="s">
        <v>363</v>
      </c>
      <c r="P86" s="119" t="s">
        <v>363</v>
      </c>
      <c r="Q86" s="110"/>
      <c r="R86" s="119" t="s">
        <v>363</v>
      </c>
      <c r="S86" s="119" t="s">
        <v>363</v>
      </c>
      <c r="T86" s="119" t="s">
        <v>363</v>
      </c>
      <c r="U86" s="119" t="s">
        <v>363</v>
      </c>
      <c r="V86" s="119" t="s">
        <v>363</v>
      </c>
      <c r="W86" s="119" t="s">
        <v>363</v>
      </c>
      <c r="X86" s="119" t="s">
        <v>363</v>
      </c>
      <c r="Y86" s="110"/>
      <c r="Z86" s="119" t="s">
        <v>363</v>
      </c>
      <c r="AA86" s="119" t="s">
        <v>363</v>
      </c>
      <c r="AB86" s="119" t="s">
        <v>95</v>
      </c>
      <c r="AC86" s="119" t="s">
        <v>363</v>
      </c>
      <c r="AD86" s="119" t="s">
        <v>363</v>
      </c>
      <c r="AE86" s="119" t="s">
        <v>363</v>
      </c>
      <c r="AF86" s="119" t="s">
        <v>363</v>
      </c>
      <c r="AG86" s="102">
        <v>13</v>
      </c>
    </row>
    <row r="87" spans="1:36" ht="19.899999999999999" customHeight="1">
      <c r="A87" s="34" t="s">
        <v>89</v>
      </c>
      <c r="B87" s="122" t="s">
        <v>363</v>
      </c>
      <c r="C87" s="122">
        <v>43528</v>
      </c>
      <c r="D87" s="122">
        <v>43529</v>
      </c>
      <c r="E87" s="122">
        <v>43530</v>
      </c>
      <c r="F87" s="122">
        <v>43531</v>
      </c>
      <c r="G87" s="122">
        <v>43532</v>
      </c>
      <c r="H87" s="122">
        <v>43533</v>
      </c>
      <c r="I87" s="85"/>
      <c r="J87" s="122" t="s">
        <v>363</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363</v>
      </c>
      <c r="AA87" s="122">
        <v>43619</v>
      </c>
      <c r="AB87" s="122">
        <v>43620</v>
      </c>
      <c r="AC87" s="122">
        <v>43621</v>
      </c>
      <c r="AD87" s="122">
        <v>43622</v>
      </c>
      <c r="AE87" s="122">
        <v>43623</v>
      </c>
      <c r="AF87" s="122">
        <v>43624</v>
      </c>
    </row>
    <row r="88" spans="1:36" ht="19.899999999999999" customHeight="1">
      <c r="A88" s="38" t="s">
        <v>90</v>
      </c>
      <c r="B88" s="123" t="s">
        <v>363</v>
      </c>
      <c r="C88" s="123">
        <v>43530</v>
      </c>
      <c r="D88" s="123">
        <v>43531</v>
      </c>
      <c r="E88" s="123">
        <v>43532</v>
      </c>
      <c r="F88" s="123">
        <v>43533</v>
      </c>
      <c r="G88" s="123">
        <v>43534</v>
      </c>
      <c r="H88" s="123">
        <v>43535</v>
      </c>
      <c r="I88" s="85"/>
      <c r="J88" s="123" t="s">
        <v>363</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363</v>
      </c>
      <c r="AA88" s="123">
        <v>43621</v>
      </c>
      <c r="AB88" s="123">
        <v>43622</v>
      </c>
      <c r="AC88" s="123">
        <v>43623</v>
      </c>
      <c r="AD88" s="123">
        <v>43624</v>
      </c>
      <c r="AE88" s="123">
        <v>43625</v>
      </c>
      <c r="AF88" s="123">
        <v>43626</v>
      </c>
    </row>
    <row r="89" spans="1:36" s="140" customFormat="1" ht="19.899999999999999"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19.899999999999999" hidden="1" customHeight="1">
      <c r="A90" s="114"/>
      <c r="B90" s="118" t="b">
        <v>0</v>
      </c>
      <c r="C90" s="118" t="s">
        <v>397</v>
      </c>
      <c r="D90" s="118" t="s">
        <v>397</v>
      </c>
      <c r="E90" s="118" t="s">
        <v>397</v>
      </c>
      <c r="F90" s="118" t="s">
        <v>397</v>
      </c>
      <c r="G90" s="118" t="s">
        <v>396</v>
      </c>
      <c r="H90" s="118" t="s">
        <v>396</v>
      </c>
      <c r="I90" s="85"/>
      <c r="J90" s="118" t="b">
        <v>0</v>
      </c>
      <c r="K90" s="118" t="s">
        <v>394</v>
      </c>
      <c r="L90" s="118" t="s">
        <v>394</v>
      </c>
      <c r="M90" s="118" t="s">
        <v>392</v>
      </c>
      <c r="N90" s="118" t="s">
        <v>392</v>
      </c>
      <c r="O90" s="118" t="s">
        <v>392</v>
      </c>
      <c r="P90" s="118" t="s">
        <v>392</v>
      </c>
      <c r="Q90" s="85"/>
      <c r="R90" s="118" t="b">
        <v>0</v>
      </c>
      <c r="S90" s="118" t="s">
        <v>392</v>
      </c>
      <c r="T90" s="118" t="s">
        <v>392</v>
      </c>
      <c r="U90" s="118" t="s">
        <v>392</v>
      </c>
      <c r="V90" s="118" t="s">
        <v>392</v>
      </c>
      <c r="W90" s="118" t="s">
        <v>392</v>
      </c>
      <c r="X90" s="118" t="s">
        <v>392</v>
      </c>
      <c r="Y90" s="85"/>
      <c r="Z90" s="118" t="b">
        <v>0</v>
      </c>
      <c r="AA90" s="118" t="s">
        <v>392</v>
      </c>
      <c r="AB90" s="118" t="s">
        <v>392</v>
      </c>
      <c r="AC90" s="118" t="s">
        <v>392</v>
      </c>
      <c r="AD90" s="118" t="s">
        <v>392</v>
      </c>
      <c r="AE90" s="118" t="s">
        <v>392</v>
      </c>
      <c r="AF90" s="118" t="e">
        <v>#N/A</v>
      </c>
      <c r="AG90" s="115"/>
      <c r="AJ90" s="117"/>
    </row>
    <row r="91" spans="1:36" s="86" customFormat="1" ht="19.899999999999999" customHeight="1">
      <c r="A91" s="126" t="s">
        <v>369</v>
      </c>
      <c r="B91" s="285" t="s">
        <v>363</v>
      </c>
      <c r="C91" s="285" t="s">
        <v>363</v>
      </c>
      <c r="D91" s="285" t="s">
        <v>363</v>
      </c>
      <c r="E91" s="285" t="s">
        <v>363</v>
      </c>
      <c r="F91" s="285" t="s">
        <v>363</v>
      </c>
      <c r="G91" s="285" t="s">
        <v>363</v>
      </c>
      <c r="H91" s="285" t="s">
        <v>363</v>
      </c>
      <c r="I91" s="286"/>
      <c r="J91" s="285" t="s">
        <v>363</v>
      </c>
      <c r="K91" s="285" t="s">
        <v>363</v>
      </c>
      <c r="L91" s="285" t="s">
        <v>363</v>
      </c>
      <c r="M91" s="285" t="s">
        <v>363</v>
      </c>
      <c r="N91" s="285" t="s">
        <v>363</v>
      </c>
      <c r="O91" s="285" t="s">
        <v>363</v>
      </c>
      <c r="P91" s="285" t="s">
        <v>363</v>
      </c>
      <c r="Q91" s="286"/>
      <c r="R91" s="285" t="s">
        <v>363</v>
      </c>
      <c r="S91" s="285" t="s">
        <v>363</v>
      </c>
      <c r="T91" s="285" t="s">
        <v>363</v>
      </c>
      <c r="U91" s="285" t="s">
        <v>363</v>
      </c>
      <c r="V91" s="285" t="s">
        <v>363</v>
      </c>
      <c r="W91" s="285" t="s">
        <v>363</v>
      </c>
      <c r="X91" s="285" t="s">
        <v>363</v>
      </c>
      <c r="Y91" s="286"/>
      <c r="Z91" s="285" t="s">
        <v>363</v>
      </c>
      <c r="AA91" s="285" t="s">
        <v>363</v>
      </c>
      <c r="AB91" s="285" t="s">
        <v>363</v>
      </c>
      <c r="AC91" s="285" t="s">
        <v>363</v>
      </c>
      <c r="AD91" s="285" t="s">
        <v>363</v>
      </c>
      <c r="AE91" s="285" t="s">
        <v>363</v>
      </c>
      <c r="AF91" s="285" t="s">
        <v>363</v>
      </c>
      <c r="AG91" s="102">
        <v>1</v>
      </c>
    </row>
    <row r="92" spans="1:36" s="88" customFormat="1" ht="19.899999999999999" customHeight="1">
      <c r="A92" s="88" t="s">
        <v>373</v>
      </c>
      <c r="B92" s="285" t="s">
        <v>363</v>
      </c>
      <c r="C92" s="285" t="s">
        <v>363</v>
      </c>
      <c r="D92" s="285" t="s">
        <v>363</v>
      </c>
      <c r="E92" s="285" t="s">
        <v>363</v>
      </c>
      <c r="F92" s="285" t="s">
        <v>363</v>
      </c>
      <c r="G92" s="285" t="s">
        <v>363</v>
      </c>
      <c r="H92" s="285" t="s">
        <v>363</v>
      </c>
      <c r="I92" s="286"/>
      <c r="J92" s="285" t="s">
        <v>363</v>
      </c>
      <c r="K92" s="285" t="s">
        <v>363</v>
      </c>
      <c r="L92" s="285" t="s">
        <v>363</v>
      </c>
      <c r="M92" s="285" t="s">
        <v>363</v>
      </c>
      <c r="N92" s="285" t="s">
        <v>363</v>
      </c>
      <c r="O92" s="285" t="s">
        <v>363</v>
      </c>
      <c r="P92" s="285" t="s">
        <v>363</v>
      </c>
      <c r="Q92" s="286"/>
      <c r="R92" s="285" t="s">
        <v>363</v>
      </c>
      <c r="S92" s="285" t="s">
        <v>363</v>
      </c>
      <c r="T92" s="285" t="s">
        <v>363</v>
      </c>
      <c r="U92" s="285" t="s">
        <v>363</v>
      </c>
      <c r="V92" s="285" t="s">
        <v>363</v>
      </c>
      <c r="W92" s="285" t="s">
        <v>363</v>
      </c>
      <c r="X92" s="285" t="s">
        <v>363</v>
      </c>
      <c r="Y92" s="286"/>
      <c r="Z92" s="285" t="s">
        <v>363</v>
      </c>
      <c r="AA92" s="285" t="s">
        <v>363</v>
      </c>
      <c r="AB92" s="285" t="s">
        <v>363</v>
      </c>
      <c r="AC92" s="285" t="s">
        <v>363</v>
      </c>
      <c r="AD92" s="285" t="s">
        <v>363</v>
      </c>
      <c r="AE92" s="285" t="s">
        <v>363</v>
      </c>
      <c r="AF92" s="285" t="s">
        <v>363</v>
      </c>
      <c r="AG92" s="102">
        <v>3</v>
      </c>
    </row>
    <row r="93" spans="1:36" s="94" customFormat="1" ht="19.899999999999999" customHeight="1">
      <c r="A93" s="94" t="s">
        <v>375</v>
      </c>
      <c r="B93" s="285" t="s">
        <v>363</v>
      </c>
      <c r="C93" s="285" t="s">
        <v>363</v>
      </c>
      <c r="D93" s="285" t="s">
        <v>363</v>
      </c>
      <c r="E93" s="285" t="s">
        <v>363</v>
      </c>
      <c r="F93" s="285" t="s">
        <v>363</v>
      </c>
      <c r="G93" s="285" t="s">
        <v>363</v>
      </c>
      <c r="H93" s="285" t="s">
        <v>363</v>
      </c>
      <c r="I93" s="286"/>
      <c r="J93" s="285" t="s">
        <v>363</v>
      </c>
      <c r="K93" s="285" t="s">
        <v>363</v>
      </c>
      <c r="L93" s="285" t="s">
        <v>363</v>
      </c>
      <c r="M93" s="285" t="s">
        <v>363</v>
      </c>
      <c r="N93" s="285" t="s">
        <v>363</v>
      </c>
      <c r="O93" s="285" t="s">
        <v>363</v>
      </c>
      <c r="P93" s="285" t="s">
        <v>363</v>
      </c>
      <c r="Q93" s="286"/>
      <c r="R93" s="285" t="s">
        <v>363</v>
      </c>
      <c r="S93" s="285" t="s">
        <v>363</v>
      </c>
      <c r="T93" s="285" t="s">
        <v>363</v>
      </c>
      <c r="U93" s="285" t="s">
        <v>363</v>
      </c>
      <c r="V93" s="285" t="s">
        <v>363</v>
      </c>
      <c r="W93" s="285" t="s">
        <v>363</v>
      </c>
      <c r="X93" s="285" t="s">
        <v>363</v>
      </c>
      <c r="Y93" s="286"/>
      <c r="Z93" s="285" t="s">
        <v>363</v>
      </c>
      <c r="AA93" s="285" t="s">
        <v>363</v>
      </c>
      <c r="AB93" s="285" t="s">
        <v>363</v>
      </c>
      <c r="AC93" s="285" t="s">
        <v>363</v>
      </c>
      <c r="AD93" s="285" t="s">
        <v>363</v>
      </c>
      <c r="AE93" s="285" t="s">
        <v>363</v>
      </c>
      <c r="AF93" s="285" t="s">
        <v>363</v>
      </c>
      <c r="AG93" s="102">
        <v>4</v>
      </c>
    </row>
    <row r="94" spans="1:36" s="97" customFormat="1" ht="19.899999999999999" customHeight="1">
      <c r="A94" s="97" t="s">
        <v>393</v>
      </c>
      <c r="B94" s="285" t="s">
        <v>363</v>
      </c>
      <c r="C94" s="285" t="s">
        <v>363</v>
      </c>
      <c r="D94" s="285" t="s">
        <v>363</v>
      </c>
      <c r="E94" s="285" t="s">
        <v>363</v>
      </c>
      <c r="F94" s="285" t="s">
        <v>363</v>
      </c>
      <c r="G94" s="285" t="s">
        <v>363</v>
      </c>
      <c r="H94" s="285" t="s">
        <v>363</v>
      </c>
      <c r="I94" s="286"/>
      <c r="J94" s="285" t="s">
        <v>363</v>
      </c>
      <c r="K94" s="285" t="s">
        <v>363</v>
      </c>
      <c r="L94" s="285" t="s">
        <v>363</v>
      </c>
      <c r="M94" s="285" t="s">
        <v>363</v>
      </c>
      <c r="N94" s="285" t="s">
        <v>363</v>
      </c>
      <c r="O94" s="285" t="s">
        <v>363</v>
      </c>
      <c r="P94" s="285" t="s">
        <v>363</v>
      </c>
      <c r="Q94" s="286"/>
      <c r="R94" s="285" t="s">
        <v>363</v>
      </c>
      <c r="S94" s="285" t="s">
        <v>363</v>
      </c>
      <c r="T94" s="285" t="s">
        <v>363</v>
      </c>
      <c r="U94" s="285" t="s">
        <v>363</v>
      </c>
      <c r="V94" s="285" t="s">
        <v>363</v>
      </c>
      <c r="W94" s="285" t="s">
        <v>363</v>
      </c>
      <c r="X94" s="285" t="s">
        <v>363</v>
      </c>
      <c r="Y94" s="286"/>
      <c r="Z94" s="285" t="s">
        <v>363</v>
      </c>
      <c r="AA94" s="285" t="s">
        <v>363</v>
      </c>
      <c r="AB94" s="285" t="s">
        <v>95</v>
      </c>
      <c r="AC94" s="285" t="s">
        <v>363</v>
      </c>
      <c r="AD94" s="285" t="s">
        <v>363</v>
      </c>
      <c r="AE94" s="285" t="s">
        <v>363</v>
      </c>
      <c r="AF94" s="285" t="s">
        <v>363</v>
      </c>
      <c r="AG94" s="102">
        <v>13</v>
      </c>
    </row>
    <row r="95" spans="1:36" ht="19.899999999999999" customHeight="1">
      <c r="A95" s="34" t="s">
        <v>89</v>
      </c>
      <c r="B95" s="122" t="s">
        <v>363</v>
      </c>
      <c r="C95" s="122">
        <v>43535</v>
      </c>
      <c r="D95" s="122">
        <v>43536</v>
      </c>
      <c r="E95" s="122">
        <v>43537</v>
      </c>
      <c r="F95" s="122">
        <v>43538</v>
      </c>
      <c r="G95" s="122">
        <v>43539</v>
      </c>
      <c r="H95" s="122">
        <v>43540</v>
      </c>
      <c r="I95" s="85"/>
      <c r="J95" s="122" t="s">
        <v>363</v>
      </c>
      <c r="K95" s="122">
        <v>43563</v>
      </c>
      <c r="L95" s="122">
        <v>43564</v>
      </c>
      <c r="M95" s="122">
        <v>43565</v>
      </c>
      <c r="N95" s="122">
        <v>43566</v>
      </c>
      <c r="O95" s="122">
        <v>43567</v>
      </c>
      <c r="P95" s="122">
        <v>43568</v>
      </c>
      <c r="Q95" s="85"/>
      <c r="R95" s="122" t="s">
        <v>363</v>
      </c>
      <c r="S95" s="122">
        <v>43598</v>
      </c>
      <c r="T95" s="122">
        <v>43599</v>
      </c>
      <c r="U95" s="122">
        <v>43600</v>
      </c>
      <c r="V95" s="122">
        <v>43601</v>
      </c>
      <c r="W95" s="122">
        <v>43602</v>
      </c>
      <c r="X95" s="122">
        <v>43603</v>
      </c>
      <c r="Y95" s="85"/>
      <c r="Z95" s="122" t="s">
        <v>363</v>
      </c>
      <c r="AA95" s="122">
        <v>43626</v>
      </c>
      <c r="AB95" s="122">
        <v>43627</v>
      </c>
      <c r="AC95" s="122">
        <v>43628</v>
      </c>
      <c r="AD95" s="122">
        <v>43629</v>
      </c>
      <c r="AE95" s="122">
        <v>43630</v>
      </c>
      <c r="AF95" s="122">
        <v>43630</v>
      </c>
    </row>
    <row r="96" spans="1:36" ht="19.899999999999999" customHeight="1">
      <c r="A96" s="38" t="s">
        <v>90</v>
      </c>
      <c r="B96" s="123" t="s">
        <v>363</v>
      </c>
      <c r="C96" s="123">
        <v>43537</v>
      </c>
      <c r="D96" s="123">
        <v>43538</v>
      </c>
      <c r="E96" s="123">
        <v>43539</v>
      </c>
      <c r="F96" s="123">
        <v>43540</v>
      </c>
      <c r="G96" s="123">
        <v>43541</v>
      </c>
      <c r="H96" s="123">
        <v>43542</v>
      </c>
      <c r="I96" s="85"/>
      <c r="J96" s="123" t="s">
        <v>363</v>
      </c>
      <c r="K96" s="123">
        <v>43565</v>
      </c>
      <c r="L96" s="123">
        <v>43566</v>
      </c>
      <c r="M96" s="123">
        <v>43567</v>
      </c>
      <c r="N96" s="123">
        <v>43568</v>
      </c>
      <c r="O96" s="123">
        <v>43569</v>
      </c>
      <c r="P96" s="123">
        <v>43570</v>
      </c>
      <c r="Q96" s="85"/>
      <c r="R96" s="123" t="s">
        <v>363</v>
      </c>
      <c r="S96" s="123">
        <v>43600</v>
      </c>
      <c r="T96" s="123">
        <v>43601</v>
      </c>
      <c r="U96" s="123">
        <v>43602</v>
      </c>
      <c r="V96" s="123">
        <v>43603</v>
      </c>
      <c r="W96" s="123">
        <v>43604</v>
      </c>
      <c r="X96" s="123">
        <v>43605</v>
      </c>
      <c r="Y96" s="85"/>
      <c r="Z96" s="123" t="s">
        <v>363</v>
      </c>
      <c r="AA96" s="123">
        <v>43628</v>
      </c>
      <c r="AB96" s="123">
        <v>43629</v>
      </c>
      <c r="AC96" s="123">
        <v>43630</v>
      </c>
      <c r="AD96" s="123">
        <v>43631</v>
      </c>
      <c r="AE96" s="123">
        <v>43632</v>
      </c>
      <c r="AF96" s="123">
        <v>43632</v>
      </c>
    </row>
    <row r="97" spans="1:36" s="140" customFormat="1" ht="19.899999999999999"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19.899999999999999" hidden="1" customHeight="1">
      <c r="A98" s="114"/>
      <c r="B98" s="118" t="b">
        <v>0</v>
      </c>
      <c r="C98" s="118" t="s">
        <v>396</v>
      </c>
      <c r="D98" s="118" t="s">
        <v>396</v>
      </c>
      <c r="E98" s="118" t="s">
        <v>396</v>
      </c>
      <c r="F98" s="118" t="s">
        <v>396</v>
      </c>
      <c r="G98" s="118" t="s">
        <v>396</v>
      </c>
      <c r="H98" s="118" t="s">
        <v>396</v>
      </c>
      <c r="I98" s="85"/>
      <c r="J98" s="118" t="b">
        <v>0</v>
      </c>
      <c r="K98" s="118" t="s">
        <v>392</v>
      </c>
      <c r="L98" s="118" t="s">
        <v>392</v>
      </c>
      <c r="M98" s="118" t="s">
        <v>392</v>
      </c>
      <c r="N98" s="118" t="s">
        <v>392</v>
      </c>
      <c r="O98" s="118" t="s">
        <v>392</v>
      </c>
      <c r="P98" s="118" t="s">
        <v>392</v>
      </c>
      <c r="Q98" s="85"/>
      <c r="R98" s="118" t="b">
        <v>0</v>
      </c>
      <c r="S98" s="118" t="s">
        <v>392</v>
      </c>
      <c r="T98" s="118" t="s">
        <v>392</v>
      </c>
      <c r="U98" s="118" t="s">
        <v>392</v>
      </c>
      <c r="V98" s="118" t="s">
        <v>392</v>
      </c>
      <c r="W98" s="118" t="s">
        <v>392</v>
      </c>
      <c r="X98" s="118" t="s">
        <v>392</v>
      </c>
      <c r="Y98" s="85"/>
      <c r="Z98" s="118" t="e">
        <v>#N/A</v>
      </c>
      <c r="AA98" s="118" t="e">
        <v>#N/A</v>
      </c>
      <c r="AB98" s="118" t="e">
        <v>#N/A</v>
      </c>
      <c r="AC98" s="118" t="e">
        <v>#N/A</v>
      </c>
      <c r="AD98" s="118" t="e">
        <v>#N/A</v>
      </c>
      <c r="AE98" s="118" t="e">
        <v>#N/A</v>
      </c>
      <c r="AF98" s="118" t="e">
        <v>#N/A</v>
      </c>
      <c r="AG98" s="115"/>
      <c r="AJ98" s="117"/>
    </row>
    <row r="99" spans="1:36" s="86" customFormat="1" ht="19.899999999999999" customHeight="1">
      <c r="A99" s="126" t="s">
        <v>369</v>
      </c>
      <c r="B99" s="285" t="s">
        <v>363</v>
      </c>
      <c r="C99" s="285" t="s">
        <v>363</v>
      </c>
      <c r="D99" s="285" t="s">
        <v>363</v>
      </c>
      <c r="E99" s="285" t="s">
        <v>363</v>
      </c>
      <c r="F99" s="285" t="s">
        <v>363</v>
      </c>
      <c r="G99" s="285" t="s">
        <v>363</v>
      </c>
      <c r="H99" s="285" t="s">
        <v>363</v>
      </c>
      <c r="I99" s="286"/>
      <c r="J99" s="285" t="s">
        <v>363</v>
      </c>
      <c r="K99" s="285" t="s">
        <v>363</v>
      </c>
      <c r="L99" s="285" t="s">
        <v>363</v>
      </c>
      <c r="M99" s="285" t="s">
        <v>363</v>
      </c>
      <c r="N99" s="285" t="s">
        <v>363</v>
      </c>
      <c r="O99" s="285" t="s">
        <v>363</v>
      </c>
      <c r="P99" s="285" t="s">
        <v>363</v>
      </c>
      <c r="Q99" s="286"/>
      <c r="R99" s="285" t="s">
        <v>363</v>
      </c>
      <c r="S99" s="285" t="s">
        <v>363</v>
      </c>
      <c r="T99" s="285" t="s">
        <v>363</v>
      </c>
      <c r="U99" s="285" t="s">
        <v>363</v>
      </c>
      <c r="V99" s="285" t="s">
        <v>363</v>
      </c>
      <c r="W99" s="285" t="s">
        <v>363</v>
      </c>
      <c r="X99" s="285" t="s">
        <v>363</v>
      </c>
      <c r="Y99" s="286"/>
      <c r="Z99" s="285" t="s">
        <v>363</v>
      </c>
      <c r="AA99" s="285" t="s">
        <v>363</v>
      </c>
      <c r="AB99" s="285" t="s">
        <v>363</v>
      </c>
      <c r="AC99" s="285" t="s">
        <v>363</v>
      </c>
      <c r="AD99" s="285" t="s">
        <v>363</v>
      </c>
      <c r="AE99" s="285" t="s">
        <v>363</v>
      </c>
      <c r="AF99" s="285" t="s">
        <v>363</v>
      </c>
      <c r="AG99" s="102">
        <v>1</v>
      </c>
    </row>
    <row r="100" spans="1:36" s="88" customFormat="1" ht="19.899999999999999" customHeight="1">
      <c r="A100" s="88" t="s">
        <v>373</v>
      </c>
      <c r="B100" s="285" t="s">
        <v>363</v>
      </c>
      <c r="C100" s="285" t="s">
        <v>363</v>
      </c>
      <c r="D100" s="285" t="s">
        <v>363</v>
      </c>
      <c r="E100" s="285" t="s">
        <v>363</v>
      </c>
      <c r="F100" s="285" t="s">
        <v>363</v>
      </c>
      <c r="G100" s="285" t="s">
        <v>363</v>
      </c>
      <c r="H100" s="285" t="s">
        <v>363</v>
      </c>
      <c r="I100" s="286"/>
      <c r="J100" s="285" t="s">
        <v>363</v>
      </c>
      <c r="K100" s="285" t="s">
        <v>363</v>
      </c>
      <c r="L100" s="285" t="s">
        <v>363</v>
      </c>
      <c r="M100" s="285" t="s">
        <v>363</v>
      </c>
      <c r="N100" s="285" t="s">
        <v>363</v>
      </c>
      <c r="O100" s="285" t="s">
        <v>363</v>
      </c>
      <c r="P100" s="285" t="s">
        <v>363</v>
      </c>
      <c r="Q100" s="286"/>
      <c r="R100" s="285" t="s">
        <v>363</v>
      </c>
      <c r="S100" s="285" t="s">
        <v>363</v>
      </c>
      <c r="T100" s="285" t="s">
        <v>363</v>
      </c>
      <c r="U100" s="285" t="s">
        <v>363</v>
      </c>
      <c r="V100" s="285" t="s">
        <v>363</v>
      </c>
      <c r="W100" s="285" t="s">
        <v>363</v>
      </c>
      <c r="X100" s="285" t="s">
        <v>363</v>
      </c>
      <c r="Y100" s="286"/>
      <c r="Z100" s="285" t="s">
        <v>363</v>
      </c>
      <c r="AA100" s="285" t="s">
        <v>363</v>
      </c>
      <c r="AB100" s="285" t="s">
        <v>363</v>
      </c>
      <c r="AC100" s="285" t="s">
        <v>363</v>
      </c>
      <c r="AD100" s="285" t="s">
        <v>363</v>
      </c>
      <c r="AE100" s="285" t="s">
        <v>363</v>
      </c>
      <c r="AF100" s="285" t="s">
        <v>363</v>
      </c>
      <c r="AG100" s="102">
        <v>3</v>
      </c>
    </row>
    <row r="101" spans="1:36" s="94" customFormat="1" ht="19.899999999999999" customHeight="1">
      <c r="A101" s="94" t="s">
        <v>375</v>
      </c>
      <c r="B101" s="285" t="s">
        <v>363</v>
      </c>
      <c r="C101" s="285" t="s">
        <v>363</v>
      </c>
      <c r="D101" s="285" t="s">
        <v>363</v>
      </c>
      <c r="E101" s="285" t="s">
        <v>363</v>
      </c>
      <c r="F101" s="285" t="s">
        <v>363</v>
      </c>
      <c r="G101" s="285" t="s">
        <v>363</v>
      </c>
      <c r="H101" s="285" t="s">
        <v>363</v>
      </c>
      <c r="I101" s="286"/>
      <c r="J101" s="285" t="s">
        <v>363</v>
      </c>
      <c r="K101" s="285" t="s">
        <v>363</v>
      </c>
      <c r="L101" s="285" t="s">
        <v>363</v>
      </c>
      <c r="M101" s="285" t="s">
        <v>363</v>
      </c>
      <c r="N101" s="285" t="s">
        <v>363</v>
      </c>
      <c r="O101" s="285" t="s">
        <v>363</v>
      </c>
      <c r="P101" s="285" t="s">
        <v>363</v>
      </c>
      <c r="Q101" s="286"/>
      <c r="R101" s="285" t="s">
        <v>363</v>
      </c>
      <c r="S101" s="285" t="s">
        <v>363</v>
      </c>
      <c r="T101" s="285" t="s">
        <v>363</v>
      </c>
      <c r="U101" s="285" t="s">
        <v>363</v>
      </c>
      <c r="V101" s="285" t="s">
        <v>363</v>
      </c>
      <c r="W101" s="285" t="s">
        <v>363</v>
      </c>
      <c r="X101" s="285" t="s">
        <v>363</v>
      </c>
      <c r="Y101" s="286"/>
      <c r="Z101" s="285" t="s">
        <v>363</v>
      </c>
      <c r="AA101" s="285" t="s">
        <v>363</v>
      </c>
      <c r="AB101" s="285" t="s">
        <v>363</v>
      </c>
      <c r="AC101" s="285" t="s">
        <v>363</v>
      </c>
      <c r="AD101" s="285" t="s">
        <v>363</v>
      </c>
      <c r="AE101" s="285" t="s">
        <v>363</v>
      </c>
      <c r="AF101" s="285" t="s">
        <v>363</v>
      </c>
      <c r="AG101" s="102">
        <v>4</v>
      </c>
    </row>
    <row r="102" spans="1:36" s="97" customFormat="1" ht="19.899999999999999" customHeight="1">
      <c r="A102" s="97" t="s">
        <v>393</v>
      </c>
      <c r="B102" s="285" t="s">
        <v>363</v>
      </c>
      <c r="C102" s="285" t="s">
        <v>363</v>
      </c>
      <c r="D102" s="285" t="s">
        <v>363</v>
      </c>
      <c r="E102" s="285" t="s">
        <v>363</v>
      </c>
      <c r="F102" s="285" t="s">
        <v>363</v>
      </c>
      <c r="G102" s="285" t="s">
        <v>363</v>
      </c>
      <c r="H102" s="285" t="s">
        <v>363</v>
      </c>
      <c r="I102" s="286"/>
      <c r="J102" s="285" t="s">
        <v>363</v>
      </c>
      <c r="K102" s="285" t="s">
        <v>363</v>
      </c>
      <c r="L102" s="285" t="s">
        <v>363</v>
      </c>
      <c r="M102" s="285" t="s">
        <v>363</v>
      </c>
      <c r="N102" s="285" t="s">
        <v>363</v>
      </c>
      <c r="O102" s="285" t="s">
        <v>95</v>
      </c>
      <c r="P102" s="285" t="s">
        <v>363</v>
      </c>
      <c r="Q102" s="286"/>
      <c r="R102" s="285" t="s">
        <v>363</v>
      </c>
      <c r="S102" s="285" t="s">
        <v>363</v>
      </c>
      <c r="T102" s="285" t="s">
        <v>95</v>
      </c>
      <c r="U102" s="285" t="s">
        <v>363</v>
      </c>
      <c r="V102" s="285" t="s">
        <v>363</v>
      </c>
      <c r="W102" s="285" t="s">
        <v>363</v>
      </c>
      <c r="X102" s="285" t="s">
        <v>363</v>
      </c>
      <c r="Y102" s="286"/>
      <c r="Z102" s="285" t="s">
        <v>363</v>
      </c>
      <c r="AA102" s="285" t="s">
        <v>363</v>
      </c>
      <c r="AB102" s="285" t="s">
        <v>363</v>
      </c>
      <c r="AC102" s="285" t="s">
        <v>363</v>
      </c>
      <c r="AD102" s="285" t="s">
        <v>363</v>
      </c>
      <c r="AE102" s="285" t="s">
        <v>363</v>
      </c>
      <c r="AF102" s="285" t="s">
        <v>363</v>
      </c>
      <c r="AG102" s="102">
        <v>13</v>
      </c>
    </row>
    <row r="103" spans="1:36" ht="19.899999999999999" customHeight="1">
      <c r="A103" s="34" t="s">
        <v>89</v>
      </c>
      <c r="B103" s="122" t="s">
        <v>363</v>
      </c>
      <c r="C103" s="122">
        <v>43542</v>
      </c>
      <c r="D103" s="122">
        <v>43543</v>
      </c>
      <c r="E103" s="122">
        <v>43544</v>
      </c>
      <c r="F103" s="122">
        <v>43545</v>
      </c>
      <c r="G103" s="122">
        <v>43546</v>
      </c>
      <c r="H103" s="122">
        <v>43547</v>
      </c>
      <c r="I103" s="85"/>
      <c r="J103" s="122" t="s">
        <v>363</v>
      </c>
      <c r="K103" s="122">
        <v>43570</v>
      </c>
      <c r="L103" s="122">
        <v>43571</v>
      </c>
      <c r="M103" s="122">
        <v>43572</v>
      </c>
      <c r="N103" s="122">
        <v>43573</v>
      </c>
      <c r="O103" s="122">
        <v>43574</v>
      </c>
      <c r="P103" s="122">
        <v>43575</v>
      </c>
      <c r="Q103" s="85"/>
      <c r="R103" s="122" t="s">
        <v>363</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19.899999999999999" customHeight="1">
      <c r="A104" s="38" t="s">
        <v>90</v>
      </c>
      <c r="B104" s="124" t="s">
        <v>363</v>
      </c>
      <c r="C104" s="124">
        <v>43544</v>
      </c>
      <c r="D104" s="124">
        <v>43545</v>
      </c>
      <c r="E104" s="124">
        <v>43546</v>
      </c>
      <c r="F104" s="124">
        <v>43547</v>
      </c>
      <c r="G104" s="124">
        <v>43548</v>
      </c>
      <c r="H104" s="124">
        <v>43549</v>
      </c>
      <c r="I104" s="85"/>
      <c r="J104" s="124" t="s">
        <v>363</v>
      </c>
      <c r="K104" s="124">
        <v>43572</v>
      </c>
      <c r="L104" s="124">
        <v>43573</v>
      </c>
      <c r="M104" s="124">
        <v>43574</v>
      </c>
      <c r="N104" s="124">
        <v>43575</v>
      </c>
      <c r="O104" s="124">
        <v>43576</v>
      </c>
      <c r="P104" s="124">
        <v>43577</v>
      </c>
      <c r="Q104" s="85"/>
      <c r="R104" s="124" t="s">
        <v>363</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19.899999999999999" customHeight="1"/>
    <row r="106" spans="1:36" ht="19.899999999999999" customHeight="1">
      <c r="D106" s="126" t="s">
        <v>398</v>
      </c>
      <c r="H106" s="88" t="s">
        <v>399</v>
      </c>
      <c r="L106" s="94" t="s">
        <v>400</v>
      </c>
      <c r="P106" s="97" t="s">
        <v>401</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22"/>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workbookViewId="0"/>
  </sheetViews>
  <sheetFormatPr defaultColWidth="3.375" defaultRowHeight="13.5"/>
  <cols>
    <col min="1" max="5" width="6" customWidth="1"/>
    <col min="6" max="6" width="21.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13" t="s">
        <v>332</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788" t="s">
        <v>412</v>
      </c>
      <c r="C3" s="645"/>
      <c r="D3" s="645"/>
      <c r="E3" s="645"/>
      <c r="F3" s="789" t="s">
        <v>448</v>
      </c>
      <c r="G3" s="789"/>
      <c r="H3" s="789"/>
      <c r="I3" s="789"/>
      <c r="J3" s="789"/>
      <c r="K3" s="789"/>
      <c r="L3" s="789"/>
      <c r="M3" s="789"/>
      <c r="O3" s="219"/>
      <c r="P3" s="691" t="s">
        <v>136</v>
      </c>
      <c r="Q3" s="691"/>
      <c r="R3" s="691"/>
      <c r="S3" s="691"/>
      <c r="T3" s="789" t="s">
        <v>450</v>
      </c>
      <c r="U3" s="789"/>
      <c r="V3" s="789"/>
      <c r="W3" s="789"/>
      <c r="X3" s="789"/>
      <c r="Y3" s="789"/>
      <c r="Z3" s="789"/>
      <c r="AA3" s="789"/>
    </row>
    <row r="4" spans="1:70" s="218" customFormat="1" ht="27" customHeight="1">
      <c r="A4" s="220"/>
      <c r="K4" s="221"/>
      <c r="L4" s="221"/>
      <c r="M4" s="221"/>
      <c r="N4" s="221"/>
      <c r="O4" s="221"/>
      <c r="P4" s="221"/>
      <c r="Q4" s="221"/>
      <c r="R4" s="221"/>
      <c r="S4" s="221"/>
      <c r="T4" s="221"/>
      <c r="U4" s="221"/>
      <c r="V4" s="221"/>
      <c r="W4" s="221"/>
    </row>
    <row r="5" spans="1:70" s="218" customFormat="1" ht="27" customHeight="1">
      <c r="B5" s="779" t="s">
        <v>138</v>
      </c>
      <c r="C5" s="780"/>
      <c r="D5" s="780"/>
      <c r="E5" s="780"/>
      <c r="F5" s="780"/>
      <c r="G5" s="780"/>
      <c r="H5" s="780"/>
      <c r="I5" s="780"/>
      <c r="J5" s="780"/>
      <c r="K5" s="780"/>
      <c r="L5" s="780"/>
      <c r="M5" s="780"/>
      <c r="N5" s="781"/>
      <c r="P5" s="718" t="s">
        <v>137</v>
      </c>
      <c r="Q5" s="718"/>
      <c r="R5" s="718"/>
      <c r="S5" s="718"/>
      <c r="T5" s="791" t="s">
        <v>229</v>
      </c>
      <c r="U5" s="791"/>
      <c r="V5" s="791"/>
      <c r="W5" s="791"/>
      <c r="X5" s="791"/>
      <c r="Y5" s="791"/>
      <c r="Z5" s="791"/>
      <c r="AA5" s="791"/>
      <c r="AB5" s="791"/>
      <c r="AC5" s="791"/>
      <c r="AD5" s="791"/>
      <c r="AE5" s="791"/>
      <c r="AF5" s="791"/>
      <c r="AG5" s="791"/>
      <c r="AH5" s="791"/>
      <c r="AI5" s="791"/>
    </row>
    <row r="6" spans="1:70" s="218" customFormat="1" ht="27" customHeight="1">
      <c r="B6" s="782"/>
      <c r="C6" s="783"/>
      <c r="D6" s="783"/>
      <c r="E6" s="783"/>
      <c r="F6" s="783"/>
      <c r="G6" s="783"/>
      <c r="H6" s="783"/>
      <c r="I6" s="783"/>
      <c r="J6" s="783"/>
      <c r="K6" s="783"/>
      <c r="L6" s="783"/>
      <c r="M6" s="783"/>
      <c r="N6" s="784"/>
      <c r="P6" s="790"/>
      <c r="Q6" s="790"/>
      <c r="R6" s="790"/>
      <c r="S6" s="790"/>
      <c r="T6" s="792"/>
      <c r="U6" s="792"/>
      <c r="V6" s="792"/>
      <c r="W6" s="792"/>
      <c r="X6" s="792"/>
      <c r="Y6" s="792"/>
      <c r="Z6" s="792"/>
      <c r="AA6" s="792"/>
      <c r="AB6" s="792"/>
      <c r="AC6" s="792"/>
      <c r="AD6" s="792"/>
      <c r="AE6" s="792"/>
      <c r="AF6" s="792"/>
      <c r="AG6" s="792"/>
      <c r="AH6" s="792"/>
      <c r="AI6" s="792"/>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785" t="s">
        <v>139</v>
      </c>
      <c r="T8" s="786"/>
      <c r="U8" s="786"/>
      <c r="V8" s="786"/>
      <c r="W8" s="786"/>
      <c r="X8" s="786"/>
      <c r="Y8" s="786"/>
      <c r="Z8" s="786"/>
      <c r="AA8" s="786"/>
      <c r="AB8" s="786"/>
      <c r="AC8" s="786"/>
      <c r="AD8" s="787"/>
      <c r="BR8" s="222"/>
    </row>
    <row r="9" spans="1:70" s="218" customFormat="1" ht="27" customHeight="1">
      <c r="S9" s="793" t="s">
        <v>452</v>
      </c>
      <c r="T9" s="794"/>
      <c r="U9" s="794"/>
      <c r="V9" s="794"/>
      <c r="W9" s="794"/>
      <c r="X9" s="794"/>
      <c r="Y9" s="794" t="s">
        <v>141</v>
      </c>
      <c r="Z9" s="794"/>
      <c r="AA9" s="794"/>
      <c r="AB9" s="794"/>
      <c r="AC9" s="794"/>
      <c r="AD9" s="797"/>
      <c r="AI9" s="225"/>
      <c r="BR9" s="222"/>
    </row>
    <row r="10" spans="1:70" s="218" customFormat="1" ht="57.75" customHeight="1" thickBot="1">
      <c r="S10" s="795"/>
      <c r="T10" s="796"/>
      <c r="U10" s="796"/>
      <c r="V10" s="796"/>
      <c r="W10" s="796"/>
      <c r="X10" s="796"/>
      <c r="Y10" s="796"/>
      <c r="Z10" s="796"/>
      <c r="AA10" s="796"/>
      <c r="AB10" s="796"/>
      <c r="AC10" s="796"/>
      <c r="AD10" s="798"/>
      <c r="AI10" s="225"/>
      <c r="BR10" s="222"/>
    </row>
    <row r="11" spans="1:70" s="218" customFormat="1" ht="22.9" customHeight="1">
      <c r="A11" s="776" t="s">
        <v>142</v>
      </c>
      <c r="B11" s="777"/>
      <c r="C11" s="777"/>
      <c r="D11" s="777"/>
      <c r="E11" s="777"/>
      <c r="F11" s="777"/>
      <c r="G11" s="768" t="s">
        <v>143</v>
      </c>
      <c r="H11" s="768"/>
      <c r="I11" s="768"/>
      <c r="J11" s="768"/>
      <c r="K11" s="768"/>
      <c r="L11" s="768"/>
      <c r="M11" s="777" t="s">
        <v>144</v>
      </c>
      <c r="N11" s="777"/>
      <c r="O11" s="777"/>
      <c r="P11" s="777"/>
      <c r="Q11" s="777"/>
      <c r="R11" s="777"/>
      <c r="S11" s="777" t="s">
        <v>145</v>
      </c>
      <c r="T11" s="777"/>
      <c r="U11" s="777"/>
      <c r="V11" s="777"/>
      <c r="W11" s="777"/>
      <c r="X11" s="777"/>
      <c r="Y11" s="777"/>
      <c r="Z11" s="777"/>
      <c r="AA11" s="777"/>
      <c r="AB11" s="777"/>
      <c r="AC11" s="777"/>
      <c r="AD11" s="777"/>
      <c r="AE11" s="777" t="s">
        <v>146</v>
      </c>
      <c r="AF11" s="799"/>
      <c r="AG11" s="800" t="s">
        <v>147</v>
      </c>
      <c r="AH11" s="801"/>
      <c r="AI11" s="225"/>
      <c r="BP11" s="226"/>
      <c r="BQ11" s="226"/>
      <c r="BR11" s="225"/>
    </row>
    <row r="12" spans="1:70" s="218" customFormat="1" ht="63.75" customHeight="1">
      <c r="A12" s="778"/>
      <c r="B12" s="645"/>
      <c r="C12" s="645"/>
      <c r="D12" s="645"/>
      <c r="E12" s="645"/>
      <c r="F12" s="645"/>
      <c r="G12" s="775"/>
      <c r="H12" s="775"/>
      <c r="I12" s="775"/>
      <c r="J12" s="775"/>
      <c r="K12" s="775"/>
      <c r="L12" s="775"/>
      <c r="M12" s="645"/>
      <c r="N12" s="645"/>
      <c r="O12" s="645"/>
      <c r="P12" s="645"/>
      <c r="Q12" s="645"/>
      <c r="R12" s="645"/>
      <c r="S12" s="645"/>
      <c r="T12" s="645"/>
      <c r="U12" s="645"/>
      <c r="V12" s="645"/>
      <c r="W12" s="645"/>
      <c r="X12" s="645"/>
      <c r="Y12" s="645"/>
      <c r="Z12" s="645"/>
      <c r="AA12" s="645"/>
      <c r="AB12" s="645"/>
      <c r="AC12" s="645"/>
      <c r="AD12" s="645"/>
      <c r="AE12" s="645"/>
      <c r="AF12" s="646"/>
      <c r="AG12" s="645"/>
      <c r="AH12" s="717"/>
      <c r="AI12" s="225"/>
      <c r="BP12" s="226"/>
      <c r="BQ12" s="226"/>
      <c r="BR12" s="225"/>
    </row>
    <row r="13" spans="1:70" s="218" customFormat="1" ht="40.15" customHeight="1">
      <c r="A13" s="692" t="s">
        <v>151</v>
      </c>
      <c r="B13" s="693"/>
      <c r="C13" s="693"/>
      <c r="D13" s="693"/>
      <c r="E13" s="693"/>
      <c r="F13" s="694"/>
      <c r="G13" s="645" t="s">
        <v>152</v>
      </c>
      <c r="H13" s="645"/>
      <c r="I13" s="645"/>
      <c r="J13" s="645"/>
      <c r="K13" s="645"/>
      <c r="L13" s="645"/>
      <c r="M13" s="645" t="s">
        <v>153</v>
      </c>
      <c r="N13" s="645"/>
      <c r="O13" s="645"/>
      <c r="P13" s="645"/>
      <c r="Q13" s="645"/>
      <c r="R13" s="645"/>
      <c r="S13" s="643"/>
      <c r="T13" s="643"/>
      <c r="U13" s="643"/>
      <c r="V13" s="643"/>
      <c r="W13" s="644"/>
      <c r="X13" s="227" t="s">
        <v>154</v>
      </c>
      <c r="Y13" s="643"/>
      <c r="Z13" s="643"/>
      <c r="AA13" s="643"/>
      <c r="AB13" s="643"/>
      <c r="AC13" s="644"/>
      <c r="AD13" s="228" t="s">
        <v>154</v>
      </c>
      <c r="AE13" s="645"/>
      <c r="AF13" s="646"/>
      <c r="AG13" s="645"/>
      <c r="AH13" s="717"/>
      <c r="AI13" s="225"/>
      <c r="BP13" s="226"/>
      <c r="BQ13" s="226"/>
      <c r="BR13" s="225"/>
    </row>
    <row r="14" spans="1:70" s="218" customFormat="1" ht="40.15" customHeight="1">
      <c r="A14" s="626"/>
      <c r="B14" s="627"/>
      <c r="C14" s="627"/>
      <c r="D14" s="627"/>
      <c r="E14" s="627"/>
      <c r="F14" s="628"/>
      <c r="G14" s="645"/>
      <c r="H14" s="645"/>
      <c r="I14" s="645"/>
      <c r="J14" s="645"/>
      <c r="K14" s="645"/>
      <c r="L14" s="645"/>
      <c r="M14" s="645"/>
      <c r="N14" s="645"/>
      <c r="O14" s="645"/>
      <c r="P14" s="645"/>
      <c r="Q14" s="645"/>
      <c r="R14" s="645"/>
      <c r="S14" s="700">
        <f>S13*1.08</f>
        <v>0</v>
      </c>
      <c r="T14" s="700"/>
      <c r="U14" s="700"/>
      <c r="V14" s="700"/>
      <c r="W14" s="641"/>
      <c r="X14" s="229" t="s">
        <v>154</v>
      </c>
      <c r="Y14" s="700">
        <f>Y13*1.08</f>
        <v>0</v>
      </c>
      <c r="Z14" s="700"/>
      <c r="AA14" s="700"/>
      <c r="AB14" s="700"/>
      <c r="AC14" s="641"/>
      <c r="AD14" s="230" t="s">
        <v>154</v>
      </c>
      <c r="AE14" s="645"/>
      <c r="AF14" s="646"/>
      <c r="AG14" s="645"/>
      <c r="AH14" s="717"/>
      <c r="AI14" s="225"/>
      <c r="BP14" s="231"/>
      <c r="BQ14" s="226"/>
      <c r="BR14" s="225"/>
    </row>
    <row r="15" spans="1:70" s="218" customFormat="1" ht="40.15" customHeight="1">
      <c r="A15" s="626"/>
      <c r="B15" s="627"/>
      <c r="C15" s="627"/>
      <c r="D15" s="627"/>
      <c r="E15" s="627"/>
      <c r="F15" s="628"/>
      <c r="G15" s="645"/>
      <c r="H15" s="645"/>
      <c r="I15" s="645"/>
      <c r="J15" s="645"/>
      <c r="K15" s="645"/>
      <c r="L15" s="645"/>
      <c r="M15" s="645" t="s">
        <v>158</v>
      </c>
      <c r="N15" s="645"/>
      <c r="O15" s="645"/>
      <c r="P15" s="645"/>
      <c r="Q15" s="645"/>
      <c r="R15" s="645"/>
      <c r="S15" s="643"/>
      <c r="T15" s="643"/>
      <c r="U15" s="643"/>
      <c r="V15" s="643"/>
      <c r="W15" s="644"/>
      <c r="X15" s="227" t="s">
        <v>154</v>
      </c>
      <c r="Y15" s="643"/>
      <c r="Z15" s="643"/>
      <c r="AA15" s="643"/>
      <c r="AB15" s="643"/>
      <c r="AC15" s="644"/>
      <c r="AD15" s="228" t="s">
        <v>154</v>
      </c>
      <c r="AE15" s="645"/>
      <c r="AF15" s="646"/>
      <c r="AG15" s="645"/>
      <c r="AH15" s="717"/>
      <c r="AI15" s="225"/>
      <c r="BP15" s="226"/>
      <c r="BQ15" s="226"/>
      <c r="BR15" s="225"/>
    </row>
    <row r="16" spans="1:70" s="218" customFormat="1" ht="40.15" customHeight="1">
      <c r="A16" s="626"/>
      <c r="B16" s="627"/>
      <c r="C16" s="627"/>
      <c r="D16" s="627"/>
      <c r="E16" s="627"/>
      <c r="F16" s="628"/>
      <c r="G16" s="645"/>
      <c r="H16" s="645"/>
      <c r="I16" s="645"/>
      <c r="J16" s="645"/>
      <c r="K16" s="645"/>
      <c r="L16" s="645"/>
      <c r="M16" s="645"/>
      <c r="N16" s="645"/>
      <c r="O16" s="645"/>
      <c r="P16" s="645"/>
      <c r="Q16" s="645"/>
      <c r="R16" s="645"/>
      <c r="S16" s="700">
        <f>S15*1.08</f>
        <v>0</v>
      </c>
      <c r="T16" s="700"/>
      <c r="U16" s="700"/>
      <c r="V16" s="700"/>
      <c r="W16" s="641"/>
      <c r="X16" s="229" t="s">
        <v>154</v>
      </c>
      <c r="Y16" s="700">
        <f>Y15*1.08</f>
        <v>0</v>
      </c>
      <c r="Z16" s="700"/>
      <c r="AA16" s="700"/>
      <c r="AB16" s="700"/>
      <c r="AC16" s="641"/>
      <c r="AD16" s="230" t="s">
        <v>154</v>
      </c>
      <c r="AE16" s="645"/>
      <c r="AF16" s="646"/>
      <c r="AG16" s="645"/>
      <c r="AH16" s="717"/>
      <c r="AI16" s="225"/>
      <c r="BP16" s="226"/>
      <c r="BQ16" s="226"/>
      <c r="BR16" s="225"/>
    </row>
    <row r="17" spans="1:70" s="218" customFormat="1" ht="40.15" customHeight="1">
      <c r="A17" s="626"/>
      <c r="B17" s="627"/>
      <c r="C17" s="627"/>
      <c r="D17" s="627"/>
      <c r="E17" s="627"/>
      <c r="F17" s="628"/>
      <c r="G17" s="775" t="s">
        <v>160</v>
      </c>
      <c r="H17" s="775"/>
      <c r="I17" s="775"/>
      <c r="J17" s="775"/>
      <c r="K17" s="775"/>
      <c r="L17" s="775"/>
      <c r="M17" s="645" t="s">
        <v>161</v>
      </c>
      <c r="N17" s="645"/>
      <c r="O17" s="645"/>
      <c r="P17" s="645"/>
      <c r="Q17" s="645"/>
      <c r="R17" s="645"/>
      <c r="S17" s="643"/>
      <c r="T17" s="643"/>
      <c r="U17" s="643"/>
      <c r="V17" s="643"/>
      <c r="W17" s="644"/>
      <c r="X17" s="227" t="s">
        <v>154</v>
      </c>
      <c r="Y17" s="643"/>
      <c r="Z17" s="643"/>
      <c r="AA17" s="643"/>
      <c r="AB17" s="643"/>
      <c r="AC17" s="644"/>
      <c r="AD17" s="228" t="s">
        <v>154</v>
      </c>
      <c r="AE17" s="645"/>
      <c r="AF17" s="646"/>
      <c r="AG17" s="754"/>
      <c r="AH17" s="749"/>
      <c r="AI17" s="225"/>
      <c r="BP17" s="226"/>
      <c r="BQ17" s="226"/>
      <c r="BR17" s="225"/>
    </row>
    <row r="18" spans="1:70" s="218" customFormat="1" ht="40.15" customHeight="1">
      <c r="A18" s="626"/>
      <c r="B18" s="627"/>
      <c r="C18" s="627"/>
      <c r="D18" s="627"/>
      <c r="E18" s="627"/>
      <c r="F18" s="628"/>
      <c r="G18" s="775"/>
      <c r="H18" s="775"/>
      <c r="I18" s="775"/>
      <c r="J18" s="775"/>
      <c r="K18" s="775"/>
      <c r="L18" s="775"/>
      <c r="M18" s="645"/>
      <c r="N18" s="645"/>
      <c r="O18" s="645"/>
      <c r="P18" s="645"/>
      <c r="Q18" s="645"/>
      <c r="R18" s="645"/>
      <c r="S18" s="700">
        <f>S17*1.08</f>
        <v>0</v>
      </c>
      <c r="T18" s="700"/>
      <c r="U18" s="700"/>
      <c r="V18" s="700"/>
      <c r="W18" s="641"/>
      <c r="X18" s="229" t="s">
        <v>154</v>
      </c>
      <c r="Y18" s="700">
        <f>Y17*1.08</f>
        <v>0</v>
      </c>
      <c r="Z18" s="700"/>
      <c r="AA18" s="700"/>
      <c r="AB18" s="700"/>
      <c r="AC18" s="641"/>
      <c r="AD18" s="230" t="s">
        <v>154</v>
      </c>
      <c r="AE18" s="645"/>
      <c r="AF18" s="646"/>
      <c r="AG18" s="750"/>
      <c r="AH18" s="751"/>
      <c r="AI18" s="225"/>
      <c r="BP18" s="226"/>
      <c r="BQ18" s="226"/>
      <c r="BR18" s="225"/>
    </row>
    <row r="19" spans="1:70" s="218" customFormat="1" ht="40.15" customHeight="1">
      <c r="A19" s="626"/>
      <c r="B19" s="627"/>
      <c r="C19" s="627"/>
      <c r="D19" s="627"/>
      <c r="E19" s="627"/>
      <c r="F19" s="628"/>
      <c r="G19" s="775"/>
      <c r="H19" s="775"/>
      <c r="I19" s="775"/>
      <c r="J19" s="775"/>
      <c r="K19" s="775"/>
      <c r="L19" s="775"/>
      <c r="M19" s="645" t="s">
        <v>158</v>
      </c>
      <c r="N19" s="645"/>
      <c r="O19" s="645"/>
      <c r="P19" s="645"/>
      <c r="Q19" s="645"/>
      <c r="R19" s="645"/>
      <c r="S19" s="643"/>
      <c r="T19" s="643"/>
      <c r="U19" s="643"/>
      <c r="V19" s="643"/>
      <c r="W19" s="644"/>
      <c r="X19" s="227" t="s">
        <v>154</v>
      </c>
      <c r="Y19" s="643"/>
      <c r="Z19" s="643"/>
      <c r="AA19" s="643"/>
      <c r="AB19" s="643"/>
      <c r="AC19" s="644"/>
      <c r="AD19" s="228" t="s">
        <v>154</v>
      </c>
      <c r="AE19" s="645"/>
      <c r="AF19" s="646"/>
      <c r="AG19" s="750"/>
      <c r="AH19" s="751"/>
      <c r="AI19" s="225"/>
      <c r="BP19" s="226"/>
      <c r="BQ19" s="226"/>
      <c r="BR19" s="225"/>
    </row>
    <row r="20" spans="1:70" s="218" customFormat="1" ht="40.15" customHeight="1">
      <c r="A20" s="626"/>
      <c r="B20" s="627"/>
      <c r="C20" s="627"/>
      <c r="D20" s="627"/>
      <c r="E20" s="627"/>
      <c r="F20" s="628"/>
      <c r="G20" s="775"/>
      <c r="H20" s="775"/>
      <c r="I20" s="775"/>
      <c r="J20" s="775"/>
      <c r="K20" s="775"/>
      <c r="L20" s="775"/>
      <c r="M20" s="645"/>
      <c r="N20" s="645"/>
      <c r="O20" s="645"/>
      <c r="P20" s="645"/>
      <c r="Q20" s="645"/>
      <c r="R20" s="645"/>
      <c r="S20" s="700">
        <f>S19*1.08</f>
        <v>0</v>
      </c>
      <c r="T20" s="700"/>
      <c r="U20" s="700"/>
      <c r="V20" s="700"/>
      <c r="W20" s="641"/>
      <c r="X20" s="229" t="s">
        <v>154</v>
      </c>
      <c r="Y20" s="700">
        <f>Y19*1.08</f>
        <v>0</v>
      </c>
      <c r="Z20" s="700"/>
      <c r="AA20" s="700"/>
      <c r="AB20" s="700"/>
      <c r="AC20" s="641"/>
      <c r="AD20" s="230" t="s">
        <v>154</v>
      </c>
      <c r="AE20" s="645"/>
      <c r="AF20" s="646"/>
      <c r="AG20" s="752"/>
      <c r="AH20" s="753"/>
      <c r="AI20" s="225"/>
      <c r="BP20" s="226"/>
      <c r="BQ20" s="226"/>
      <c r="BR20" s="225"/>
    </row>
    <row r="21" spans="1:70" s="218" customFormat="1" ht="40.15" customHeight="1">
      <c r="A21" s="626"/>
      <c r="B21" s="627"/>
      <c r="C21" s="627"/>
      <c r="D21" s="627"/>
      <c r="E21" s="627"/>
      <c r="F21" s="628"/>
      <c r="G21" s="645" t="s">
        <v>164</v>
      </c>
      <c r="H21" s="645"/>
      <c r="I21" s="645"/>
      <c r="J21" s="645"/>
      <c r="K21" s="645"/>
      <c r="L21" s="645"/>
      <c r="M21" s="645" t="s">
        <v>165</v>
      </c>
      <c r="N21" s="645"/>
      <c r="O21" s="645"/>
      <c r="P21" s="645"/>
      <c r="Q21" s="645"/>
      <c r="R21" s="645"/>
      <c r="S21" s="643"/>
      <c r="T21" s="643"/>
      <c r="U21" s="643"/>
      <c r="V21" s="643"/>
      <c r="W21" s="644"/>
      <c r="X21" s="227" t="s">
        <v>154</v>
      </c>
      <c r="Y21" s="643"/>
      <c r="Z21" s="643"/>
      <c r="AA21" s="643"/>
      <c r="AB21" s="643"/>
      <c r="AC21" s="644"/>
      <c r="AD21" s="228" t="s">
        <v>154</v>
      </c>
      <c r="AE21" s="645"/>
      <c r="AF21" s="646"/>
      <c r="AG21" s="645"/>
      <c r="AH21" s="717"/>
      <c r="AI21" s="225"/>
      <c r="BP21" s="226"/>
      <c r="BQ21" s="226"/>
      <c r="BR21" s="225"/>
    </row>
    <row r="22" spans="1:70" s="218" customFormat="1" ht="40.15" customHeight="1">
      <c r="A22" s="626"/>
      <c r="B22" s="627"/>
      <c r="C22" s="627"/>
      <c r="D22" s="627"/>
      <c r="E22" s="627"/>
      <c r="F22" s="628"/>
      <c r="G22" s="645"/>
      <c r="H22" s="645"/>
      <c r="I22" s="645"/>
      <c r="J22" s="645"/>
      <c r="K22" s="645"/>
      <c r="L22" s="645"/>
      <c r="M22" s="645"/>
      <c r="N22" s="645"/>
      <c r="O22" s="645"/>
      <c r="P22" s="645"/>
      <c r="Q22" s="645"/>
      <c r="R22" s="645"/>
      <c r="S22" s="700">
        <f>S21*1.08</f>
        <v>0</v>
      </c>
      <c r="T22" s="700"/>
      <c r="U22" s="700"/>
      <c r="V22" s="700"/>
      <c r="W22" s="641"/>
      <c r="X22" s="229" t="s">
        <v>154</v>
      </c>
      <c r="Y22" s="700">
        <f>Y21*1.08</f>
        <v>0</v>
      </c>
      <c r="Z22" s="700"/>
      <c r="AA22" s="700"/>
      <c r="AB22" s="700"/>
      <c r="AC22" s="641"/>
      <c r="AD22" s="230" t="s">
        <v>154</v>
      </c>
      <c r="AE22" s="645"/>
      <c r="AF22" s="646"/>
      <c r="AG22" s="645"/>
      <c r="AH22" s="717"/>
      <c r="AI22" s="225"/>
      <c r="BP22" s="226"/>
      <c r="BQ22" s="226"/>
      <c r="BR22" s="225"/>
    </row>
    <row r="23" spans="1:70" s="218" customFormat="1" ht="40.15" customHeight="1">
      <c r="A23" s="626"/>
      <c r="B23" s="627"/>
      <c r="C23" s="627"/>
      <c r="D23" s="627"/>
      <c r="E23" s="627"/>
      <c r="F23" s="628"/>
      <c r="G23" s="645"/>
      <c r="H23" s="645"/>
      <c r="I23" s="645"/>
      <c r="J23" s="645"/>
      <c r="K23" s="645"/>
      <c r="L23" s="645"/>
      <c r="M23" s="645" t="s">
        <v>158</v>
      </c>
      <c r="N23" s="645"/>
      <c r="O23" s="645"/>
      <c r="P23" s="645"/>
      <c r="Q23" s="645"/>
      <c r="R23" s="645"/>
      <c r="S23" s="643"/>
      <c r="T23" s="643"/>
      <c r="U23" s="643"/>
      <c r="V23" s="643"/>
      <c r="W23" s="644"/>
      <c r="X23" s="227" t="s">
        <v>154</v>
      </c>
      <c r="Y23" s="643"/>
      <c r="Z23" s="643"/>
      <c r="AA23" s="643"/>
      <c r="AB23" s="643"/>
      <c r="AC23" s="644"/>
      <c r="AD23" s="228" t="s">
        <v>154</v>
      </c>
      <c r="AE23" s="645"/>
      <c r="AF23" s="646"/>
      <c r="AG23" s="645"/>
      <c r="AH23" s="717"/>
      <c r="AI23" s="225"/>
      <c r="BP23" s="226"/>
      <c r="BQ23" s="226"/>
      <c r="BR23" s="225"/>
    </row>
    <row r="24" spans="1:70" s="218" customFormat="1" ht="40.15" customHeight="1">
      <c r="A24" s="695"/>
      <c r="B24" s="696"/>
      <c r="C24" s="696"/>
      <c r="D24" s="696"/>
      <c r="E24" s="696"/>
      <c r="F24" s="697"/>
      <c r="G24" s="645"/>
      <c r="H24" s="645"/>
      <c r="I24" s="645"/>
      <c r="J24" s="645"/>
      <c r="K24" s="645"/>
      <c r="L24" s="645"/>
      <c r="M24" s="645"/>
      <c r="N24" s="645"/>
      <c r="O24" s="645"/>
      <c r="P24" s="645"/>
      <c r="Q24" s="645"/>
      <c r="R24" s="645"/>
      <c r="S24" s="700">
        <f>S23*1.08</f>
        <v>0</v>
      </c>
      <c r="T24" s="700"/>
      <c r="U24" s="700"/>
      <c r="V24" s="700"/>
      <c r="W24" s="641"/>
      <c r="X24" s="229" t="s">
        <v>154</v>
      </c>
      <c r="Y24" s="700">
        <f>Y23*1.08</f>
        <v>0</v>
      </c>
      <c r="Z24" s="700"/>
      <c r="AA24" s="700"/>
      <c r="AB24" s="700"/>
      <c r="AC24" s="641"/>
      <c r="AD24" s="230" t="s">
        <v>154</v>
      </c>
      <c r="AE24" s="645"/>
      <c r="AF24" s="646"/>
      <c r="AG24" s="645"/>
      <c r="AH24" s="717"/>
      <c r="AI24" s="225"/>
      <c r="BP24" s="226"/>
      <c r="BQ24" s="226"/>
      <c r="BR24" s="225"/>
    </row>
    <row r="25" spans="1:70" s="218" customFormat="1" ht="40.15" customHeight="1">
      <c r="A25" s="692" t="s">
        <v>168</v>
      </c>
      <c r="B25" s="693"/>
      <c r="C25" s="693"/>
      <c r="D25" s="693"/>
      <c r="E25" s="693"/>
      <c r="F25" s="694"/>
      <c r="G25" s="645" t="s">
        <v>169</v>
      </c>
      <c r="H25" s="645"/>
      <c r="I25" s="645"/>
      <c r="J25" s="645"/>
      <c r="K25" s="645"/>
      <c r="L25" s="645"/>
      <c r="M25" s="645" t="s">
        <v>170</v>
      </c>
      <c r="N25" s="645"/>
      <c r="O25" s="645"/>
      <c r="P25" s="645"/>
      <c r="Q25" s="645"/>
      <c r="R25" s="645"/>
      <c r="S25" s="643"/>
      <c r="T25" s="643"/>
      <c r="U25" s="643"/>
      <c r="V25" s="643"/>
      <c r="W25" s="644"/>
      <c r="X25" s="227" t="s">
        <v>154</v>
      </c>
      <c r="Y25" s="643"/>
      <c r="Z25" s="643"/>
      <c r="AA25" s="643"/>
      <c r="AB25" s="643"/>
      <c r="AC25" s="644"/>
      <c r="AD25" s="228" t="s">
        <v>154</v>
      </c>
      <c r="AE25" s="645"/>
      <c r="AF25" s="646"/>
      <c r="AG25" s="645"/>
      <c r="AH25" s="717"/>
      <c r="AI25" s="225"/>
      <c r="BP25" s="226"/>
      <c r="BQ25" s="226"/>
    </row>
    <row r="26" spans="1:70" s="218" customFormat="1" ht="40.15" customHeight="1">
      <c r="A26" s="626"/>
      <c r="B26" s="627"/>
      <c r="C26" s="627"/>
      <c r="D26" s="627"/>
      <c r="E26" s="627"/>
      <c r="F26" s="628"/>
      <c r="G26" s="645"/>
      <c r="H26" s="645"/>
      <c r="I26" s="645"/>
      <c r="J26" s="645"/>
      <c r="K26" s="645"/>
      <c r="L26" s="645"/>
      <c r="M26" s="645"/>
      <c r="N26" s="645"/>
      <c r="O26" s="645"/>
      <c r="P26" s="645"/>
      <c r="Q26" s="645"/>
      <c r="R26" s="645"/>
      <c r="S26" s="700">
        <f>S25*1.08</f>
        <v>0</v>
      </c>
      <c r="T26" s="700"/>
      <c r="U26" s="700"/>
      <c r="V26" s="700"/>
      <c r="W26" s="641"/>
      <c r="X26" s="229" t="s">
        <v>154</v>
      </c>
      <c r="Y26" s="700">
        <f>Y25*1.08</f>
        <v>0</v>
      </c>
      <c r="Z26" s="700"/>
      <c r="AA26" s="700"/>
      <c r="AB26" s="700"/>
      <c r="AC26" s="641"/>
      <c r="AD26" s="230" t="s">
        <v>154</v>
      </c>
      <c r="AE26" s="645"/>
      <c r="AF26" s="646"/>
      <c r="AG26" s="645"/>
      <c r="AH26" s="717"/>
      <c r="AI26" s="225"/>
      <c r="BP26" s="226"/>
      <c r="BQ26" s="226"/>
    </row>
    <row r="27" spans="1:70" s="218" customFormat="1" ht="40.15" customHeight="1">
      <c r="A27" s="626"/>
      <c r="B27" s="627"/>
      <c r="C27" s="627"/>
      <c r="D27" s="627"/>
      <c r="E27" s="627"/>
      <c r="F27" s="628"/>
      <c r="G27" s="645"/>
      <c r="H27" s="645"/>
      <c r="I27" s="645"/>
      <c r="J27" s="645"/>
      <c r="K27" s="645"/>
      <c r="L27" s="645"/>
      <c r="M27" s="645" t="s">
        <v>158</v>
      </c>
      <c r="N27" s="645"/>
      <c r="O27" s="645"/>
      <c r="P27" s="645"/>
      <c r="Q27" s="645"/>
      <c r="R27" s="645"/>
      <c r="S27" s="643"/>
      <c r="T27" s="643"/>
      <c r="U27" s="643"/>
      <c r="V27" s="643"/>
      <c r="W27" s="644"/>
      <c r="X27" s="227" t="s">
        <v>154</v>
      </c>
      <c r="Y27" s="643"/>
      <c r="Z27" s="643"/>
      <c r="AA27" s="643"/>
      <c r="AB27" s="643"/>
      <c r="AC27" s="644"/>
      <c r="AD27" s="228" t="s">
        <v>154</v>
      </c>
      <c r="AE27" s="645"/>
      <c r="AF27" s="646"/>
      <c r="AG27" s="645"/>
      <c r="AH27" s="717"/>
      <c r="AI27" s="225"/>
      <c r="BP27" s="226"/>
      <c r="BQ27" s="226"/>
    </row>
    <row r="28" spans="1:70" s="218" customFormat="1" ht="40.15" customHeight="1">
      <c r="A28" s="626"/>
      <c r="B28" s="627"/>
      <c r="C28" s="627"/>
      <c r="D28" s="627"/>
      <c r="E28" s="627"/>
      <c r="F28" s="628"/>
      <c r="G28" s="645"/>
      <c r="H28" s="645"/>
      <c r="I28" s="645"/>
      <c r="J28" s="645"/>
      <c r="K28" s="645"/>
      <c r="L28" s="645"/>
      <c r="M28" s="645"/>
      <c r="N28" s="645"/>
      <c r="O28" s="645"/>
      <c r="P28" s="645"/>
      <c r="Q28" s="645"/>
      <c r="R28" s="645"/>
      <c r="S28" s="700">
        <f>S27*1.08</f>
        <v>0</v>
      </c>
      <c r="T28" s="700"/>
      <c r="U28" s="700"/>
      <c r="V28" s="700"/>
      <c r="W28" s="641"/>
      <c r="X28" s="229" t="s">
        <v>154</v>
      </c>
      <c r="Y28" s="700">
        <f>Y27*1.08</f>
        <v>0</v>
      </c>
      <c r="Z28" s="700"/>
      <c r="AA28" s="700"/>
      <c r="AB28" s="700"/>
      <c r="AC28" s="641"/>
      <c r="AD28" s="230" t="s">
        <v>154</v>
      </c>
      <c r="AE28" s="645"/>
      <c r="AF28" s="646"/>
      <c r="AG28" s="645"/>
      <c r="AH28" s="717"/>
      <c r="AI28" s="225"/>
      <c r="BP28" s="226"/>
      <c r="BQ28" s="226"/>
    </row>
    <row r="29" spans="1:70" s="218" customFormat="1" ht="40.15" customHeight="1">
      <c r="A29" s="626"/>
      <c r="B29" s="627"/>
      <c r="C29" s="627"/>
      <c r="D29" s="627"/>
      <c r="E29" s="627"/>
      <c r="F29" s="628"/>
      <c r="G29" s="645" t="s">
        <v>152</v>
      </c>
      <c r="H29" s="645"/>
      <c r="I29" s="645"/>
      <c r="J29" s="645"/>
      <c r="K29" s="645"/>
      <c r="L29" s="645"/>
      <c r="M29" s="645" t="s">
        <v>153</v>
      </c>
      <c r="N29" s="645"/>
      <c r="O29" s="645"/>
      <c r="P29" s="645"/>
      <c r="Q29" s="645"/>
      <c r="R29" s="645"/>
      <c r="S29" s="643"/>
      <c r="T29" s="643"/>
      <c r="U29" s="643"/>
      <c r="V29" s="643"/>
      <c r="W29" s="644"/>
      <c r="X29" s="227" t="s">
        <v>154</v>
      </c>
      <c r="Y29" s="643"/>
      <c r="Z29" s="643"/>
      <c r="AA29" s="643"/>
      <c r="AB29" s="643"/>
      <c r="AC29" s="644"/>
      <c r="AD29" s="228" t="s">
        <v>154</v>
      </c>
      <c r="AE29" s="645"/>
      <c r="AF29" s="646"/>
      <c r="AG29" s="645"/>
      <c r="AH29" s="717"/>
      <c r="AI29" s="225"/>
      <c r="BP29" s="226"/>
      <c r="BQ29" s="226"/>
    </row>
    <row r="30" spans="1:70" s="218" customFormat="1" ht="40.15" customHeight="1">
      <c r="A30" s="626"/>
      <c r="B30" s="627"/>
      <c r="C30" s="627"/>
      <c r="D30" s="627"/>
      <c r="E30" s="627"/>
      <c r="F30" s="628"/>
      <c r="G30" s="645"/>
      <c r="H30" s="645"/>
      <c r="I30" s="645"/>
      <c r="J30" s="645"/>
      <c r="K30" s="645"/>
      <c r="L30" s="645"/>
      <c r="M30" s="645"/>
      <c r="N30" s="645"/>
      <c r="O30" s="645"/>
      <c r="P30" s="645"/>
      <c r="Q30" s="645"/>
      <c r="R30" s="645"/>
      <c r="S30" s="700">
        <f>S29*1.08</f>
        <v>0</v>
      </c>
      <c r="T30" s="700"/>
      <c r="U30" s="700"/>
      <c r="V30" s="700"/>
      <c r="W30" s="641"/>
      <c r="X30" s="229" t="s">
        <v>154</v>
      </c>
      <c r="Y30" s="700">
        <f>Y29*1.08</f>
        <v>0</v>
      </c>
      <c r="Z30" s="700"/>
      <c r="AA30" s="700"/>
      <c r="AB30" s="700"/>
      <c r="AC30" s="641"/>
      <c r="AD30" s="230" t="s">
        <v>154</v>
      </c>
      <c r="AE30" s="645"/>
      <c r="AF30" s="646"/>
      <c r="AG30" s="645"/>
      <c r="AH30" s="717"/>
      <c r="AI30" s="225"/>
      <c r="BP30" s="226"/>
      <c r="BQ30" s="226"/>
    </row>
    <row r="31" spans="1:70" s="218" customFormat="1" ht="40.15" customHeight="1">
      <c r="A31" s="626"/>
      <c r="B31" s="627"/>
      <c r="C31" s="627"/>
      <c r="D31" s="627"/>
      <c r="E31" s="627"/>
      <c r="F31" s="628"/>
      <c r="G31" s="645"/>
      <c r="H31" s="645"/>
      <c r="I31" s="645"/>
      <c r="J31" s="645"/>
      <c r="K31" s="645"/>
      <c r="L31" s="645"/>
      <c r="M31" s="645" t="s">
        <v>158</v>
      </c>
      <c r="N31" s="645"/>
      <c r="O31" s="645"/>
      <c r="P31" s="645"/>
      <c r="Q31" s="645"/>
      <c r="R31" s="645"/>
      <c r="S31" s="643"/>
      <c r="T31" s="643"/>
      <c r="U31" s="643"/>
      <c r="V31" s="643"/>
      <c r="W31" s="644"/>
      <c r="X31" s="227" t="s">
        <v>154</v>
      </c>
      <c r="Y31" s="643"/>
      <c r="Z31" s="643"/>
      <c r="AA31" s="643"/>
      <c r="AB31" s="643"/>
      <c r="AC31" s="644"/>
      <c r="AD31" s="228" t="s">
        <v>154</v>
      </c>
      <c r="AE31" s="645"/>
      <c r="AF31" s="646"/>
      <c r="AG31" s="645"/>
      <c r="AH31" s="717"/>
      <c r="AI31" s="225"/>
      <c r="BP31" s="226"/>
      <c r="BQ31" s="226"/>
    </row>
    <row r="32" spans="1:70" s="218" customFormat="1" ht="40.15" customHeight="1">
      <c r="A32" s="626"/>
      <c r="B32" s="627"/>
      <c r="C32" s="627"/>
      <c r="D32" s="627"/>
      <c r="E32" s="627"/>
      <c r="F32" s="628"/>
      <c r="G32" s="645"/>
      <c r="H32" s="645"/>
      <c r="I32" s="645"/>
      <c r="J32" s="645"/>
      <c r="K32" s="645"/>
      <c r="L32" s="645"/>
      <c r="M32" s="645"/>
      <c r="N32" s="645"/>
      <c r="O32" s="645"/>
      <c r="P32" s="645"/>
      <c r="Q32" s="645"/>
      <c r="R32" s="645"/>
      <c r="S32" s="700">
        <f>S31*1.08</f>
        <v>0</v>
      </c>
      <c r="T32" s="700"/>
      <c r="U32" s="700"/>
      <c r="V32" s="700"/>
      <c r="W32" s="641"/>
      <c r="X32" s="229" t="s">
        <v>154</v>
      </c>
      <c r="Y32" s="700">
        <f>Y31*1.08</f>
        <v>0</v>
      </c>
      <c r="Z32" s="700"/>
      <c r="AA32" s="700"/>
      <c r="AB32" s="700"/>
      <c r="AC32" s="641"/>
      <c r="AD32" s="230" t="s">
        <v>154</v>
      </c>
      <c r="AE32" s="645"/>
      <c r="AF32" s="646"/>
      <c r="AG32" s="645"/>
      <c r="AH32" s="717"/>
      <c r="AI32" s="225"/>
    </row>
    <row r="33" spans="1:35" s="218" customFormat="1" ht="40.15" customHeight="1">
      <c r="A33" s="626"/>
      <c r="B33" s="627"/>
      <c r="C33" s="627"/>
      <c r="D33" s="627"/>
      <c r="E33" s="627"/>
      <c r="F33" s="628"/>
      <c r="G33" s="645" t="s">
        <v>160</v>
      </c>
      <c r="H33" s="645"/>
      <c r="I33" s="645"/>
      <c r="J33" s="645"/>
      <c r="K33" s="645"/>
      <c r="L33" s="645"/>
      <c r="M33" s="645" t="s">
        <v>161</v>
      </c>
      <c r="N33" s="645"/>
      <c r="O33" s="645"/>
      <c r="P33" s="645"/>
      <c r="Q33" s="645"/>
      <c r="R33" s="645"/>
      <c r="S33" s="643"/>
      <c r="T33" s="643"/>
      <c r="U33" s="643"/>
      <c r="V33" s="643"/>
      <c r="W33" s="644"/>
      <c r="X33" s="227" t="s">
        <v>154</v>
      </c>
      <c r="Y33" s="643"/>
      <c r="Z33" s="643"/>
      <c r="AA33" s="643"/>
      <c r="AB33" s="643"/>
      <c r="AC33" s="644"/>
      <c r="AD33" s="228" t="s">
        <v>154</v>
      </c>
      <c r="AE33" s="645"/>
      <c r="AF33" s="646"/>
      <c r="AG33" s="645"/>
      <c r="AH33" s="717"/>
      <c r="AI33" s="225"/>
    </row>
    <row r="34" spans="1:35" s="218" customFormat="1" ht="40.15" customHeight="1">
      <c r="A34" s="626"/>
      <c r="B34" s="627"/>
      <c r="C34" s="627"/>
      <c r="D34" s="627"/>
      <c r="E34" s="627"/>
      <c r="F34" s="628"/>
      <c r="G34" s="645"/>
      <c r="H34" s="645"/>
      <c r="I34" s="645"/>
      <c r="J34" s="645"/>
      <c r="K34" s="645"/>
      <c r="L34" s="645"/>
      <c r="M34" s="645"/>
      <c r="N34" s="645"/>
      <c r="O34" s="645"/>
      <c r="P34" s="645"/>
      <c r="Q34" s="645"/>
      <c r="R34" s="645"/>
      <c r="S34" s="700">
        <f>S33*1.08</f>
        <v>0</v>
      </c>
      <c r="T34" s="700"/>
      <c r="U34" s="700"/>
      <c r="V34" s="700"/>
      <c r="W34" s="641"/>
      <c r="X34" s="229" t="s">
        <v>154</v>
      </c>
      <c r="Y34" s="700">
        <f>Y33*1.08</f>
        <v>0</v>
      </c>
      <c r="Z34" s="700"/>
      <c r="AA34" s="700"/>
      <c r="AB34" s="700"/>
      <c r="AC34" s="641"/>
      <c r="AD34" s="230" t="s">
        <v>154</v>
      </c>
      <c r="AE34" s="645"/>
      <c r="AF34" s="646"/>
      <c r="AG34" s="645"/>
      <c r="AH34" s="717"/>
      <c r="AI34" s="225"/>
    </row>
    <row r="35" spans="1:35" s="218" customFormat="1" ht="40.15" customHeight="1">
      <c r="A35" s="626"/>
      <c r="B35" s="627"/>
      <c r="C35" s="627"/>
      <c r="D35" s="627"/>
      <c r="E35" s="627"/>
      <c r="F35" s="628"/>
      <c r="G35" s="645"/>
      <c r="H35" s="645"/>
      <c r="I35" s="645"/>
      <c r="J35" s="645"/>
      <c r="K35" s="645"/>
      <c r="L35" s="645"/>
      <c r="M35" s="645" t="s">
        <v>158</v>
      </c>
      <c r="N35" s="645"/>
      <c r="O35" s="645"/>
      <c r="P35" s="645"/>
      <c r="Q35" s="645"/>
      <c r="R35" s="645"/>
      <c r="S35" s="643"/>
      <c r="T35" s="643"/>
      <c r="U35" s="643"/>
      <c r="V35" s="643"/>
      <c r="W35" s="644"/>
      <c r="X35" s="227" t="s">
        <v>154</v>
      </c>
      <c r="Y35" s="643"/>
      <c r="Z35" s="643"/>
      <c r="AA35" s="643"/>
      <c r="AB35" s="643"/>
      <c r="AC35" s="644"/>
      <c r="AD35" s="228" t="s">
        <v>154</v>
      </c>
      <c r="AE35" s="645"/>
      <c r="AF35" s="646"/>
      <c r="AG35" s="645"/>
      <c r="AH35" s="717"/>
      <c r="AI35" s="225"/>
    </row>
    <row r="36" spans="1:35" s="218" customFormat="1" ht="40.15" customHeight="1">
      <c r="A36" s="626"/>
      <c r="B36" s="627"/>
      <c r="C36" s="627"/>
      <c r="D36" s="627"/>
      <c r="E36" s="627"/>
      <c r="F36" s="628"/>
      <c r="G36" s="645"/>
      <c r="H36" s="645"/>
      <c r="I36" s="645"/>
      <c r="J36" s="645"/>
      <c r="K36" s="645"/>
      <c r="L36" s="645"/>
      <c r="M36" s="718"/>
      <c r="N36" s="718"/>
      <c r="O36" s="718"/>
      <c r="P36" s="718"/>
      <c r="Q36" s="718"/>
      <c r="R36" s="718"/>
      <c r="S36" s="757">
        <f>S35*1.08</f>
        <v>0</v>
      </c>
      <c r="T36" s="757"/>
      <c r="U36" s="757"/>
      <c r="V36" s="757"/>
      <c r="W36" s="707"/>
      <c r="X36" s="232" t="s">
        <v>154</v>
      </c>
      <c r="Y36" s="757">
        <f>Y35*1.08</f>
        <v>0</v>
      </c>
      <c r="Z36" s="757"/>
      <c r="AA36" s="757"/>
      <c r="AB36" s="757"/>
      <c r="AC36" s="707"/>
      <c r="AD36" s="233" t="s">
        <v>154</v>
      </c>
      <c r="AE36" s="718"/>
      <c r="AF36" s="754"/>
      <c r="AG36" s="718"/>
      <c r="AH36" s="719"/>
      <c r="AI36" s="225"/>
    </row>
    <row r="37" spans="1:35" s="218" customFormat="1" ht="40.15" customHeight="1">
      <c r="A37" s="692" t="s">
        <v>172</v>
      </c>
      <c r="B37" s="763"/>
      <c r="C37" s="763"/>
      <c r="D37" s="763"/>
      <c r="E37" s="763"/>
      <c r="F37" s="764"/>
      <c r="G37" s="645" t="s">
        <v>168</v>
      </c>
      <c r="H37" s="645"/>
      <c r="I37" s="645"/>
      <c r="J37" s="645"/>
      <c r="K37" s="645"/>
      <c r="L37" s="645"/>
      <c r="M37" s="645" t="s">
        <v>173</v>
      </c>
      <c r="N37" s="645"/>
      <c r="O37" s="645"/>
      <c r="P37" s="645"/>
      <c r="Q37" s="645"/>
      <c r="R37" s="645"/>
      <c r="S37" s="643"/>
      <c r="T37" s="643"/>
      <c r="U37" s="643"/>
      <c r="V37" s="643"/>
      <c r="W37" s="644"/>
      <c r="X37" s="227" t="s">
        <v>154</v>
      </c>
      <c r="Y37" s="643"/>
      <c r="Z37" s="643"/>
      <c r="AA37" s="643"/>
      <c r="AB37" s="643"/>
      <c r="AC37" s="644"/>
      <c r="AD37" s="228" t="s">
        <v>154</v>
      </c>
      <c r="AE37" s="645"/>
      <c r="AF37" s="646"/>
      <c r="AG37" s="645"/>
      <c r="AH37" s="717"/>
      <c r="AI37" s="225"/>
    </row>
    <row r="38" spans="1:35" s="218" customFormat="1" ht="40.15" customHeight="1">
      <c r="A38" s="765"/>
      <c r="B38" s="766"/>
      <c r="C38" s="766"/>
      <c r="D38" s="766"/>
      <c r="E38" s="766"/>
      <c r="F38" s="767"/>
      <c r="G38" s="645"/>
      <c r="H38" s="645"/>
      <c r="I38" s="645"/>
      <c r="J38" s="645"/>
      <c r="K38" s="645"/>
      <c r="L38" s="645"/>
      <c r="M38" s="645"/>
      <c r="N38" s="645"/>
      <c r="O38" s="645"/>
      <c r="P38" s="645"/>
      <c r="Q38" s="645"/>
      <c r="R38" s="645"/>
      <c r="S38" s="700">
        <f>S37*1.08</f>
        <v>0</v>
      </c>
      <c r="T38" s="700"/>
      <c r="U38" s="700"/>
      <c r="V38" s="700"/>
      <c r="W38" s="641"/>
      <c r="X38" s="229" t="s">
        <v>154</v>
      </c>
      <c r="Y38" s="700">
        <f>Y37*1.08</f>
        <v>0</v>
      </c>
      <c r="Z38" s="700"/>
      <c r="AA38" s="700"/>
      <c r="AB38" s="700"/>
      <c r="AC38" s="641"/>
      <c r="AD38" s="230" t="s">
        <v>154</v>
      </c>
      <c r="AE38" s="645"/>
      <c r="AF38" s="646"/>
      <c r="AG38" s="645"/>
      <c r="AH38" s="717"/>
      <c r="AI38" s="225"/>
    </row>
    <row r="39" spans="1:35" s="218" customFormat="1" ht="40.15" customHeight="1">
      <c r="A39" s="765"/>
      <c r="B39" s="766"/>
      <c r="C39" s="766"/>
      <c r="D39" s="766"/>
      <c r="E39" s="766"/>
      <c r="F39" s="767"/>
      <c r="G39" s="645"/>
      <c r="H39" s="645"/>
      <c r="I39" s="645"/>
      <c r="J39" s="645"/>
      <c r="K39" s="645"/>
      <c r="L39" s="645"/>
      <c r="M39" s="645" t="s">
        <v>158</v>
      </c>
      <c r="N39" s="645"/>
      <c r="O39" s="645"/>
      <c r="P39" s="645"/>
      <c r="Q39" s="645"/>
      <c r="R39" s="645"/>
      <c r="S39" s="643"/>
      <c r="T39" s="643"/>
      <c r="U39" s="643"/>
      <c r="V39" s="643"/>
      <c r="W39" s="644"/>
      <c r="X39" s="227" t="s">
        <v>154</v>
      </c>
      <c r="Y39" s="643"/>
      <c r="Z39" s="643"/>
      <c r="AA39" s="643"/>
      <c r="AB39" s="643"/>
      <c r="AC39" s="644"/>
      <c r="AD39" s="228" t="s">
        <v>154</v>
      </c>
      <c r="AE39" s="645"/>
      <c r="AF39" s="646"/>
      <c r="AG39" s="645"/>
      <c r="AH39" s="717"/>
      <c r="AI39" s="225"/>
    </row>
    <row r="40" spans="1:35" s="218" customFormat="1" ht="40.15" customHeight="1">
      <c r="A40" s="765"/>
      <c r="B40" s="766"/>
      <c r="C40" s="766"/>
      <c r="D40" s="766"/>
      <c r="E40" s="766"/>
      <c r="F40" s="767"/>
      <c r="G40" s="645"/>
      <c r="H40" s="645"/>
      <c r="I40" s="645"/>
      <c r="J40" s="645"/>
      <c r="K40" s="645"/>
      <c r="L40" s="645"/>
      <c r="M40" s="645"/>
      <c r="N40" s="645"/>
      <c r="O40" s="645"/>
      <c r="P40" s="645"/>
      <c r="Q40" s="645"/>
      <c r="R40" s="645"/>
      <c r="S40" s="700">
        <f>S39*1.08</f>
        <v>0</v>
      </c>
      <c r="T40" s="700"/>
      <c r="U40" s="700"/>
      <c r="V40" s="700"/>
      <c r="W40" s="641"/>
      <c r="X40" s="229" t="s">
        <v>154</v>
      </c>
      <c r="Y40" s="700">
        <f>Y39*1.08</f>
        <v>0</v>
      </c>
      <c r="Z40" s="700"/>
      <c r="AA40" s="700"/>
      <c r="AB40" s="700"/>
      <c r="AC40" s="641"/>
      <c r="AD40" s="230" t="s">
        <v>154</v>
      </c>
      <c r="AE40" s="645"/>
      <c r="AF40" s="646"/>
      <c r="AG40" s="645"/>
      <c r="AH40" s="717"/>
      <c r="AI40" s="225"/>
    </row>
    <row r="41" spans="1:35" s="218" customFormat="1" ht="40.15" customHeight="1">
      <c r="A41" s="765"/>
      <c r="B41" s="766"/>
      <c r="C41" s="766"/>
      <c r="D41" s="766"/>
      <c r="E41" s="766"/>
      <c r="F41" s="767"/>
      <c r="G41" s="645" t="s">
        <v>169</v>
      </c>
      <c r="H41" s="645"/>
      <c r="I41" s="645"/>
      <c r="J41" s="645"/>
      <c r="K41" s="645"/>
      <c r="L41" s="645"/>
      <c r="M41" s="645" t="s">
        <v>170</v>
      </c>
      <c r="N41" s="645"/>
      <c r="O41" s="645"/>
      <c r="P41" s="645"/>
      <c r="Q41" s="645"/>
      <c r="R41" s="645"/>
      <c r="S41" s="643"/>
      <c r="T41" s="643"/>
      <c r="U41" s="643"/>
      <c r="V41" s="643"/>
      <c r="W41" s="644"/>
      <c r="X41" s="227" t="s">
        <v>154</v>
      </c>
      <c r="Y41" s="643"/>
      <c r="Z41" s="643"/>
      <c r="AA41" s="643"/>
      <c r="AB41" s="643"/>
      <c r="AC41" s="644"/>
      <c r="AD41" s="228" t="s">
        <v>154</v>
      </c>
      <c r="AE41" s="645"/>
      <c r="AF41" s="646"/>
      <c r="AG41" s="645"/>
      <c r="AH41" s="717"/>
      <c r="AI41" s="225"/>
    </row>
    <row r="42" spans="1:35" s="218" customFormat="1" ht="40.15" customHeight="1">
      <c r="A42" s="765"/>
      <c r="B42" s="766"/>
      <c r="C42" s="766"/>
      <c r="D42" s="766"/>
      <c r="E42" s="766"/>
      <c r="F42" s="767"/>
      <c r="G42" s="645"/>
      <c r="H42" s="645"/>
      <c r="I42" s="645"/>
      <c r="J42" s="645"/>
      <c r="K42" s="645"/>
      <c r="L42" s="645"/>
      <c r="M42" s="645"/>
      <c r="N42" s="645"/>
      <c r="O42" s="645"/>
      <c r="P42" s="645"/>
      <c r="Q42" s="645"/>
      <c r="R42" s="645"/>
      <c r="S42" s="700">
        <f>S41*1.08</f>
        <v>0</v>
      </c>
      <c r="T42" s="700"/>
      <c r="U42" s="700"/>
      <c r="V42" s="700"/>
      <c r="W42" s="641"/>
      <c r="X42" s="229" t="s">
        <v>154</v>
      </c>
      <c r="Y42" s="700">
        <f>Y41*1.08</f>
        <v>0</v>
      </c>
      <c r="Z42" s="700"/>
      <c r="AA42" s="700"/>
      <c r="AB42" s="700"/>
      <c r="AC42" s="641"/>
      <c r="AD42" s="230" t="s">
        <v>154</v>
      </c>
      <c r="AE42" s="645"/>
      <c r="AF42" s="646"/>
      <c r="AG42" s="645"/>
      <c r="AH42" s="717"/>
      <c r="AI42" s="225"/>
    </row>
    <row r="43" spans="1:35" s="218" customFormat="1" ht="40.15" customHeight="1">
      <c r="A43" s="765"/>
      <c r="B43" s="766"/>
      <c r="C43" s="766"/>
      <c r="D43" s="766"/>
      <c r="E43" s="766"/>
      <c r="F43" s="767"/>
      <c r="G43" s="645"/>
      <c r="H43" s="645"/>
      <c r="I43" s="645"/>
      <c r="J43" s="645"/>
      <c r="K43" s="645"/>
      <c r="L43" s="645"/>
      <c r="M43" s="645" t="s">
        <v>158</v>
      </c>
      <c r="N43" s="645"/>
      <c r="O43" s="645"/>
      <c r="P43" s="645"/>
      <c r="Q43" s="645"/>
      <c r="R43" s="645"/>
      <c r="S43" s="643"/>
      <c r="T43" s="643"/>
      <c r="U43" s="643"/>
      <c r="V43" s="643"/>
      <c r="W43" s="644"/>
      <c r="X43" s="227" t="s">
        <v>154</v>
      </c>
      <c r="Y43" s="643"/>
      <c r="Z43" s="643"/>
      <c r="AA43" s="643"/>
      <c r="AB43" s="643"/>
      <c r="AC43" s="644"/>
      <c r="AD43" s="228" t="s">
        <v>154</v>
      </c>
      <c r="AE43" s="645"/>
      <c r="AF43" s="646"/>
      <c r="AG43" s="645"/>
      <c r="AH43" s="717"/>
      <c r="AI43" s="225"/>
    </row>
    <row r="44" spans="1:35" s="218" customFormat="1" ht="40.15" customHeight="1">
      <c r="A44" s="765"/>
      <c r="B44" s="766"/>
      <c r="C44" s="766"/>
      <c r="D44" s="766"/>
      <c r="E44" s="766"/>
      <c r="F44" s="767"/>
      <c r="G44" s="645"/>
      <c r="H44" s="645"/>
      <c r="I44" s="645"/>
      <c r="J44" s="645"/>
      <c r="K44" s="645"/>
      <c r="L44" s="645"/>
      <c r="M44" s="645"/>
      <c r="N44" s="645"/>
      <c r="O44" s="645"/>
      <c r="P44" s="645"/>
      <c r="Q44" s="645"/>
      <c r="R44" s="645"/>
      <c r="S44" s="700">
        <f>S43*1.08</f>
        <v>0</v>
      </c>
      <c r="T44" s="700"/>
      <c r="U44" s="700"/>
      <c r="V44" s="700"/>
      <c r="W44" s="641"/>
      <c r="X44" s="229" t="s">
        <v>154</v>
      </c>
      <c r="Y44" s="700">
        <f>Y43*1.08</f>
        <v>0</v>
      </c>
      <c r="Z44" s="700"/>
      <c r="AA44" s="700"/>
      <c r="AB44" s="700"/>
      <c r="AC44" s="641"/>
      <c r="AD44" s="230" t="s">
        <v>154</v>
      </c>
      <c r="AE44" s="645"/>
      <c r="AF44" s="646"/>
      <c r="AG44" s="645"/>
      <c r="AH44" s="717"/>
      <c r="AI44" s="225"/>
    </row>
    <row r="45" spans="1:35" s="218" customFormat="1" ht="40.15" customHeight="1">
      <c r="A45" s="765"/>
      <c r="B45" s="766"/>
      <c r="C45" s="766"/>
      <c r="D45" s="766"/>
      <c r="E45" s="766"/>
      <c r="F45" s="767"/>
      <c r="G45" s="645" t="s">
        <v>152</v>
      </c>
      <c r="H45" s="645"/>
      <c r="I45" s="645"/>
      <c r="J45" s="645"/>
      <c r="K45" s="645"/>
      <c r="L45" s="645"/>
      <c r="M45" s="645" t="s">
        <v>153</v>
      </c>
      <c r="N45" s="645"/>
      <c r="O45" s="645"/>
      <c r="P45" s="645"/>
      <c r="Q45" s="645"/>
      <c r="R45" s="645"/>
      <c r="S45" s="643"/>
      <c r="T45" s="643"/>
      <c r="U45" s="643"/>
      <c r="V45" s="643"/>
      <c r="W45" s="644"/>
      <c r="X45" s="227" t="s">
        <v>154</v>
      </c>
      <c r="Y45" s="643"/>
      <c r="Z45" s="643"/>
      <c r="AA45" s="643"/>
      <c r="AB45" s="643"/>
      <c r="AC45" s="644"/>
      <c r="AD45" s="228" t="s">
        <v>154</v>
      </c>
      <c r="AE45" s="645"/>
      <c r="AF45" s="646"/>
      <c r="AG45" s="645"/>
      <c r="AH45" s="717"/>
      <c r="AI45" s="225"/>
    </row>
    <row r="46" spans="1:35" s="218" customFormat="1" ht="40.15" customHeight="1">
      <c r="A46" s="765"/>
      <c r="B46" s="766"/>
      <c r="C46" s="766"/>
      <c r="D46" s="766"/>
      <c r="E46" s="766"/>
      <c r="F46" s="767"/>
      <c r="G46" s="645"/>
      <c r="H46" s="645"/>
      <c r="I46" s="645"/>
      <c r="J46" s="645"/>
      <c r="K46" s="645"/>
      <c r="L46" s="645"/>
      <c r="M46" s="645"/>
      <c r="N46" s="645"/>
      <c r="O46" s="645"/>
      <c r="P46" s="645"/>
      <c r="Q46" s="645"/>
      <c r="R46" s="645"/>
      <c r="S46" s="700">
        <f>S45*1.08</f>
        <v>0</v>
      </c>
      <c r="T46" s="700"/>
      <c r="U46" s="700"/>
      <c r="V46" s="700"/>
      <c r="W46" s="641"/>
      <c r="X46" s="229" t="s">
        <v>154</v>
      </c>
      <c r="Y46" s="700">
        <f>Y45*1.08</f>
        <v>0</v>
      </c>
      <c r="Z46" s="700"/>
      <c r="AA46" s="700"/>
      <c r="AB46" s="700"/>
      <c r="AC46" s="641"/>
      <c r="AD46" s="230" t="s">
        <v>154</v>
      </c>
      <c r="AE46" s="645"/>
      <c r="AF46" s="646"/>
      <c r="AG46" s="645"/>
      <c r="AH46" s="717"/>
      <c r="AI46" s="225"/>
    </row>
    <row r="47" spans="1:35" s="218" customFormat="1" ht="40.15" customHeight="1">
      <c r="A47" s="765"/>
      <c r="B47" s="766"/>
      <c r="C47" s="766"/>
      <c r="D47" s="766"/>
      <c r="E47" s="766"/>
      <c r="F47" s="767"/>
      <c r="G47" s="645"/>
      <c r="H47" s="645"/>
      <c r="I47" s="645"/>
      <c r="J47" s="645"/>
      <c r="K47" s="645"/>
      <c r="L47" s="645"/>
      <c r="M47" s="645" t="s">
        <v>158</v>
      </c>
      <c r="N47" s="645"/>
      <c r="O47" s="645"/>
      <c r="P47" s="645"/>
      <c r="Q47" s="645"/>
      <c r="R47" s="645"/>
      <c r="S47" s="643"/>
      <c r="T47" s="643"/>
      <c r="U47" s="643"/>
      <c r="V47" s="643"/>
      <c r="W47" s="644"/>
      <c r="X47" s="227" t="s">
        <v>154</v>
      </c>
      <c r="Y47" s="643"/>
      <c r="Z47" s="643"/>
      <c r="AA47" s="643"/>
      <c r="AB47" s="643"/>
      <c r="AC47" s="644"/>
      <c r="AD47" s="228" t="s">
        <v>154</v>
      </c>
      <c r="AE47" s="645"/>
      <c r="AF47" s="646"/>
      <c r="AG47" s="645"/>
      <c r="AH47" s="717"/>
      <c r="AI47" s="225"/>
    </row>
    <row r="48" spans="1:35" s="218" customFormat="1" ht="40.15" customHeight="1">
      <c r="A48" s="765"/>
      <c r="B48" s="766"/>
      <c r="C48" s="766"/>
      <c r="D48" s="766"/>
      <c r="E48" s="766"/>
      <c r="F48" s="767"/>
      <c r="G48" s="645"/>
      <c r="H48" s="645"/>
      <c r="I48" s="645"/>
      <c r="J48" s="645"/>
      <c r="K48" s="645"/>
      <c r="L48" s="645"/>
      <c r="M48" s="645"/>
      <c r="N48" s="645"/>
      <c r="O48" s="645"/>
      <c r="P48" s="645"/>
      <c r="Q48" s="645"/>
      <c r="R48" s="645"/>
      <c r="S48" s="700">
        <f>S47*1.08</f>
        <v>0</v>
      </c>
      <c r="T48" s="700"/>
      <c r="U48" s="700"/>
      <c r="V48" s="700"/>
      <c r="W48" s="641"/>
      <c r="X48" s="229" t="s">
        <v>154</v>
      </c>
      <c r="Y48" s="700">
        <f>Y47*1.08</f>
        <v>0</v>
      </c>
      <c r="Z48" s="700"/>
      <c r="AA48" s="700"/>
      <c r="AB48" s="700"/>
      <c r="AC48" s="641"/>
      <c r="AD48" s="230" t="s">
        <v>154</v>
      </c>
      <c r="AE48" s="645"/>
      <c r="AF48" s="646"/>
      <c r="AG48" s="645"/>
      <c r="AH48" s="717"/>
      <c r="AI48" s="225"/>
    </row>
    <row r="49" spans="1:35" s="218" customFormat="1" ht="40.15" customHeight="1">
      <c r="A49" s="765"/>
      <c r="B49" s="766"/>
      <c r="C49" s="766"/>
      <c r="D49" s="766"/>
      <c r="E49" s="766"/>
      <c r="F49" s="767"/>
      <c r="G49" s="645" t="s">
        <v>160</v>
      </c>
      <c r="H49" s="645"/>
      <c r="I49" s="645"/>
      <c r="J49" s="645"/>
      <c r="K49" s="645"/>
      <c r="L49" s="645"/>
      <c r="M49" s="645" t="s">
        <v>161</v>
      </c>
      <c r="N49" s="645"/>
      <c r="O49" s="645"/>
      <c r="P49" s="645"/>
      <c r="Q49" s="645"/>
      <c r="R49" s="645"/>
      <c r="S49" s="643"/>
      <c r="T49" s="643"/>
      <c r="U49" s="643"/>
      <c r="V49" s="643"/>
      <c r="W49" s="644"/>
      <c r="X49" s="227" t="s">
        <v>154</v>
      </c>
      <c r="Y49" s="643"/>
      <c r="Z49" s="643"/>
      <c r="AA49" s="643"/>
      <c r="AB49" s="643"/>
      <c r="AC49" s="644"/>
      <c r="AD49" s="228" t="s">
        <v>154</v>
      </c>
      <c r="AE49" s="645"/>
      <c r="AF49" s="646"/>
      <c r="AG49" s="645"/>
      <c r="AH49" s="717"/>
      <c r="AI49" s="225"/>
    </row>
    <row r="50" spans="1:35" s="218" customFormat="1" ht="40.15" customHeight="1">
      <c r="A50" s="765"/>
      <c r="B50" s="766"/>
      <c r="C50" s="766"/>
      <c r="D50" s="766"/>
      <c r="E50" s="766"/>
      <c r="F50" s="767"/>
      <c r="G50" s="645"/>
      <c r="H50" s="645"/>
      <c r="I50" s="645"/>
      <c r="J50" s="645"/>
      <c r="K50" s="645"/>
      <c r="L50" s="645"/>
      <c r="M50" s="645"/>
      <c r="N50" s="645"/>
      <c r="O50" s="645"/>
      <c r="P50" s="645"/>
      <c r="Q50" s="645"/>
      <c r="R50" s="645"/>
      <c r="S50" s="700">
        <f>S49*1.08</f>
        <v>0</v>
      </c>
      <c r="T50" s="700"/>
      <c r="U50" s="700"/>
      <c r="V50" s="700"/>
      <c r="W50" s="641"/>
      <c r="X50" s="229" t="s">
        <v>154</v>
      </c>
      <c r="Y50" s="700">
        <f>Y49*1.08</f>
        <v>0</v>
      </c>
      <c r="Z50" s="700"/>
      <c r="AA50" s="700"/>
      <c r="AB50" s="700"/>
      <c r="AC50" s="641"/>
      <c r="AD50" s="230" t="s">
        <v>154</v>
      </c>
      <c r="AE50" s="645"/>
      <c r="AF50" s="646"/>
      <c r="AG50" s="645"/>
      <c r="AH50" s="717"/>
      <c r="AI50" s="225"/>
    </row>
    <row r="51" spans="1:35" s="218" customFormat="1" ht="40.15" customHeight="1">
      <c r="A51" s="765"/>
      <c r="B51" s="766"/>
      <c r="C51" s="766"/>
      <c r="D51" s="766"/>
      <c r="E51" s="766"/>
      <c r="F51" s="767"/>
      <c r="G51" s="645"/>
      <c r="H51" s="645"/>
      <c r="I51" s="645"/>
      <c r="J51" s="645"/>
      <c r="K51" s="645"/>
      <c r="L51" s="645"/>
      <c r="M51" s="645" t="s">
        <v>179</v>
      </c>
      <c r="N51" s="645"/>
      <c r="O51" s="645"/>
      <c r="P51" s="645"/>
      <c r="Q51" s="645"/>
      <c r="R51" s="645"/>
      <c r="S51" s="643"/>
      <c r="T51" s="643"/>
      <c r="U51" s="643"/>
      <c r="V51" s="643"/>
      <c r="W51" s="644"/>
      <c r="X51" s="227" t="s">
        <v>154</v>
      </c>
      <c r="Y51" s="643"/>
      <c r="Z51" s="643"/>
      <c r="AA51" s="643"/>
      <c r="AB51" s="643"/>
      <c r="AC51" s="644"/>
      <c r="AD51" s="228" t="s">
        <v>154</v>
      </c>
      <c r="AE51" s="645"/>
      <c r="AF51" s="646"/>
      <c r="AG51" s="645"/>
      <c r="AH51" s="717"/>
      <c r="AI51" s="225"/>
    </row>
    <row r="52" spans="1:35" s="218" customFormat="1" ht="40.15" customHeight="1">
      <c r="A52" s="765"/>
      <c r="B52" s="766"/>
      <c r="C52" s="766"/>
      <c r="D52" s="766"/>
      <c r="E52" s="766"/>
      <c r="F52" s="767"/>
      <c r="G52" s="718"/>
      <c r="H52" s="718"/>
      <c r="I52" s="718"/>
      <c r="J52" s="718"/>
      <c r="K52" s="718"/>
      <c r="L52" s="718"/>
      <c r="M52" s="718"/>
      <c r="N52" s="718"/>
      <c r="O52" s="718"/>
      <c r="P52" s="718"/>
      <c r="Q52" s="718"/>
      <c r="R52" s="718"/>
      <c r="S52" s="757">
        <f>S51*1.08</f>
        <v>0</v>
      </c>
      <c r="T52" s="757"/>
      <c r="U52" s="757"/>
      <c r="V52" s="757"/>
      <c r="W52" s="707"/>
      <c r="X52" s="232" t="s">
        <v>154</v>
      </c>
      <c r="Y52" s="757">
        <f>Y51*1.08</f>
        <v>0</v>
      </c>
      <c r="Z52" s="757"/>
      <c r="AA52" s="757"/>
      <c r="AB52" s="757"/>
      <c r="AC52" s="707"/>
      <c r="AD52" s="233" t="s">
        <v>154</v>
      </c>
      <c r="AE52" s="718"/>
      <c r="AF52" s="754"/>
      <c r="AG52" s="718"/>
      <c r="AH52" s="719"/>
      <c r="AI52" s="225"/>
    </row>
    <row r="53" spans="1:35" s="218" customFormat="1" ht="40.15" customHeight="1">
      <c r="A53" s="692" t="s">
        <v>180</v>
      </c>
      <c r="B53" s="693"/>
      <c r="C53" s="693"/>
      <c r="D53" s="693"/>
      <c r="E53" s="693"/>
      <c r="F53" s="694"/>
      <c r="G53" s="645" t="s">
        <v>160</v>
      </c>
      <c r="H53" s="645"/>
      <c r="I53" s="645"/>
      <c r="J53" s="645"/>
      <c r="K53" s="645"/>
      <c r="L53" s="645"/>
      <c r="M53" s="754" t="s">
        <v>161</v>
      </c>
      <c r="N53" s="693"/>
      <c r="O53" s="693"/>
      <c r="P53" s="693"/>
      <c r="Q53" s="693"/>
      <c r="R53" s="694"/>
      <c r="S53" s="644">
        <v>100000</v>
      </c>
      <c r="T53" s="755"/>
      <c r="U53" s="755"/>
      <c r="V53" s="755"/>
      <c r="W53" s="755"/>
      <c r="X53" s="227" t="s">
        <v>154</v>
      </c>
      <c r="Y53" s="644"/>
      <c r="Z53" s="755"/>
      <c r="AA53" s="755"/>
      <c r="AB53" s="755"/>
      <c r="AC53" s="755"/>
      <c r="AD53" s="228" t="s">
        <v>154</v>
      </c>
      <c r="AE53" s="754">
        <v>4</v>
      </c>
      <c r="AF53" s="694"/>
      <c r="AG53" s="748" t="s">
        <v>451</v>
      </c>
      <c r="AH53" s="749"/>
      <c r="AI53" s="225"/>
    </row>
    <row r="54" spans="1:35" s="218" customFormat="1" ht="40.15" customHeight="1">
      <c r="A54" s="626"/>
      <c r="B54" s="627"/>
      <c r="C54" s="627"/>
      <c r="D54" s="627"/>
      <c r="E54" s="627"/>
      <c r="F54" s="628"/>
      <c r="G54" s="645"/>
      <c r="H54" s="645"/>
      <c r="I54" s="645"/>
      <c r="J54" s="645"/>
      <c r="K54" s="645"/>
      <c r="L54" s="645"/>
      <c r="M54" s="752"/>
      <c r="N54" s="696"/>
      <c r="O54" s="696"/>
      <c r="P54" s="696"/>
      <c r="Q54" s="696"/>
      <c r="R54" s="697"/>
      <c r="S54" s="641">
        <f>S53*1.08</f>
        <v>108000</v>
      </c>
      <c r="T54" s="642"/>
      <c r="U54" s="642"/>
      <c r="V54" s="642"/>
      <c r="W54" s="642"/>
      <c r="X54" s="229" t="s">
        <v>154</v>
      </c>
      <c r="Y54" s="641">
        <f>Y53*1.08</f>
        <v>0</v>
      </c>
      <c r="Z54" s="642"/>
      <c r="AA54" s="642"/>
      <c r="AB54" s="642"/>
      <c r="AC54" s="642"/>
      <c r="AD54" s="230" t="s">
        <v>154</v>
      </c>
      <c r="AE54" s="750"/>
      <c r="AF54" s="628"/>
      <c r="AG54" s="750"/>
      <c r="AH54" s="751"/>
      <c r="AI54" s="225"/>
    </row>
    <row r="55" spans="1:35" s="218" customFormat="1" ht="40.15" customHeight="1">
      <c r="A55" s="626"/>
      <c r="B55" s="627"/>
      <c r="C55" s="627"/>
      <c r="D55" s="627"/>
      <c r="E55" s="627"/>
      <c r="F55" s="628"/>
      <c r="G55" s="645"/>
      <c r="H55" s="645"/>
      <c r="I55" s="645"/>
      <c r="J55" s="645"/>
      <c r="K55" s="645"/>
      <c r="L55" s="645"/>
      <c r="M55" s="754" t="s">
        <v>158</v>
      </c>
      <c r="N55" s="693"/>
      <c r="O55" s="693"/>
      <c r="P55" s="693"/>
      <c r="Q55" s="693"/>
      <c r="R55" s="694"/>
      <c r="S55" s="644">
        <v>110000</v>
      </c>
      <c r="T55" s="755"/>
      <c r="U55" s="755"/>
      <c r="V55" s="755"/>
      <c r="W55" s="755"/>
      <c r="X55" s="227" t="s">
        <v>154</v>
      </c>
      <c r="Y55" s="644"/>
      <c r="Z55" s="755"/>
      <c r="AA55" s="755"/>
      <c r="AB55" s="755"/>
      <c r="AC55" s="755"/>
      <c r="AD55" s="228" t="s">
        <v>154</v>
      </c>
      <c r="AE55" s="750"/>
      <c r="AF55" s="628"/>
      <c r="AG55" s="750"/>
      <c r="AH55" s="751"/>
      <c r="AI55" s="225"/>
    </row>
    <row r="56" spans="1:35" s="218" customFormat="1" ht="40.15" customHeight="1">
      <c r="A56" s="695"/>
      <c r="B56" s="696"/>
      <c r="C56" s="696"/>
      <c r="D56" s="696"/>
      <c r="E56" s="696"/>
      <c r="F56" s="697"/>
      <c r="G56" s="718"/>
      <c r="H56" s="718"/>
      <c r="I56" s="718"/>
      <c r="J56" s="718"/>
      <c r="K56" s="718"/>
      <c r="L56" s="718"/>
      <c r="M56" s="752"/>
      <c r="N56" s="696"/>
      <c r="O56" s="696"/>
      <c r="P56" s="696"/>
      <c r="Q56" s="696"/>
      <c r="R56" s="697"/>
      <c r="S56" s="641">
        <f>S55*1.08</f>
        <v>118800.00000000001</v>
      </c>
      <c r="T56" s="642"/>
      <c r="U56" s="642"/>
      <c r="V56" s="642"/>
      <c r="W56" s="642"/>
      <c r="X56" s="229" t="s">
        <v>154</v>
      </c>
      <c r="Y56" s="641">
        <f>Y55*1.08</f>
        <v>0</v>
      </c>
      <c r="Z56" s="642"/>
      <c r="AA56" s="642"/>
      <c r="AB56" s="642"/>
      <c r="AC56" s="642"/>
      <c r="AD56" s="230" t="s">
        <v>154</v>
      </c>
      <c r="AE56" s="752"/>
      <c r="AF56" s="697"/>
      <c r="AG56" s="752"/>
      <c r="AH56" s="753"/>
      <c r="AI56" s="225"/>
    </row>
    <row r="57" spans="1:35" s="218" customFormat="1" ht="40.15" customHeight="1">
      <c r="A57" s="692" t="s">
        <v>166</v>
      </c>
      <c r="B57" s="693"/>
      <c r="C57" s="693"/>
      <c r="D57" s="693"/>
      <c r="E57" s="693"/>
      <c r="F57" s="694"/>
      <c r="G57" s="645" t="s">
        <v>182</v>
      </c>
      <c r="H57" s="645"/>
      <c r="I57" s="645"/>
      <c r="J57" s="645"/>
      <c r="K57" s="645"/>
      <c r="L57" s="645"/>
      <c r="M57" s="645" t="s">
        <v>153</v>
      </c>
      <c r="N57" s="645"/>
      <c r="O57" s="645"/>
      <c r="P57" s="645"/>
      <c r="Q57" s="645"/>
      <c r="R57" s="645"/>
      <c r="S57" s="643"/>
      <c r="T57" s="643"/>
      <c r="U57" s="643"/>
      <c r="V57" s="643"/>
      <c r="W57" s="644"/>
      <c r="X57" s="227" t="s">
        <v>154</v>
      </c>
      <c r="Y57" s="643"/>
      <c r="Z57" s="643"/>
      <c r="AA57" s="643"/>
      <c r="AB57" s="643"/>
      <c r="AC57" s="644"/>
      <c r="AD57" s="228" t="s">
        <v>154</v>
      </c>
      <c r="AE57" s="645"/>
      <c r="AF57" s="646"/>
      <c r="AG57" s="645"/>
      <c r="AH57" s="717"/>
      <c r="AI57" s="225"/>
    </row>
    <row r="58" spans="1:35" s="218" customFormat="1" ht="40.15" customHeight="1">
      <c r="A58" s="626"/>
      <c r="B58" s="627"/>
      <c r="C58" s="627"/>
      <c r="D58" s="627"/>
      <c r="E58" s="627"/>
      <c r="F58" s="628"/>
      <c r="G58" s="645"/>
      <c r="H58" s="645"/>
      <c r="I58" s="645"/>
      <c r="J58" s="645"/>
      <c r="K58" s="645"/>
      <c r="L58" s="645"/>
      <c r="M58" s="645"/>
      <c r="N58" s="645"/>
      <c r="O58" s="645"/>
      <c r="P58" s="645"/>
      <c r="Q58" s="645"/>
      <c r="R58" s="645"/>
      <c r="S58" s="700">
        <f>S57*1.08</f>
        <v>0</v>
      </c>
      <c r="T58" s="700"/>
      <c r="U58" s="700"/>
      <c r="V58" s="700"/>
      <c r="W58" s="641"/>
      <c r="X58" s="229" t="s">
        <v>154</v>
      </c>
      <c r="Y58" s="700">
        <f>Y57*1.08</f>
        <v>0</v>
      </c>
      <c r="Z58" s="700"/>
      <c r="AA58" s="700"/>
      <c r="AB58" s="700"/>
      <c r="AC58" s="641"/>
      <c r="AD58" s="230" t="s">
        <v>154</v>
      </c>
      <c r="AE58" s="645"/>
      <c r="AF58" s="646"/>
      <c r="AG58" s="645"/>
      <c r="AH58" s="717"/>
      <c r="AI58" s="225"/>
    </row>
    <row r="59" spans="1:35" s="218" customFormat="1" ht="40.15" customHeight="1">
      <c r="A59" s="626"/>
      <c r="B59" s="627"/>
      <c r="C59" s="627"/>
      <c r="D59" s="627"/>
      <c r="E59" s="627"/>
      <c r="F59" s="628"/>
      <c r="G59" s="645"/>
      <c r="H59" s="645"/>
      <c r="I59" s="645"/>
      <c r="J59" s="645"/>
      <c r="K59" s="645"/>
      <c r="L59" s="645"/>
      <c r="M59" s="645" t="s">
        <v>158</v>
      </c>
      <c r="N59" s="645"/>
      <c r="O59" s="645"/>
      <c r="P59" s="645"/>
      <c r="Q59" s="645"/>
      <c r="R59" s="645"/>
      <c r="S59" s="643"/>
      <c r="T59" s="643"/>
      <c r="U59" s="643"/>
      <c r="V59" s="643"/>
      <c r="W59" s="644"/>
      <c r="X59" s="227" t="s">
        <v>154</v>
      </c>
      <c r="Y59" s="643"/>
      <c r="Z59" s="643"/>
      <c r="AA59" s="643"/>
      <c r="AB59" s="643"/>
      <c r="AC59" s="644"/>
      <c r="AD59" s="228" t="s">
        <v>154</v>
      </c>
      <c r="AE59" s="645"/>
      <c r="AF59" s="646"/>
      <c r="AG59" s="645"/>
      <c r="AH59" s="717"/>
      <c r="AI59" s="225"/>
    </row>
    <row r="60" spans="1:35" s="218" customFormat="1" ht="40.15" customHeight="1">
      <c r="A60" s="626"/>
      <c r="B60" s="627"/>
      <c r="C60" s="627"/>
      <c r="D60" s="627"/>
      <c r="E60" s="627"/>
      <c r="F60" s="628"/>
      <c r="G60" s="645"/>
      <c r="H60" s="645"/>
      <c r="I60" s="645"/>
      <c r="J60" s="645"/>
      <c r="K60" s="645"/>
      <c r="L60" s="645"/>
      <c r="M60" s="645"/>
      <c r="N60" s="645"/>
      <c r="O60" s="645"/>
      <c r="P60" s="645"/>
      <c r="Q60" s="645"/>
      <c r="R60" s="645"/>
      <c r="S60" s="700">
        <f>S59*1.08</f>
        <v>0</v>
      </c>
      <c r="T60" s="700"/>
      <c r="U60" s="700"/>
      <c r="V60" s="700"/>
      <c r="W60" s="641"/>
      <c r="X60" s="229" t="s">
        <v>154</v>
      </c>
      <c r="Y60" s="700">
        <f>Y59*1.08</f>
        <v>0</v>
      </c>
      <c r="Z60" s="700"/>
      <c r="AA60" s="700"/>
      <c r="AB60" s="700"/>
      <c r="AC60" s="641"/>
      <c r="AD60" s="230" t="s">
        <v>154</v>
      </c>
      <c r="AE60" s="645"/>
      <c r="AF60" s="646"/>
      <c r="AG60" s="645"/>
      <c r="AH60" s="717"/>
      <c r="AI60" s="225"/>
    </row>
    <row r="61" spans="1:35" s="218" customFormat="1" ht="40.15" customHeight="1">
      <c r="A61" s="626"/>
      <c r="B61" s="627"/>
      <c r="C61" s="627"/>
      <c r="D61" s="627"/>
      <c r="E61" s="627"/>
      <c r="F61" s="628"/>
      <c r="G61" s="645" t="s">
        <v>160</v>
      </c>
      <c r="H61" s="645"/>
      <c r="I61" s="645"/>
      <c r="J61" s="645"/>
      <c r="K61" s="645"/>
      <c r="L61" s="645"/>
      <c r="M61" s="645" t="s">
        <v>161</v>
      </c>
      <c r="N61" s="645"/>
      <c r="O61" s="645"/>
      <c r="P61" s="645"/>
      <c r="Q61" s="645"/>
      <c r="R61" s="645"/>
      <c r="S61" s="643"/>
      <c r="T61" s="643"/>
      <c r="U61" s="643"/>
      <c r="V61" s="643"/>
      <c r="W61" s="644"/>
      <c r="X61" s="227" t="s">
        <v>154</v>
      </c>
      <c r="Y61" s="643"/>
      <c r="Z61" s="643"/>
      <c r="AA61" s="643"/>
      <c r="AB61" s="643"/>
      <c r="AC61" s="644"/>
      <c r="AD61" s="228" t="s">
        <v>154</v>
      </c>
      <c r="AE61" s="645"/>
      <c r="AF61" s="646"/>
      <c r="AG61" s="645"/>
      <c r="AH61" s="717"/>
      <c r="AI61" s="234"/>
    </row>
    <row r="62" spans="1:35" s="218" customFormat="1" ht="40.15" customHeight="1">
      <c r="A62" s="626"/>
      <c r="B62" s="627"/>
      <c r="C62" s="627"/>
      <c r="D62" s="627"/>
      <c r="E62" s="627"/>
      <c r="F62" s="628"/>
      <c r="G62" s="645"/>
      <c r="H62" s="645"/>
      <c r="I62" s="645"/>
      <c r="J62" s="645"/>
      <c r="K62" s="645"/>
      <c r="L62" s="645"/>
      <c r="M62" s="645"/>
      <c r="N62" s="645"/>
      <c r="O62" s="645"/>
      <c r="P62" s="645"/>
      <c r="Q62" s="645"/>
      <c r="R62" s="645"/>
      <c r="S62" s="700">
        <f>S61*1.08</f>
        <v>0</v>
      </c>
      <c r="T62" s="700"/>
      <c r="U62" s="700"/>
      <c r="V62" s="700"/>
      <c r="W62" s="641"/>
      <c r="X62" s="229" t="s">
        <v>154</v>
      </c>
      <c r="Y62" s="700">
        <f>Y61*1.08</f>
        <v>0</v>
      </c>
      <c r="Z62" s="700"/>
      <c r="AA62" s="700"/>
      <c r="AB62" s="700"/>
      <c r="AC62" s="641"/>
      <c r="AD62" s="230" t="s">
        <v>154</v>
      </c>
      <c r="AE62" s="645"/>
      <c r="AF62" s="646"/>
      <c r="AG62" s="645"/>
      <c r="AH62" s="717"/>
      <c r="AI62" s="234"/>
    </row>
    <row r="63" spans="1:35" s="218" customFormat="1" ht="40.15" customHeight="1">
      <c r="A63" s="626"/>
      <c r="B63" s="627"/>
      <c r="C63" s="627"/>
      <c r="D63" s="627"/>
      <c r="E63" s="627"/>
      <c r="F63" s="628"/>
      <c r="G63" s="645"/>
      <c r="H63" s="645"/>
      <c r="I63" s="645"/>
      <c r="J63" s="645"/>
      <c r="K63" s="645"/>
      <c r="L63" s="645"/>
      <c r="M63" s="645" t="s">
        <v>158</v>
      </c>
      <c r="N63" s="645"/>
      <c r="O63" s="645"/>
      <c r="P63" s="645"/>
      <c r="Q63" s="645"/>
      <c r="R63" s="645"/>
      <c r="S63" s="643"/>
      <c r="T63" s="643"/>
      <c r="U63" s="643"/>
      <c r="V63" s="643"/>
      <c r="W63" s="644"/>
      <c r="X63" s="227" t="s">
        <v>154</v>
      </c>
      <c r="Y63" s="643"/>
      <c r="Z63" s="643"/>
      <c r="AA63" s="643"/>
      <c r="AB63" s="643"/>
      <c r="AC63" s="644"/>
      <c r="AD63" s="228" t="s">
        <v>154</v>
      </c>
      <c r="AE63" s="645"/>
      <c r="AF63" s="646"/>
      <c r="AG63" s="645"/>
      <c r="AH63" s="717"/>
      <c r="AI63" s="234"/>
    </row>
    <row r="64" spans="1:35" s="218" customFormat="1" ht="40.15" customHeight="1" thickBot="1">
      <c r="A64" s="629"/>
      <c r="B64" s="630"/>
      <c r="C64" s="630"/>
      <c r="D64" s="630"/>
      <c r="E64" s="630"/>
      <c r="F64" s="631"/>
      <c r="G64" s="647"/>
      <c r="H64" s="647"/>
      <c r="I64" s="647"/>
      <c r="J64" s="647"/>
      <c r="K64" s="647"/>
      <c r="L64" s="647"/>
      <c r="M64" s="647"/>
      <c r="N64" s="647"/>
      <c r="O64" s="647"/>
      <c r="P64" s="647"/>
      <c r="Q64" s="647"/>
      <c r="R64" s="647"/>
      <c r="S64" s="732">
        <f>S63*1.08</f>
        <v>0</v>
      </c>
      <c r="T64" s="732"/>
      <c r="U64" s="732"/>
      <c r="V64" s="732"/>
      <c r="W64" s="733"/>
      <c r="X64" s="235" t="s">
        <v>154</v>
      </c>
      <c r="Y64" s="732">
        <f>Y63*1.08</f>
        <v>0</v>
      </c>
      <c r="Z64" s="732"/>
      <c r="AA64" s="732"/>
      <c r="AB64" s="732"/>
      <c r="AC64" s="733"/>
      <c r="AD64" s="236" t="s">
        <v>154</v>
      </c>
      <c r="AE64" s="647"/>
      <c r="AF64" s="648"/>
      <c r="AG64" s="647"/>
      <c r="AH64" s="735"/>
      <c r="AI64" s="234"/>
    </row>
    <row r="65" spans="1:73" s="218" customFormat="1" ht="40.15" customHeight="1">
      <c r="AI65" s="234"/>
      <c r="BR65" s="237"/>
      <c r="BS65" s="237"/>
      <c r="BT65" s="238"/>
      <c r="BU65" s="238"/>
    </row>
    <row r="66" spans="1:73" s="218" customFormat="1" ht="40.15" customHeight="1">
      <c r="AI66" s="239"/>
    </row>
    <row r="67" spans="1:73" s="218" customFormat="1" ht="40.15" customHeight="1">
      <c r="A67" s="762" t="s">
        <v>140</v>
      </c>
      <c r="B67" s="762"/>
      <c r="C67" s="762"/>
      <c r="D67" s="762"/>
      <c r="E67" s="762"/>
      <c r="F67" s="762"/>
      <c r="G67" s="762"/>
      <c r="S67" s="774"/>
      <c r="T67" s="774"/>
      <c r="U67" s="774"/>
      <c r="V67" s="774"/>
      <c r="W67" s="774"/>
      <c r="X67" s="774"/>
      <c r="Y67" s="774"/>
      <c r="Z67" s="774"/>
      <c r="AA67" s="774"/>
      <c r="AB67" s="774"/>
      <c r="AC67" s="774"/>
      <c r="AD67" s="774"/>
      <c r="AI67" s="239"/>
    </row>
    <row r="68" spans="1:73" s="218" customFormat="1" ht="40.15" customHeight="1">
      <c r="A68" s="762"/>
      <c r="B68" s="762"/>
      <c r="C68" s="762"/>
      <c r="D68" s="762"/>
      <c r="E68" s="762"/>
      <c r="F68" s="762"/>
      <c r="G68" s="762"/>
      <c r="S68" s="240"/>
      <c r="T68" s="240"/>
      <c r="U68" s="240"/>
      <c r="V68" s="240"/>
      <c r="W68" s="240"/>
      <c r="X68" s="240"/>
      <c r="Y68" s="240"/>
      <c r="Z68" s="240"/>
      <c r="AA68" s="240"/>
      <c r="AB68" s="240"/>
      <c r="AC68" s="240"/>
      <c r="AD68" s="240"/>
      <c r="BR68" s="238"/>
    </row>
    <row r="69" spans="1:73" s="218" customFormat="1" ht="40.15" customHeight="1" thickBot="1">
      <c r="S69" s="241"/>
      <c r="T69" s="241"/>
      <c r="U69" s="241"/>
      <c r="V69" s="241"/>
      <c r="W69" s="241"/>
      <c r="X69" s="241"/>
      <c r="Y69" s="241"/>
      <c r="Z69" s="241"/>
      <c r="AA69" s="241"/>
      <c r="AB69" s="241"/>
      <c r="AC69" s="241"/>
      <c r="AD69" s="241"/>
      <c r="BR69" s="237"/>
    </row>
    <row r="70" spans="1:73" s="218" customFormat="1" ht="19.899999999999999" customHeight="1">
      <c r="A70" s="668"/>
      <c r="B70" s="669"/>
      <c r="C70" s="669"/>
      <c r="D70" s="713"/>
      <c r="E70" s="758" t="s">
        <v>453</v>
      </c>
      <c r="F70" s="759"/>
      <c r="G70" s="759"/>
      <c r="H70" s="759"/>
      <c r="I70" s="759"/>
      <c r="J70" s="759"/>
      <c r="K70" s="759"/>
      <c r="L70" s="759" t="s">
        <v>149</v>
      </c>
      <c r="M70" s="759"/>
      <c r="N70" s="759"/>
      <c r="O70" s="759"/>
      <c r="P70" s="759"/>
      <c r="Q70" s="759"/>
      <c r="R70" s="759"/>
      <c r="S70" s="768" t="s">
        <v>150</v>
      </c>
      <c r="T70" s="768"/>
      <c r="U70" s="768"/>
      <c r="V70" s="768"/>
      <c r="W70" s="768"/>
      <c r="X70" s="768"/>
      <c r="Y70" s="768"/>
      <c r="Z70" s="768"/>
      <c r="AA70" s="768"/>
      <c r="AB70" s="768"/>
      <c r="AC70" s="768"/>
      <c r="AD70" s="768"/>
      <c r="AE70" s="768"/>
      <c r="AF70" s="769"/>
      <c r="BR70" s="237"/>
    </row>
    <row r="71" spans="1:73" s="218" customFormat="1" ht="19.899999999999999" customHeight="1" thickBot="1">
      <c r="A71" s="714"/>
      <c r="B71" s="715"/>
      <c r="C71" s="715"/>
      <c r="D71" s="716"/>
      <c r="E71" s="760"/>
      <c r="F71" s="761"/>
      <c r="G71" s="761"/>
      <c r="H71" s="761"/>
      <c r="I71" s="761"/>
      <c r="J71" s="761"/>
      <c r="K71" s="761"/>
      <c r="L71" s="761"/>
      <c r="M71" s="761"/>
      <c r="N71" s="761"/>
      <c r="O71" s="761"/>
      <c r="P71" s="761"/>
      <c r="Q71" s="761"/>
      <c r="R71" s="761"/>
      <c r="S71" s="770"/>
      <c r="T71" s="770"/>
      <c r="U71" s="770"/>
      <c r="V71" s="770"/>
      <c r="W71" s="770"/>
      <c r="X71" s="770"/>
      <c r="Y71" s="770"/>
      <c r="Z71" s="770"/>
      <c r="AA71" s="770"/>
      <c r="AB71" s="770"/>
      <c r="AC71" s="770"/>
      <c r="AD71" s="770"/>
      <c r="AE71" s="770"/>
      <c r="AF71" s="771"/>
    </row>
    <row r="72" spans="1:73" s="218" customFormat="1" ht="19.899999999999999" customHeight="1">
      <c r="A72" s="668" t="s">
        <v>155</v>
      </c>
      <c r="B72" s="669"/>
      <c r="C72" s="669"/>
      <c r="D72" s="670"/>
      <c r="E72" s="659" t="s">
        <v>327</v>
      </c>
      <c r="F72" s="660"/>
      <c r="G72" s="660"/>
      <c r="H72" s="660"/>
      <c r="I72" s="660"/>
      <c r="J72" s="660"/>
      <c r="K72" s="661"/>
      <c r="L72" s="659" t="s">
        <v>327</v>
      </c>
      <c r="M72" s="660"/>
      <c r="N72" s="660"/>
      <c r="O72" s="660"/>
      <c r="P72" s="660"/>
      <c r="Q72" s="660"/>
      <c r="R72" s="661"/>
      <c r="S72" s="677" t="s">
        <v>156</v>
      </c>
      <c r="T72" s="678"/>
      <c r="U72" s="679"/>
      <c r="V72" s="680"/>
      <c r="W72" s="681"/>
      <c r="X72" s="681"/>
      <c r="Y72" s="681"/>
      <c r="Z72" s="756" t="s">
        <v>154</v>
      </c>
      <c r="AA72" s="772">
        <f>V72*1.08</f>
        <v>0</v>
      </c>
      <c r="AB72" s="773"/>
      <c r="AC72" s="773"/>
      <c r="AD72" s="756" t="s">
        <v>154</v>
      </c>
      <c r="AE72" s="750" t="s">
        <v>157</v>
      </c>
      <c r="AF72" s="751"/>
    </row>
    <row r="73" spans="1:73" s="218" customFormat="1" ht="19.899999999999999" customHeight="1">
      <c r="A73" s="671"/>
      <c r="B73" s="672"/>
      <c r="C73" s="672"/>
      <c r="D73" s="673"/>
      <c r="E73" s="662"/>
      <c r="F73" s="663"/>
      <c r="G73" s="663"/>
      <c r="H73" s="663"/>
      <c r="I73" s="663"/>
      <c r="J73" s="663"/>
      <c r="K73" s="664"/>
      <c r="L73" s="662"/>
      <c r="M73" s="663"/>
      <c r="N73" s="663"/>
      <c r="O73" s="663"/>
      <c r="P73" s="663"/>
      <c r="Q73" s="663"/>
      <c r="R73" s="664"/>
      <c r="S73" s="652"/>
      <c r="T73" s="653"/>
      <c r="U73" s="654"/>
      <c r="V73" s="657"/>
      <c r="W73" s="658"/>
      <c r="X73" s="658"/>
      <c r="Y73" s="658"/>
      <c r="Z73" s="699"/>
      <c r="AA73" s="709"/>
      <c r="AB73" s="710"/>
      <c r="AC73" s="710"/>
      <c r="AD73" s="699"/>
      <c r="AE73" s="752"/>
      <c r="AF73" s="753"/>
    </row>
    <row r="74" spans="1:73" s="218" customFormat="1" ht="19.899999999999999" customHeight="1">
      <c r="A74" s="671"/>
      <c r="B74" s="672"/>
      <c r="C74" s="672"/>
      <c r="D74" s="673"/>
      <c r="E74" s="662"/>
      <c r="F74" s="663"/>
      <c r="G74" s="663"/>
      <c r="H74" s="663"/>
      <c r="I74" s="663"/>
      <c r="J74" s="663"/>
      <c r="K74" s="664"/>
      <c r="L74" s="662"/>
      <c r="M74" s="663"/>
      <c r="N74" s="663"/>
      <c r="O74" s="663"/>
      <c r="P74" s="663"/>
      <c r="Q74" s="663"/>
      <c r="R74" s="664"/>
      <c r="S74" s="649" t="s">
        <v>159</v>
      </c>
      <c r="T74" s="650"/>
      <c r="U74" s="651"/>
      <c r="V74" s="655"/>
      <c r="W74" s="656"/>
      <c r="X74" s="656"/>
      <c r="Y74" s="656"/>
      <c r="Z74" s="698" t="s">
        <v>154</v>
      </c>
      <c r="AA74" s="707">
        <f>V74*1.08</f>
        <v>0</v>
      </c>
      <c r="AB74" s="708"/>
      <c r="AC74" s="708"/>
      <c r="AD74" s="698" t="s">
        <v>154</v>
      </c>
      <c r="AE74" s="754" t="s">
        <v>157</v>
      </c>
      <c r="AF74" s="749"/>
    </row>
    <row r="75" spans="1:73" s="218" customFormat="1" ht="19.899999999999999" customHeight="1">
      <c r="A75" s="671"/>
      <c r="B75" s="672"/>
      <c r="C75" s="672"/>
      <c r="D75" s="673"/>
      <c r="E75" s="662"/>
      <c r="F75" s="663"/>
      <c r="G75" s="663"/>
      <c r="H75" s="663"/>
      <c r="I75" s="663"/>
      <c r="J75" s="663"/>
      <c r="K75" s="664"/>
      <c r="L75" s="662"/>
      <c r="M75" s="663"/>
      <c r="N75" s="663"/>
      <c r="O75" s="663"/>
      <c r="P75" s="663"/>
      <c r="Q75" s="663"/>
      <c r="R75" s="664"/>
      <c r="S75" s="652"/>
      <c r="T75" s="653"/>
      <c r="U75" s="654"/>
      <c r="V75" s="657"/>
      <c r="W75" s="658"/>
      <c r="X75" s="658"/>
      <c r="Y75" s="658"/>
      <c r="Z75" s="699"/>
      <c r="AA75" s="709"/>
      <c r="AB75" s="710"/>
      <c r="AC75" s="710"/>
      <c r="AD75" s="699"/>
      <c r="AE75" s="752"/>
      <c r="AF75" s="753"/>
    </row>
    <row r="76" spans="1:73" s="218" customFormat="1" ht="19.899999999999999" customHeight="1">
      <c r="A76" s="671"/>
      <c r="B76" s="672"/>
      <c r="C76" s="672"/>
      <c r="D76" s="673"/>
      <c r="E76" s="662"/>
      <c r="F76" s="663"/>
      <c r="G76" s="663"/>
      <c r="H76" s="663"/>
      <c r="I76" s="663"/>
      <c r="J76" s="663"/>
      <c r="K76" s="664"/>
      <c r="L76" s="662"/>
      <c r="M76" s="663"/>
      <c r="N76" s="663"/>
      <c r="O76" s="663"/>
      <c r="P76" s="663"/>
      <c r="Q76" s="663"/>
      <c r="R76" s="664"/>
      <c r="S76" s="649" t="s">
        <v>162</v>
      </c>
      <c r="T76" s="650"/>
      <c r="U76" s="651"/>
      <c r="V76" s="655"/>
      <c r="W76" s="656"/>
      <c r="X76" s="656"/>
      <c r="Y76" s="656"/>
      <c r="Z76" s="698" t="s">
        <v>154</v>
      </c>
      <c r="AA76" s="707">
        <f>V76*1.08</f>
        <v>0</v>
      </c>
      <c r="AB76" s="708"/>
      <c r="AC76" s="708"/>
      <c r="AD76" s="698" t="s">
        <v>154</v>
      </c>
      <c r="AE76" s="754" t="s">
        <v>157</v>
      </c>
      <c r="AF76" s="749"/>
    </row>
    <row r="77" spans="1:73" s="218" customFormat="1" ht="19.899999999999999" customHeight="1">
      <c r="A77" s="671"/>
      <c r="B77" s="672"/>
      <c r="C77" s="672"/>
      <c r="D77" s="673"/>
      <c r="E77" s="662"/>
      <c r="F77" s="663"/>
      <c r="G77" s="663"/>
      <c r="H77" s="663"/>
      <c r="I77" s="663"/>
      <c r="J77" s="663"/>
      <c r="K77" s="664"/>
      <c r="L77" s="662"/>
      <c r="M77" s="663"/>
      <c r="N77" s="663"/>
      <c r="O77" s="663"/>
      <c r="P77" s="663"/>
      <c r="Q77" s="663"/>
      <c r="R77" s="664"/>
      <c r="S77" s="652"/>
      <c r="T77" s="653"/>
      <c r="U77" s="654"/>
      <c r="V77" s="657"/>
      <c r="W77" s="658"/>
      <c r="X77" s="658"/>
      <c r="Y77" s="658"/>
      <c r="Z77" s="699"/>
      <c r="AA77" s="709"/>
      <c r="AB77" s="710"/>
      <c r="AC77" s="710"/>
      <c r="AD77" s="699"/>
      <c r="AE77" s="752"/>
      <c r="AF77" s="753"/>
    </row>
    <row r="78" spans="1:73" s="218" customFormat="1" ht="19.899999999999999" customHeight="1">
      <c r="A78" s="671"/>
      <c r="B78" s="672"/>
      <c r="C78" s="672"/>
      <c r="D78" s="673"/>
      <c r="E78" s="662"/>
      <c r="F78" s="663"/>
      <c r="G78" s="663"/>
      <c r="H78" s="663"/>
      <c r="I78" s="663"/>
      <c r="J78" s="663"/>
      <c r="K78" s="664"/>
      <c r="L78" s="662"/>
      <c r="M78" s="663"/>
      <c r="N78" s="663"/>
      <c r="O78" s="663"/>
      <c r="P78" s="663"/>
      <c r="Q78" s="663"/>
      <c r="R78" s="664"/>
      <c r="S78" s="649" t="s">
        <v>163</v>
      </c>
      <c r="T78" s="650"/>
      <c r="U78" s="651"/>
      <c r="V78" s="655"/>
      <c r="W78" s="656"/>
      <c r="X78" s="656"/>
      <c r="Y78" s="656"/>
      <c r="Z78" s="698" t="s">
        <v>154</v>
      </c>
      <c r="AA78" s="707">
        <f>V78*1.08</f>
        <v>0</v>
      </c>
      <c r="AB78" s="708"/>
      <c r="AC78" s="708"/>
      <c r="AD78" s="698" t="s">
        <v>154</v>
      </c>
      <c r="AE78" s="754" t="s">
        <v>157</v>
      </c>
      <c r="AF78" s="749"/>
    </row>
    <row r="79" spans="1:73" s="218" customFormat="1" ht="19.899999999999999" customHeight="1">
      <c r="A79" s="671"/>
      <c r="B79" s="672"/>
      <c r="C79" s="672"/>
      <c r="D79" s="673"/>
      <c r="E79" s="662"/>
      <c r="F79" s="663"/>
      <c r="G79" s="663"/>
      <c r="H79" s="663"/>
      <c r="I79" s="663"/>
      <c r="J79" s="663"/>
      <c r="K79" s="664"/>
      <c r="L79" s="662"/>
      <c r="M79" s="663"/>
      <c r="N79" s="663"/>
      <c r="O79" s="663"/>
      <c r="P79" s="663"/>
      <c r="Q79" s="663"/>
      <c r="R79" s="664"/>
      <c r="S79" s="652"/>
      <c r="T79" s="653"/>
      <c r="U79" s="654"/>
      <c r="V79" s="657"/>
      <c r="W79" s="658"/>
      <c r="X79" s="658"/>
      <c r="Y79" s="658"/>
      <c r="Z79" s="699"/>
      <c r="AA79" s="709"/>
      <c r="AB79" s="710"/>
      <c r="AC79" s="710"/>
      <c r="AD79" s="699"/>
      <c r="AE79" s="752"/>
      <c r="AF79" s="753"/>
    </row>
    <row r="80" spans="1:73" s="218" customFormat="1" ht="19.899999999999999" customHeight="1">
      <c r="A80" s="671"/>
      <c r="B80" s="672"/>
      <c r="C80" s="672"/>
      <c r="D80" s="673"/>
      <c r="E80" s="662"/>
      <c r="F80" s="663"/>
      <c r="G80" s="663"/>
      <c r="H80" s="663"/>
      <c r="I80" s="663"/>
      <c r="J80" s="663"/>
      <c r="K80" s="664"/>
      <c r="L80" s="662"/>
      <c r="M80" s="663"/>
      <c r="N80" s="663"/>
      <c r="O80" s="663"/>
      <c r="P80" s="663"/>
      <c r="Q80" s="663"/>
      <c r="R80" s="664"/>
      <c r="S80" s="649" t="s">
        <v>166</v>
      </c>
      <c r="T80" s="650"/>
      <c r="U80" s="651"/>
      <c r="V80" s="655"/>
      <c r="W80" s="656"/>
      <c r="X80" s="656"/>
      <c r="Y80" s="656"/>
      <c r="Z80" s="698" t="s">
        <v>154</v>
      </c>
      <c r="AA80" s="707">
        <f>V80*1.08</f>
        <v>0</v>
      </c>
      <c r="AB80" s="708"/>
      <c r="AC80" s="708"/>
      <c r="AD80" s="698" t="s">
        <v>154</v>
      </c>
      <c r="AE80" s="754" t="s">
        <v>157</v>
      </c>
      <c r="AF80" s="749"/>
    </row>
    <row r="81" spans="1:32" s="218" customFormat="1" ht="19.899999999999999" customHeight="1">
      <c r="A81" s="674"/>
      <c r="B81" s="675"/>
      <c r="C81" s="675"/>
      <c r="D81" s="676"/>
      <c r="E81" s="665"/>
      <c r="F81" s="666"/>
      <c r="G81" s="666"/>
      <c r="H81" s="666"/>
      <c r="I81" s="666"/>
      <c r="J81" s="666"/>
      <c r="K81" s="667"/>
      <c r="L81" s="665"/>
      <c r="M81" s="666"/>
      <c r="N81" s="666"/>
      <c r="O81" s="666"/>
      <c r="P81" s="666"/>
      <c r="Q81" s="666"/>
      <c r="R81" s="667"/>
      <c r="S81" s="652"/>
      <c r="T81" s="653"/>
      <c r="U81" s="654"/>
      <c r="V81" s="657"/>
      <c r="W81" s="658"/>
      <c r="X81" s="658"/>
      <c r="Y81" s="658"/>
      <c r="Z81" s="699"/>
      <c r="AA81" s="709"/>
      <c r="AB81" s="710"/>
      <c r="AC81" s="710"/>
      <c r="AD81" s="699"/>
      <c r="AE81" s="752"/>
      <c r="AF81" s="753"/>
    </row>
    <row r="82" spans="1:32" s="218" customFormat="1" ht="19.899999999999999" customHeight="1">
      <c r="A82" s="736" t="s">
        <v>167</v>
      </c>
      <c r="B82" s="737"/>
      <c r="C82" s="737"/>
      <c r="D82" s="737"/>
      <c r="E82" s="742" t="s">
        <v>328</v>
      </c>
      <c r="F82" s="742"/>
      <c r="G82" s="742"/>
      <c r="H82" s="742"/>
      <c r="I82" s="742"/>
      <c r="J82" s="742"/>
      <c r="K82" s="742"/>
      <c r="L82" s="742" t="s">
        <v>329</v>
      </c>
      <c r="M82" s="742"/>
      <c r="N82" s="742"/>
      <c r="O82" s="742"/>
      <c r="P82" s="742"/>
      <c r="Q82" s="742"/>
      <c r="R82" s="742"/>
      <c r="S82" s="649" t="s">
        <v>156</v>
      </c>
      <c r="T82" s="650"/>
      <c r="U82" s="651"/>
      <c r="V82" s="655"/>
      <c r="W82" s="656"/>
      <c r="X82" s="656"/>
      <c r="Y82" s="656"/>
      <c r="Z82" s="698" t="s">
        <v>154</v>
      </c>
      <c r="AA82" s="707">
        <f>V82*1.08</f>
        <v>0</v>
      </c>
      <c r="AB82" s="708"/>
      <c r="AC82" s="708"/>
      <c r="AD82" s="698" t="s">
        <v>154</v>
      </c>
      <c r="AE82" s="754" t="s">
        <v>157</v>
      </c>
      <c r="AF82" s="749"/>
    </row>
    <row r="83" spans="1:32" s="218" customFormat="1" ht="19.899999999999999" customHeight="1">
      <c r="A83" s="738"/>
      <c r="B83" s="739"/>
      <c r="C83" s="739"/>
      <c r="D83" s="739"/>
      <c r="E83" s="743"/>
      <c r="F83" s="743"/>
      <c r="G83" s="743"/>
      <c r="H83" s="743"/>
      <c r="I83" s="743"/>
      <c r="J83" s="743"/>
      <c r="K83" s="743"/>
      <c r="L83" s="743"/>
      <c r="M83" s="743"/>
      <c r="N83" s="743"/>
      <c r="O83" s="743"/>
      <c r="P83" s="743"/>
      <c r="Q83" s="743"/>
      <c r="R83" s="743"/>
      <c r="S83" s="652"/>
      <c r="T83" s="653"/>
      <c r="U83" s="654"/>
      <c r="V83" s="657"/>
      <c r="W83" s="658"/>
      <c r="X83" s="658"/>
      <c r="Y83" s="658"/>
      <c r="Z83" s="699"/>
      <c r="AA83" s="709"/>
      <c r="AB83" s="710"/>
      <c r="AC83" s="710"/>
      <c r="AD83" s="699"/>
      <c r="AE83" s="752"/>
      <c r="AF83" s="753"/>
    </row>
    <row r="84" spans="1:32" s="218" customFormat="1" ht="19.899999999999999" customHeight="1">
      <c r="A84" s="738"/>
      <c r="B84" s="739"/>
      <c r="C84" s="739"/>
      <c r="D84" s="739"/>
      <c r="E84" s="743"/>
      <c r="F84" s="743"/>
      <c r="G84" s="743"/>
      <c r="H84" s="743"/>
      <c r="I84" s="743"/>
      <c r="J84" s="743"/>
      <c r="K84" s="743"/>
      <c r="L84" s="743"/>
      <c r="M84" s="743"/>
      <c r="N84" s="743"/>
      <c r="O84" s="743"/>
      <c r="P84" s="743"/>
      <c r="Q84" s="743"/>
      <c r="R84" s="743"/>
      <c r="S84" s="649" t="s">
        <v>159</v>
      </c>
      <c r="T84" s="650"/>
      <c r="U84" s="651"/>
      <c r="V84" s="655"/>
      <c r="W84" s="656"/>
      <c r="X84" s="656"/>
      <c r="Y84" s="656"/>
      <c r="Z84" s="698" t="s">
        <v>154</v>
      </c>
      <c r="AA84" s="707">
        <f>V84*1.08</f>
        <v>0</v>
      </c>
      <c r="AB84" s="708"/>
      <c r="AC84" s="708"/>
      <c r="AD84" s="698" t="s">
        <v>154</v>
      </c>
      <c r="AE84" s="754" t="s">
        <v>157</v>
      </c>
      <c r="AF84" s="749"/>
    </row>
    <row r="85" spans="1:32" s="218" customFormat="1" ht="19.899999999999999" customHeight="1">
      <c r="A85" s="738"/>
      <c r="B85" s="739"/>
      <c r="C85" s="739"/>
      <c r="D85" s="739"/>
      <c r="E85" s="743"/>
      <c r="F85" s="743"/>
      <c r="G85" s="743"/>
      <c r="H85" s="743"/>
      <c r="I85" s="743"/>
      <c r="J85" s="743"/>
      <c r="K85" s="743"/>
      <c r="L85" s="743"/>
      <c r="M85" s="743"/>
      <c r="N85" s="743"/>
      <c r="O85" s="743"/>
      <c r="P85" s="743"/>
      <c r="Q85" s="743"/>
      <c r="R85" s="743"/>
      <c r="S85" s="652"/>
      <c r="T85" s="653"/>
      <c r="U85" s="654"/>
      <c r="V85" s="657"/>
      <c r="W85" s="658"/>
      <c r="X85" s="658"/>
      <c r="Y85" s="658"/>
      <c r="Z85" s="699"/>
      <c r="AA85" s="709"/>
      <c r="AB85" s="710"/>
      <c r="AC85" s="710"/>
      <c r="AD85" s="699"/>
      <c r="AE85" s="752"/>
      <c r="AF85" s="753"/>
    </row>
    <row r="86" spans="1:32" s="218" customFormat="1" ht="19.899999999999999" customHeight="1">
      <c r="A86" s="738"/>
      <c r="B86" s="739"/>
      <c r="C86" s="739"/>
      <c r="D86" s="739"/>
      <c r="E86" s="743"/>
      <c r="F86" s="743"/>
      <c r="G86" s="743"/>
      <c r="H86" s="743"/>
      <c r="I86" s="743"/>
      <c r="J86" s="743"/>
      <c r="K86" s="743"/>
      <c r="L86" s="743"/>
      <c r="M86" s="743"/>
      <c r="N86" s="743"/>
      <c r="O86" s="743"/>
      <c r="P86" s="743"/>
      <c r="Q86" s="743"/>
      <c r="R86" s="743"/>
      <c r="S86" s="649" t="s">
        <v>162</v>
      </c>
      <c r="T86" s="650"/>
      <c r="U86" s="651"/>
      <c r="V86" s="655"/>
      <c r="W86" s="656"/>
      <c r="X86" s="656"/>
      <c r="Y86" s="656"/>
      <c r="Z86" s="698" t="s">
        <v>154</v>
      </c>
      <c r="AA86" s="707">
        <f>V86*1.08</f>
        <v>0</v>
      </c>
      <c r="AB86" s="708"/>
      <c r="AC86" s="708"/>
      <c r="AD86" s="698" t="s">
        <v>154</v>
      </c>
      <c r="AE86" s="754" t="s">
        <v>157</v>
      </c>
      <c r="AF86" s="749"/>
    </row>
    <row r="87" spans="1:32" s="218" customFormat="1" ht="19.899999999999999" customHeight="1">
      <c r="A87" s="738"/>
      <c r="B87" s="739"/>
      <c r="C87" s="739"/>
      <c r="D87" s="739"/>
      <c r="E87" s="743"/>
      <c r="F87" s="743"/>
      <c r="G87" s="743"/>
      <c r="H87" s="743"/>
      <c r="I87" s="743"/>
      <c r="J87" s="743"/>
      <c r="K87" s="743"/>
      <c r="L87" s="743"/>
      <c r="M87" s="743"/>
      <c r="N87" s="743"/>
      <c r="O87" s="743"/>
      <c r="P87" s="743"/>
      <c r="Q87" s="743"/>
      <c r="R87" s="743"/>
      <c r="S87" s="652"/>
      <c r="T87" s="653"/>
      <c r="U87" s="654"/>
      <c r="V87" s="657"/>
      <c r="W87" s="658"/>
      <c r="X87" s="658"/>
      <c r="Y87" s="658"/>
      <c r="Z87" s="699"/>
      <c r="AA87" s="709"/>
      <c r="AB87" s="710"/>
      <c r="AC87" s="710"/>
      <c r="AD87" s="699"/>
      <c r="AE87" s="752"/>
      <c r="AF87" s="753"/>
    </row>
    <row r="88" spans="1:32" s="218" customFormat="1" ht="19.899999999999999" customHeight="1">
      <c r="A88" s="738"/>
      <c r="B88" s="739"/>
      <c r="C88" s="739"/>
      <c r="D88" s="739"/>
      <c r="E88" s="743"/>
      <c r="F88" s="743"/>
      <c r="G88" s="743"/>
      <c r="H88" s="743"/>
      <c r="I88" s="743"/>
      <c r="J88" s="743"/>
      <c r="K88" s="743"/>
      <c r="L88" s="743"/>
      <c r="M88" s="743"/>
      <c r="N88" s="743"/>
      <c r="O88" s="743"/>
      <c r="P88" s="743"/>
      <c r="Q88" s="743"/>
      <c r="R88" s="743"/>
      <c r="S88" s="649" t="s">
        <v>163</v>
      </c>
      <c r="T88" s="650"/>
      <c r="U88" s="651"/>
      <c r="V88" s="655"/>
      <c r="W88" s="656"/>
      <c r="X88" s="656"/>
      <c r="Y88" s="656"/>
      <c r="Z88" s="698" t="s">
        <v>154</v>
      </c>
      <c r="AA88" s="707">
        <f>V88*1.08</f>
        <v>0</v>
      </c>
      <c r="AB88" s="708"/>
      <c r="AC88" s="708"/>
      <c r="AD88" s="698" t="s">
        <v>154</v>
      </c>
      <c r="AE88" s="754" t="s">
        <v>157</v>
      </c>
      <c r="AF88" s="749"/>
    </row>
    <row r="89" spans="1:32" s="218" customFormat="1" ht="19.899999999999999" customHeight="1">
      <c r="A89" s="738"/>
      <c r="B89" s="739"/>
      <c r="C89" s="739"/>
      <c r="D89" s="739"/>
      <c r="E89" s="743"/>
      <c r="F89" s="743"/>
      <c r="G89" s="743"/>
      <c r="H89" s="743"/>
      <c r="I89" s="743"/>
      <c r="J89" s="743"/>
      <c r="K89" s="743"/>
      <c r="L89" s="743"/>
      <c r="M89" s="743"/>
      <c r="N89" s="743"/>
      <c r="O89" s="743"/>
      <c r="P89" s="743"/>
      <c r="Q89" s="743"/>
      <c r="R89" s="743"/>
      <c r="S89" s="652"/>
      <c r="T89" s="653"/>
      <c r="U89" s="654"/>
      <c r="V89" s="657"/>
      <c r="W89" s="658"/>
      <c r="X89" s="658"/>
      <c r="Y89" s="658"/>
      <c r="Z89" s="699"/>
      <c r="AA89" s="709"/>
      <c r="AB89" s="710"/>
      <c r="AC89" s="710"/>
      <c r="AD89" s="699"/>
      <c r="AE89" s="752"/>
      <c r="AF89" s="753"/>
    </row>
    <row r="90" spans="1:32" s="218" customFormat="1" ht="19.899999999999999" customHeight="1">
      <c r="A90" s="738"/>
      <c r="B90" s="739"/>
      <c r="C90" s="739"/>
      <c r="D90" s="739"/>
      <c r="E90" s="743"/>
      <c r="F90" s="743"/>
      <c r="G90" s="743"/>
      <c r="H90" s="743"/>
      <c r="I90" s="743"/>
      <c r="J90" s="743"/>
      <c r="K90" s="743"/>
      <c r="L90" s="743"/>
      <c r="M90" s="743"/>
      <c r="N90" s="743"/>
      <c r="O90" s="743"/>
      <c r="P90" s="743"/>
      <c r="Q90" s="743"/>
      <c r="R90" s="743"/>
      <c r="S90" s="649" t="s">
        <v>166</v>
      </c>
      <c r="T90" s="650"/>
      <c r="U90" s="651"/>
      <c r="V90" s="655"/>
      <c r="W90" s="656"/>
      <c r="X90" s="656"/>
      <c r="Y90" s="656"/>
      <c r="Z90" s="698" t="s">
        <v>154</v>
      </c>
      <c r="AA90" s="707">
        <f>V90*1.08</f>
        <v>0</v>
      </c>
      <c r="AB90" s="708"/>
      <c r="AC90" s="708"/>
      <c r="AD90" s="698" t="s">
        <v>154</v>
      </c>
      <c r="AE90" s="754" t="s">
        <v>157</v>
      </c>
      <c r="AF90" s="749"/>
    </row>
    <row r="91" spans="1:32" s="218" customFormat="1" ht="19.899999999999999" customHeight="1">
      <c r="A91" s="740"/>
      <c r="B91" s="741"/>
      <c r="C91" s="741"/>
      <c r="D91" s="741"/>
      <c r="E91" s="744"/>
      <c r="F91" s="744"/>
      <c r="G91" s="744"/>
      <c r="H91" s="744"/>
      <c r="I91" s="744"/>
      <c r="J91" s="744"/>
      <c r="K91" s="744"/>
      <c r="L91" s="744"/>
      <c r="M91" s="744"/>
      <c r="N91" s="744"/>
      <c r="O91" s="744"/>
      <c r="P91" s="744"/>
      <c r="Q91" s="744"/>
      <c r="R91" s="744"/>
      <c r="S91" s="652"/>
      <c r="T91" s="653"/>
      <c r="U91" s="654"/>
      <c r="V91" s="657"/>
      <c r="W91" s="658"/>
      <c r="X91" s="658"/>
      <c r="Y91" s="658"/>
      <c r="Z91" s="699"/>
      <c r="AA91" s="709"/>
      <c r="AB91" s="710"/>
      <c r="AC91" s="710"/>
      <c r="AD91" s="699"/>
      <c r="AE91" s="752"/>
      <c r="AF91" s="753"/>
    </row>
    <row r="92" spans="1:32" s="218" customFormat="1" ht="19.899999999999999" customHeight="1">
      <c r="A92" s="728" t="s">
        <v>171</v>
      </c>
      <c r="B92" s="729"/>
      <c r="C92" s="729"/>
      <c r="D92" s="729"/>
      <c r="E92" s="745" t="s">
        <v>328</v>
      </c>
      <c r="F92" s="746"/>
      <c r="G92" s="746"/>
      <c r="H92" s="746"/>
      <c r="I92" s="746"/>
      <c r="J92" s="746"/>
      <c r="K92" s="747"/>
      <c r="L92" s="746" t="s">
        <v>329</v>
      </c>
      <c r="M92" s="746"/>
      <c r="N92" s="746"/>
      <c r="O92" s="746"/>
      <c r="P92" s="746"/>
      <c r="Q92" s="746"/>
      <c r="R92" s="747"/>
      <c r="S92" s="649" t="s">
        <v>156</v>
      </c>
      <c r="T92" s="650"/>
      <c r="U92" s="651"/>
      <c r="V92" s="655"/>
      <c r="W92" s="656"/>
      <c r="X92" s="656"/>
      <c r="Y92" s="656"/>
      <c r="Z92" s="698" t="s">
        <v>154</v>
      </c>
      <c r="AA92" s="707">
        <f>V92*1.08</f>
        <v>0</v>
      </c>
      <c r="AB92" s="708"/>
      <c r="AC92" s="708"/>
      <c r="AD92" s="698" t="s">
        <v>154</v>
      </c>
      <c r="AE92" s="754" t="s">
        <v>157</v>
      </c>
      <c r="AF92" s="749"/>
    </row>
    <row r="93" spans="1:32" s="218" customFormat="1" ht="19.899999999999999" customHeight="1">
      <c r="A93" s="671"/>
      <c r="B93" s="672"/>
      <c r="C93" s="672"/>
      <c r="D93" s="672"/>
      <c r="E93" s="662"/>
      <c r="F93" s="663"/>
      <c r="G93" s="663"/>
      <c r="H93" s="663"/>
      <c r="I93" s="663"/>
      <c r="J93" s="663"/>
      <c r="K93" s="664"/>
      <c r="L93" s="663"/>
      <c r="M93" s="663"/>
      <c r="N93" s="663"/>
      <c r="O93" s="663"/>
      <c r="P93" s="663"/>
      <c r="Q93" s="663"/>
      <c r="R93" s="664"/>
      <c r="S93" s="652"/>
      <c r="T93" s="653"/>
      <c r="U93" s="654"/>
      <c r="V93" s="657"/>
      <c r="W93" s="658"/>
      <c r="X93" s="658"/>
      <c r="Y93" s="658"/>
      <c r="Z93" s="699"/>
      <c r="AA93" s="709"/>
      <c r="AB93" s="710"/>
      <c r="AC93" s="710"/>
      <c r="AD93" s="699"/>
      <c r="AE93" s="752"/>
      <c r="AF93" s="753"/>
    </row>
    <row r="94" spans="1:32" s="218" customFormat="1" ht="19.899999999999999" customHeight="1">
      <c r="A94" s="671"/>
      <c r="B94" s="672"/>
      <c r="C94" s="672"/>
      <c r="D94" s="672"/>
      <c r="E94" s="662"/>
      <c r="F94" s="663"/>
      <c r="G94" s="663"/>
      <c r="H94" s="663"/>
      <c r="I94" s="663"/>
      <c r="J94" s="663"/>
      <c r="K94" s="664"/>
      <c r="L94" s="663"/>
      <c r="M94" s="663"/>
      <c r="N94" s="663"/>
      <c r="O94" s="663"/>
      <c r="P94" s="663"/>
      <c r="Q94" s="663"/>
      <c r="R94" s="664"/>
      <c r="S94" s="649" t="s">
        <v>159</v>
      </c>
      <c r="T94" s="650"/>
      <c r="U94" s="651"/>
      <c r="V94" s="655"/>
      <c r="W94" s="656"/>
      <c r="X94" s="656"/>
      <c r="Y94" s="656"/>
      <c r="Z94" s="698" t="s">
        <v>154</v>
      </c>
      <c r="AA94" s="707">
        <f>V94*1.08</f>
        <v>0</v>
      </c>
      <c r="AB94" s="708"/>
      <c r="AC94" s="708"/>
      <c r="AD94" s="698" t="s">
        <v>154</v>
      </c>
      <c r="AE94" s="754" t="s">
        <v>157</v>
      </c>
      <c r="AF94" s="749"/>
    </row>
    <row r="95" spans="1:32" s="218" customFormat="1" ht="19.899999999999999" customHeight="1">
      <c r="A95" s="671"/>
      <c r="B95" s="672"/>
      <c r="C95" s="672"/>
      <c r="D95" s="672"/>
      <c r="E95" s="662"/>
      <c r="F95" s="663"/>
      <c r="G95" s="663"/>
      <c r="H95" s="663"/>
      <c r="I95" s="663"/>
      <c r="J95" s="663"/>
      <c r="K95" s="664"/>
      <c r="L95" s="663"/>
      <c r="M95" s="663"/>
      <c r="N95" s="663"/>
      <c r="O95" s="663"/>
      <c r="P95" s="663"/>
      <c r="Q95" s="663"/>
      <c r="R95" s="664"/>
      <c r="S95" s="652"/>
      <c r="T95" s="653"/>
      <c r="U95" s="654"/>
      <c r="V95" s="657"/>
      <c r="W95" s="658"/>
      <c r="X95" s="658"/>
      <c r="Y95" s="658"/>
      <c r="Z95" s="699"/>
      <c r="AA95" s="709"/>
      <c r="AB95" s="710"/>
      <c r="AC95" s="710"/>
      <c r="AD95" s="699"/>
      <c r="AE95" s="752"/>
      <c r="AF95" s="753"/>
    </row>
    <row r="96" spans="1:32" s="218" customFormat="1" ht="19.899999999999999" customHeight="1">
      <c r="A96" s="671"/>
      <c r="B96" s="672"/>
      <c r="C96" s="672"/>
      <c r="D96" s="672"/>
      <c r="E96" s="662"/>
      <c r="F96" s="663"/>
      <c r="G96" s="663"/>
      <c r="H96" s="663"/>
      <c r="I96" s="663"/>
      <c r="J96" s="663"/>
      <c r="K96" s="664"/>
      <c r="L96" s="663"/>
      <c r="M96" s="663"/>
      <c r="N96" s="663"/>
      <c r="O96" s="663"/>
      <c r="P96" s="663"/>
      <c r="Q96" s="663"/>
      <c r="R96" s="664"/>
      <c r="S96" s="649" t="s">
        <v>162</v>
      </c>
      <c r="T96" s="650"/>
      <c r="U96" s="651"/>
      <c r="V96" s="655"/>
      <c r="W96" s="656"/>
      <c r="X96" s="656"/>
      <c r="Y96" s="656"/>
      <c r="Z96" s="698" t="s">
        <v>154</v>
      </c>
      <c r="AA96" s="707">
        <f>V96*1.08</f>
        <v>0</v>
      </c>
      <c r="AB96" s="708"/>
      <c r="AC96" s="708"/>
      <c r="AD96" s="698" t="s">
        <v>154</v>
      </c>
      <c r="AE96" s="754" t="s">
        <v>157</v>
      </c>
      <c r="AF96" s="749"/>
    </row>
    <row r="97" spans="1:32" s="218" customFormat="1" ht="19.899999999999999" customHeight="1">
      <c r="A97" s="671"/>
      <c r="B97" s="672"/>
      <c r="C97" s="672"/>
      <c r="D97" s="672"/>
      <c r="E97" s="662"/>
      <c r="F97" s="663"/>
      <c r="G97" s="663"/>
      <c r="H97" s="663"/>
      <c r="I97" s="663"/>
      <c r="J97" s="663"/>
      <c r="K97" s="664"/>
      <c r="L97" s="663"/>
      <c r="M97" s="663"/>
      <c r="N97" s="663"/>
      <c r="O97" s="663"/>
      <c r="P97" s="663"/>
      <c r="Q97" s="663"/>
      <c r="R97" s="664"/>
      <c r="S97" s="652"/>
      <c r="T97" s="653"/>
      <c r="U97" s="654"/>
      <c r="V97" s="657"/>
      <c r="W97" s="658"/>
      <c r="X97" s="658"/>
      <c r="Y97" s="658"/>
      <c r="Z97" s="699"/>
      <c r="AA97" s="709"/>
      <c r="AB97" s="710"/>
      <c r="AC97" s="710"/>
      <c r="AD97" s="699"/>
      <c r="AE97" s="752"/>
      <c r="AF97" s="753"/>
    </row>
    <row r="98" spans="1:32" s="218" customFormat="1" ht="19.899999999999999" customHeight="1">
      <c r="A98" s="671"/>
      <c r="B98" s="672"/>
      <c r="C98" s="672"/>
      <c r="D98" s="672"/>
      <c r="E98" s="662"/>
      <c r="F98" s="663"/>
      <c r="G98" s="663"/>
      <c r="H98" s="663"/>
      <c r="I98" s="663"/>
      <c r="J98" s="663"/>
      <c r="K98" s="664"/>
      <c r="L98" s="663"/>
      <c r="M98" s="663"/>
      <c r="N98" s="663"/>
      <c r="O98" s="663"/>
      <c r="P98" s="663"/>
      <c r="Q98" s="663"/>
      <c r="R98" s="664"/>
      <c r="S98" s="649" t="s">
        <v>163</v>
      </c>
      <c r="T98" s="650"/>
      <c r="U98" s="651"/>
      <c r="V98" s="655"/>
      <c r="W98" s="656"/>
      <c r="X98" s="656"/>
      <c r="Y98" s="656"/>
      <c r="Z98" s="698" t="s">
        <v>154</v>
      </c>
      <c r="AA98" s="707">
        <f>V98*1.08</f>
        <v>0</v>
      </c>
      <c r="AB98" s="708"/>
      <c r="AC98" s="708"/>
      <c r="AD98" s="698" t="s">
        <v>154</v>
      </c>
      <c r="AE98" s="754" t="s">
        <v>157</v>
      </c>
      <c r="AF98" s="749"/>
    </row>
    <row r="99" spans="1:32" s="218" customFormat="1" ht="19.899999999999999" customHeight="1">
      <c r="A99" s="671"/>
      <c r="B99" s="672"/>
      <c r="C99" s="672"/>
      <c r="D99" s="672"/>
      <c r="E99" s="662"/>
      <c r="F99" s="663"/>
      <c r="G99" s="663"/>
      <c r="H99" s="663"/>
      <c r="I99" s="663"/>
      <c r="J99" s="663"/>
      <c r="K99" s="664"/>
      <c r="L99" s="663"/>
      <c r="M99" s="663"/>
      <c r="N99" s="663"/>
      <c r="O99" s="663"/>
      <c r="P99" s="663"/>
      <c r="Q99" s="663"/>
      <c r="R99" s="664"/>
      <c r="S99" s="652"/>
      <c r="T99" s="653"/>
      <c r="U99" s="654"/>
      <c r="V99" s="657"/>
      <c r="W99" s="658"/>
      <c r="X99" s="658"/>
      <c r="Y99" s="658"/>
      <c r="Z99" s="699"/>
      <c r="AA99" s="709"/>
      <c r="AB99" s="710"/>
      <c r="AC99" s="710"/>
      <c r="AD99" s="699"/>
      <c r="AE99" s="752"/>
      <c r="AF99" s="753"/>
    </row>
    <row r="100" spans="1:32" s="218" customFormat="1" ht="19.899999999999999" customHeight="1">
      <c r="A100" s="671"/>
      <c r="B100" s="672"/>
      <c r="C100" s="672"/>
      <c r="D100" s="672"/>
      <c r="E100" s="662"/>
      <c r="F100" s="663"/>
      <c r="G100" s="663"/>
      <c r="H100" s="663"/>
      <c r="I100" s="663"/>
      <c r="J100" s="663"/>
      <c r="K100" s="664"/>
      <c r="L100" s="663"/>
      <c r="M100" s="663"/>
      <c r="N100" s="663"/>
      <c r="O100" s="663"/>
      <c r="P100" s="663"/>
      <c r="Q100" s="663"/>
      <c r="R100" s="664"/>
      <c r="S100" s="649" t="s">
        <v>166</v>
      </c>
      <c r="T100" s="650"/>
      <c r="U100" s="651"/>
      <c r="V100" s="655"/>
      <c r="W100" s="656"/>
      <c r="X100" s="656"/>
      <c r="Y100" s="656"/>
      <c r="Z100" s="698" t="s">
        <v>154</v>
      </c>
      <c r="AA100" s="707">
        <f>V100*1.08</f>
        <v>0</v>
      </c>
      <c r="AB100" s="708"/>
      <c r="AC100" s="708"/>
      <c r="AD100" s="698" t="s">
        <v>154</v>
      </c>
      <c r="AE100" s="754" t="s">
        <v>157</v>
      </c>
      <c r="AF100" s="749"/>
    </row>
    <row r="101" spans="1:32" s="218" customFormat="1" ht="19.899999999999999" customHeight="1">
      <c r="A101" s="674"/>
      <c r="B101" s="675"/>
      <c r="C101" s="675"/>
      <c r="D101" s="675"/>
      <c r="E101" s="665"/>
      <c r="F101" s="666"/>
      <c r="G101" s="666"/>
      <c r="H101" s="666"/>
      <c r="I101" s="666"/>
      <c r="J101" s="666"/>
      <c r="K101" s="667"/>
      <c r="L101" s="666"/>
      <c r="M101" s="666"/>
      <c r="N101" s="666"/>
      <c r="O101" s="666"/>
      <c r="P101" s="666"/>
      <c r="Q101" s="666"/>
      <c r="R101" s="667"/>
      <c r="S101" s="652"/>
      <c r="T101" s="653"/>
      <c r="U101" s="654"/>
      <c r="V101" s="657"/>
      <c r="W101" s="658"/>
      <c r="X101" s="658"/>
      <c r="Y101" s="658"/>
      <c r="Z101" s="699"/>
      <c r="AA101" s="709"/>
      <c r="AB101" s="710"/>
      <c r="AC101" s="710"/>
      <c r="AD101" s="699"/>
      <c r="AE101" s="752"/>
      <c r="AF101" s="753"/>
    </row>
    <row r="102" spans="1:32" s="218" customFormat="1" ht="25.15" customHeight="1">
      <c r="A102" s="728" t="s">
        <v>174</v>
      </c>
      <c r="B102" s="729"/>
      <c r="C102" s="729"/>
      <c r="D102" s="730"/>
      <c r="E102" s="682" t="s">
        <v>330</v>
      </c>
      <c r="F102" s="683"/>
      <c r="G102" s="683"/>
      <c r="H102" s="683"/>
      <c r="I102" s="683"/>
      <c r="J102" s="683"/>
      <c r="K102" s="684"/>
      <c r="L102" s="682" t="s">
        <v>330</v>
      </c>
      <c r="M102" s="683"/>
      <c r="N102" s="683"/>
      <c r="O102" s="683"/>
      <c r="P102" s="683"/>
      <c r="Q102" s="683"/>
      <c r="R102" s="684"/>
      <c r="S102" s="691" t="s">
        <v>175</v>
      </c>
      <c r="T102" s="691"/>
      <c r="U102" s="691"/>
      <c r="V102" s="703"/>
      <c r="W102" s="703"/>
      <c r="X102" s="703"/>
      <c r="Y102" s="704"/>
      <c r="Z102" s="711" t="s">
        <v>154</v>
      </c>
      <c r="AA102" s="700">
        <f>V102*1.08</f>
        <v>0</v>
      </c>
      <c r="AB102" s="700"/>
      <c r="AC102" s="641"/>
      <c r="AD102" s="701" t="s">
        <v>154</v>
      </c>
      <c r="AE102" s="645" t="s">
        <v>157</v>
      </c>
      <c r="AF102" s="717"/>
    </row>
    <row r="103" spans="1:32" s="218" customFormat="1" ht="25.15" customHeight="1">
      <c r="A103" s="671"/>
      <c r="B103" s="672"/>
      <c r="C103" s="672"/>
      <c r="D103" s="673"/>
      <c r="E103" s="685"/>
      <c r="F103" s="686"/>
      <c r="G103" s="686"/>
      <c r="H103" s="686"/>
      <c r="I103" s="686"/>
      <c r="J103" s="686"/>
      <c r="K103" s="687"/>
      <c r="L103" s="685"/>
      <c r="M103" s="686"/>
      <c r="N103" s="686"/>
      <c r="O103" s="686"/>
      <c r="P103" s="686"/>
      <c r="Q103" s="686"/>
      <c r="R103" s="687"/>
      <c r="S103" s="691"/>
      <c r="T103" s="691"/>
      <c r="U103" s="691"/>
      <c r="V103" s="703"/>
      <c r="W103" s="703"/>
      <c r="X103" s="703"/>
      <c r="Y103" s="704"/>
      <c r="Z103" s="711"/>
      <c r="AA103" s="700"/>
      <c r="AB103" s="700"/>
      <c r="AC103" s="641"/>
      <c r="AD103" s="701"/>
      <c r="AE103" s="645"/>
      <c r="AF103" s="717"/>
    </row>
    <row r="104" spans="1:32" s="218" customFormat="1" ht="25.15" customHeight="1">
      <c r="A104" s="671"/>
      <c r="B104" s="672"/>
      <c r="C104" s="672"/>
      <c r="D104" s="673"/>
      <c r="E104" s="685"/>
      <c r="F104" s="686"/>
      <c r="G104" s="686"/>
      <c r="H104" s="686"/>
      <c r="I104" s="686"/>
      <c r="J104" s="686"/>
      <c r="K104" s="687"/>
      <c r="L104" s="685"/>
      <c r="M104" s="686"/>
      <c r="N104" s="686"/>
      <c r="O104" s="686"/>
      <c r="P104" s="686"/>
      <c r="Q104" s="686"/>
      <c r="R104" s="687"/>
      <c r="S104" s="691"/>
      <c r="T104" s="691"/>
      <c r="U104" s="691"/>
      <c r="V104" s="703"/>
      <c r="W104" s="703"/>
      <c r="X104" s="703"/>
      <c r="Y104" s="704"/>
      <c r="Z104" s="711"/>
      <c r="AA104" s="700"/>
      <c r="AB104" s="700"/>
      <c r="AC104" s="641"/>
      <c r="AD104" s="701"/>
      <c r="AE104" s="645"/>
      <c r="AF104" s="717"/>
    </row>
    <row r="105" spans="1:32" s="218" customFormat="1" ht="25.15" customHeight="1">
      <c r="A105" s="671"/>
      <c r="B105" s="672"/>
      <c r="C105" s="672"/>
      <c r="D105" s="673"/>
      <c r="E105" s="685"/>
      <c r="F105" s="686"/>
      <c r="G105" s="686"/>
      <c r="H105" s="686"/>
      <c r="I105" s="686"/>
      <c r="J105" s="686"/>
      <c r="K105" s="687"/>
      <c r="L105" s="685"/>
      <c r="M105" s="686"/>
      <c r="N105" s="686"/>
      <c r="O105" s="686"/>
      <c r="P105" s="686"/>
      <c r="Q105" s="686"/>
      <c r="R105" s="687"/>
      <c r="S105" s="691" t="s">
        <v>176</v>
      </c>
      <c r="T105" s="691"/>
      <c r="U105" s="691"/>
      <c r="V105" s="703"/>
      <c r="W105" s="703"/>
      <c r="X105" s="703"/>
      <c r="Y105" s="704"/>
      <c r="Z105" s="711" t="s">
        <v>154</v>
      </c>
      <c r="AA105" s="700">
        <f>V105*1.08</f>
        <v>0</v>
      </c>
      <c r="AB105" s="700"/>
      <c r="AC105" s="641"/>
      <c r="AD105" s="701" t="s">
        <v>154</v>
      </c>
      <c r="AE105" s="645" t="s">
        <v>157</v>
      </c>
      <c r="AF105" s="717"/>
    </row>
    <row r="106" spans="1:32" s="218" customFormat="1" ht="25.15" customHeight="1">
      <c r="A106" s="671"/>
      <c r="B106" s="672"/>
      <c r="C106" s="672"/>
      <c r="D106" s="673"/>
      <c r="E106" s="685"/>
      <c r="F106" s="686"/>
      <c r="G106" s="686"/>
      <c r="H106" s="686"/>
      <c r="I106" s="686"/>
      <c r="J106" s="686"/>
      <c r="K106" s="687"/>
      <c r="L106" s="685"/>
      <c r="M106" s="686"/>
      <c r="N106" s="686"/>
      <c r="O106" s="686"/>
      <c r="P106" s="686"/>
      <c r="Q106" s="686"/>
      <c r="R106" s="687"/>
      <c r="S106" s="691"/>
      <c r="T106" s="691"/>
      <c r="U106" s="691"/>
      <c r="V106" s="703"/>
      <c r="W106" s="703"/>
      <c r="X106" s="703"/>
      <c r="Y106" s="704"/>
      <c r="Z106" s="711"/>
      <c r="AA106" s="700"/>
      <c r="AB106" s="700"/>
      <c r="AC106" s="641"/>
      <c r="AD106" s="701"/>
      <c r="AE106" s="645"/>
      <c r="AF106" s="717"/>
    </row>
    <row r="107" spans="1:32" s="218" customFormat="1" ht="25.15" customHeight="1" thickBot="1">
      <c r="A107" s="714"/>
      <c r="B107" s="715"/>
      <c r="C107" s="715"/>
      <c r="D107" s="731"/>
      <c r="E107" s="688"/>
      <c r="F107" s="689"/>
      <c r="G107" s="689"/>
      <c r="H107" s="689"/>
      <c r="I107" s="689"/>
      <c r="J107" s="689"/>
      <c r="K107" s="690"/>
      <c r="L107" s="688"/>
      <c r="M107" s="689"/>
      <c r="N107" s="689"/>
      <c r="O107" s="689"/>
      <c r="P107" s="689"/>
      <c r="Q107" s="689"/>
      <c r="R107" s="690"/>
      <c r="S107" s="702"/>
      <c r="T107" s="702"/>
      <c r="U107" s="702"/>
      <c r="V107" s="705"/>
      <c r="W107" s="705"/>
      <c r="X107" s="705"/>
      <c r="Y107" s="706"/>
      <c r="Z107" s="712"/>
      <c r="AA107" s="732"/>
      <c r="AB107" s="732"/>
      <c r="AC107" s="733"/>
      <c r="AD107" s="734"/>
      <c r="AE107" s="647"/>
      <c r="AF107" s="735"/>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40.15" customHeight="1">
      <c r="A109" s="623" t="s">
        <v>177</v>
      </c>
      <c r="B109" s="624"/>
      <c r="C109" s="624"/>
      <c r="D109" s="625"/>
      <c r="E109" s="632" t="s">
        <v>463</v>
      </c>
      <c r="F109" s="720"/>
      <c r="G109" s="720"/>
      <c r="H109" s="720"/>
      <c r="I109" s="720"/>
      <c r="J109" s="720"/>
      <c r="K109" s="720"/>
      <c r="L109" s="720"/>
      <c r="M109" s="720"/>
      <c r="N109" s="720"/>
      <c r="O109" s="720"/>
      <c r="P109" s="720"/>
      <c r="Q109" s="720"/>
      <c r="R109" s="720"/>
      <c r="S109" s="720"/>
      <c r="T109" s="720"/>
      <c r="U109" s="720"/>
      <c r="V109" s="720"/>
      <c r="W109" s="720"/>
      <c r="X109" s="720"/>
      <c r="Y109" s="720"/>
      <c r="Z109" s="720"/>
      <c r="AA109" s="720"/>
      <c r="AB109" s="720"/>
      <c r="AC109" s="720"/>
      <c r="AD109" s="720"/>
      <c r="AE109" s="720"/>
      <c r="AF109" s="721"/>
    </row>
    <row r="110" spans="1:32" s="218" customFormat="1" ht="40.15" customHeight="1">
      <c r="A110" s="626"/>
      <c r="B110" s="627"/>
      <c r="C110" s="627"/>
      <c r="D110" s="628"/>
      <c r="E110" s="722"/>
      <c r="F110" s="723"/>
      <c r="G110" s="723"/>
      <c r="H110" s="723"/>
      <c r="I110" s="723"/>
      <c r="J110" s="723"/>
      <c r="K110" s="723"/>
      <c r="L110" s="723"/>
      <c r="M110" s="723"/>
      <c r="N110" s="723"/>
      <c r="O110" s="723"/>
      <c r="P110" s="723"/>
      <c r="Q110" s="723"/>
      <c r="R110" s="723"/>
      <c r="S110" s="723"/>
      <c r="T110" s="723"/>
      <c r="U110" s="723"/>
      <c r="V110" s="723"/>
      <c r="W110" s="723"/>
      <c r="X110" s="723"/>
      <c r="Y110" s="723"/>
      <c r="Z110" s="723"/>
      <c r="AA110" s="723"/>
      <c r="AB110" s="723"/>
      <c r="AC110" s="723"/>
      <c r="AD110" s="723"/>
      <c r="AE110" s="723"/>
      <c r="AF110" s="724"/>
    </row>
    <row r="111" spans="1:32" s="218" customFormat="1" ht="40.15" customHeight="1">
      <c r="A111" s="626"/>
      <c r="B111" s="627"/>
      <c r="C111" s="627"/>
      <c r="D111" s="628"/>
      <c r="E111" s="722"/>
      <c r="F111" s="723"/>
      <c r="G111" s="723"/>
      <c r="H111" s="723"/>
      <c r="I111" s="723"/>
      <c r="J111" s="723"/>
      <c r="K111" s="723"/>
      <c r="L111" s="723"/>
      <c r="M111" s="723"/>
      <c r="N111" s="723"/>
      <c r="O111" s="723"/>
      <c r="P111" s="723"/>
      <c r="Q111" s="723"/>
      <c r="R111" s="723"/>
      <c r="S111" s="723"/>
      <c r="T111" s="723"/>
      <c r="U111" s="723"/>
      <c r="V111" s="723"/>
      <c r="W111" s="723"/>
      <c r="X111" s="723"/>
      <c r="Y111" s="723"/>
      <c r="Z111" s="723"/>
      <c r="AA111" s="723"/>
      <c r="AB111" s="723"/>
      <c r="AC111" s="723"/>
      <c r="AD111" s="723"/>
      <c r="AE111" s="723"/>
      <c r="AF111" s="724"/>
    </row>
    <row r="112" spans="1:32" s="218" customFormat="1" ht="40.15" customHeight="1">
      <c r="A112" s="626"/>
      <c r="B112" s="627"/>
      <c r="C112" s="627"/>
      <c r="D112" s="628"/>
      <c r="E112" s="722"/>
      <c r="F112" s="723"/>
      <c r="G112" s="723"/>
      <c r="H112" s="723"/>
      <c r="I112" s="723"/>
      <c r="J112" s="723"/>
      <c r="K112" s="723"/>
      <c r="L112" s="723"/>
      <c r="M112" s="723"/>
      <c r="N112" s="723"/>
      <c r="O112" s="723"/>
      <c r="P112" s="723"/>
      <c r="Q112" s="723"/>
      <c r="R112" s="723"/>
      <c r="S112" s="723"/>
      <c r="T112" s="723"/>
      <c r="U112" s="723"/>
      <c r="V112" s="723"/>
      <c r="W112" s="723"/>
      <c r="X112" s="723"/>
      <c r="Y112" s="723"/>
      <c r="Z112" s="723"/>
      <c r="AA112" s="723"/>
      <c r="AB112" s="723"/>
      <c r="AC112" s="723"/>
      <c r="AD112" s="723"/>
      <c r="AE112" s="723"/>
      <c r="AF112" s="724"/>
    </row>
    <row r="113" spans="1:32" s="218" customFormat="1" ht="40.15" customHeight="1" thickBot="1">
      <c r="A113" s="629"/>
      <c r="B113" s="630"/>
      <c r="C113" s="630"/>
      <c r="D113" s="631"/>
      <c r="E113" s="725"/>
      <c r="F113" s="726"/>
      <c r="G113" s="726"/>
      <c r="H113" s="726"/>
      <c r="I113" s="726"/>
      <c r="J113" s="726"/>
      <c r="K113" s="726"/>
      <c r="L113" s="726"/>
      <c r="M113" s="726"/>
      <c r="N113" s="726"/>
      <c r="O113" s="726"/>
      <c r="P113" s="726"/>
      <c r="Q113" s="726"/>
      <c r="R113" s="726"/>
      <c r="S113" s="726"/>
      <c r="T113" s="726"/>
      <c r="U113" s="726"/>
      <c r="V113" s="726"/>
      <c r="W113" s="726"/>
      <c r="X113" s="726"/>
      <c r="Y113" s="726"/>
      <c r="Z113" s="726"/>
      <c r="AA113" s="726"/>
      <c r="AB113" s="726"/>
      <c r="AC113" s="726"/>
      <c r="AD113" s="726"/>
      <c r="AE113" s="726"/>
      <c r="AF113" s="727"/>
    </row>
    <row r="114" spans="1:32" s="218" customFormat="1" ht="25.15" customHeight="1">
      <c r="A114" s="623" t="s">
        <v>181</v>
      </c>
      <c r="B114" s="624"/>
      <c r="C114" s="624"/>
      <c r="D114" s="625"/>
      <c r="E114" s="632"/>
      <c r="F114" s="633"/>
      <c r="G114" s="633"/>
      <c r="H114" s="633"/>
      <c r="I114" s="633"/>
      <c r="J114" s="633"/>
      <c r="K114" s="633"/>
      <c r="L114" s="633"/>
      <c r="M114" s="633"/>
      <c r="N114" s="633"/>
      <c r="O114" s="633"/>
      <c r="P114" s="633"/>
      <c r="Q114" s="633"/>
      <c r="R114" s="633"/>
      <c r="S114" s="633"/>
      <c r="T114" s="633"/>
      <c r="U114" s="633"/>
      <c r="V114" s="633"/>
      <c r="W114" s="633"/>
      <c r="X114" s="633"/>
      <c r="Y114" s="633"/>
      <c r="Z114" s="633"/>
      <c r="AA114" s="633"/>
      <c r="AB114" s="633"/>
      <c r="AC114" s="633"/>
      <c r="AD114" s="633"/>
      <c r="AE114" s="633"/>
      <c r="AF114" s="634"/>
    </row>
    <row r="115" spans="1:32" s="218" customFormat="1" ht="25.15" customHeight="1">
      <c r="A115" s="626"/>
      <c r="B115" s="627"/>
      <c r="C115" s="627"/>
      <c r="D115" s="628"/>
      <c r="E115" s="635"/>
      <c r="F115" s="636"/>
      <c r="G115" s="636"/>
      <c r="H115" s="636"/>
      <c r="I115" s="636"/>
      <c r="J115" s="636"/>
      <c r="K115" s="636"/>
      <c r="L115" s="636"/>
      <c r="M115" s="636"/>
      <c r="N115" s="636"/>
      <c r="O115" s="636"/>
      <c r="P115" s="636"/>
      <c r="Q115" s="636"/>
      <c r="R115" s="636"/>
      <c r="S115" s="636"/>
      <c r="T115" s="636"/>
      <c r="U115" s="636"/>
      <c r="V115" s="636"/>
      <c r="W115" s="636"/>
      <c r="X115" s="636"/>
      <c r="Y115" s="636"/>
      <c r="Z115" s="636"/>
      <c r="AA115" s="636"/>
      <c r="AB115" s="636"/>
      <c r="AC115" s="636"/>
      <c r="AD115" s="636"/>
      <c r="AE115" s="636"/>
      <c r="AF115" s="637"/>
    </row>
    <row r="116" spans="1:32" s="218" customFormat="1" ht="25.15" customHeight="1">
      <c r="A116" s="626"/>
      <c r="B116" s="627"/>
      <c r="C116" s="627"/>
      <c r="D116" s="628"/>
      <c r="E116" s="635"/>
      <c r="F116" s="636"/>
      <c r="G116" s="636"/>
      <c r="H116" s="636"/>
      <c r="I116" s="636"/>
      <c r="J116" s="636"/>
      <c r="K116" s="636"/>
      <c r="L116" s="636"/>
      <c r="M116" s="636"/>
      <c r="N116" s="636"/>
      <c r="O116" s="636"/>
      <c r="P116" s="636"/>
      <c r="Q116" s="636"/>
      <c r="R116" s="636"/>
      <c r="S116" s="636"/>
      <c r="T116" s="636"/>
      <c r="U116" s="636"/>
      <c r="V116" s="636"/>
      <c r="W116" s="636"/>
      <c r="X116" s="636"/>
      <c r="Y116" s="636"/>
      <c r="Z116" s="636"/>
      <c r="AA116" s="636"/>
      <c r="AB116" s="636"/>
      <c r="AC116" s="636"/>
      <c r="AD116" s="636"/>
      <c r="AE116" s="636"/>
      <c r="AF116" s="637"/>
    </row>
    <row r="117" spans="1:32" s="218" customFormat="1" ht="25.15" customHeight="1">
      <c r="A117" s="626"/>
      <c r="B117" s="627"/>
      <c r="C117" s="627"/>
      <c r="D117" s="628"/>
      <c r="E117" s="635"/>
      <c r="F117" s="636"/>
      <c r="G117" s="636"/>
      <c r="H117" s="636"/>
      <c r="I117" s="636"/>
      <c r="J117" s="636"/>
      <c r="K117" s="636"/>
      <c r="L117" s="636"/>
      <c r="M117" s="636"/>
      <c r="N117" s="636"/>
      <c r="O117" s="636"/>
      <c r="P117" s="636"/>
      <c r="Q117" s="636"/>
      <c r="R117" s="636"/>
      <c r="S117" s="636"/>
      <c r="T117" s="636"/>
      <c r="U117" s="636"/>
      <c r="V117" s="636"/>
      <c r="W117" s="636"/>
      <c r="X117" s="636"/>
      <c r="Y117" s="636"/>
      <c r="Z117" s="636"/>
      <c r="AA117" s="636"/>
      <c r="AB117" s="636"/>
      <c r="AC117" s="636"/>
      <c r="AD117" s="636"/>
      <c r="AE117" s="636"/>
      <c r="AF117" s="637"/>
    </row>
    <row r="118" spans="1:32" s="218" customFormat="1" ht="25.15" customHeight="1" thickBot="1">
      <c r="A118" s="629"/>
      <c r="B118" s="630"/>
      <c r="C118" s="630"/>
      <c r="D118" s="631"/>
      <c r="E118" s="638"/>
      <c r="F118" s="639"/>
      <c r="G118" s="639"/>
      <c r="H118" s="639"/>
      <c r="I118" s="639"/>
      <c r="J118" s="639"/>
      <c r="K118" s="639"/>
      <c r="L118" s="639"/>
      <c r="M118" s="639"/>
      <c r="N118" s="639"/>
      <c r="O118" s="639"/>
      <c r="P118" s="639"/>
      <c r="Q118" s="639"/>
      <c r="R118" s="639"/>
      <c r="S118" s="639"/>
      <c r="T118" s="639"/>
      <c r="U118" s="639"/>
      <c r="V118" s="639"/>
      <c r="W118" s="639"/>
      <c r="X118" s="639"/>
      <c r="Y118" s="639"/>
      <c r="Z118" s="639"/>
      <c r="AA118" s="639"/>
      <c r="AB118" s="639"/>
      <c r="AC118" s="639"/>
      <c r="AD118" s="639"/>
      <c r="AE118" s="639"/>
      <c r="AF118" s="640"/>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B5:N6"/>
    <mergeCell ref="S8:AD8"/>
    <mergeCell ref="B3:E3"/>
    <mergeCell ref="F3:M3"/>
    <mergeCell ref="P5:S6"/>
    <mergeCell ref="T5:AI6"/>
    <mergeCell ref="S9:X10"/>
    <mergeCell ref="Y9:AD10"/>
    <mergeCell ref="S22:W22"/>
    <mergeCell ref="Y22:AC22"/>
    <mergeCell ref="P3:S3"/>
    <mergeCell ref="T3:AA3"/>
    <mergeCell ref="S13:W13"/>
    <mergeCell ref="Y13:AC13"/>
    <mergeCell ref="M15:R16"/>
    <mergeCell ref="S15:W15"/>
    <mergeCell ref="AE11:AF12"/>
    <mergeCell ref="AG11:AH12"/>
    <mergeCell ref="AG13:AH16"/>
    <mergeCell ref="S21:W21"/>
    <mergeCell ref="Y21:AC21"/>
    <mergeCell ref="AE13:AF16"/>
    <mergeCell ref="Y15:AC15"/>
    <mergeCell ref="S14:W14"/>
    <mergeCell ref="A13:F24"/>
    <mergeCell ref="G13:L16"/>
    <mergeCell ref="M13:R14"/>
    <mergeCell ref="G17:L20"/>
    <mergeCell ref="M17:R18"/>
    <mergeCell ref="M23:R24"/>
    <mergeCell ref="M19:R20"/>
    <mergeCell ref="Y14:AC14"/>
    <mergeCell ref="A11:F12"/>
    <mergeCell ref="G11:L12"/>
    <mergeCell ref="M11:R12"/>
    <mergeCell ref="S11:AD12"/>
    <mergeCell ref="G21:L24"/>
    <mergeCell ref="M21:R22"/>
    <mergeCell ref="S23:W23"/>
    <mergeCell ref="S16:W16"/>
    <mergeCell ref="Y16:AC16"/>
    <mergeCell ref="S17:W17"/>
    <mergeCell ref="Y17:AC17"/>
    <mergeCell ref="S24:W24"/>
    <mergeCell ref="Y24:AC24"/>
    <mergeCell ref="AE17:AF20"/>
    <mergeCell ref="AG17:AH20"/>
    <mergeCell ref="AE21:AF24"/>
    <mergeCell ref="AG21:AH24"/>
    <mergeCell ref="Y23:AC23"/>
    <mergeCell ref="Y20:AC20"/>
    <mergeCell ref="Y18:AC18"/>
    <mergeCell ref="S19:W19"/>
    <mergeCell ref="Y19:AC19"/>
    <mergeCell ref="S20:W20"/>
    <mergeCell ref="S18:W18"/>
    <mergeCell ref="A25:F36"/>
    <mergeCell ref="G25:L28"/>
    <mergeCell ref="M25:R26"/>
    <mergeCell ref="S25:W25"/>
    <mergeCell ref="S29:W29"/>
    <mergeCell ref="S30:W30"/>
    <mergeCell ref="M31:R32"/>
    <mergeCell ref="S31:W31"/>
    <mergeCell ref="G29:L32"/>
    <mergeCell ref="M29:R30"/>
    <mergeCell ref="G33:L36"/>
    <mergeCell ref="M33:R34"/>
    <mergeCell ref="S33:W33"/>
    <mergeCell ref="M35:R36"/>
    <mergeCell ref="S35:W35"/>
    <mergeCell ref="AG29:AH32"/>
    <mergeCell ref="Y29:AC29"/>
    <mergeCell ref="Y30:AC30"/>
    <mergeCell ref="S36:W36"/>
    <mergeCell ref="Y36:AC36"/>
    <mergeCell ref="S34:W34"/>
    <mergeCell ref="Y34:AC34"/>
    <mergeCell ref="AG33:AH36"/>
    <mergeCell ref="M27:R28"/>
    <mergeCell ref="S27:W27"/>
    <mergeCell ref="Y27:AC27"/>
    <mergeCell ref="S28:W28"/>
    <mergeCell ref="Y28:AC28"/>
    <mergeCell ref="AG25:AH28"/>
    <mergeCell ref="AE25:AF28"/>
    <mergeCell ref="S26:W26"/>
    <mergeCell ref="Y26:AC26"/>
    <mergeCell ref="Y33:AC33"/>
    <mergeCell ref="Y35:AC35"/>
    <mergeCell ref="Y25:AC25"/>
    <mergeCell ref="AE90:AF91"/>
    <mergeCell ref="Z88:Z89"/>
    <mergeCell ref="AA88:AC89"/>
    <mergeCell ref="AD88:AD89"/>
    <mergeCell ref="AE88:AF89"/>
    <mergeCell ref="Y31:AC31"/>
    <mergeCell ref="S32:W32"/>
    <mergeCell ref="Y32:AC32"/>
    <mergeCell ref="S88:U89"/>
    <mergeCell ref="V88:Y89"/>
    <mergeCell ref="V80:Y81"/>
    <mergeCell ref="V74:Y75"/>
    <mergeCell ref="S70:AF71"/>
    <mergeCell ref="AA72:AC73"/>
    <mergeCell ref="S67:AD67"/>
    <mergeCell ref="AD82:AD83"/>
    <mergeCell ref="AE82:AF83"/>
    <mergeCell ref="AE33:AF36"/>
    <mergeCell ref="AE84:AF85"/>
    <mergeCell ref="S38:W38"/>
    <mergeCell ref="AE29:AF32"/>
    <mergeCell ref="Y45:AC45"/>
    <mergeCell ref="S46:W46"/>
    <mergeCell ref="Y48:AC48"/>
    <mergeCell ref="G41:L44"/>
    <mergeCell ref="AE78:AF79"/>
    <mergeCell ref="Z76:Z77"/>
    <mergeCell ref="AA76:AC77"/>
    <mergeCell ref="M41:R42"/>
    <mergeCell ref="S41:W41"/>
    <mergeCell ref="Z80:Z81"/>
    <mergeCell ref="AA80:AC81"/>
    <mergeCell ref="AD80:AD81"/>
    <mergeCell ref="AE80:AF81"/>
    <mergeCell ref="E70:K71"/>
    <mergeCell ref="L70:R71"/>
    <mergeCell ref="A67:G68"/>
    <mergeCell ref="AE72:AF73"/>
    <mergeCell ref="AE74:AF75"/>
    <mergeCell ref="AE76:AF77"/>
    <mergeCell ref="M43:R44"/>
    <mergeCell ref="AE45:AF48"/>
    <mergeCell ref="A37:F52"/>
    <mergeCell ref="G37:L40"/>
    <mergeCell ref="M37:R38"/>
    <mergeCell ref="S37:W37"/>
    <mergeCell ref="M39:R40"/>
    <mergeCell ref="S39:W39"/>
    <mergeCell ref="Y47:AC47"/>
    <mergeCell ref="S48:W48"/>
    <mergeCell ref="AD78:AD79"/>
    <mergeCell ref="Z74:Z75"/>
    <mergeCell ref="AA74:AC75"/>
    <mergeCell ref="AD74:AD75"/>
    <mergeCell ref="AD72:AD73"/>
    <mergeCell ref="Z78:Z79"/>
    <mergeCell ref="AA78:AC79"/>
    <mergeCell ref="Z72:Z73"/>
    <mergeCell ref="S59:W59"/>
    <mergeCell ref="S52:W52"/>
    <mergeCell ref="Y52:AC52"/>
    <mergeCell ref="AG37:AH40"/>
    <mergeCell ref="Y41:AC41"/>
    <mergeCell ref="AE41:AF44"/>
    <mergeCell ref="AG41:AH44"/>
    <mergeCell ref="Y39:AC39"/>
    <mergeCell ref="Y40:AC40"/>
    <mergeCell ref="S100:U101"/>
    <mergeCell ref="Z98:Z99"/>
    <mergeCell ref="AA98:AC99"/>
    <mergeCell ref="V100:Y101"/>
    <mergeCell ref="Z100:Z101"/>
    <mergeCell ref="AA100:AC101"/>
    <mergeCell ref="S92:U93"/>
    <mergeCell ref="S42:W42"/>
    <mergeCell ref="Y42:AC42"/>
    <mergeCell ref="S43:W43"/>
    <mergeCell ref="S96:U97"/>
    <mergeCell ref="S98:U99"/>
    <mergeCell ref="V96:Y97"/>
    <mergeCell ref="Y46:AC46"/>
    <mergeCell ref="S45:W45"/>
    <mergeCell ref="Z84:Z85"/>
    <mergeCell ref="Z86:Z87"/>
    <mergeCell ref="AE100:AF101"/>
    <mergeCell ref="M45:R46"/>
    <mergeCell ref="G45:L48"/>
    <mergeCell ref="M47:R48"/>
    <mergeCell ref="S47:W47"/>
    <mergeCell ref="AD76:AD77"/>
    <mergeCell ref="S40:W40"/>
    <mergeCell ref="Y38:AC38"/>
    <mergeCell ref="Y37:AC37"/>
    <mergeCell ref="AE37:AF40"/>
    <mergeCell ref="Y43:AC43"/>
    <mergeCell ref="S44:W44"/>
    <mergeCell ref="Y44:AC44"/>
    <mergeCell ref="M53:R54"/>
    <mergeCell ref="S53:W53"/>
    <mergeCell ref="S54:W54"/>
    <mergeCell ref="S60:W60"/>
    <mergeCell ref="Y53:AC53"/>
    <mergeCell ref="AE53:AF56"/>
    <mergeCell ref="G49:L52"/>
    <mergeCell ref="G53:L56"/>
    <mergeCell ref="AE49:AF52"/>
    <mergeCell ref="M51:R52"/>
    <mergeCell ref="S51:W51"/>
    <mergeCell ref="Y51:AC51"/>
    <mergeCell ref="AG45:AH48"/>
    <mergeCell ref="V102:Y104"/>
    <mergeCell ref="Z102:Z104"/>
    <mergeCell ref="M49:R50"/>
    <mergeCell ref="S49:W49"/>
    <mergeCell ref="Y49:AC49"/>
    <mergeCell ref="AA92:AC93"/>
    <mergeCell ref="AD92:AD93"/>
    <mergeCell ref="S61:W61"/>
    <mergeCell ref="Y61:AC61"/>
    <mergeCell ref="AA86:AC87"/>
    <mergeCell ref="AD86:AD87"/>
    <mergeCell ref="AE86:AF87"/>
    <mergeCell ref="AA84:AC85"/>
    <mergeCell ref="AD84:AD85"/>
    <mergeCell ref="AD98:AD99"/>
    <mergeCell ref="AE98:AF99"/>
    <mergeCell ref="AA96:AC97"/>
    <mergeCell ref="AD96:AD97"/>
    <mergeCell ref="AE96:AF97"/>
    <mergeCell ref="AE92:AF93"/>
    <mergeCell ref="Z96:Z97"/>
    <mergeCell ref="AE94:AF95"/>
    <mergeCell ref="L92:R101"/>
    <mergeCell ref="AG61:AH64"/>
    <mergeCell ref="S62:W62"/>
    <mergeCell ref="Y62:AC62"/>
    <mergeCell ref="M63:R64"/>
    <mergeCell ref="S63:W63"/>
    <mergeCell ref="Y63:AC63"/>
    <mergeCell ref="S64:W64"/>
    <mergeCell ref="Y64:AC64"/>
    <mergeCell ref="AG53:AH56"/>
    <mergeCell ref="AG57:AH60"/>
    <mergeCell ref="Y58:AC58"/>
    <mergeCell ref="Y59:AC59"/>
    <mergeCell ref="Y60:AC60"/>
    <mergeCell ref="Y54:AC54"/>
    <mergeCell ref="M55:R56"/>
    <mergeCell ref="S55:W55"/>
    <mergeCell ref="Y55:AC55"/>
    <mergeCell ref="M57:R58"/>
    <mergeCell ref="S57:W57"/>
    <mergeCell ref="S58:W58"/>
    <mergeCell ref="AG49:AH52"/>
    <mergeCell ref="S50:W50"/>
    <mergeCell ref="Y50:AC50"/>
    <mergeCell ref="M59:R60"/>
    <mergeCell ref="AE102:AF104"/>
    <mergeCell ref="E109:AF113"/>
    <mergeCell ref="A102:D107"/>
    <mergeCell ref="E102:K107"/>
    <mergeCell ref="AA105:AC107"/>
    <mergeCell ref="AD105:AD107"/>
    <mergeCell ref="AE105:AF107"/>
    <mergeCell ref="A82:D91"/>
    <mergeCell ref="E82:K91"/>
    <mergeCell ref="L82:R91"/>
    <mergeCell ref="S86:U87"/>
    <mergeCell ref="V86:Y87"/>
    <mergeCell ref="S90:U91"/>
    <mergeCell ref="V90:Y91"/>
    <mergeCell ref="S84:U85"/>
    <mergeCell ref="V84:Y85"/>
    <mergeCell ref="A92:D101"/>
    <mergeCell ref="E92:K101"/>
    <mergeCell ref="AA94:AC95"/>
    <mergeCell ref="AD94:AD95"/>
    <mergeCell ref="V98:Y99"/>
    <mergeCell ref="AD100:AD101"/>
    <mergeCell ref="AA102:AC104"/>
    <mergeCell ref="AD102:AD104"/>
    <mergeCell ref="S105:U107"/>
    <mergeCell ref="V105:Y107"/>
    <mergeCell ref="A57:F64"/>
    <mergeCell ref="G57:L60"/>
    <mergeCell ref="G61:L64"/>
    <mergeCell ref="M61:R62"/>
    <mergeCell ref="Z90:Z91"/>
    <mergeCell ref="AA90:AC91"/>
    <mergeCell ref="Z105:Z107"/>
    <mergeCell ref="A70:D71"/>
    <mergeCell ref="V92:Y93"/>
    <mergeCell ref="Z92:Z93"/>
    <mergeCell ref="S94:U95"/>
    <mergeCell ref="V94:Y95"/>
    <mergeCell ref="Z94:Z95"/>
    <mergeCell ref="AD90:AD91"/>
    <mergeCell ref="Z82:Z83"/>
    <mergeCell ref="AA82:AC83"/>
    <mergeCell ref="A114:D118"/>
    <mergeCell ref="E114:AF118"/>
    <mergeCell ref="S56:W56"/>
    <mergeCell ref="Y56:AC56"/>
    <mergeCell ref="Y57:AC57"/>
    <mergeCell ref="AE57:AF60"/>
    <mergeCell ref="AE61:AF64"/>
    <mergeCell ref="S82:U83"/>
    <mergeCell ref="V82:Y83"/>
    <mergeCell ref="E72:K81"/>
    <mergeCell ref="A72:D81"/>
    <mergeCell ref="S76:U77"/>
    <mergeCell ref="V76:Y77"/>
    <mergeCell ref="S78:U79"/>
    <mergeCell ref="V78:Y79"/>
    <mergeCell ref="S80:U81"/>
    <mergeCell ref="L72:R81"/>
    <mergeCell ref="S72:U73"/>
    <mergeCell ref="V72:Y73"/>
    <mergeCell ref="S74:U75"/>
    <mergeCell ref="L102:R107"/>
    <mergeCell ref="S102:U104"/>
    <mergeCell ref="A109:D113"/>
    <mergeCell ref="A53:F56"/>
  </mergeCells>
  <phoneticPr fontId="10"/>
  <pageMargins left="0.78700000000000003" right="0.78700000000000003" top="0.98399999999999999" bottom="0.98399999999999999" header="0.51200000000000001" footer="0.51200000000000001"/>
  <pageSetup paperSize="8" scale="2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price</vt:lpstr>
      <vt:lpstr>Sheet1</vt:lpstr>
      <vt:lpstr>csvdata</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2018-07-24T09:28:30Z</cp:lastPrinted>
  <dcterms:created xsi:type="dcterms:W3CDTF">2018-05-08T04:01:53Z</dcterms:created>
  <dcterms:modified xsi:type="dcterms:W3CDTF">2018-09-28T00:13:46Z</dcterms:modified>
</cp:coreProperties>
</file>