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nakakuma\"/>
    </mc:Choice>
  </mc:AlternateContent>
  <xr:revisionPtr revIDLastSave="0" documentId="13_ncr:1_{C526A3B9-4425-4C2B-99F5-28289682DC74}" xr6:coauthVersionLast="36" xr6:coauthVersionMax="36" xr10:uidLastSave="{00000000-0000-0000-0000-000000000000}"/>
  <bookViews>
    <workbookView xWindow="0" yWindow="465" windowWidth="16035" windowHeight="12240"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L2" i="26"/>
  <c r="AM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c r="AH2" i="26" s="1"/>
  <c r="B36" i="25"/>
  <c r="AK2" i="26" s="1"/>
  <c r="B35" i="25"/>
  <c r="AJ2" i="26" s="1"/>
  <c r="B34" i="25"/>
  <c r="AI2" i="26" s="1"/>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AF55" i="11" s="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R55" i="11"/>
  <c r="J55" i="11"/>
  <c r="B55" i="11"/>
  <c r="B57" i="11" s="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H55" i="11"/>
  <c r="Z4" i="1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V30" i="11" s="1"/>
  <c r="W30" i="11" s="1"/>
  <c r="X30" i="11" s="1"/>
  <c r="R38" i="11" s="1"/>
  <c r="S38" i="11" s="1"/>
  <c r="T38" i="11" s="1"/>
  <c r="U38" i="11" s="1"/>
  <c r="V38" i="11" s="1"/>
  <c r="W38" i="11" s="1"/>
  <c r="X38" i="11" s="1"/>
  <c r="R46" i="11" s="1"/>
  <c r="S46" i="11" s="1"/>
  <c r="T46" i="11" s="1"/>
  <c r="U46" i="11" s="1"/>
  <c r="V46" i="11" s="1"/>
  <c r="W46" i="11" s="1"/>
  <c r="X46" i="11" s="1"/>
  <c r="J4" i="11"/>
  <c r="P4" i="11" s="1"/>
  <c r="B4" i="11"/>
  <c r="H4" i="11" s="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FL2" i="26" s="1"/>
  <c r="B44" i="8"/>
  <c r="FF2" i="26" s="1"/>
  <c r="B43" i="8"/>
  <c r="EZ2" i="26" s="1"/>
  <c r="K42" i="8"/>
  <c r="I42" i="8"/>
  <c r="B42" i="8"/>
  <c r="ET2" i="26" s="1"/>
  <c r="L41" i="8"/>
  <c r="ES2" i="26" s="1"/>
  <c r="K41" i="8"/>
  <c r="I41" i="8"/>
  <c r="C41" i="8"/>
  <c r="EO2" i="26" s="1"/>
  <c r="B41" i="8"/>
  <c r="EN2" i="26" s="1"/>
  <c r="L40" i="8"/>
  <c r="EM2" i="26" s="1"/>
  <c r="C40" i="8"/>
  <c r="EI2" i="26" s="1"/>
  <c r="B40" i="8"/>
  <c r="EH2" i="26" s="1"/>
  <c r="L39" i="8"/>
  <c r="EG2" i="26" s="1"/>
  <c r="K39" i="8"/>
  <c r="I39" i="8"/>
  <c r="C39" i="8"/>
  <c r="EC2" i="26" s="1"/>
  <c r="B39" i="8"/>
  <c r="EB2" i="26" s="1"/>
  <c r="L38" i="8"/>
  <c r="EA2" i="26" s="1"/>
  <c r="K38" i="8"/>
  <c r="I38" i="8"/>
  <c r="C38" i="8"/>
  <c r="DW2" i="26" s="1"/>
  <c r="B38" i="8"/>
  <c r="DV2" i="26" s="1"/>
  <c r="L37" i="8"/>
  <c r="DU2" i="26" s="1"/>
  <c r="K37" i="8"/>
  <c r="I37" i="8"/>
  <c r="C37" i="8"/>
  <c r="DQ2" i="26" s="1"/>
  <c r="B37" i="8"/>
  <c r="DP2" i="26" s="1"/>
  <c r="L36" i="8"/>
  <c r="DO2" i="26" s="1"/>
  <c r="K36" i="8"/>
  <c r="I36" i="8"/>
  <c r="C36" i="8"/>
  <c r="DK2" i="26" s="1"/>
  <c r="B36" i="8"/>
  <c r="DJ2" i="26" s="1"/>
  <c r="L35" i="8"/>
  <c r="DI2" i="26" s="1"/>
  <c r="K35" i="8"/>
  <c r="I35" i="8"/>
  <c r="C35" i="8"/>
  <c r="DE2" i="26" s="1"/>
  <c r="B35" i="8"/>
  <c r="DD2" i="26" s="1"/>
  <c r="L34" i="8"/>
  <c r="DC2" i="26" s="1"/>
  <c r="K34" i="8"/>
  <c r="I34" i="8"/>
  <c r="C34" i="8"/>
  <c r="CY2" i="26" s="1"/>
  <c r="B34" i="8"/>
  <c r="CX2" i="26" s="1"/>
  <c r="L33" i="8"/>
  <c r="CW2" i="26" s="1"/>
  <c r="K33" i="8"/>
  <c r="I33" i="8"/>
  <c r="C33" i="8"/>
  <c r="CS2" i="26" s="1"/>
  <c r="B33" i="8"/>
  <c r="CR2" i="26" s="1"/>
  <c r="L32" i="8"/>
  <c r="CQ2" i="26" s="1"/>
  <c r="K32" i="8"/>
  <c r="I32" i="8"/>
  <c r="C32" i="8"/>
  <c r="CM2" i="26" s="1"/>
  <c r="B32" i="8"/>
  <c r="CL2" i="26" s="1"/>
  <c r="L31" i="8"/>
  <c r="CK2" i="26" s="1"/>
  <c r="K31" i="8"/>
  <c r="I31" i="8"/>
  <c r="C31" i="8"/>
  <c r="CG2" i="26" s="1"/>
  <c r="B31" i="8"/>
  <c r="CF2" i="26" s="1"/>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AF10" i="1"/>
  <c r="AG10" i="1"/>
  <c r="K3" i="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V3" i="1"/>
  <c r="L3" i="1"/>
  <c r="U3" i="1"/>
  <c r="G9" i="1"/>
  <c r="G7" i="20" s="1"/>
  <c r="K9" i="1"/>
  <c r="K7" i="20" s="1"/>
  <c r="O9" i="1"/>
  <c r="O7" i="20" s="1"/>
  <c r="F9" i="1"/>
  <c r="F7" i="20" s="1"/>
  <c r="H9" i="1"/>
  <c r="H7" i="20" s="1"/>
  <c r="L9" i="1"/>
  <c r="L7" i="20" s="1"/>
  <c r="N9" i="1"/>
  <c r="N7" i="20" s="1"/>
  <c r="P9" i="1"/>
  <c r="P7" i="20"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P55" i="1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G11" i="1"/>
  <c r="AF11" i="1"/>
  <c r="AG13" i="1"/>
  <c r="AF13" i="1"/>
  <c r="AG14" i="1"/>
  <c r="AF14" i="1"/>
  <c r="AG16" i="1"/>
  <c r="AF16" i="1"/>
  <c r="AG17" i="1"/>
  <c r="AF17" i="1"/>
  <c r="AG18" i="1"/>
  <c r="AF18" i="1"/>
  <c r="AG20" i="1"/>
  <c r="AF20" i="1"/>
  <c r="AG21" i="1"/>
  <c r="AF21" i="1"/>
  <c r="AG23" i="1"/>
  <c r="AF23" i="1"/>
  <c r="AG24" i="1"/>
  <c r="AF24" i="1"/>
  <c r="AG25" i="1"/>
  <c r="AF25" i="1"/>
  <c r="AG27" i="1"/>
  <c r="AF27" i="1"/>
  <c r="AG28" i="1"/>
  <c r="AF28" i="1"/>
  <c r="AG30" i="1"/>
  <c r="AF30" i="1"/>
  <c r="AG31" i="1"/>
  <c r="AF31" i="1"/>
  <c r="AG32" i="1"/>
  <c r="AF32" i="1"/>
  <c r="AG34" i="1"/>
  <c r="AF34" i="1"/>
  <c r="AG35" i="1"/>
  <c r="AF35" i="1"/>
  <c r="AG37" i="1"/>
  <c r="AF37" i="1"/>
  <c r="AG38" i="1"/>
  <c r="AF38" i="1"/>
  <c r="AG39" i="1"/>
  <c r="AF39" i="1"/>
  <c r="AG41" i="1"/>
  <c r="AF41" i="1"/>
  <c r="AG42" i="1"/>
  <c r="AF42" i="1"/>
  <c r="AG44" i="1"/>
  <c r="AF44" i="1"/>
  <c r="AG45" i="1"/>
  <c r="AF45" i="1"/>
  <c r="AG46" i="1"/>
  <c r="AF46" i="1"/>
  <c r="AG48" i="1"/>
  <c r="AF48" i="1"/>
  <c r="AG49" i="1"/>
  <c r="AF49" i="1"/>
  <c r="AG51" i="1"/>
  <c r="AF51" i="1"/>
  <c r="AG52" i="1"/>
  <c r="AF52" i="1"/>
  <c r="AG53" i="1"/>
  <c r="AF53" i="1"/>
  <c r="A279" i="23"/>
  <c r="A280" i="23" s="1"/>
  <c r="AG55" i="1"/>
  <c r="AF55" i="1"/>
  <c r="AG56" i="1"/>
  <c r="AF56" i="1"/>
  <c r="AG58" i="1"/>
  <c r="AF58" i="1"/>
  <c r="AG59" i="1"/>
  <c r="AF59" i="1"/>
  <c r="AG60" i="1"/>
  <c r="AF60" i="1"/>
  <c r="AG62" i="1"/>
  <c r="AF62" i="1"/>
  <c r="AG63" i="1"/>
  <c r="AF63" i="1"/>
  <c r="AG65" i="1"/>
  <c r="AF65" i="1"/>
  <c r="AG66" i="1"/>
  <c r="AF66" i="1"/>
  <c r="AG67" i="1"/>
  <c r="AF67" i="1"/>
  <c r="AG69" i="1"/>
  <c r="AF69" i="1"/>
  <c r="AG70" i="1"/>
  <c r="AF70" i="1"/>
  <c r="AG72" i="1"/>
  <c r="AF72" i="1"/>
  <c r="AG73" i="1"/>
  <c r="AF73" i="1"/>
  <c r="AG74" i="1"/>
  <c r="AF74" i="1"/>
  <c r="AG76" i="1"/>
  <c r="AF76" i="1"/>
  <c r="AG77" i="1"/>
  <c r="AF77" i="1"/>
  <c r="AG79" i="1"/>
  <c r="AF79" i="1"/>
  <c r="AG80" i="1"/>
  <c r="AF80" i="1"/>
  <c r="AG81" i="1"/>
  <c r="AF81" i="1"/>
  <c r="AG83" i="1"/>
  <c r="AF83" i="1"/>
  <c r="AG84" i="1"/>
  <c r="AF84" i="1"/>
  <c r="AG86" i="1"/>
  <c r="AF86" i="1"/>
  <c r="AG87" i="1"/>
  <c r="AF87" i="1"/>
  <c r="AG88" i="1"/>
  <c r="AF88" i="1"/>
  <c r="AG89" i="1"/>
  <c r="AF89" i="1"/>
  <c r="AG90" i="1"/>
  <c r="AF90" i="1"/>
  <c r="AG91" i="1"/>
  <c r="AF91" i="1"/>
  <c r="AG92" i="1"/>
  <c r="AF92" i="1"/>
  <c r="AG93" i="1"/>
  <c r="AF93" i="1"/>
  <c r="AG94" i="1"/>
  <c r="AF94" i="1"/>
  <c r="AG95" i="1"/>
  <c r="AF95" i="1"/>
  <c r="AG96" i="1"/>
  <c r="AF96" i="1"/>
  <c r="AG97" i="1"/>
  <c r="AF97" i="1"/>
  <c r="AG98" i="1"/>
  <c r="AF98" i="1"/>
  <c r="AG99" i="1"/>
  <c r="AF99" i="1"/>
  <c r="AG100" i="1"/>
  <c r="AF100" i="1"/>
  <c r="AG101" i="1"/>
  <c r="AF101" i="1"/>
  <c r="AG102" i="1"/>
  <c r="AF102" i="1"/>
  <c r="AG103" i="1"/>
  <c r="AF103" i="1"/>
  <c r="AG104" i="1"/>
  <c r="AF104" i="1"/>
  <c r="AG105" i="1"/>
  <c r="AF105" i="1"/>
  <c r="AG107" i="1"/>
  <c r="AF107" i="1"/>
  <c r="AG108" i="1"/>
  <c r="AF108" i="1"/>
  <c r="AG109" i="1"/>
  <c r="AF109" i="1"/>
  <c r="AG111" i="1"/>
  <c r="AF111" i="1"/>
  <c r="AG112" i="1"/>
  <c r="AF112" i="1"/>
  <c r="AG114" i="1"/>
  <c r="AF114" i="1"/>
  <c r="AG115" i="1"/>
  <c r="AF115" i="1"/>
  <c r="AG116" i="1"/>
  <c r="AF116" i="1"/>
  <c r="AG118" i="1"/>
  <c r="AF118" i="1"/>
  <c r="AG119" i="1"/>
  <c r="AF119" i="1"/>
  <c r="AG121" i="1"/>
  <c r="AF121" i="1"/>
  <c r="AG122" i="1"/>
  <c r="AF122" i="1"/>
  <c r="AG123" i="1"/>
  <c r="AF123" i="1"/>
  <c r="AG125" i="1"/>
  <c r="AF125" i="1"/>
  <c r="AG126" i="1"/>
  <c r="AF126" i="1"/>
  <c r="AG128" i="1"/>
  <c r="AF128" i="1"/>
  <c r="AG129" i="1"/>
  <c r="AF129" i="1"/>
  <c r="AG130" i="1"/>
  <c r="AF130" i="1"/>
  <c r="AG132" i="1"/>
  <c r="AF132" i="1"/>
  <c r="AG133" i="1"/>
  <c r="AF133" i="1"/>
  <c r="AG135" i="1"/>
  <c r="AF135" i="1"/>
  <c r="AG136" i="1"/>
  <c r="AF136" i="1"/>
  <c r="AG137" i="1"/>
  <c r="AF137" i="1"/>
  <c r="AG139" i="1"/>
  <c r="AF139" i="1"/>
  <c r="AG140" i="1"/>
  <c r="AF140" i="1"/>
  <c r="AG142" i="1"/>
  <c r="AF142" i="1"/>
  <c r="AG143" i="1"/>
  <c r="AF143" i="1"/>
  <c r="AG144" i="1"/>
  <c r="AF144" i="1"/>
  <c r="AG146" i="1"/>
  <c r="AF146" i="1"/>
  <c r="AG147" i="1"/>
  <c r="AF147" i="1"/>
  <c r="AG149" i="1"/>
  <c r="AF149" i="1"/>
  <c r="AG150" i="1"/>
  <c r="AF150" i="1"/>
  <c r="AG151" i="1"/>
  <c r="AF151" i="1"/>
  <c r="AG153" i="1"/>
  <c r="AF153" i="1"/>
  <c r="AG154" i="1"/>
  <c r="AF154" i="1"/>
  <c r="AG156" i="1"/>
  <c r="AF156" i="1"/>
  <c r="AG157" i="1"/>
  <c r="AF157" i="1"/>
  <c r="AG158" i="1"/>
  <c r="AF158" i="1"/>
  <c r="AG160" i="1"/>
  <c r="AF160" i="1"/>
  <c r="AG161" i="1"/>
  <c r="AF161" i="1"/>
  <c r="AG163" i="1"/>
  <c r="AF163" i="1"/>
  <c r="AG164" i="1"/>
  <c r="AF164" i="1"/>
  <c r="AG165" i="1"/>
  <c r="AF165" i="1"/>
  <c r="AG167" i="1"/>
  <c r="AF167" i="1"/>
  <c r="AG168" i="1"/>
  <c r="AF168" i="1"/>
  <c r="AG170" i="1"/>
  <c r="AF170" i="1"/>
  <c r="AG171" i="1"/>
  <c r="AF171" i="1"/>
  <c r="AG172" i="1"/>
  <c r="AF172" i="1"/>
  <c r="AG174" i="1"/>
  <c r="AF174" i="1"/>
  <c r="AG175" i="1"/>
  <c r="AF175" i="1"/>
  <c r="AG177" i="1"/>
  <c r="AF177" i="1"/>
  <c r="AG178" i="1"/>
  <c r="AF178" i="1"/>
  <c r="AG179" i="1"/>
  <c r="AF179" i="1"/>
  <c r="AG181" i="1"/>
  <c r="AF181" i="1"/>
  <c r="AG182" i="1"/>
  <c r="AF182" i="1"/>
  <c r="AG184" i="1"/>
  <c r="AF184" i="1"/>
  <c r="AG185" i="1"/>
  <c r="AF185" i="1"/>
  <c r="AG186" i="1"/>
  <c r="AF186" i="1"/>
  <c r="AG188" i="1"/>
  <c r="AF188" i="1"/>
  <c r="AG189" i="1"/>
  <c r="AF189" i="1"/>
  <c r="AG191" i="1"/>
  <c r="AF191" i="1"/>
  <c r="AG192" i="1"/>
  <c r="AF192" i="1"/>
  <c r="AG193" i="1"/>
  <c r="AF193" i="1"/>
  <c r="AG195" i="1"/>
  <c r="AF195" i="1"/>
  <c r="AG196" i="1"/>
  <c r="AF196" i="1"/>
  <c r="AG198" i="1"/>
  <c r="AF198" i="1"/>
  <c r="AG199" i="1"/>
  <c r="AF199" i="1"/>
  <c r="AG200" i="1"/>
  <c r="AF200" i="1"/>
  <c r="AG202" i="1"/>
  <c r="AF202" i="1"/>
  <c r="AG203" i="1"/>
  <c r="AF203" i="1"/>
  <c r="AG205" i="1"/>
  <c r="AF205" i="1"/>
  <c r="AG206" i="1"/>
  <c r="AF206" i="1"/>
  <c r="AG207" i="1"/>
  <c r="AF207" i="1"/>
  <c r="AG209" i="1"/>
  <c r="AF209" i="1"/>
  <c r="AG210" i="1"/>
  <c r="AF210" i="1"/>
  <c r="AG212" i="1"/>
  <c r="AF212" i="1"/>
  <c r="AG213" i="1"/>
  <c r="AF213" i="1"/>
  <c r="AG214" i="1"/>
  <c r="AF214" i="1"/>
  <c r="AG216" i="1"/>
  <c r="AF216" i="1"/>
  <c r="AG217" i="1"/>
  <c r="AF217" i="1"/>
  <c r="AG219" i="1"/>
  <c r="AF219" i="1"/>
  <c r="AG220" i="1"/>
  <c r="AF220" i="1"/>
  <c r="AG221" i="1"/>
  <c r="AF221" i="1"/>
  <c r="AG223" i="1"/>
  <c r="AF223" i="1"/>
  <c r="AG224" i="1"/>
  <c r="AF224" i="1"/>
  <c r="AG226" i="1"/>
  <c r="AF226" i="1"/>
  <c r="AG227" i="1"/>
  <c r="AF227" i="1"/>
  <c r="AG228" i="1"/>
  <c r="AF228" i="1"/>
  <c r="AG230" i="1"/>
  <c r="AF230" i="1"/>
  <c r="AG231" i="1"/>
  <c r="AF231" i="1"/>
  <c r="AG233" i="1"/>
  <c r="AF233" i="1"/>
  <c r="AG234" i="1"/>
  <c r="AF234" i="1"/>
  <c r="AG235" i="1"/>
  <c r="AF235" i="1"/>
  <c r="AG237" i="1"/>
  <c r="AF237" i="1"/>
  <c r="AG238" i="1"/>
  <c r="AF238" i="1"/>
  <c r="AG240" i="1"/>
  <c r="AF240" i="1"/>
  <c r="AG241" i="1"/>
  <c r="AF241" i="1"/>
  <c r="AG242" i="1"/>
  <c r="AF242" i="1"/>
  <c r="AG244" i="1"/>
  <c r="AF244" i="1"/>
  <c r="AG245" i="1"/>
  <c r="AF245" i="1"/>
  <c r="AG247" i="1"/>
  <c r="AF247" i="1"/>
  <c r="AG248" i="1"/>
  <c r="AF248" i="1"/>
  <c r="AG249" i="1"/>
  <c r="AF249" i="1"/>
  <c r="AG251" i="1"/>
  <c r="AF251" i="1"/>
  <c r="AG252" i="1"/>
  <c r="AF252" i="1"/>
  <c r="R3" i="1" l="1"/>
  <c r="I9" i="1"/>
  <c r="I7" i="20" s="1"/>
  <c r="J3" i="1"/>
  <c r="J6" i="1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H3" i="1"/>
  <c r="G3" i="1"/>
  <c r="S3" i="1"/>
  <c r="P3" i="1"/>
  <c r="Q3" i="1"/>
  <c r="M3" i="1"/>
  <c r="J9" i="1"/>
  <c r="J7" i="20" s="1"/>
  <c r="M9" i="1"/>
  <c r="M7" i="20" s="1"/>
  <c r="E9" i="1"/>
  <c r="E7" i="20" s="1"/>
  <c r="N3" i="1"/>
  <c r="F3" i="1"/>
  <c r="I3" i="1"/>
  <c r="T3" i="1"/>
  <c r="B1" i="27"/>
  <c r="E3" i="19"/>
  <c r="F7" i="19"/>
  <c r="D11" i="19"/>
  <c r="A13" i="19"/>
  <c r="C15" i="19"/>
  <c r="B6" i="19"/>
  <c r="D10" i="19"/>
  <c r="D5" i="19"/>
  <c r="E9" i="19"/>
  <c r="B17" i="19"/>
  <c r="D4" i="19"/>
  <c r="D14" i="19"/>
  <c r="B8" i="19"/>
  <c r="F8" i="19"/>
  <c r="B12" i="19"/>
  <c r="F12" i="19"/>
  <c r="B16" i="19"/>
  <c r="F16" i="19"/>
  <c r="D16" i="19"/>
  <c r="F15" i="19"/>
  <c r="G14" i="19"/>
  <c r="B14" i="19"/>
  <c r="D13" i="19"/>
  <c r="E12" i="19"/>
  <c r="G11" i="19"/>
  <c r="B11" i="19"/>
  <c r="C10" i="19"/>
  <c r="G8" i="19"/>
  <c r="A8" i="19"/>
  <c r="C7" i="19"/>
  <c r="E6" i="19"/>
  <c r="F4" i="19"/>
  <c r="A4" i="19"/>
  <c r="B3" i="19"/>
  <c r="A5" i="19"/>
  <c r="E5" i="19"/>
  <c r="C9" i="19"/>
  <c r="G9" i="19"/>
  <c r="C17" i="19"/>
  <c r="G17" i="19"/>
  <c r="F17" i="19"/>
  <c r="A17" i="19"/>
  <c r="C16" i="19"/>
  <c r="D15" i="19"/>
  <c r="F14" i="19"/>
  <c r="A14" i="19"/>
  <c r="B13" i="19"/>
  <c r="D12" i="19"/>
  <c r="F11" i="19"/>
  <c r="G10" i="19"/>
  <c r="B10" i="19"/>
  <c r="D9" i="19"/>
  <c r="E8" i="19"/>
  <c r="G7" i="19"/>
  <c r="B7" i="19"/>
  <c r="A6" i="19"/>
  <c r="C5" i="19"/>
  <c r="E4" i="19"/>
  <c r="F3" i="19"/>
  <c r="A3" i="19"/>
  <c r="E17" i="19"/>
  <c r="G16" i="19"/>
  <c r="A16" i="19"/>
  <c r="E14" i="19"/>
  <c r="F13" i="19"/>
  <c r="C12" i="19"/>
  <c r="F10" i="19"/>
  <c r="A10" i="19"/>
  <c r="B9" i="19"/>
  <c r="D8" i="19"/>
  <c r="G6" i="19"/>
  <c r="G5" i="19"/>
  <c r="B5" i="19"/>
  <c r="C4" i="19"/>
  <c r="C3" i="19"/>
  <c r="G3" i="19"/>
  <c r="A7" i="19"/>
  <c r="E7" i="19"/>
  <c r="A11" i="19"/>
  <c r="E11" i="19"/>
  <c r="C13" i="19"/>
  <c r="G13" i="19"/>
  <c r="A15" i="19"/>
  <c r="E15" i="19"/>
  <c r="D17" i="19"/>
  <c r="E16" i="19"/>
  <c r="G15" i="19"/>
  <c r="B15" i="19"/>
  <c r="C14" i="19"/>
  <c r="E13" i="19"/>
  <c r="G12" i="19"/>
  <c r="A12" i="19"/>
  <c r="C11" i="19"/>
  <c r="E10" i="19"/>
  <c r="F9" i="19"/>
  <c r="A9" i="19"/>
  <c r="C8" i="19"/>
  <c r="D7" i="19"/>
  <c r="F6" i="19"/>
  <c r="F5" i="19"/>
  <c r="G4" i="19"/>
  <c r="B4" i="19"/>
  <c r="D3" i="19"/>
  <c r="A281" i="23"/>
  <c r="B281" i="23" s="1"/>
  <c r="B280" i="23"/>
  <c r="D6" i="11"/>
  <c r="A11" i="1"/>
  <c r="A9" i="20" s="1"/>
  <c r="B10" i="1"/>
  <c r="B8" i="20" s="1"/>
  <c r="Z10" i="1"/>
  <c r="AF8" i="20" s="1"/>
  <c r="Y10" i="1"/>
  <c r="AE8" i="20" s="1"/>
  <c r="AB10" i="1"/>
  <c r="AH8" i="20" s="1"/>
  <c r="X10" i="1"/>
  <c r="AD8" i="20" s="1"/>
  <c r="AC10" i="1"/>
  <c r="AI8" i="20" s="1"/>
  <c r="AA10" i="1"/>
  <c r="AG8" i="20" s="1"/>
  <c r="B279" i="23"/>
  <c r="E3" i="1"/>
  <c r="C7" i="11" l="1"/>
  <c r="A8" i="11"/>
  <c r="A9" i="11"/>
  <c r="A10" i="11"/>
  <c r="A11" i="11"/>
  <c r="E6" i="11"/>
  <c r="Y11" i="1"/>
  <c r="AE9" i="20" s="1"/>
  <c r="X11" i="1"/>
  <c r="AD9" i="20" s="1"/>
  <c r="AA11" i="1"/>
  <c r="AG9" i="20" s="1"/>
  <c r="A12" i="1"/>
  <c r="A10" i="20" s="1"/>
  <c r="AC11" i="1"/>
  <c r="AI9" i="20" s="1"/>
  <c r="B11" i="1"/>
  <c r="B9" i="20" s="1"/>
  <c r="AB11" i="1"/>
  <c r="AH9" i="20" s="1"/>
  <c r="Z11" i="1"/>
  <c r="AF9" i="20" s="1"/>
  <c r="B12" i="1" l="1"/>
  <c r="B10" i="20" s="1"/>
  <c r="AG12" i="1"/>
  <c r="AA12" i="1"/>
  <c r="AG10" i="20" s="1"/>
  <c r="Y12" i="1"/>
  <c r="AE10" i="20" s="1"/>
  <c r="X12" i="1"/>
  <c r="AD10" i="20" s="1"/>
  <c r="A13" i="1"/>
  <c r="A11" i="20" s="1"/>
  <c r="AF12" i="1"/>
  <c r="Z12" i="1"/>
  <c r="AF10" i="20" s="1"/>
  <c r="AC12" i="1"/>
  <c r="AI10" i="20" s="1"/>
  <c r="AB12" i="1"/>
  <c r="AH10" i="20" s="1"/>
  <c r="A19" i="11"/>
  <c r="A27" i="11" s="1"/>
  <c r="A35" i="11" s="1"/>
  <c r="A43" i="11" s="1"/>
  <c r="AG11" i="11"/>
  <c r="F6" i="11"/>
  <c r="AG8" i="11"/>
  <c r="A16" i="11"/>
  <c r="A24" i="11" s="1"/>
  <c r="A32" i="11" s="1"/>
  <c r="A40" i="11" s="1"/>
  <c r="A17" i="11"/>
  <c r="A25" i="11" s="1"/>
  <c r="A33" i="11" s="1"/>
  <c r="A41" i="11" s="1"/>
  <c r="AG9" i="11"/>
  <c r="D7" i="11"/>
  <c r="A18" i="11"/>
  <c r="A26" i="11" s="1"/>
  <c r="A34" i="11" s="1"/>
  <c r="A42" i="11" s="1"/>
  <c r="AG10" i="11"/>
  <c r="E10" i="11" s="1"/>
  <c r="E7" i="11" l="1"/>
  <c r="AG17" i="11"/>
  <c r="AA9" i="11"/>
  <c r="S9" i="11"/>
  <c r="AB9" i="11"/>
  <c r="V9" i="11"/>
  <c r="AD9" i="11"/>
  <c r="O9" i="11"/>
  <c r="K9" i="11"/>
  <c r="R9" i="11"/>
  <c r="T9" i="11"/>
  <c r="U9" i="11"/>
  <c r="AC9" i="11"/>
  <c r="Z9" i="11"/>
  <c r="J9" i="11"/>
  <c r="L9" i="11"/>
  <c r="M9" i="11"/>
  <c r="AF9" i="11"/>
  <c r="B9" i="11"/>
  <c r="AE9" i="11"/>
  <c r="X9" i="11"/>
  <c r="W9" i="11"/>
  <c r="P9" i="11"/>
  <c r="N9" i="11"/>
  <c r="C9" i="11"/>
  <c r="D9" i="11"/>
  <c r="AG16" i="11"/>
  <c r="AA8" i="11"/>
  <c r="AB8" i="11"/>
  <c r="AF8" i="11"/>
  <c r="Z8" i="11"/>
  <c r="R8" i="11"/>
  <c r="L8" i="11"/>
  <c r="T8" i="11"/>
  <c r="M8" i="11"/>
  <c r="B8" i="11"/>
  <c r="S8" i="11"/>
  <c r="AC8" i="11"/>
  <c r="U8" i="11"/>
  <c r="N8" i="11"/>
  <c r="AE8" i="11"/>
  <c r="O8" i="11"/>
  <c r="W8" i="11"/>
  <c r="P8" i="11"/>
  <c r="J8" i="11"/>
  <c r="AD8" i="11"/>
  <c r="X8" i="11"/>
  <c r="K8" i="11"/>
  <c r="V8" i="11"/>
  <c r="C8" i="11"/>
  <c r="D8" i="11"/>
  <c r="AC13" i="1"/>
  <c r="AI11" i="20" s="1"/>
  <c r="AB13" i="1"/>
  <c r="AH11" i="20" s="1"/>
  <c r="Z13" i="1"/>
  <c r="AF11" i="20" s="1"/>
  <c r="B13" i="1"/>
  <c r="B11" i="20" s="1"/>
  <c r="Y13" i="1"/>
  <c r="AE11" i="20" s="1"/>
  <c r="X13" i="1"/>
  <c r="AD11" i="20" s="1"/>
  <c r="AA13" i="1"/>
  <c r="AG11" i="20" s="1"/>
  <c r="A14" i="1"/>
  <c r="A12" i="20" s="1"/>
  <c r="E8" i="11"/>
  <c r="AG19" i="11"/>
  <c r="R11" i="11"/>
  <c r="J11" i="11"/>
  <c r="AE11" i="11"/>
  <c r="S11" i="11"/>
  <c r="Z11" i="11"/>
  <c r="AB11" i="11"/>
  <c r="T11" i="11"/>
  <c r="AC11" i="11"/>
  <c r="V11" i="11"/>
  <c r="W11" i="11"/>
  <c r="X11" i="11"/>
  <c r="L11" i="11"/>
  <c r="N11" i="11"/>
  <c r="O11" i="11"/>
  <c r="AF11" i="11"/>
  <c r="AA11" i="11"/>
  <c r="K11" i="11"/>
  <c r="U11" i="11"/>
  <c r="B11" i="11"/>
  <c r="AD11" i="11"/>
  <c r="M11" i="11"/>
  <c r="P11" i="11"/>
  <c r="C11" i="11"/>
  <c r="D11" i="11"/>
  <c r="A61" i="11"/>
  <c r="A69" i="11" s="1"/>
  <c r="A77" i="11" s="1"/>
  <c r="A85" i="11" s="1"/>
  <c r="A93" i="11" s="1"/>
  <c r="A101" i="11" s="1"/>
  <c r="L106" i="11" s="1"/>
  <c r="A50" i="11"/>
  <c r="A59" i="11"/>
  <c r="A67" i="11" s="1"/>
  <c r="A75" i="11" s="1"/>
  <c r="A83" i="11" s="1"/>
  <c r="A91" i="11" s="1"/>
  <c r="A99" i="11" s="1"/>
  <c r="D106" i="11" s="1"/>
  <c r="A48" i="11"/>
  <c r="F9" i="11"/>
  <c r="F10" i="11"/>
  <c r="F11" i="11"/>
  <c r="G6" i="11"/>
  <c r="F8" i="11"/>
  <c r="E9" i="11"/>
  <c r="AG18" i="11"/>
  <c r="S10" i="11"/>
  <c r="J10" i="11"/>
  <c r="L10" i="11"/>
  <c r="M10" i="11"/>
  <c r="AD10" i="11"/>
  <c r="V10" i="11"/>
  <c r="K10" i="11"/>
  <c r="Z10" i="11"/>
  <c r="AB10" i="11"/>
  <c r="N10" i="11"/>
  <c r="W10" i="11"/>
  <c r="AF10" i="11"/>
  <c r="R10" i="11"/>
  <c r="AC10" i="11"/>
  <c r="AE10" i="11"/>
  <c r="B10" i="11"/>
  <c r="U10" i="11"/>
  <c r="AA10" i="11"/>
  <c r="T10" i="11"/>
  <c r="O10" i="11"/>
  <c r="X10" i="11"/>
  <c r="P10" i="11"/>
  <c r="C10" i="11"/>
  <c r="D10" i="11"/>
  <c r="A49" i="11"/>
  <c r="A60" i="11"/>
  <c r="A68" i="11" s="1"/>
  <c r="A76" i="11" s="1"/>
  <c r="A84" i="11" s="1"/>
  <c r="A92" i="11" s="1"/>
  <c r="A100" i="11" s="1"/>
  <c r="H106" i="11" s="1"/>
  <c r="A51" i="11"/>
  <c r="A62" i="11"/>
  <c r="A70" i="11" s="1"/>
  <c r="A78" i="11" s="1"/>
  <c r="A86" i="11" s="1"/>
  <c r="A94" i="11" s="1"/>
  <c r="A102" i="11" s="1"/>
  <c r="P106" i="11" s="1"/>
  <c r="E11" i="11"/>
  <c r="F7" i="11" l="1"/>
  <c r="G10" i="11"/>
  <c r="H6" i="11"/>
  <c r="G11" i="11"/>
  <c r="G8" i="11"/>
  <c r="G9" i="11"/>
  <c r="AG25" i="11"/>
  <c r="T17" i="11"/>
  <c r="U17" i="11"/>
  <c r="V17" i="11"/>
  <c r="AF17" i="11"/>
  <c r="X17" i="11"/>
  <c r="P17" i="11"/>
  <c r="M17" i="11"/>
  <c r="AB17" i="11"/>
  <c r="O17" i="11"/>
  <c r="J17" i="11"/>
  <c r="AA17" i="11"/>
  <c r="AC17" i="11"/>
  <c r="AD17" i="11"/>
  <c r="N17" i="11"/>
  <c r="W17" i="11"/>
  <c r="Z17" i="11"/>
  <c r="S17" i="11"/>
  <c r="L17" i="11"/>
  <c r="K17" i="11"/>
  <c r="AE17" i="11"/>
  <c r="R17" i="11"/>
  <c r="AG26" i="11"/>
  <c r="J18" i="11"/>
  <c r="Z18" i="11"/>
  <c r="K18" i="11"/>
  <c r="U18" i="11"/>
  <c r="R18" i="11"/>
  <c r="AA18" i="11"/>
  <c r="AC18" i="11"/>
  <c r="M18" i="11"/>
  <c r="AD18" i="11"/>
  <c r="W18" i="11"/>
  <c r="O18" i="11"/>
  <c r="AE18" i="11"/>
  <c r="P18" i="11"/>
  <c r="AF18" i="11"/>
  <c r="X18" i="11"/>
  <c r="AB18" i="11"/>
  <c r="S18" i="11"/>
  <c r="V18" i="11"/>
  <c r="L18" i="11"/>
  <c r="T18" i="11"/>
  <c r="N18" i="11"/>
  <c r="AG24" i="11"/>
  <c r="R16" i="11"/>
  <c r="K16" i="11"/>
  <c r="AB16" i="11"/>
  <c r="AE16" i="11"/>
  <c r="P16" i="11"/>
  <c r="Z16" i="11"/>
  <c r="J16" i="11"/>
  <c r="S16" i="11"/>
  <c r="AD16" i="11"/>
  <c r="N16" i="11"/>
  <c r="O16" i="11"/>
  <c r="X16" i="11"/>
  <c r="T16" i="11"/>
  <c r="L16" i="11"/>
  <c r="M16" i="11"/>
  <c r="V16" i="11"/>
  <c r="U16" i="11"/>
  <c r="AF16" i="11"/>
  <c r="AA16" i="11"/>
  <c r="AC16" i="11"/>
  <c r="W16" i="11"/>
  <c r="Z14" i="1"/>
  <c r="AF12" i="20" s="1"/>
  <c r="AC14" i="1"/>
  <c r="AI12" i="20" s="1"/>
  <c r="A15" i="1"/>
  <c r="A13" i="20" s="1"/>
  <c r="AA14" i="1"/>
  <c r="AG12" i="20" s="1"/>
  <c r="AB14" i="1"/>
  <c r="AH12" i="20" s="1"/>
  <c r="B14" i="1"/>
  <c r="B12" i="20" s="1"/>
  <c r="Y14" i="1"/>
  <c r="AE12" i="20" s="1"/>
  <c r="X14" i="1"/>
  <c r="AD12" i="20" s="1"/>
  <c r="AG27" i="11"/>
  <c r="AB19" i="11"/>
  <c r="AC19" i="11"/>
  <c r="AE19" i="11"/>
  <c r="X19" i="11"/>
  <c r="AF19" i="11"/>
  <c r="Z19" i="11"/>
  <c r="S19" i="11"/>
  <c r="T19" i="11"/>
  <c r="U19" i="11"/>
  <c r="V19" i="11"/>
  <c r="AD19" i="11"/>
  <c r="W19" i="11"/>
  <c r="R19" i="11"/>
  <c r="L19" i="11"/>
  <c r="N19" i="11"/>
  <c r="O19" i="11"/>
  <c r="P19" i="11"/>
  <c r="J19" i="11"/>
  <c r="K19" i="11"/>
  <c r="AA19" i="11"/>
  <c r="M19" i="11"/>
  <c r="G7" i="11" l="1"/>
  <c r="AG34" i="11"/>
  <c r="S26" i="11"/>
  <c r="J26" i="11"/>
  <c r="N26" i="11"/>
  <c r="V26" i="11"/>
  <c r="AB26" i="11"/>
  <c r="AC26" i="11"/>
  <c r="M26" i="11"/>
  <c r="AE26" i="11"/>
  <c r="AF26" i="11"/>
  <c r="X26" i="11"/>
  <c r="R26" i="11"/>
  <c r="Z26" i="11"/>
  <c r="K26" i="11"/>
  <c r="L26" i="11"/>
  <c r="U26" i="11"/>
  <c r="AD26" i="11"/>
  <c r="O26" i="11"/>
  <c r="W26" i="11"/>
  <c r="T26" i="11"/>
  <c r="AA26" i="11"/>
  <c r="P26" i="11"/>
  <c r="AG33" i="11"/>
  <c r="AA25" i="11"/>
  <c r="Z25" i="11"/>
  <c r="S25" i="11"/>
  <c r="AE25" i="11"/>
  <c r="R25" i="11"/>
  <c r="J25" i="11"/>
  <c r="N25" i="11"/>
  <c r="W25" i="11"/>
  <c r="X25" i="11"/>
  <c r="M25" i="11"/>
  <c r="P25" i="11"/>
  <c r="AB25" i="11"/>
  <c r="T25" i="11"/>
  <c r="L25" i="11"/>
  <c r="O25" i="11"/>
  <c r="AF25" i="11"/>
  <c r="AC25" i="11"/>
  <c r="AD25" i="11"/>
  <c r="K25" i="11"/>
  <c r="U25" i="11"/>
  <c r="V25" i="11"/>
  <c r="AG35" i="11"/>
  <c r="R27" i="11"/>
  <c r="AB27" i="11"/>
  <c r="N27" i="11"/>
  <c r="P27" i="11"/>
  <c r="AF27" i="11"/>
  <c r="Z27" i="11"/>
  <c r="S27" i="11"/>
  <c r="M27" i="11"/>
  <c r="O27" i="11"/>
  <c r="J27" i="11"/>
  <c r="AA27" i="11"/>
  <c r="L27" i="11"/>
  <c r="AC27" i="11"/>
  <c r="V27" i="11"/>
  <c r="W27" i="11"/>
  <c r="AE27" i="11"/>
  <c r="X27" i="11"/>
  <c r="T27" i="11"/>
  <c r="AD27" i="11"/>
  <c r="K27" i="11"/>
  <c r="U27" i="11"/>
  <c r="H9" i="11"/>
  <c r="H10" i="11"/>
  <c r="H11" i="11"/>
  <c r="B14" i="11"/>
  <c r="H8" i="11"/>
  <c r="AB15" i="1"/>
  <c r="AH13" i="20" s="1"/>
  <c r="AG15" i="1"/>
  <c r="Y15" i="1"/>
  <c r="AE13" i="20" s="1"/>
  <c r="Z15" i="1"/>
  <c r="AF13" i="20" s="1"/>
  <c r="B15" i="1"/>
  <c r="B13" i="20" s="1"/>
  <c r="X15" i="1"/>
  <c r="AD13" i="20" s="1"/>
  <c r="AF15" i="1"/>
  <c r="AC15" i="1"/>
  <c r="AI13" i="20" s="1"/>
  <c r="AA15" i="1"/>
  <c r="AG13" i="20" s="1"/>
  <c r="A16" i="1"/>
  <c r="A14" i="20" s="1"/>
  <c r="AG32" i="11"/>
  <c r="R24" i="11"/>
  <c r="K24" i="11"/>
  <c r="S24" i="11"/>
  <c r="AC24" i="11"/>
  <c r="AF24" i="11"/>
  <c r="Z24" i="11"/>
  <c r="AA24" i="11"/>
  <c r="L24" i="11"/>
  <c r="U24" i="11"/>
  <c r="M24" i="11"/>
  <c r="AD24" i="11"/>
  <c r="V24" i="11"/>
  <c r="O24" i="11"/>
  <c r="X24" i="11"/>
  <c r="AB24" i="11"/>
  <c r="T24" i="11"/>
  <c r="N24" i="11"/>
  <c r="AE24" i="11"/>
  <c r="W24" i="11"/>
  <c r="P24" i="11"/>
  <c r="J24" i="11"/>
  <c r="B19" i="11" l="1"/>
  <c r="C14" i="11"/>
  <c r="B16" i="11"/>
  <c r="B17" i="11"/>
  <c r="B18" i="11"/>
  <c r="AG42" i="11"/>
  <c r="R34" i="11"/>
  <c r="Z34" i="11"/>
  <c r="K34" i="11"/>
  <c r="T34" i="11"/>
  <c r="S34" i="11"/>
  <c r="L34" i="11"/>
  <c r="U34" i="11"/>
  <c r="AE34" i="11"/>
  <c r="AF34" i="11"/>
  <c r="J34" i="11"/>
  <c r="AB34" i="11"/>
  <c r="AC34" i="11"/>
  <c r="M34" i="11"/>
  <c r="V34" i="11"/>
  <c r="N34" i="11"/>
  <c r="AD34" i="11"/>
  <c r="W34" i="11"/>
  <c r="P34" i="11"/>
  <c r="AA34" i="11"/>
  <c r="O34" i="11"/>
  <c r="X34" i="11"/>
  <c r="AG40" i="11"/>
  <c r="J32" i="11"/>
  <c r="R32" i="11"/>
  <c r="K32" i="11"/>
  <c r="AA32" i="11"/>
  <c r="Z32" i="11"/>
  <c r="T32" i="11"/>
  <c r="AC32" i="11"/>
  <c r="M32" i="11"/>
  <c r="V32" i="11"/>
  <c r="O32" i="11"/>
  <c r="X32" i="11"/>
  <c r="AB32" i="11"/>
  <c r="U32" i="11"/>
  <c r="AE32" i="11"/>
  <c r="S32" i="11"/>
  <c r="L32" i="11"/>
  <c r="N32" i="11"/>
  <c r="W32" i="11"/>
  <c r="P32" i="11"/>
  <c r="AF32" i="11"/>
  <c r="AD32" i="11"/>
  <c r="Z16" i="1"/>
  <c r="AF14" i="20" s="1"/>
  <c r="AC16" i="1"/>
  <c r="AI14" i="20" s="1"/>
  <c r="AA16" i="1"/>
  <c r="AG14" i="20" s="1"/>
  <c r="AB16" i="1"/>
  <c r="AH14" i="20" s="1"/>
  <c r="Y16" i="1"/>
  <c r="AE14" i="20" s="1"/>
  <c r="X16" i="1"/>
  <c r="AD14" i="20" s="1"/>
  <c r="A17" i="1"/>
  <c r="A15" i="20" s="1"/>
  <c r="B16" i="1"/>
  <c r="B14" i="20" s="1"/>
  <c r="AG43" i="11"/>
  <c r="J35" i="11"/>
  <c r="S35" i="11"/>
  <c r="T35" i="11"/>
  <c r="M35" i="11"/>
  <c r="AE35" i="11"/>
  <c r="O35" i="11"/>
  <c r="AA35" i="11"/>
  <c r="AC35" i="11"/>
  <c r="AF35" i="11"/>
  <c r="R35" i="11"/>
  <c r="L35" i="11"/>
  <c r="V35" i="11"/>
  <c r="AD35" i="11"/>
  <c r="W35" i="11"/>
  <c r="X35" i="11"/>
  <c r="AB35" i="11"/>
  <c r="N35" i="11"/>
  <c r="K35" i="11"/>
  <c r="P35" i="11"/>
  <c r="Z35" i="11"/>
  <c r="U35" i="11"/>
  <c r="AG41" i="11"/>
  <c r="R33" i="11"/>
  <c r="Z33" i="11"/>
  <c r="J33" i="11"/>
  <c r="K33" i="11"/>
  <c r="AA33" i="11"/>
  <c r="S33" i="11"/>
  <c r="W33" i="11"/>
  <c r="T33" i="11"/>
  <c r="AC33" i="11"/>
  <c r="M33" i="11"/>
  <c r="O33" i="11"/>
  <c r="X33" i="11"/>
  <c r="U33" i="11"/>
  <c r="L33" i="11"/>
  <c r="AB33" i="11"/>
  <c r="V33" i="11"/>
  <c r="N33" i="11"/>
  <c r="AD33" i="11"/>
  <c r="AE33" i="11"/>
  <c r="AF33" i="11"/>
  <c r="P33" i="11"/>
  <c r="H7" i="11"/>
  <c r="AG62" i="11" l="1"/>
  <c r="AG51" i="11"/>
  <c r="J43" i="11"/>
  <c r="AA43" i="11"/>
  <c r="AB43" i="11"/>
  <c r="N43" i="11"/>
  <c r="U43" i="11"/>
  <c r="W43" i="11"/>
  <c r="X43" i="11"/>
  <c r="R43" i="11"/>
  <c r="Z43" i="11"/>
  <c r="T43" i="11"/>
  <c r="AC43" i="11"/>
  <c r="O43" i="11"/>
  <c r="AF43" i="11"/>
  <c r="S43" i="11"/>
  <c r="L43" i="11"/>
  <c r="AE43" i="11"/>
  <c r="P43" i="11"/>
  <c r="K43" i="11"/>
  <c r="V43" i="11"/>
  <c r="AD43" i="11"/>
  <c r="M43" i="11"/>
  <c r="AG59" i="11"/>
  <c r="AG48" i="11"/>
  <c r="R40" i="11"/>
  <c r="K40" i="11"/>
  <c r="W40" i="11"/>
  <c r="AE40" i="11"/>
  <c r="J40" i="11"/>
  <c r="AA40" i="11"/>
  <c r="S40" i="11"/>
  <c r="T40" i="11"/>
  <c r="AB40" i="11"/>
  <c r="U40" i="11"/>
  <c r="V40" i="11"/>
  <c r="L40" i="11"/>
  <c r="AC40" i="11"/>
  <c r="AD40" i="11"/>
  <c r="O40" i="11"/>
  <c r="P40" i="11"/>
  <c r="Z40" i="11"/>
  <c r="M40" i="11"/>
  <c r="N40" i="11"/>
  <c r="AF40" i="11"/>
  <c r="X40" i="11"/>
  <c r="AB17" i="1"/>
  <c r="AH15" i="20" s="1"/>
  <c r="Y17" i="1"/>
  <c r="AE15" i="20" s="1"/>
  <c r="Z17" i="1"/>
  <c r="AF15" i="20" s="1"/>
  <c r="B17" i="1"/>
  <c r="B15" i="20" s="1"/>
  <c r="X17" i="1"/>
  <c r="AD15" i="20" s="1"/>
  <c r="AC17" i="1"/>
  <c r="AI15" i="20" s="1"/>
  <c r="AA17" i="1"/>
  <c r="AG15" i="20" s="1"/>
  <c r="A18" i="1"/>
  <c r="A16" i="20" s="1"/>
  <c r="AG61" i="11"/>
  <c r="AG50" i="11"/>
  <c r="Z42" i="11"/>
  <c r="K42" i="11"/>
  <c r="L42" i="11"/>
  <c r="AC42" i="11"/>
  <c r="AD42" i="11"/>
  <c r="X42" i="11"/>
  <c r="P42" i="11"/>
  <c r="R42" i="11"/>
  <c r="T42" i="11"/>
  <c r="V42" i="11"/>
  <c r="AE42" i="11"/>
  <c r="AF42" i="11"/>
  <c r="J42" i="11"/>
  <c r="AA42" i="11"/>
  <c r="AB42" i="11"/>
  <c r="M42" i="11"/>
  <c r="O42" i="11"/>
  <c r="S42" i="11"/>
  <c r="U42" i="11"/>
  <c r="N42" i="11"/>
  <c r="W42" i="11"/>
  <c r="B15" i="11"/>
  <c r="AG60" i="11"/>
  <c r="AG49" i="11"/>
  <c r="R41" i="11"/>
  <c r="Z41" i="11"/>
  <c r="J41" i="11"/>
  <c r="S41" i="11"/>
  <c r="L41" i="11"/>
  <c r="X41" i="11"/>
  <c r="AB41" i="11"/>
  <c r="V41" i="11"/>
  <c r="O41" i="11"/>
  <c r="K41" i="11"/>
  <c r="T41" i="11"/>
  <c r="AC41" i="11"/>
  <c r="U41" i="11"/>
  <c r="AD41" i="11"/>
  <c r="AA41" i="11"/>
  <c r="M41" i="11"/>
  <c r="N41" i="11"/>
  <c r="P41" i="11"/>
  <c r="AE41" i="11"/>
  <c r="W41" i="11"/>
  <c r="AF41" i="11"/>
  <c r="C17" i="11"/>
  <c r="C18" i="11"/>
  <c r="C19" i="11"/>
  <c r="C15" i="11"/>
  <c r="D14" i="11"/>
  <c r="C16" i="11"/>
  <c r="AB18" i="1" l="1"/>
  <c r="AH16" i="20" s="1"/>
  <c r="AA18" i="1"/>
  <c r="AG16" i="20" s="1"/>
  <c r="Y18" i="1"/>
  <c r="AE16" i="20" s="1"/>
  <c r="X18" i="1"/>
  <c r="AD16" i="20" s="1"/>
  <c r="A19" i="1"/>
  <c r="A17" i="20" s="1"/>
  <c r="Z18" i="1"/>
  <c r="AF16" i="20" s="1"/>
  <c r="AC18" i="1"/>
  <c r="AI16" i="20" s="1"/>
  <c r="B18" i="1"/>
  <c r="B16" i="20" s="1"/>
  <c r="AG67" i="11"/>
  <c r="K59" i="11"/>
  <c r="J59" i="11"/>
  <c r="B59" i="11"/>
  <c r="D59" i="11"/>
  <c r="M59" i="11"/>
  <c r="AE59" i="11"/>
  <c r="H59" i="11"/>
  <c r="Z59" i="11"/>
  <c r="L59" i="11"/>
  <c r="AC59" i="11"/>
  <c r="AD59" i="11"/>
  <c r="G59" i="11"/>
  <c r="X59" i="11"/>
  <c r="C59" i="11"/>
  <c r="S59" i="11"/>
  <c r="T59" i="11"/>
  <c r="R59" i="11"/>
  <c r="AB59" i="11"/>
  <c r="E59" i="11"/>
  <c r="W59" i="11"/>
  <c r="V59" i="11"/>
  <c r="N59" i="11"/>
  <c r="P59" i="11"/>
  <c r="O59" i="11"/>
  <c r="U59" i="11"/>
  <c r="AA59" i="11"/>
  <c r="F59" i="11"/>
  <c r="AF59" i="11"/>
  <c r="D19" i="11"/>
  <c r="E14" i="11"/>
  <c r="D16" i="11"/>
  <c r="D17" i="11"/>
  <c r="D18" i="11"/>
  <c r="K48" i="11"/>
  <c r="U48" i="11"/>
  <c r="R48" i="11"/>
  <c r="J48" i="11"/>
  <c r="N48" i="11"/>
  <c r="AE48" i="11"/>
  <c r="P48" i="11"/>
  <c r="X48" i="11"/>
  <c r="AA48" i="11"/>
  <c r="L48" i="11"/>
  <c r="AB48" i="11"/>
  <c r="M48" i="11"/>
  <c r="V48" i="11"/>
  <c r="O48" i="11"/>
  <c r="Z48" i="11"/>
  <c r="S48" i="11"/>
  <c r="T48" i="11"/>
  <c r="AC48" i="11"/>
  <c r="AD48" i="11"/>
  <c r="W48" i="11"/>
  <c r="AF48" i="11"/>
  <c r="AG70" i="11"/>
  <c r="AA62" i="11"/>
  <c r="D62" i="11"/>
  <c r="R62" i="11"/>
  <c r="U62" i="11"/>
  <c r="M62" i="11"/>
  <c r="AD62" i="11"/>
  <c r="F62" i="11"/>
  <c r="W62" i="11"/>
  <c r="P62" i="11"/>
  <c r="H62" i="11"/>
  <c r="J62" i="11"/>
  <c r="L62" i="11"/>
  <c r="G62" i="11"/>
  <c r="C62" i="11"/>
  <c r="K62" i="11"/>
  <c r="Z62" i="11"/>
  <c r="AB62" i="11"/>
  <c r="V62" i="11"/>
  <c r="N62" i="11"/>
  <c r="E62" i="11"/>
  <c r="O62" i="11"/>
  <c r="X62" i="11"/>
  <c r="AC62" i="11"/>
  <c r="AE62" i="11"/>
  <c r="B62" i="11"/>
  <c r="T62" i="11"/>
  <c r="AF62" i="11"/>
  <c r="S62" i="11"/>
  <c r="AG68" i="11"/>
  <c r="C60" i="11"/>
  <c r="R60" i="11"/>
  <c r="M60" i="11"/>
  <c r="E60" i="11"/>
  <c r="G60" i="11"/>
  <c r="H60" i="11"/>
  <c r="AA60" i="11"/>
  <c r="Z60" i="11"/>
  <c r="V60" i="11"/>
  <c r="L60" i="11"/>
  <c r="AC60" i="11"/>
  <c r="F60" i="11"/>
  <c r="O60" i="11"/>
  <c r="W60" i="11"/>
  <c r="P60" i="11"/>
  <c r="S60" i="11"/>
  <c r="J60" i="11"/>
  <c r="N60" i="11"/>
  <c r="X60" i="11"/>
  <c r="AF60" i="11"/>
  <c r="AE60" i="11"/>
  <c r="AD60" i="11"/>
  <c r="K60" i="11"/>
  <c r="B60" i="11"/>
  <c r="T60" i="11"/>
  <c r="U60" i="11"/>
  <c r="AB60" i="11"/>
  <c r="D60" i="11"/>
  <c r="AG69" i="11"/>
  <c r="C61" i="11"/>
  <c r="L61" i="11"/>
  <c r="J61" i="11"/>
  <c r="AD61" i="11"/>
  <c r="V61" i="11"/>
  <c r="W61" i="11"/>
  <c r="O61" i="11"/>
  <c r="AF61" i="11"/>
  <c r="X61" i="11"/>
  <c r="E61" i="11"/>
  <c r="N61" i="11"/>
  <c r="AE61" i="11"/>
  <c r="P61" i="11"/>
  <c r="H61" i="11"/>
  <c r="S61" i="11"/>
  <c r="R61" i="11"/>
  <c r="B61" i="11"/>
  <c r="D61" i="11"/>
  <c r="M61" i="11"/>
  <c r="AA61" i="11"/>
  <c r="Z61" i="11"/>
  <c r="AB61" i="11"/>
  <c r="U61" i="11"/>
  <c r="T61" i="11"/>
  <c r="F61" i="11"/>
  <c r="K61" i="11"/>
  <c r="AC61" i="11"/>
  <c r="G61" i="11"/>
  <c r="AA51" i="11"/>
  <c r="K51" i="11"/>
  <c r="S51" i="11"/>
  <c r="AC51" i="11"/>
  <c r="AD51" i="11"/>
  <c r="V51" i="11"/>
  <c r="X51" i="11"/>
  <c r="Z51" i="11"/>
  <c r="T51" i="11"/>
  <c r="L51" i="11"/>
  <c r="U51" i="11"/>
  <c r="N51" i="11"/>
  <c r="J51" i="11"/>
  <c r="AB51" i="11"/>
  <c r="M51" i="11"/>
  <c r="O51" i="11"/>
  <c r="AF51" i="11"/>
  <c r="P51" i="11"/>
  <c r="AE51" i="11"/>
  <c r="R51" i="11"/>
  <c r="W51" i="11"/>
  <c r="AA49" i="11"/>
  <c r="AB49" i="11"/>
  <c r="AC49" i="11"/>
  <c r="N49" i="11"/>
  <c r="V49" i="11"/>
  <c r="W49" i="11"/>
  <c r="P49" i="11"/>
  <c r="AF49" i="11"/>
  <c r="R49" i="11"/>
  <c r="U49" i="11"/>
  <c r="M49" i="11"/>
  <c r="AD49" i="11"/>
  <c r="AE49" i="11"/>
  <c r="J49" i="11"/>
  <c r="Z49" i="11"/>
  <c r="K49" i="11"/>
  <c r="L49" i="11"/>
  <c r="T49" i="11"/>
  <c r="O49" i="11"/>
  <c r="X49" i="11"/>
  <c r="S49" i="11"/>
  <c r="J50" i="11"/>
  <c r="Z50" i="11"/>
  <c r="K50" i="11"/>
  <c r="AC50" i="11"/>
  <c r="W50" i="11"/>
  <c r="S50" i="11"/>
  <c r="AB50" i="11"/>
  <c r="M50" i="11"/>
  <c r="V50" i="11"/>
  <c r="P50" i="11"/>
  <c r="R50" i="11"/>
  <c r="T50" i="11"/>
  <c r="N50" i="11"/>
  <c r="O50" i="11"/>
  <c r="AE50" i="11"/>
  <c r="AF50" i="11"/>
  <c r="X50" i="11"/>
  <c r="AA50" i="11"/>
  <c r="L50" i="11"/>
  <c r="U50" i="11"/>
  <c r="AD50" i="11"/>
  <c r="D15" i="11" l="1"/>
  <c r="AG76" i="11"/>
  <c r="T68" i="11"/>
  <c r="M68" i="11"/>
  <c r="V68" i="11"/>
  <c r="AD68" i="11"/>
  <c r="G68" i="11"/>
  <c r="AF68" i="11"/>
  <c r="J68" i="11"/>
  <c r="Z68" i="11"/>
  <c r="C68" i="11"/>
  <c r="D68" i="11"/>
  <c r="F68" i="11"/>
  <c r="X68" i="11"/>
  <c r="AE68" i="11"/>
  <c r="O68" i="11"/>
  <c r="R68" i="11"/>
  <c r="K68" i="11"/>
  <c r="AA68" i="11"/>
  <c r="L68" i="11"/>
  <c r="AB68" i="11"/>
  <c r="E68" i="11"/>
  <c r="AC68" i="11"/>
  <c r="W68" i="11"/>
  <c r="H68" i="11"/>
  <c r="N68" i="11"/>
  <c r="B68" i="11"/>
  <c r="P68" i="11"/>
  <c r="U68" i="11"/>
  <c r="S68" i="11"/>
  <c r="E17" i="11"/>
  <c r="E18" i="11"/>
  <c r="E19" i="11"/>
  <c r="F14" i="11"/>
  <c r="E16" i="11"/>
  <c r="AG77" i="11"/>
  <c r="Z69" i="11"/>
  <c r="S69" i="11"/>
  <c r="AA69" i="11"/>
  <c r="K69" i="11"/>
  <c r="L69" i="11"/>
  <c r="AC69" i="11"/>
  <c r="N69" i="11"/>
  <c r="W69" i="11"/>
  <c r="H69" i="11"/>
  <c r="J69" i="11"/>
  <c r="C69" i="11"/>
  <c r="T69" i="11"/>
  <c r="AB69" i="11"/>
  <c r="E69" i="11"/>
  <c r="V69" i="11"/>
  <c r="G69" i="11"/>
  <c r="AD69" i="11"/>
  <c r="AF69" i="11"/>
  <c r="P69" i="11"/>
  <c r="R69" i="11"/>
  <c r="B69" i="11"/>
  <c r="O69" i="11"/>
  <c r="M69" i="11"/>
  <c r="AE69" i="11"/>
  <c r="X69" i="11"/>
  <c r="U69" i="11"/>
  <c r="F69" i="11"/>
  <c r="D69" i="11"/>
  <c r="AG75" i="11"/>
  <c r="Z67" i="11"/>
  <c r="S67" i="11"/>
  <c r="D67" i="11"/>
  <c r="E67" i="11"/>
  <c r="V67" i="11"/>
  <c r="N67" i="11"/>
  <c r="W67" i="11"/>
  <c r="P67" i="11"/>
  <c r="X67" i="11"/>
  <c r="K67" i="11"/>
  <c r="AB67" i="11"/>
  <c r="M67" i="11"/>
  <c r="F67" i="11"/>
  <c r="H67" i="11"/>
  <c r="R67" i="11"/>
  <c r="C67" i="11"/>
  <c r="AA67" i="11"/>
  <c r="T67" i="11"/>
  <c r="L67" i="11"/>
  <c r="U67" i="11"/>
  <c r="AD67" i="11"/>
  <c r="AF67" i="11"/>
  <c r="J67" i="11"/>
  <c r="AE67" i="11"/>
  <c r="B67" i="11"/>
  <c r="AC67" i="11"/>
  <c r="O67" i="11"/>
  <c r="G67" i="11"/>
  <c r="AG19" i="1"/>
  <c r="AA19" i="1"/>
  <c r="AG17" i="20" s="1"/>
  <c r="Y19" i="1"/>
  <c r="AE17" i="20" s="1"/>
  <c r="X19" i="1"/>
  <c r="AD17" i="20" s="1"/>
  <c r="A20" i="1"/>
  <c r="A18" i="20" s="1"/>
  <c r="AF19" i="1"/>
  <c r="Z19" i="1"/>
  <c r="AF17" i="20" s="1"/>
  <c r="AC19" i="1"/>
  <c r="AI17" i="20" s="1"/>
  <c r="AB19" i="1"/>
  <c r="AH17" i="20" s="1"/>
  <c r="B19" i="1"/>
  <c r="B17" i="20" s="1"/>
  <c r="AG78" i="11"/>
  <c r="Z70" i="11"/>
  <c r="B70" i="11"/>
  <c r="C70" i="11"/>
  <c r="T70" i="11"/>
  <c r="U70" i="11"/>
  <c r="N70" i="11"/>
  <c r="AD70" i="11"/>
  <c r="R70" i="11"/>
  <c r="S70" i="11"/>
  <c r="L70" i="11"/>
  <c r="F70" i="11"/>
  <c r="W70" i="11"/>
  <c r="P70" i="11"/>
  <c r="K70" i="11"/>
  <c r="AA70" i="11"/>
  <c r="AB70" i="11"/>
  <c r="AC70" i="11"/>
  <c r="E70" i="11"/>
  <c r="G70" i="11"/>
  <c r="AF70" i="11"/>
  <c r="J70" i="11"/>
  <c r="M70" i="11"/>
  <c r="AE70" i="11"/>
  <c r="D70" i="11"/>
  <c r="O70" i="11"/>
  <c r="V70" i="11"/>
  <c r="X70" i="11"/>
  <c r="H70" i="11"/>
  <c r="B20" i="1" l="1"/>
  <c r="B18" i="20" s="1"/>
  <c r="Y20" i="1"/>
  <c r="AE18" i="20" s="1"/>
  <c r="X20" i="1"/>
  <c r="AD18" i="20" s="1"/>
  <c r="AA20" i="1"/>
  <c r="AG18" i="20" s="1"/>
  <c r="A21" i="1"/>
  <c r="A19" i="20" s="1"/>
  <c r="AC20" i="1"/>
  <c r="AI18" i="20" s="1"/>
  <c r="AB20" i="1"/>
  <c r="AH18" i="20" s="1"/>
  <c r="Z20" i="1"/>
  <c r="AF18" i="20" s="1"/>
  <c r="AG84" i="11"/>
  <c r="B76" i="11"/>
  <c r="T76" i="11"/>
  <c r="L76" i="11"/>
  <c r="M76" i="11"/>
  <c r="N76" i="11"/>
  <c r="G76" i="11"/>
  <c r="AF76" i="11"/>
  <c r="R76" i="11"/>
  <c r="Z76" i="11"/>
  <c r="D76" i="11"/>
  <c r="V76" i="11"/>
  <c r="F76" i="11"/>
  <c r="O76" i="11"/>
  <c r="X76" i="11"/>
  <c r="K76" i="11"/>
  <c r="J76" i="11"/>
  <c r="AA76" i="11"/>
  <c r="AC76" i="11"/>
  <c r="P76" i="11"/>
  <c r="C76" i="11"/>
  <c r="U76" i="11"/>
  <c r="E76" i="11"/>
  <c r="H76" i="11"/>
  <c r="S76" i="11"/>
  <c r="W76" i="11"/>
  <c r="AB76" i="11"/>
  <c r="AD76" i="11"/>
  <c r="AE76" i="11"/>
  <c r="E15" i="11"/>
  <c r="AG86" i="11"/>
  <c r="R78" i="11"/>
  <c r="AA78" i="11"/>
  <c r="S78" i="11"/>
  <c r="U78" i="11"/>
  <c r="AC78" i="11"/>
  <c r="F78" i="11"/>
  <c r="X78" i="11"/>
  <c r="AF78" i="11"/>
  <c r="B78" i="11"/>
  <c r="K78" i="11"/>
  <c r="AB78" i="11"/>
  <c r="T78" i="11"/>
  <c r="AD78" i="11"/>
  <c r="V78" i="11"/>
  <c r="W78" i="11"/>
  <c r="H78" i="11"/>
  <c r="P78" i="11"/>
  <c r="Z78" i="11"/>
  <c r="L78" i="11"/>
  <c r="E78" i="11"/>
  <c r="O78" i="11"/>
  <c r="J78" i="11"/>
  <c r="N78" i="11"/>
  <c r="D78" i="11"/>
  <c r="AE78" i="11"/>
  <c r="C78" i="11"/>
  <c r="M78" i="11"/>
  <c r="G78" i="11"/>
  <c r="AG85" i="11"/>
  <c r="T77" i="11"/>
  <c r="D77" i="11"/>
  <c r="S77" i="11"/>
  <c r="E77" i="11"/>
  <c r="N77" i="11"/>
  <c r="V77" i="11"/>
  <c r="AD77" i="11"/>
  <c r="AE77" i="11"/>
  <c r="AF77" i="11"/>
  <c r="AB77" i="11"/>
  <c r="AA77" i="11"/>
  <c r="L77" i="11"/>
  <c r="AC77" i="11"/>
  <c r="W77" i="11"/>
  <c r="J77" i="11"/>
  <c r="R77" i="11"/>
  <c r="C77" i="11"/>
  <c r="F77" i="11"/>
  <c r="O77" i="11"/>
  <c r="H77" i="11"/>
  <c r="P77" i="11"/>
  <c r="U77" i="11"/>
  <c r="M77" i="11"/>
  <c r="Z77" i="11"/>
  <c r="B77" i="11"/>
  <c r="G77" i="11"/>
  <c r="X77" i="11"/>
  <c r="K77" i="11"/>
  <c r="F19" i="11"/>
  <c r="F15" i="11"/>
  <c r="G14" i="11"/>
  <c r="F16" i="11"/>
  <c r="F17" i="11"/>
  <c r="F18" i="11"/>
  <c r="AG83" i="11"/>
  <c r="T75" i="11"/>
  <c r="M75" i="11"/>
  <c r="G75" i="11"/>
  <c r="O75" i="11"/>
  <c r="P75" i="11"/>
  <c r="H75" i="11"/>
  <c r="L75" i="11"/>
  <c r="S75" i="11"/>
  <c r="K75" i="11"/>
  <c r="AB75" i="11"/>
  <c r="X75" i="11"/>
  <c r="R75" i="11"/>
  <c r="U75" i="11"/>
  <c r="C75" i="11"/>
  <c r="N75" i="11"/>
  <c r="AC75" i="11"/>
  <c r="E75" i="11"/>
  <c r="V75" i="11"/>
  <c r="F75" i="11"/>
  <c r="AE75" i="11"/>
  <c r="AF75" i="11"/>
  <c r="AD75" i="11"/>
  <c r="Z75" i="11"/>
  <c r="AA75" i="11"/>
  <c r="W75" i="11"/>
  <c r="B75" i="11"/>
  <c r="J75" i="11"/>
  <c r="D75" i="11"/>
  <c r="AG93" i="11" l="1"/>
  <c r="Z85" i="11"/>
  <c r="R85" i="11"/>
  <c r="K85" i="11"/>
  <c r="J85" i="11"/>
  <c r="AA85" i="11"/>
  <c r="B85" i="11"/>
  <c r="S85" i="11"/>
  <c r="D85" i="11"/>
  <c r="M85" i="11"/>
  <c r="AC85" i="11"/>
  <c r="F85" i="11"/>
  <c r="N85" i="11"/>
  <c r="P85" i="11"/>
  <c r="AB85" i="11"/>
  <c r="AD85" i="11"/>
  <c r="V85" i="11"/>
  <c r="W85" i="11"/>
  <c r="O85" i="11"/>
  <c r="AF85" i="11"/>
  <c r="X85" i="11"/>
  <c r="C85" i="11"/>
  <c r="U85" i="11"/>
  <c r="G85" i="11"/>
  <c r="H85" i="11"/>
  <c r="L85" i="11"/>
  <c r="T85" i="11"/>
  <c r="E85" i="11"/>
  <c r="AE85" i="11"/>
  <c r="AA21" i="1"/>
  <c r="AG19" i="20" s="1"/>
  <c r="Y21" i="1"/>
  <c r="AE19" i="20" s="1"/>
  <c r="X21" i="1"/>
  <c r="AD19" i="20" s="1"/>
  <c r="A22" i="1"/>
  <c r="A20" i="20" s="1"/>
  <c r="Z21" i="1"/>
  <c r="AF19" i="20" s="1"/>
  <c r="AC21" i="1"/>
  <c r="AI19" i="20" s="1"/>
  <c r="AB21" i="1"/>
  <c r="AH19" i="20" s="1"/>
  <c r="B21" i="1"/>
  <c r="B19" i="20" s="1"/>
  <c r="AG91" i="11"/>
  <c r="R83" i="11"/>
  <c r="Z83" i="11"/>
  <c r="J83" i="11"/>
  <c r="B83" i="11"/>
  <c r="C83" i="11"/>
  <c r="T83" i="11"/>
  <c r="AB83" i="11"/>
  <c r="N83" i="11"/>
  <c r="F83" i="11"/>
  <c r="AE83" i="11"/>
  <c r="O83" i="11"/>
  <c r="G83" i="11"/>
  <c r="H83" i="11"/>
  <c r="D83" i="11"/>
  <c r="V83" i="11"/>
  <c r="X83" i="11"/>
  <c r="K83" i="11"/>
  <c r="L83" i="11"/>
  <c r="M83" i="11"/>
  <c r="U83" i="11"/>
  <c r="W83" i="11"/>
  <c r="AA83" i="11"/>
  <c r="S83" i="11"/>
  <c r="E83" i="11"/>
  <c r="AC83" i="11"/>
  <c r="AD83" i="11"/>
  <c r="AF83" i="11"/>
  <c r="P83" i="11"/>
  <c r="AG92" i="11"/>
  <c r="K84" i="11"/>
  <c r="Z84" i="11"/>
  <c r="AA84" i="11"/>
  <c r="S84" i="11"/>
  <c r="J84" i="11"/>
  <c r="E84" i="11"/>
  <c r="AC84" i="11"/>
  <c r="P84" i="11"/>
  <c r="X84" i="11"/>
  <c r="B84" i="11"/>
  <c r="C84" i="11"/>
  <c r="AB84" i="11"/>
  <c r="M84" i="11"/>
  <c r="N84" i="11"/>
  <c r="V84" i="11"/>
  <c r="H84" i="11"/>
  <c r="D84" i="11"/>
  <c r="F84" i="11"/>
  <c r="W84" i="11"/>
  <c r="AE84" i="11"/>
  <c r="AF84" i="11"/>
  <c r="R84" i="11"/>
  <c r="T84" i="11"/>
  <c r="L84" i="11"/>
  <c r="U84" i="11"/>
  <c r="AD84" i="11"/>
  <c r="O84" i="11"/>
  <c r="G84" i="11"/>
  <c r="G17" i="11"/>
  <c r="G18" i="11"/>
  <c r="G19" i="11"/>
  <c r="H14" i="11"/>
  <c r="G16" i="11"/>
  <c r="AG94" i="11"/>
  <c r="C86" i="11"/>
  <c r="L86" i="11"/>
  <c r="AE86" i="11"/>
  <c r="F86" i="11"/>
  <c r="X86" i="11"/>
  <c r="H86" i="11"/>
  <c r="B86" i="11"/>
  <c r="S86" i="11"/>
  <c r="D86" i="11"/>
  <c r="M86" i="11"/>
  <c r="AC86" i="11"/>
  <c r="V86" i="11"/>
  <c r="AD86" i="11"/>
  <c r="O86" i="11"/>
  <c r="R86" i="11"/>
  <c r="K86" i="11"/>
  <c r="T86" i="11"/>
  <c r="AB86" i="11"/>
  <c r="E86" i="11"/>
  <c r="AF86" i="11"/>
  <c r="P86" i="11"/>
  <c r="J86" i="11"/>
  <c r="Z86" i="11"/>
  <c r="N86" i="11"/>
  <c r="AA86" i="11"/>
  <c r="U86" i="11"/>
  <c r="G86" i="11"/>
  <c r="W86" i="11"/>
  <c r="G15" i="11" l="1"/>
  <c r="AG102" i="11"/>
  <c r="AA94" i="11"/>
  <c r="S94" i="11"/>
  <c r="V94" i="11"/>
  <c r="W94" i="11"/>
  <c r="O94" i="11"/>
  <c r="N94" i="11"/>
  <c r="R94" i="11"/>
  <c r="T94" i="11"/>
  <c r="AB94" i="11"/>
  <c r="M94" i="11"/>
  <c r="F94" i="11"/>
  <c r="G94" i="11"/>
  <c r="J94" i="11"/>
  <c r="K94" i="11"/>
  <c r="U94" i="11"/>
  <c r="AD94" i="11"/>
  <c r="AC94" i="11"/>
  <c r="AE94" i="11"/>
  <c r="H94" i="11"/>
  <c r="AF94" i="11"/>
  <c r="P94" i="11"/>
  <c r="B94" i="11"/>
  <c r="L94" i="11"/>
  <c r="E94" i="11"/>
  <c r="C94" i="11"/>
  <c r="D94" i="11"/>
  <c r="Z94" i="11"/>
  <c r="X94" i="11"/>
  <c r="H19" i="11"/>
  <c r="B22" i="11"/>
  <c r="H16" i="11"/>
  <c r="H17" i="11"/>
  <c r="H18" i="11"/>
  <c r="AG101" i="11"/>
  <c r="B93" i="11"/>
  <c r="AA93" i="11"/>
  <c r="D93" i="11"/>
  <c r="L93" i="11"/>
  <c r="AC93" i="11"/>
  <c r="U93" i="11"/>
  <c r="N93" i="11"/>
  <c r="M93" i="11"/>
  <c r="AD93" i="11"/>
  <c r="P93" i="11"/>
  <c r="O93" i="11"/>
  <c r="W93" i="11"/>
  <c r="J93" i="11"/>
  <c r="C93" i="11"/>
  <c r="E93" i="11"/>
  <c r="G93" i="11"/>
  <c r="Z93" i="11"/>
  <c r="S93" i="11"/>
  <c r="AB93" i="11"/>
  <c r="F93" i="11"/>
  <c r="AE93" i="11"/>
  <c r="X93" i="11"/>
  <c r="R93" i="11"/>
  <c r="K93" i="11"/>
  <c r="T93" i="11"/>
  <c r="V93" i="11"/>
  <c r="AF93" i="11"/>
  <c r="H93" i="11"/>
  <c r="B22" i="1"/>
  <c r="B20" i="20" s="1"/>
  <c r="AG22" i="1"/>
  <c r="Y22" i="1"/>
  <c r="AE20" i="20" s="1"/>
  <c r="X22" i="1"/>
  <c r="AD20" i="20" s="1"/>
  <c r="AA22" i="1"/>
  <c r="AG20" i="20" s="1"/>
  <c r="A23" i="1"/>
  <c r="A21" i="20" s="1"/>
  <c r="AF22" i="1"/>
  <c r="AC22" i="1"/>
  <c r="AI20" i="20" s="1"/>
  <c r="AB22" i="1"/>
  <c r="AH20" i="20" s="1"/>
  <c r="Z22" i="1"/>
  <c r="AF20" i="20" s="1"/>
  <c r="AG99" i="11"/>
  <c r="K91" i="11"/>
  <c r="F91" i="11"/>
  <c r="G91" i="11"/>
  <c r="Z91" i="11"/>
  <c r="AA91" i="11"/>
  <c r="U91" i="11"/>
  <c r="M91" i="11"/>
  <c r="AC91" i="11"/>
  <c r="N91" i="11"/>
  <c r="O91" i="11"/>
  <c r="AE91" i="11"/>
  <c r="H91" i="11"/>
  <c r="AF91" i="11"/>
  <c r="R91" i="11"/>
  <c r="C91" i="11"/>
  <c r="E91" i="11"/>
  <c r="V91" i="11"/>
  <c r="AD91" i="11"/>
  <c r="P91" i="11"/>
  <c r="X91" i="11"/>
  <c r="B91" i="11"/>
  <c r="J91" i="11"/>
  <c r="S91" i="11"/>
  <c r="L91" i="11"/>
  <c r="AB91" i="11"/>
  <c r="D91" i="11"/>
  <c r="T91" i="11"/>
  <c r="W91" i="11"/>
  <c r="AG100" i="11"/>
  <c r="L92" i="11"/>
  <c r="M92" i="11"/>
  <c r="F92" i="11"/>
  <c r="N92" i="11"/>
  <c r="AF92" i="11"/>
  <c r="R92" i="11"/>
  <c r="C92" i="11"/>
  <c r="AB92" i="11"/>
  <c r="U92" i="11"/>
  <c r="AD92" i="11"/>
  <c r="W92" i="11"/>
  <c r="H92" i="11"/>
  <c r="B92" i="11"/>
  <c r="Z92" i="11"/>
  <c r="AA92" i="11"/>
  <c r="T92" i="11"/>
  <c r="D92" i="11"/>
  <c r="O92" i="11"/>
  <c r="G92" i="11"/>
  <c r="X92" i="11"/>
  <c r="P92" i="11"/>
  <c r="J92" i="11"/>
  <c r="S92" i="11"/>
  <c r="K92" i="11"/>
  <c r="E92" i="11"/>
  <c r="AC92" i="11"/>
  <c r="V92" i="11"/>
  <c r="AE92" i="11"/>
  <c r="Z102" i="11" l="1"/>
  <c r="AD102" i="11"/>
  <c r="AF102" i="11"/>
  <c r="G102" i="11"/>
  <c r="R102" i="11"/>
  <c r="D102" i="11"/>
  <c r="AA102" i="11"/>
  <c r="E102" i="11"/>
  <c r="AC102" i="11"/>
  <c r="AE102" i="11"/>
  <c r="P102" i="11"/>
  <c r="W102" i="11"/>
  <c r="J102" i="11"/>
  <c r="K102" i="11"/>
  <c r="T102" i="11"/>
  <c r="S102" i="11"/>
  <c r="F102" i="11"/>
  <c r="O102" i="11"/>
  <c r="X102" i="11"/>
  <c r="B102" i="11"/>
  <c r="AB102" i="11"/>
  <c r="M102" i="11"/>
  <c r="C102" i="11"/>
  <c r="V102" i="11"/>
  <c r="H102" i="11"/>
  <c r="L102" i="11"/>
  <c r="U102" i="11"/>
  <c r="N102" i="11"/>
  <c r="B99" i="11"/>
  <c r="AB99" i="11"/>
  <c r="AD99" i="11"/>
  <c r="AF99" i="11"/>
  <c r="R99" i="11"/>
  <c r="C99" i="11"/>
  <c r="S99" i="11"/>
  <c r="D99" i="11"/>
  <c r="AC99" i="11"/>
  <c r="V99" i="11"/>
  <c r="AE99" i="11"/>
  <c r="P99" i="11"/>
  <c r="H99" i="11"/>
  <c r="K99" i="11"/>
  <c r="AA99" i="11"/>
  <c r="M99" i="11"/>
  <c r="F99" i="11"/>
  <c r="N99" i="11"/>
  <c r="J99" i="11"/>
  <c r="Z99" i="11"/>
  <c r="L99" i="11"/>
  <c r="T99" i="11"/>
  <c r="U99" i="11"/>
  <c r="E99" i="11"/>
  <c r="O99" i="11"/>
  <c r="G99" i="11"/>
  <c r="W99" i="11"/>
  <c r="X99" i="11"/>
  <c r="J101" i="11"/>
  <c r="B101" i="11"/>
  <c r="S101" i="11"/>
  <c r="AB101" i="11"/>
  <c r="H101" i="11"/>
  <c r="W101" i="11"/>
  <c r="AF101" i="11"/>
  <c r="O101" i="11"/>
  <c r="Z101" i="11"/>
  <c r="AA101" i="11"/>
  <c r="K101" i="11"/>
  <c r="D101" i="11"/>
  <c r="T101" i="11"/>
  <c r="M101" i="11"/>
  <c r="F101" i="11"/>
  <c r="G101" i="11"/>
  <c r="R101" i="11"/>
  <c r="L101" i="11"/>
  <c r="E101" i="11"/>
  <c r="U101" i="11"/>
  <c r="N101" i="11"/>
  <c r="X101" i="11"/>
  <c r="C101" i="11"/>
  <c r="AC101" i="11"/>
  <c r="AD101" i="11"/>
  <c r="V101" i="11"/>
  <c r="AE101" i="11"/>
  <c r="P101" i="11"/>
  <c r="C100" i="11"/>
  <c r="S100" i="11"/>
  <c r="AB100" i="11"/>
  <c r="D100" i="11"/>
  <c r="U100" i="11"/>
  <c r="M100" i="11"/>
  <c r="N100" i="11"/>
  <c r="AD100" i="11"/>
  <c r="H100" i="11"/>
  <c r="X100" i="11"/>
  <c r="R100" i="11"/>
  <c r="AC100" i="11"/>
  <c r="V100" i="11"/>
  <c r="AE100" i="11"/>
  <c r="B100" i="11"/>
  <c r="K100" i="11"/>
  <c r="E100" i="11"/>
  <c r="G100" i="11"/>
  <c r="W100" i="11"/>
  <c r="J100" i="11"/>
  <c r="Z100" i="11"/>
  <c r="AA100" i="11"/>
  <c r="T100" i="11"/>
  <c r="L100" i="11"/>
  <c r="F100" i="11"/>
  <c r="O100" i="11"/>
  <c r="P100" i="11"/>
  <c r="AF100" i="11"/>
  <c r="H15" i="11"/>
  <c r="B23" i="1"/>
  <c r="B21" i="20" s="1"/>
  <c r="AA23" i="1"/>
  <c r="AG21" i="20" s="1"/>
  <c r="Y23" i="1"/>
  <c r="AE21" i="20" s="1"/>
  <c r="X23" i="1"/>
  <c r="AD21" i="20" s="1"/>
  <c r="A24" i="1"/>
  <c r="A22" i="20" s="1"/>
  <c r="Z23" i="1"/>
  <c r="AF21" i="20" s="1"/>
  <c r="AC23" i="1"/>
  <c r="AI21" i="20" s="1"/>
  <c r="AB23" i="1"/>
  <c r="AH21" i="20" s="1"/>
  <c r="B25" i="11"/>
  <c r="B26" i="11"/>
  <c r="B27" i="11"/>
  <c r="C22" i="11"/>
  <c r="B24" i="11"/>
  <c r="B23" i="11" l="1"/>
  <c r="B24" i="1"/>
  <c r="B22" i="20" s="1"/>
  <c r="Y24" i="1"/>
  <c r="AE22" i="20" s="1"/>
  <c r="X24" i="1"/>
  <c r="AD22" i="20" s="1"/>
  <c r="AA24" i="1"/>
  <c r="AG22" i="20" s="1"/>
  <c r="A25" i="1"/>
  <c r="A23" i="20" s="1"/>
  <c r="AC24" i="1"/>
  <c r="AI22" i="20" s="1"/>
  <c r="AB24" i="1"/>
  <c r="AH22" i="20" s="1"/>
  <c r="Z24" i="1"/>
  <c r="AF22" i="20" s="1"/>
  <c r="C27" i="11"/>
  <c r="D22" i="11"/>
  <c r="C24" i="11"/>
  <c r="C25" i="11"/>
  <c r="C26" i="11"/>
  <c r="B25" i="1" l="1"/>
  <c r="B23" i="20" s="1"/>
  <c r="AA25" i="1"/>
  <c r="AG23" i="20" s="1"/>
  <c r="Y25" i="1"/>
  <c r="AE23" i="20" s="1"/>
  <c r="X25" i="1"/>
  <c r="AD23" i="20" s="1"/>
  <c r="A26" i="1"/>
  <c r="A24" i="20" s="1"/>
  <c r="Z25" i="1"/>
  <c r="AF23" i="20" s="1"/>
  <c r="AC25" i="1"/>
  <c r="AI23" i="20" s="1"/>
  <c r="AB25" i="1"/>
  <c r="AH23" i="20" s="1"/>
  <c r="C23" i="11"/>
  <c r="D25" i="11"/>
  <c r="D26" i="11"/>
  <c r="D27" i="11"/>
  <c r="E22" i="11"/>
  <c r="D24" i="11"/>
  <c r="D23" i="11" l="1"/>
  <c r="B26" i="1"/>
  <c r="B24" i="20" s="1"/>
  <c r="AG26" i="1"/>
  <c r="Y26" i="1"/>
  <c r="AE24" i="20" s="1"/>
  <c r="X26" i="1"/>
  <c r="AD24" i="20" s="1"/>
  <c r="AA26" i="1"/>
  <c r="AG24" i="20" s="1"/>
  <c r="A27" i="1"/>
  <c r="A25" i="20" s="1"/>
  <c r="AF26" i="1"/>
  <c r="AC26" i="1"/>
  <c r="AI24" i="20" s="1"/>
  <c r="AB26" i="1"/>
  <c r="AH24" i="20" s="1"/>
  <c r="Z26" i="1"/>
  <c r="AF24" i="20" s="1"/>
  <c r="E27" i="11"/>
  <c r="E23" i="11"/>
  <c r="F22" i="11"/>
  <c r="E24" i="11"/>
  <c r="E25" i="11"/>
  <c r="E26" i="11"/>
  <c r="F25" i="11" l="1"/>
  <c r="F26" i="11"/>
  <c r="F27" i="11"/>
  <c r="G22" i="11"/>
  <c r="F24" i="11"/>
  <c r="AA27" i="1"/>
  <c r="AG25" i="20" s="1"/>
  <c r="Y27" i="1"/>
  <c r="AE25" i="20" s="1"/>
  <c r="X27" i="1"/>
  <c r="AD25" i="20" s="1"/>
  <c r="A28" i="1"/>
  <c r="A26" i="20" s="1"/>
  <c r="Z27" i="1"/>
  <c r="AF25" i="20" s="1"/>
  <c r="AC27" i="1"/>
  <c r="AI25" i="20" s="1"/>
  <c r="AB27" i="1"/>
  <c r="AH25" i="20" s="1"/>
  <c r="B27" i="1"/>
  <c r="B25" i="20" s="1"/>
  <c r="B28" i="1" l="1"/>
  <c r="B26" i="20" s="1"/>
  <c r="Y28" i="1"/>
  <c r="AE26" i="20" s="1"/>
  <c r="X28" i="1"/>
  <c r="AD26" i="20" s="1"/>
  <c r="AA28" i="1"/>
  <c r="AG26" i="20" s="1"/>
  <c r="A29" i="1"/>
  <c r="A27" i="20" s="1"/>
  <c r="AC28" i="1"/>
  <c r="AI26" i="20" s="1"/>
  <c r="AB28" i="1"/>
  <c r="AH26" i="20" s="1"/>
  <c r="Z28" i="1"/>
  <c r="AF26" i="20" s="1"/>
  <c r="G27" i="11"/>
  <c r="H22" i="11"/>
  <c r="G24" i="11"/>
  <c r="G25" i="11"/>
  <c r="G26" i="11"/>
  <c r="F23" i="11"/>
  <c r="AG29" i="1" l="1"/>
  <c r="AA29" i="1"/>
  <c r="AG27" i="20" s="1"/>
  <c r="Y29" i="1"/>
  <c r="AE27" i="20" s="1"/>
  <c r="X29" i="1"/>
  <c r="AD27" i="20" s="1"/>
  <c r="A30" i="1"/>
  <c r="A28" i="20" s="1"/>
  <c r="AF29" i="1"/>
  <c r="Z29" i="1"/>
  <c r="AF27" i="20" s="1"/>
  <c r="AC29" i="1"/>
  <c r="AI27" i="20" s="1"/>
  <c r="AB29" i="1"/>
  <c r="AH27" i="20" s="1"/>
  <c r="B29" i="1"/>
  <c r="B27" i="20" s="1"/>
  <c r="G23" i="11"/>
  <c r="H25" i="11"/>
  <c r="H26" i="11"/>
  <c r="H27" i="11"/>
  <c r="B30" i="11"/>
  <c r="H24" i="11"/>
  <c r="H23" i="11" l="1"/>
  <c r="B35" i="11"/>
  <c r="C30" i="11"/>
  <c r="B32" i="11"/>
  <c r="B33" i="11"/>
  <c r="B34" i="11"/>
  <c r="B30" i="1"/>
  <c r="B28" i="20" s="1"/>
  <c r="Y30" i="1"/>
  <c r="AE28" i="20" s="1"/>
  <c r="X30" i="1"/>
  <c r="AD28" i="20" s="1"/>
  <c r="AA30" i="1"/>
  <c r="AG28" i="20" s="1"/>
  <c r="A31" i="1"/>
  <c r="A29" i="20" s="1"/>
  <c r="AC30" i="1"/>
  <c r="AI28" i="20" s="1"/>
  <c r="AB30" i="1"/>
  <c r="AH28" i="20" s="1"/>
  <c r="Z30" i="1"/>
  <c r="AF28" i="20" s="1"/>
  <c r="B31" i="11" l="1"/>
  <c r="B31" i="1"/>
  <c r="B29" i="20" s="1"/>
  <c r="AA31" i="1"/>
  <c r="AG29" i="20" s="1"/>
  <c r="Y31" i="1"/>
  <c r="AE29" i="20" s="1"/>
  <c r="X31" i="1"/>
  <c r="AD29" i="20" s="1"/>
  <c r="A32" i="1"/>
  <c r="A30" i="20" s="1"/>
  <c r="Z31" i="1"/>
  <c r="AF29" i="20" s="1"/>
  <c r="AC31" i="1"/>
  <c r="AI29" i="20" s="1"/>
  <c r="AB31" i="1"/>
  <c r="AH29" i="20" s="1"/>
  <c r="C33" i="11"/>
  <c r="C34" i="11"/>
  <c r="C35" i="11"/>
  <c r="D30" i="11"/>
  <c r="C32" i="11"/>
  <c r="B32" i="1" l="1"/>
  <c r="B30" i="20" s="1"/>
  <c r="Y32" i="1"/>
  <c r="AE30" i="20" s="1"/>
  <c r="X32" i="1"/>
  <c r="AD30" i="20" s="1"/>
  <c r="AA32" i="1"/>
  <c r="AG30" i="20" s="1"/>
  <c r="A33" i="1"/>
  <c r="A31" i="20" s="1"/>
  <c r="AC32" i="1"/>
  <c r="AI30" i="20" s="1"/>
  <c r="AB32" i="1"/>
  <c r="AH30" i="20" s="1"/>
  <c r="Z32" i="1"/>
  <c r="AF30" i="20" s="1"/>
  <c r="C31" i="11"/>
  <c r="D35" i="11"/>
  <c r="E30" i="11"/>
  <c r="D32" i="11"/>
  <c r="D33" i="11"/>
  <c r="D34" i="11"/>
  <c r="E34" i="11" l="1"/>
  <c r="F30" i="11"/>
  <c r="E32" i="11"/>
  <c r="E33" i="11"/>
  <c r="E35" i="11"/>
  <c r="B33" i="1"/>
  <c r="B31" i="20" s="1"/>
  <c r="AG33" i="1"/>
  <c r="AA33" i="1"/>
  <c r="AG31" i="20" s="1"/>
  <c r="Y33" i="1"/>
  <c r="AE31" i="20" s="1"/>
  <c r="X33" i="1"/>
  <c r="AD31" i="20" s="1"/>
  <c r="A34" i="1"/>
  <c r="A32" i="20" s="1"/>
  <c r="AF33" i="1"/>
  <c r="Z33" i="1"/>
  <c r="AF31" i="20" s="1"/>
  <c r="AC33" i="1"/>
  <c r="AI31" i="20" s="1"/>
  <c r="AB33" i="1"/>
  <c r="AH31" i="20" s="1"/>
  <c r="D31" i="11"/>
  <c r="B34" i="1" l="1"/>
  <c r="B32" i="20" s="1"/>
  <c r="Y34" i="1"/>
  <c r="AE32" i="20" s="1"/>
  <c r="X34" i="1"/>
  <c r="AD32" i="20" s="1"/>
  <c r="AA34" i="1"/>
  <c r="AG32" i="20" s="1"/>
  <c r="A35" i="1"/>
  <c r="A33" i="20" s="1"/>
  <c r="AC34" i="1"/>
  <c r="AI32" i="20" s="1"/>
  <c r="AB34" i="1"/>
  <c r="AH32" i="20" s="1"/>
  <c r="Z34" i="1"/>
  <c r="AF32" i="20" s="1"/>
  <c r="G30" i="11"/>
  <c r="F32" i="11"/>
  <c r="F34" i="11"/>
  <c r="F33" i="11"/>
  <c r="F35" i="11"/>
  <c r="E31" i="11"/>
  <c r="AA35" i="1" l="1"/>
  <c r="AG33" i="20" s="1"/>
  <c r="Y35" i="1"/>
  <c r="AE33" i="20" s="1"/>
  <c r="X35" i="1"/>
  <c r="AD33" i="20" s="1"/>
  <c r="A36" i="1"/>
  <c r="A34" i="20" s="1"/>
  <c r="Z35" i="1"/>
  <c r="AF33" i="20" s="1"/>
  <c r="AC35" i="1"/>
  <c r="AI33" i="20" s="1"/>
  <c r="AB35" i="1"/>
  <c r="AH33" i="20" s="1"/>
  <c r="B35" i="1"/>
  <c r="B33" i="20" s="1"/>
  <c r="G34" i="11"/>
  <c r="H30" i="11"/>
  <c r="G32" i="11"/>
  <c r="G35" i="11"/>
  <c r="G33" i="11"/>
  <c r="F31" i="11"/>
  <c r="G31" i="11" l="1"/>
  <c r="H35" i="11"/>
  <c r="B38" i="11"/>
  <c r="H32" i="11"/>
  <c r="H33" i="11"/>
  <c r="H34" i="11"/>
  <c r="AG36" i="1"/>
  <c r="Y36" i="1"/>
  <c r="AE34" i="20" s="1"/>
  <c r="X36" i="1"/>
  <c r="AD34" i="20" s="1"/>
  <c r="AA36" i="1"/>
  <c r="AG34" i="20" s="1"/>
  <c r="A37" i="1"/>
  <c r="A35" i="20" s="1"/>
  <c r="AF36" i="1"/>
  <c r="AC36" i="1"/>
  <c r="AI34" i="20" s="1"/>
  <c r="AB36" i="1"/>
  <c r="AH34" i="20" s="1"/>
  <c r="Z36" i="1"/>
  <c r="AF34" i="20" s="1"/>
  <c r="B36" i="1"/>
  <c r="B34" i="20" s="1"/>
  <c r="AA37" i="1" l="1"/>
  <c r="AG35" i="20" s="1"/>
  <c r="Y37" i="1"/>
  <c r="AE35" i="20" s="1"/>
  <c r="X37" i="1"/>
  <c r="AD35" i="20" s="1"/>
  <c r="A38" i="1"/>
  <c r="A36" i="20" s="1"/>
  <c r="Z37" i="1"/>
  <c r="AF35" i="20" s="1"/>
  <c r="AC37" i="1"/>
  <c r="AI35" i="20" s="1"/>
  <c r="AB37" i="1"/>
  <c r="AH35" i="20" s="1"/>
  <c r="B37" i="1"/>
  <c r="B35" i="20" s="1"/>
  <c r="H31" i="11"/>
  <c r="B43" i="11"/>
  <c r="B39" i="11"/>
  <c r="C38" i="11"/>
  <c r="B40" i="11"/>
  <c r="B41" i="11"/>
  <c r="B42" i="11"/>
  <c r="C41" i="11" l="1"/>
  <c r="C42" i="11"/>
  <c r="C43" i="11"/>
  <c r="D38" i="11"/>
  <c r="C40" i="11"/>
  <c r="Y38" i="1"/>
  <c r="AE36" i="20" s="1"/>
  <c r="X38" i="1"/>
  <c r="AD36" i="20" s="1"/>
  <c r="AC38" i="1"/>
  <c r="AI36" i="20" s="1"/>
  <c r="AB38" i="1"/>
  <c r="AH36" i="20" s="1"/>
  <c r="B38" i="1"/>
  <c r="B36" i="20" s="1"/>
  <c r="AA38" i="1"/>
  <c r="AG36" i="20" s="1"/>
  <c r="A39" i="1"/>
  <c r="A37" i="20" s="1"/>
  <c r="Z38" i="1"/>
  <c r="AF36" i="20" s="1"/>
  <c r="D41" i="11" l="1"/>
  <c r="D42" i="11"/>
  <c r="D43" i="11"/>
  <c r="E38" i="11"/>
  <c r="D40" i="11"/>
  <c r="AA39" i="1"/>
  <c r="AG37" i="20" s="1"/>
  <c r="Y39" i="1"/>
  <c r="AE37" i="20" s="1"/>
  <c r="X39" i="1"/>
  <c r="AD37" i="20" s="1"/>
  <c r="A40" i="1"/>
  <c r="A38" i="20" s="1"/>
  <c r="Z39" i="1"/>
  <c r="AF37" i="20" s="1"/>
  <c r="AC39" i="1"/>
  <c r="AI37" i="20" s="1"/>
  <c r="AB39" i="1"/>
  <c r="AH37" i="20" s="1"/>
  <c r="B39" i="1"/>
  <c r="B37" i="20" s="1"/>
  <c r="C39" i="11"/>
  <c r="E42" i="11" l="1"/>
  <c r="E43" i="11"/>
  <c r="F38" i="11"/>
  <c r="E40" i="11"/>
  <c r="E41" i="11"/>
  <c r="AF40" i="1"/>
  <c r="AC40" i="1"/>
  <c r="AI38" i="20" s="1"/>
  <c r="AB40" i="1"/>
  <c r="AH38" i="20" s="1"/>
  <c r="Z40" i="1"/>
  <c r="AF38" i="20" s="1"/>
  <c r="B40" i="1"/>
  <c r="B38" i="20" s="1"/>
  <c r="AG40" i="1"/>
  <c r="Y40" i="1"/>
  <c r="AE38" i="20" s="1"/>
  <c r="X40" i="1"/>
  <c r="AD38" i="20" s="1"/>
  <c r="AA40" i="1"/>
  <c r="AG38" i="20" s="1"/>
  <c r="A41" i="1"/>
  <c r="A39" i="20" s="1"/>
  <c r="D39" i="11"/>
  <c r="Z41" i="1" l="1"/>
  <c r="AF39" i="20" s="1"/>
  <c r="AC41" i="1"/>
  <c r="AI39" i="20" s="1"/>
  <c r="AB41" i="1"/>
  <c r="AH39" i="20" s="1"/>
  <c r="B41" i="1"/>
  <c r="B39" i="20" s="1"/>
  <c r="AA41" i="1"/>
  <c r="AG39" i="20" s="1"/>
  <c r="Y41" i="1"/>
  <c r="AE39" i="20" s="1"/>
  <c r="X41" i="1"/>
  <c r="AD39" i="20" s="1"/>
  <c r="A42" i="1"/>
  <c r="A40" i="20" s="1"/>
  <c r="F43" i="11"/>
  <c r="G38" i="11"/>
  <c r="F40" i="11"/>
  <c r="F41" i="11"/>
  <c r="F42" i="11"/>
  <c r="E39" i="11"/>
  <c r="F39" i="11" l="1"/>
  <c r="G41" i="11"/>
  <c r="G42" i="11"/>
  <c r="G43" i="11"/>
  <c r="H38" i="11"/>
  <c r="G40" i="11"/>
  <c r="B42" i="1"/>
  <c r="B40" i="20" s="1"/>
  <c r="Y42" i="1"/>
  <c r="AE40" i="20" s="1"/>
  <c r="X42" i="1"/>
  <c r="AD40" i="20" s="1"/>
  <c r="AA42" i="1"/>
  <c r="AG40" i="20" s="1"/>
  <c r="A43" i="1"/>
  <c r="A41" i="20" s="1"/>
  <c r="AC42" i="1"/>
  <c r="AI40" i="20" s="1"/>
  <c r="AB42" i="1"/>
  <c r="AH40" i="20" s="1"/>
  <c r="Z42" i="1"/>
  <c r="AF40" i="20" s="1"/>
  <c r="H43" i="11" l="1"/>
  <c r="B46" i="11"/>
  <c r="H40" i="11"/>
  <c r="H41" i="11"/>
  <c r="H42" i="11"/>
  <c r="AG43" i="1"/>
  <c r="AA43" i="1"/>
  <c r="AG41" i="20" s="1"/>
  <c r="Y43" i="1"/>
  <c r="AE41" i="20" s="1"/>
  <c r="X43" i="1"/>
  <c r="AD41" i="20" s="1"/>
  <c r="A44" i="1"/>
  <c r="A42" i="20" s="1"/>
  <c r="AF43" i="1"/>
  <c r="Z43" i="1"/>
  <c r="AF41" i="20" s="1"/>
  <c r="AC43" i="1"/>
  <c r="AI41" i="20" s="1"/>
  <c r="AB43" i="1"/>
  <c r="AH41" i="20" s="1"/>
  <c r="B43" i="1"/>
  <c r="B41" i="20" s="1"/>
  <c r="G39" i="11"/>
  <c r="AC44" i="1" l="1"/>
  <c r="AI42" i="20" s="1"/>
  <c r="AB44" i="1"/>
  <c r="AH42" i="20" s="1"/>
  <c r="Z44" i="1"/>
  <c r="AF42" i="20" s="1"/>
  <c r="B44" i="1"/>
  <c r="B42" i="20" s="1"/>
  <c r="Y44" i="1"/>
  <c r="AE42" i="20" s="1"/>
  <c r="X44" i="1"/>
  <c r="AD42" i="20" s="1"/>
  <c r="AA44" i="1"/>
  <c r="AG42" i="20" s="1"/>
  <c r="A45" i="1"/>
  <c r="A43" i="20" s="1"/>
  <c r="H39" i="11"/>
  <c r="B48" i="11"/>
  <c r="B49" i="11"/>
  <c r="B50" i="11"/>
  <c r="B47" i="11"/>
  <c r="B51" i="11"/>
  <c r="C46" i="11"/>
  <c r="Z45" i="1" l="1"/>
  <c r="AF43" i="20" s="1"/>
  <c r="AC45" i="1"/>
  <c r="AI43" i="20" s="1"/>
  <c r="AB45" i="1"/>
  <c r="AH43" i="20" s="1"/>
  <c r="B45" i="1"/>
  <c r="B43" i="20" s="1"/>
  <c r="AA45" i="1"/>
  <c r="AG43" i="20" s="1"/>
  <c r="Y45" i="1"/>
  <c r="AE43" i="20" s="1"/>
  <c r="X45" i="1"/>
  <c r="AD43" i="20" s="1"/>
  <c r="A46" i="1"/>
  <c r="A44" i="20" s="1"/>
  <c r="C50" i="11"/>
  <c r="C51" i="11"/>
  <c r="D46" i="11"/>
  <c r="C49" i="11"/>
  <c r="C48" i="11"/>
  <c r="AC46" i="1" l="1"/>
  <c r="AI44" i="20" s="1"/>
  <c r="AB46" i="1"/>
  <c r="AH44" i="20" s="1"/>
  <c r="Z46" i="1"/>
  <c r="AF44" i="20" s="1"/>
  <c r="B46" i="1"/>
  <c r="B44" i="20" s="1"/>
  <c r="Y46" i="1"/>
  <c r="AE44" i="20" s="1"/>
  <c r="X46" i="1"/>
  <c r="AD44" i="20" s="1"/>
  <c r="AA46" i="1"/>
  <c r="AG44" i="20" s="1"/>
  <c r="A47" i="1"/>
  <c r="A45" i="20" s="1"/>
  <c r="C47" i="11"/>
  <c r="D50" i="11"/>
  <c r="D47" i="11"/>
  <c r="D51" i="11"/>
  <c r="E46" i="11"/>
  <c r="D48" i="11"/>
  <c r="D49" i="11"/>
  <c r="AF47" i="1" l="1"/>
  <c r="Z47" i="1"/>
  <c r="AF45" i="20" s="1"/>
  <c r="AC47" i="1"/>
  <c r="AI45" i="20" s="1"/>
  <c r="AB47" i="1"/>
  <c r="AH45" i="20" s="1"/>
  <c r="B47" i="1"/>
  <c r="B45" i="20" s="1"/>
  <c r="AG47" i="1"/>
  <c r="AA47" i="1"/>
  <c r="AG45" i="20" s="1"/>
  <c r="Y47" i="1"/>
  <c r="AE45" i="20" s="1"/>
  <c r="X47" i="1"/>
  <c r="AD45" i="20" s="1"/>
  <c r="A48" i="1"/>
  <c r="A46" i="20" s="1"/>
  <c r="E50" i="11"/>
  <c r="E49" i="11"/>
  <c r="E51" i="11"/>
  <c r="F46" i="11"/>
  <c r="E48" i="11"/>
  <c r="AC48" i="1" l="1"/>
  <c r="AI46" i="20" s="1"/>
  <c r="AB48" i="1"/>
  <c r="AH46" i="20" s="1"/>
  <c r="Z48" i="1"/>
  <c r="AF46" i="20" s="1"/>
  <c r="B48" i="1"/>
  <c r="B46" i="20" s="1"/>
  <c r="Y48" i="1"/>
  <c r="AE46" i="20" s="1"/>
  <c r="X48" i="1"/>
  <c r="AD46" i="20" s="1"/>
  <c r="AA48" i="1"/>
  <c r="AG46" i="20" s="1"/>
  <c r="A49" i="1"/>
  <c r="A47" i="20" s="1"/>
  <c r="E47" i="11"/>
  <c r="F50" i="11"/>
  <c r="F51" i="11"/>
  <c r="G46" i="11"/>
  <c r="F48" i="11"/>
  <c r="F49" i="11"/>
  <c r="F47" i="11" l="1"/>
  <c r="Z49" i="1"/>
  <c r="AF47" i="20" s="1"/>
  <c r="AC49" i="1"/>
  <c r="AI47" i="20" s="1"/>
  <c r="AB49" i="1"/>
  <c r="AH47" i="20" s="1"/>
  <c r="B49" i="1"/>
  <c r="B47" i="20" s="1"/>
  <c r="AA49" i="1"/>
  <c r="AG47" i="20" s="1"/>
  <c r="Y49" i="1"/>
  <c r="AE47" i="20" s="1"/>
  <c r="X49" i="1"/>
  <c r="AD47" i="20" s="1"/>
  <c r="A50" i="1"/>
  <c r="A48" i="20" s="1"/>
  <c r="G51" i="11"/>
  <c r="G48" i="11"/>
  <c r="G50" i="11"/>
  <c r="G49" i="11"/>
  <c r="H46" i="11"/>
  <c r="G47" i="11" l="1"/>
  <c r="AF50" i="1"/>
  <c r="AC50" i="1"/>
  <c r="AI48" i="20" s="1"/>
  <c r="AB50" i="1"/>
  <c r="AH48" i="20" s="1"/>
  <c r="Z50" i="1"/>
  <c r="AF48" i="20" s="1"/>
  <c r="B50" i="1"/>
  <c r="B48" i="20" s="1"/>
  <c r="AG50" i="1"/>
  <c r="Y50" i="1"/>
  <c r="AE48" i="20" s="1"/>
  <c r="X50" i="1"/>
  <c r="AD48" i="20" s="1"/>
  <c r="AA50" i="1"/>
  <c r="AG48" i="20" s="1"/>
  <c r="A51" i="1"/>
  <c r="A49" i="20" s="1"/>
  <c r="H48" i="11"/>
  <c r="H49" i="11"/>
  <c r="H50" i="11"/>
  <c r="H51" i="11"/>
  <c r="H47" i="11" l="1"/>
  <c r="Z51" i="1"/>
  <c r="AF49" i="20" s="1"/>
  <c r="AC51" i="1"/>
  <c r="AI49" i="20" s="1"/>
  <c r="AB51" i="1"/>
  <c r="AH49" i="20" s="1"/>
  <c r="B51" i="1"/>
  <c r="B49" i="20" s="1"/>
  <c r="AA51" i="1"/>
  <c r="AG49" i="20" s="1"/>
  <c r="Y51" i="1"/>
  <c r="AE49" i="20" s="1"/>
  <c r="X51" i="1"/>
  <c r="AD49" i="20" s="1"/>
  <c r="A52" i="1"/>
  <c r="A50" i="20" s="1"/>
  <c r="AC52" i="1" l="1"/>
  <c r="AI50" i="20" s="1"/>
  <c r="AB52" i="1"/>
  <c r="AH50" i="20" s="1"/>
  <c r="Z52" i="1"/>
  <c r="AF50" i="20" s="1"/>
  <c r="B52" i="1"/>
  <c r="B50" i="20" s="1"/>
  <c r="Y52" i="1"/>
  <c r="AE50" i="20" s="1"/>
  <c r="X52" i="1"/>
  <c r="AD50" i="20" s="1"/>
  <c r="AA52" i="1"/>
  <c r="AG50" i="20" s="1"/>
  <c r="A53" i="1"/>
  <c r="A51" i="20" s="1"/>
  <c r="Z53" i="1" l="1"/>
  <c r="AF51" i="20" s="1"/>
  <c r="AC53" i="1"/>
  <c r="AI51" i="20" s="1"/>
  <c r="AB53" i="1"/>
  <c r="AH51" i="20" s="1"/>
  <c r="B53" i="1"/>
  <c r="B51" i="20" s="1"/>
  <c r="AA53" i="1"/>
  <c r="AG51" i="20" s="1"/>
  <c r="Y53" i="1"/>
  <c r="AE51" i="20" s="1"/>
  <c r="X53" i="1"/>
  <c r="AD51" i="20" s="1"/>
  <c r="A54" i="1"/>
  <c r="A52" i="20" s="1"/>
  <c r="B54" i="1" l="1"/>
  <c r="B52" i="20" s="1"/>
  <c r="AG54" i="1"/>
  <c r="Y54" i="1"/>
  <c r="AE52" i="20" s="1"/>
  <c r="X54" i="1"/>
  <c r="AD52" i="20" s="1"/>
  <c r="AA54" i="1"/>
  <c r="AG52" i="20" s="1"/>
  <c r="A55" i="1"/>
  <c r="A53" i="20" s="1"/>
  <c r="AF54" i="1"/>
  <c r="AC54" i="1"/>
  <c r="AI52" i="20" s="1"/>
  <c r="AB54" i="1"/>
  <c r="AH52" i="20" s="1"/>
  <c r="Z54" i="1"/>
  <c r="AF52" i="20" s="1"/>
  <c r="Z55" i="1" l="1"/>
  <c r="AF53" i="20" s="1"/>
  <c r="AC55" i="1"/>
  <c r="AI53" i="20" s="1"/>
  <c r="AB55" i="1"/>
  <c r="AH53" i="20" s="1"/>
  <c r="B55" i="1"/>
  <c r="B53" i="20" s="1"/>
  <c r="AA55" i="1"/>
  <c r="AG53" i="20" s="1"/>
  <c r="Y55" i="1"/>
  <c r="AE53" i="20" s="1"/>
  <c r="X55" i="1"/>
  <c r="AD53" i="20" s="1"/>
  <c r="A56" i="1"/>
  <c r="A54" i="20" s="1"/>
  <c r="Y56" i="1" l="1"/>
  <c r="AE54" i="20" s="1"/>
  <c r="X56" i="1"/>
  <c r="AD54" i="20" s="1"/>
  <c r="AA56" i="1"/>
  <c r="AG54" i="20" s="1"/>
  <c r="A57" i="1"/>
  <c r="A55" i="20" s="1"/>
  <c r="AC56" i="1"/>
  <c r="AI54" i="20" s="1"/>
  <c r="AB56" i="1"/>
  <c r="AH54" i="20" s="1"/>
  <c r="Z56" i="1"/>
  <c r="AF54" i="20" s="1"/>
  <c r="B56" i="1"/>
  <c r="B54" i="20" s="1"/>
  <c r="AG57" i="1" l="1"/>
  <c r="AA57" i="1"/>
  <c r="AG55" i="20" s="1"/>
  <c r="Y57" i="1"/>
  <c r="AE55" i="20" s="1"/>
  <c r="X57" i="1"/>
  <c r="AD55" i="20" s="1"/>
  <c r="A58" i="1"/>
  <c r="A56" i="20" s="1"/>
  <c r="AF57" i="1"/>
  <c r="Z57" i="1"/>
  <c r="AF55" i="20" s="1"/>
  <c r="AC57" i="1"/>
  <c r="AI55" i="20" s="1"/>
  <c r="AB57" i="1"/>
  <c r="AH55" i="20" s="1"/>
  <c r="B57" i="1"/>
  <c r="B55" i="20" s="1"/>
  <c r="Y58" i="1" l="1"/>
  <c r="AE56" i="20" s="1"/>
  <c r="X58" i="1"/>
  <c r="AD56" i="20" s="1"/>
  <c r="AA58" i="1"/>
  <c r="AG56" i="20" s="1"/>
  <c r="A59" i="1"/>
  <c r="A57" i="20" s="1"/>
  <c r="AC58" i="1"/>
  <c r="AI56" i="20" s="1"/>
  <c r="AB58" i="1"/>
  <c r="AH56" i="20" s="1"/>
  <c r="Z58" i="1"/>
  <c r="AF56" i="20" s="1"/>
  <c r="B58" i="1"/>
  <c r="B56" i="20" s="1"/>
  <c r="AA59" i="1" l="1"/>
  <c r="AG57" i="20" s="1"/>
  <c r="Y59" i="1"/>
  <c r="AE57" i="20" s="1"/>
  <c r="X59" i="1"/>
  <c r="AD57" i="20" s="1"/>
  <c r="A60" i="1"/>
  <c r="A58" i="20" s="1"/>
  <c r="Z59" i="1"/>
  <c r="AF57" i="20" s="1"/>
  <c r="AC59" i="1"/>
  <c r="AI57" i="20" s="1"/>
  <c r="AB59" i="1"/>
  <c r="AH57" i="20" s="1"/>
  <c r="B59" i="1"/>
  <c r="B57" i="20" s="1"/>
  <c r="Y60" i="1" l="1"/>
  <c r="AE58" i="20" s="1"/>
  <c r="X60" i="1"/>
  <c r="AD58" i="20" s="1"/>
  <c r="AA60" i="1"/>
  <c r="AG58" i="20" s="1"/>
  <c r="A61" i="1"/>
  <c r="A59" i="20" s="1"/>
  <c r="AC60" i="1"/>
  <c r="AI58" i="20" s="1"/>
  <c r="AB60" i="1"/>
  <c r="AH58" i="20" s="1"/>
  <c r="Z60" i="1"/>
  <c r="AF58" i="20" s="1"/>
  <c r="B60" i="1"/>
  <c r="B58" i="20" s="1"/>
  <c r="AG61" i="1" l="1"/>
  <c r="AA61" i="1"/>
  <c r="AG59" i="20" s="1"/>
  <c r="Y61" i="1"/>
  <c r="AE59" i="20" s="1"/>
  <c r="X61" i="1"/>
  <c r="AD59" i="20" s="1"/>
  <c r="A62" i="1"/>
  <c r="A60" i="20" s="1"/>
  <c r="AF61" i="1"/>
  <c r="Z61" i="1"/>
  <c r="AF59" i="20" s="1"/>
  <c r="AC61" i="1"/>
  <c r="AI59" i="20" s="1"/>
  <c r="AB61" i="1"/>
  <c r="AH59" i="20" s="1"/>
  <c r="B61" i="1"/>
  <c r="B59" i="20" s="1"/>
  <c r="Y62" i="1" l="1"/>
  <c r="AE60" i="20" s="1"/>
  <c r="X62" i="1"/>
  <c r="AD60" i="20" s="1"/>
  <c r="AA62" i="1"/>
  <c r="AG60" i="20" s="1"/>
  <c r="A63" i="1"/>
  <c r="A61" i="20" s="1"/>
  <c r="AC62" i="1"/>
  <c r="AI60" i="20" s="1"/>
  <c r="AB62" i="1"/>
  <c r="AH60" i="20" s="1"/>
  <c r="Z62" i="1"/>
  <c r="AF60" i="20" s="1"/>
  <c r="B62" i="1"/>
  <c r="B60" i="20" s="1"/>
  <c r="AA63" i="1" l="1"/>
  <c r="AG61" i="20" s="1"/>
  <c r="Y63" i="1"/>
  <c r="AE61" i="20" s="1"/>
  <c r="X63" i="1"/>
  <c r="AD61" i="20" s="1"/>
  <c r="A64" i="1"/>
  <c r="A62" i="20" s="1"/>
  <c r="Z63" i="1"/>
  <c r="AF61" i="20" s="1"/>
  <c r="AC63" i="1"/>
  <c r="AI61" i="20" s="1"/>
  <c r="AB63" i="1"/>
  <c r="AH61" i="20" s="1"/>
  <c r="B63" i="1"/>
  <c r="B61" i="20" s="1"/>
  <c r="AG64" i="1" l="1"/>
  <c r="Y64" i="1"/>
  <c r="AE62" i="20" s="1"/>
  <c r="X64" i="1"/>
  <c r="AD62" i="20" s="1"/>
  <c r="AA64" i="1"/>
  <c r="AG62" i="20" s="1"/>
  <c r="A65" i="1"/>
  <c r="A63" i="20" s="1"/>
  <c r="AF64" i="1"/>
  <c r="AC64" i="1"/>
  <c r="AI62" i="20" s="1"/>
  <c r="AB64" i="1"/>
  <c r="AH62" i="20" s="1"/>
  <c r="Z64" i="1"/>
  <c r="AF62" i="20" s="1"/>
  <c r="B64" i="1"/>
  <c r="B62" i="20" s="1"/>
  <c r="AA65" i="1" l="1"/>
  <c r="AG63" i="20" s="1"/>
  <c r="Y65" i="1"/>
  <c r="AE63" i="20" s="1"/>
  <c r="X65" i="1"/>
  <c r="AD63" i="20" s="1"/>
  <c r="A66" i="1"/>
  <c r="A64" i="20" s="1"/>
  <c r="Z65" i="1"/>
  <c r="AF63" i="20" s="1"/>
  <c r="AC65" i="1"/>
  <c r="AI63" i="20" s="1"/>
  <c r="AB65" i="1"/>
  <c r="AH63" i="20" s="1"/>
  <c r="B65" i="1"/>
  <c r="B63" i="20" s="1"/>
  <c r="Y66" i="1" l="1"/>
  <c r="AE64" i="20" s="1"/>
  <c r="X66" i="1"/>
  <c r="AD64" i="20" s="1"/>
  <c r="AA66" i="1"/>
  <c r="AG64" i="20" s="1"/>
  <c r="A67" i="1"/>
  <c r="A65" i="20" s="1"/>
  <c r="AC66" i="1"/>
  <c r="AI64" i="20" s="1"/>
  <c r="AB66" i="1"/>
  <c r="AH64" i="20" s="1"/>
  <c r="Z66" i="1"/>
  <c r="AF64" i="20" s="1"/>
  <c r="B66" i="1"/>
  <c r="B64" i="20" s="1"/>
  <c r="AA67" i="1" l="1"/>
  <c r="AG65" i="20" s="1"/>
  <c r="Y67" i="1"/>
  <c r="AE65" i="20" s="1"/>
  <c r="X67" i="1"/>
  <c r="AD65" i="20" s="1"/>
  <c r="A68" i="1"/>
  <c r="A66" i="20" s="1"/>
  <c r="Z67" i="1"/>
  <c r="AF65" i="20" s="1"/>
  <c r="AC67" i="1"/>
  <c r="AI65" i="20" s="1"/>
  <c r="AB67" i="1"/>
  <c r="AH65" i="20" s="1"/>
  <c r="B67" i="1"/>
  <c r="B65" i="20" s="1"/>
  <c r="AG68" i="1" l="1"/>
  <c r="Y68" i="1"/>
  <c r="AE66" i="20" s="1"/>
  <c r="X68" i="1"/>
  <c r="AD66" i="20" s="1"/>
  <c r="AA68" i="1"/>
  <c r="AG66" i="20" s="1"/>
  <c r="A69" i="1"/>
  <c r="A67" i="20" s="1"/>
  <c r="AF68" i="1"/>
  <c r="AC68" i="1"/>
  <c r="AI66" i="20" s="1"/>
  <c r="AB68" i="1"/>
  <c r="AH66" i="20" s="1"/>
  <c r="Z68" i="1"/>
  <c r="AF66" i="20" s="1"/>
  <c r="B68" i="1"/>
  <c r="B66" i="20" s="1"/>
  <c r="AA69" i="1" l="1"/>
  <c r="AG67" i="20" s="1"/>
  <c r="Y69" i="1"/>
  <c r="AE67" i="20" s="1"/>
  <c r="X69" i="1"/>
  <c r="AD67" i="20" s="1"/>
  <c r="A70" i="1"/>
  <c r="A68" i="20" s="1"/>
  <c r="Z69" i="1"/>
  <c r="AF67" i="20" s="1"/>
  <c r="AC69" i="1"/>
  <c r="AI67" i="20" s="1"/>
  <c r="AB69" i="1"/>
  <c r="AH67" i="20" s="1"/>
  <c r="B69" i="1"/>
  <c r="B67" i="20" s="1"/>
  <c r="Y70" i="1" l="1"/>
  <c r="AE68" i="20" s="1"/>
  <c r="X70" i="1"/>
  <c r="AD68" i="20" s="1"/>
  <c r="AA70" i="1"/>
  <c r="AG68" i="20" s="1"/>
  <c r="A71" i="1"/>
  <c r="A69" i="20" s="1"/>
  <c r="AC70" i="1"/>
  <c r="AI68" i="20" s="1"/>
  <c r="AB70" i="1"/>
  <c r="AH68" i="20" s="1"/>
  <c r="Z70" i="1"/>
  <c r="AF68" i="20" s="1"/>
  <c r="B70" i="1"/>
  <c r="B68" i="20" s="1"/>
  <c r="AG71" i="1" l="1"/>
  <c r="AA71" i="1"/>
  <c r="AG69" i="20" s="1"/>
  <c r="Y71" i="1"/>
  <c r="AE69" i="20" s="1"/>
  <c r="X71" i="1"/>
  <c r="AD69" i="20" s="1"/>
  <c r="A72" i="1"/>
  <c r="A70" i="20" s="1"/>
  <c r="AF71" i="1"/>
  <c r="Z71" i="1"/>
  <c r="AF69" i="20" s="1"/>
  <c r="AC71" i="1"/>
  <c r="AI69" i="20" s="1"/>
  <c r="AB71" i="1"/>
  <c r="AH69" i="20" s="1"/>
  <c r="B71" i="1"/>
  <c r="B69" i="20" s="1"/>
  <c r="X72" i="1" l="1"/>
  <c r="AD70" i="20" s="1"/>
  <c r="AA72" i="1"/>
  <c r="AG70" i="20" s="1"/>
  <c r="Y72" i="1"/>
  <c r="AE70" i="20" s="1"/>
  <c r="A73" i="1"/>
  <c r="A71" i="20" s="1"/>
  <c r="AB72" i="1"/>
  <c r="AH70" i="20" s="1"/>
  <c r="Z72" i="1"/>
  <c r="AF70" i="20" s="1"/>
  <c r="AC72" i="1"/>
  <c r="AI70" i="20" s="1"/>
  <c r="B72" i="1"/>
  <c r="B70" i="20" s="1"/>
  <c r="Z73" i="1" l="1"/>
  <c r="AF71" i="20" s="1"/>
  <c r="AC73" i="1"/>
  <c r="AI71" i="20" s="1"/>
  <c r="AA73" i="1"/>
  <c r="AG71" i="20" s="1"/>
  <c r="A74" i="1"/>
  <c r="A72" i="20" s="1"/>
  <c r="Y73" i="1"/>
  <c r="AE71" i="20" s="1"/>
  <c r="AB73" i="1"/>
  <c r="AH71" i="20" s="1"/>
  <c r="X73" i="1"/>
  <c r="AD71" i="20" s="1"/>
  <c r="B73" i="1"/>
  <c r="B71" i="20" s="1"/>
  <c r="X74" i="1" l="1"/>
  <c r="AD72" i="20" s="1"/>
  <c r="AA74" i="1"/>
  <c r="AG72" i="20" s="1"/>
  <c r="Z74" i="1"/>
  <c r="AF72" i="20" s="1"/>
  <c r="A75" i="1"/>
  <c r="A73" i="20" s="1"/>
  <c r="AB74" i="1"/>
  <c r="AH72" i="20" s="1"/>
  <c r="AC74" i="1"/>
  <c r="AI72" i="20" s="1"/>
  <c r="Y74" i="1"/>
  <c r="AE72" i="20" s="1"/>
  <c r="B74" i="1"/>
  <c r="B72" i="20" s="1"/>
  <c r="AG75" i="1" l="1"/>
  <c r="Z75" i="1"/>
  <c r="AF73" i="20" s="1"/>
  <c r="AC75" i="1"/>
  <c r="AI73" i="20" s="1"/>
  <c r="AB75" i="1"/>
  <c r="AH73" i="20" s="1"/>
  <c r="A76" i="1"/>
  <c r="A74" i="20" s="1"/>
  <c r="AF75" i="1"/>
  <c r="Y75" i="1"/>
  <c r="AE73" i="20" s="1"/>
  <c r="X75" i="1"/>
  <c r="AD73" i="20" s="1"/>
  <c r="AA75" i="1"/>
  <c r="AG73" i="20" s="1"/>
  <c r="B75" i="1"/>
  <c r="B73" i="20" s="1"/>
  <c r="X76" i="1" l="1"/>
  <c r="AD74" i="20" s="1"/>
  <c r="AA76" i="1"/>
  <c r="AG74" i="20" s="1"/>
  <c r="Y76" i="1"/>
  <c r="AE74" i="20" s="1"/>
  <c r="A77" i="1"/>
  <c r="A75" i="20" s="1"/>
  <c r="AB76" i="1"/>
  <c r="AH74" i="20" s="1"/>
  <c r="Z76" i="1"/>
  <c r="AF74" i="20" s="1"/>
  <c r="AC76" i="1"/>
  <c r="AI74" i="20" s="1"/>
  <c r="B76" i="1"/>
  <c r="B74" i="20" s="1"/>
  <c r="Z77" i="1" l="1"/>
  <c r="AF75" i="20" s="1"/>
  <c r="AC77" i="1"/>
  <c r="AI75" i="20" s="1"/>
  <c r="AA77" i="1"/>
  <c r="AG75" i="20" s="1"/>
  <c r="A78" i="1"/>
  <c r="A76" i="20" s="1"/>
  <c r="Y77" i="1"/>
  <c r="AE75" i="20" s="1"/>
  <c r="AB77" i="1"/>
  <c r="AH75" i="20" s="1"/>
  <c r="X77" i="1"/>
  <c r="AD75" i="20" s="1"/>
  <c r="B77" i="1"/>
  <c r="B75" i="20" s="1"/>
  <c r="AG78" i="1" l="1"/>
  <c r="X78" i="1"/>
  <c r="AD76" i="20" s="1"/>
  <c r="AA78" i="1"/>
  <c r="AG76" i="20" s="1"/>
  <c r="Z78" i="1"/>
  <c r="AF76" i="20" s="1"/>
  <c r="A79" i="1"/>
  <c r="A77" i="20" s="1"/>
  <c r="AF78" i="1"/>
  <c r="AB78" i="1"/>
  <c r="AH76" i="20" s="1"/>
  <c r="AC78" i="1"/>
  <c r="AI76" i="20" s="1"/>
  <c r="Y78" i="1"/>
  <c r="AE76" i="20" s="1"/>
  <c r="B78" i="1"/>
  <c r="B76" i="20" s="1"/>
  <c r="Z79" i="1" l="1"/>
  <c r="AF77" i="20" s="1"/>
  <c r="AC79" i="1"/>
  <c r="AI77" i="20" s="1"/>
  <c r="AB79" i="1"/>
  <c r="AH77" i="20" s="1"/>
  <c r="A80" i="1"/>
  <c r="A78" i="20" s="1"/>
  <c r="Y79" i="1"/>
  <c r="AE77" i="20" s="1"/>
  <c r="X79" i="1"/>
  <c r="AD77" i="20" s="1"/>
  <c r="AA79" i="1"/>
  <c r="AG77" i="20" s="1"/>
  <c r="B79" i="1"/>
  <c r="B77" i="20" s="1"/>
  <c r="X80" i="1" l="1"/>
  <c r="AD78" i="20" s="1"/>
  <c r="AA80" i="1"/>
  <c r="AG78" i="20" s="1"/>
  <c r="Y80" i="1"/>
  <c r="AE78" i="20" s="1"/>
  <c r="A81" i="1"/>
  <c r="A79" i="20" s="1"/>
  <c r="AB80" i="1"/>
  <c r="AH78" i="20" s="1"/>
  <c r="Z80" i="1"/>
  <c r="AF78" i="20" s="1"/>
  <c r="AC80" i="1"/>
  <c r="AI78" i="20" s="1"/>
  <c r="B80" i="1"/>
  <c r="B78" i="20" s="1"/>
  <c r="Z81" i="1" l="1"/>
  <c r="AF79" i="20" s="1"/>
  <c r="AC81" i="1"/>
  <c r="AI79" i="20" s="1"/>
  <c r="AA81" i="1"/>
  <c r="AG79" i="20" s="1"/>
  <c r="A82" i="1"/>
  <c r="A80" i="20" s="1"/>
  <c r="B81" i="1"/>
  <c r="B79" i="20" s="1"/>
  <c r="X81" i="1"/>
  <c r="AD79" i="20" s="1"/>
  <c r="AB81" i="1"/>
  <c r="AH79" i="20" s="1"/>
  <c r="Y81" i="1"/>
  <c r="AE79" i="20" s="1"/>
  <c r="AG82" i="1" l="1"/>
  <c r="X82" i="1"/>
  <c r="AD80" i="20" s="1"/>
  <c r="AA82" i="1"/>
  <c r="AG80" i="20" s="1"/>
  <c r="Z82" i="1"/>
  <c r="AF80" i="20" s="1"/>
  <c r="A83" i="1"/>
  <c r="A81" i="20" s="1"/>
  <c r="Y82" i="1"/>
  <c r="AE80" i="20" s="1"/>
  <c r="AC82" i="1"/>
  <c r="AI80" i="20" s="1"/>
  <c r="AB82" i="1"/>
  <c r="AH80" i="20" s="1"/>
  <c r="AF82" i="1"/>
  <c r="B82" i="1"/>
  <c r="B80" i="20" s="1"/>
  <c r="B83" i="1" l="1"/>
  <c r="B81" i="20" s="1"/>
  <c r="Z83" i="1"/>
  <c r="AF81" i="20" s="1"/>
  <c r="AB83" i="1"/>
  <c r="AH81" i="20" s="1"/>
  <c r="X83" i="1"/>
  <c r="AD81" i="20" s="1"/>
  <c r="AC83" i="1"/>
  <c r="AI81" i="20" s="1"/>
  <c r="A84" i="1"/>
  <c r="A82" i="20" s="1"/>
  <c r="Y83" i="1"/>
  <c r="AE81" i="20" s="1"/>
  <c r="AA83" i="1"/>
  <c r="AG81" i="20" s="1"/>
  <c r="B84" i="1" l="1"/>
  <c r="B82" i="20" s="1"/>
  <c r="AA84" i="1"/>
  <c r="AG82" i="20" s="1"/>
  <c r="A85" i="1"/>
  <c r="A83" i="20" s="1"/>
  <c r="AB84" i="1"/>
  <c r="AH82" i="20" s="1"/>
  <c r="AC84" i="1"/>
  <c r="AI82" i="20" s="1"/>
  <c r="X84" i="1"/>
  <c r="AD82" i="20" s="1"/>
  <c r="Y84" i="1"/>
  <c r="AE82" i="20" s="1"/>
  <c r="Z84" i="1"/>
  <c r="AF82" i="20" s="1"/>
  <c r="Z85" i="1" l="1"/>
  <c r="AF83" i="20" s="1"/>
  <c r="X85" i="1"/>
  <c r="AD83" i="20" s="1"/>
  <c r="AF85" i="1"/>
  <c r="AC85" i="1"/>
  <c r="AI83" i="20" s="1"/>
  <c r="B85" i="1"/>
  <c r="B83" i="20" s="1"/>
  <c r="AG85" i="1"/>
  <c r="Y85" i="1"/>
  <c r="AE83" i="20" s="1"/>
  <c r="AA85" i="1"/>
  <c r="AG83" i="20" s="1"/>
  <c r="AB85" i="1"/>
  <c r="AH83" i="20" s="1"/>
  <c r="A86" i="1"/>
  <c r="A84" i="20" s="1"/>
  <c r="X86" i="1" l="1"/>
  <c r="AD84" i="20" s="1"/>
  <c r="AA86" i="1"/>
  <c r="AG84" i="20" s="1"/>
  <c r="Z86" i="1"/>
  <c r="AF84" i="20" s="1"/>
  <c r="A87" i="1"/>
  <c r="A85" i="20" s="1"/>
  <c r="AB86" i="1"/>
  <c r="AH84" i="20" s="1"/>
  <c r="AC86" i="1"/>
  <c r="AI84" i="20" s="1"/>
  <c r="Y86" i="1"/>
  <c r="AE84" i="20" s="1"/>
  <c r="B86" i="1"/>
  <c r="B84" i="20" s="1"/>
  <c r="Z87" i="1" l="1"/>
  <c r="AF85" i="20" s="1"/>
  <c r="AC87" i="1"/>
  <c r="AI85" i="20" s="1"/>
  <c r="AB87" i="1"/>
  <c r="AH85" i="20" s="1"/>
  <c r="A88" i="1"/>
  <c r="A86" i="20" s="1"/>
  <c r="Y87" i="1"/>
  <c r="AE85" i="20" s="1"/>
  <c r="X87" i="1"/>
  <c r="AD85" i="20" s="1"/>
  <c r="AA87" i="1"/>
  <c r="AG85" i="20" s="1"/>
  <c r="B87" i="1"/>
  <c r="B85" i="20" s="1"/>
  <c r="X88" i="1" l="1"/>
  <c r="AD86" i="20" s="1"/>
  <c r="AA88" i="1"/>
  <c r="AG86" i="20" s="1"/>
  <c r="Y88" i="1"/>
  <c r="AE86" i="20" s="1"/>
  <c r="A89" i="1"/>
  <c r="A87" i="20" s="1"/>
  <c r="AB88" i="1"/>
  <c r="AH86" i="20" s="1"/>
  <c r="Z88" i="1"/>
  <c r="AF86" i="20" s="1"/>
  <c r="AC88" i="1"/>
  <c r="AI86" i="20" s="1"/>
  <c r="B88" i="1"/>
  <c r="B86" i="20" s="1"/>
  <c r="Z89" i="1" l="1"/>
  <c r="AF87" i="20" s="1"/>
  <c r="AC89" i="1"/>
  <c r="AI87" i="20" s="1"/>
  <c r="AA89" i="1"/>
  <c r="AG87" i="20" s="1"/>
  <c r="A90" i="1"/>
  <c r="A88" i="20" s="1"/>
  <c r="Y89" i="1"/>
  <c r="AE87" i="20" s="1"/>
  <c r="AB89" i="1"/>
  <c r="AH87" i="20" s="1"/>
  <c r="X89" i="1"/>
  <c r="AD87" i="20" s="1"/>
  <c r="B89" i="1"/>
  <c r="B87" i="20" s="1"/>
  <c r="X90" i="1" l="1"/>
  <c r="AD88" i="20" s="1"/>
  <c r="AA90" i="1"/>
  <c r="AG88" i="20" s="1"/>
  <c r="Z90" i="1"/>
  <c r="AF88" i="20" s="1"/>
  <c r="A91" i="1"/>
  <c r="A89" i="20" s="1"/>
  <c r="AB90" i="1"/>
  <c r="AH88" i="20" s="1"/>
  <c r="AC90" i="1"/>
  <c r="AI88" i="20" s="1"/>
  <c r="Y90" i="1"/>
  <c r="AE88" i="20" s="1"/>
  <c r="B90" i="1"/>
  <c r="B88" i="20" s="1"/>
  <c r="Z91" i="1" l="1"/>
  <c r="AF89" i="20" s="1"/>
  <c r="AC91" i="1"/>
  <c r="AI89" i="20" s="1"/>
  <c r="AB91" i="1"/>
  <c r="AH89" i="20" s="1"/>
  <c r="A92" i="1"/>
  <c r="A90" i="20" s="1"/>
  <c r="Y91" i="1"/>
  <c r="AE89" i="20" s="1"/>
  <c r="X91" i="1"/>
  <c r="AD89" i="20" s="1"/>
  <c r="AA91" i="1"/>
  <c r="AG89" i="20" s="1"/>
  <c r="B91" i="1"/>
  <c r="B92" i="1" l="1"/>
  <c r="B90" i="20" s="1"/>
  <c r="X92" i="1"/>
  <c r="AD90" i="20" s="1"/>
  <c r="AA92" i="1"/>
  <c r="AG90" i="20" s="1"/>
  <c r="Y92" i="1"/>
  <c r="AE90" i="20" s="1"/>
  <c r="A93" i="1"/>
  <c r="A91" i="20" s="1"/>
  <c r="AB92" i="1"/>
  <c r="AH90" i="20" s="1"/>
  <c r="Z92" i="1"/>
  <c r="AF90" i="20" s="1"/>
  <c r="AC92" i="1"/>
  <c r="AI90" i="20" s="1"/>
  <c r="Z93" i="1" l="1"/>
  <c r="AF91" i="20" s="1"/>
  <c r="AC93" i="1"/>
  <c r="AI91" i="20" s="1"/>
  <c r="AA93" i="1"/>
  <c r="AG91" i="20" s="1"/>
  <c r="A94" i="1"/>
  <c r="A92" i="20" s="1"/>
  <c r="Y93" i="1"/>
  <c r="AE91" i="20" s="1"/>
  <c r="AB93" i="1"/>
  <c r="AH91" i="20" s="1"/>
  <c r="X93" i="1"/>
  <c r="AD91" i="20" s="1"/>
  <c r="B93" i="1"/>
  <c r="B91" i="20" s="1"/>
  <c r="B94" i="1" l="1"/>
  <c r="B92" i="20" s="1"/>
  <c r="X94" i="1"/>
  <c r="AD92" i="20" s="1"/>
  <c r="AA94" i="1"/>
  <c r="AG92" i="20" s="1"/>
  <c r="Z94" i="1"/>
  <c r="AF92" i="20" s="1"/>
  <c r="A95" i="1"/>
  <c r="A93" i="20" s="1"/>
  <c r="AB94" i="1"/>
  <c r="AH92" i="20" s="1"/>
  <c r="AC94" i="1"/>
  <c r="AI92" i="20" s="1"/>
  <c r="Y94" i="1"/>
  <c r="AE92" i="20" s="1"/>
  <c r="B95" i="1" l="1"/>
  <c r="B93" i="20" s="1"/>
  <c r="Z95" i="1"/>
  <c r="AF93" i="20" s="1"/>
  <c r="AC95" i="1"/>
  <c r="AI93" i="20" s="1"/>
  <c r="AB95" i="1"/>
  <c r="AH93" i="20" s="1"/>
  <c r="A96" i="1"/>
  <c r="A94" i="20" s="1"/>
  <c r="Y95" i="1"/>
  <c r="AE93" i="20" s="1"/>
  <c r="X95" i="1"/>
  <c r="AD93" i="20" s="1"/>
  <c r="AA95" i="1"/>
  <c r="AG93" i="20" s="1"/>
  <c r="X96" i="1" l="1"/>
  <c r="AD94" i="20" s="1"/>
  <c r="AA96" i="1"/>
  <c r="AG94" i="20" s="1"/>
  <c r="Y96" i="1"/>
  <c r="AE94" i="20" s="1"/>
  <c r="A97" i="1"/>
  <c r="A95" i="20" s="1"/>
  <c r="AB96" i="1"/>
  <c r="AH94" i="20" s="1"/>
  <c r="Z96" i="1"/>
  <c r="AF94" i="20" s="1"/>
  <c r="AC96" i="1"/>
  <c r="AI94" i="20" s="1"/>
  <c r="B96" i="1"/>
  <c r="B94" i="20" s="1"/>
  <c r="B97" i="1" l="1"/>
  <c r="B95" i="20" s="1"/>
  <c r="Z97" i="1"/>
  <c r="AF95" i="20" s="1"/>
  <c r="AC97" i="1"/>
  <c r="AI95" i="20" s="1"/>
  <c r="AA97" i="1"/>
  <c r="AG95" i="20" s="1"/>
  <c r="A98" i="1"/>
  <c r="A96" i="20" s="1"/>
  <c r="Y97" i="1"/>
  <c r="AE95" i="20" s="1"/>
  <c r="AB97" i="1"/>
  <c r="AH95" i="20" s="1"/>
  <c r="X97" i="1"/>
  <c r="AD95" i="20" s="1"/>
  <c r="B98" i="1" l="1"/>
  <c r="B96" i="20" s="1"/>
  <c r="X98" i="1"/>
  <c r="AD96" i="20" s="1"/>
  <c r="AA98" i="1"/>
  <c r="AG96" i="20" s="1"/>
  <c r="Z98" i="1"/>
  <c r="AF96" i="20" s="1"/>
  <c r="A99" i="1"/>
  <c r="A97" i="20" s="1"/>
  <c r="AB98" i="1"/>
  <c r="AH96" i="20" s="1"/>
  <c r="AC98" i="1"/>
  <c r="AI96" i="20" s="1"/>
  <c r="Y98" i="1"/>
  <c r="AE96" i="20" s="1"/>
  <c r="Z99" i="1" l="1"/>
  <c r="AF97" i="20" s="1"/>
  <c r="AC99" i="1"/>
  <c r="AI97" i="20" s="1"/>
  <c r="AA99" i="1"/>
  <c r="AG97" i="20" s="1"/>
  <c r="A100" i="1"/>
  <c r="A98" i="20" s="1"/>
  <c r="Y99" i="1"/>
  <c r="AE97" i="20" s="1"/>
  <c r="X99" i="1"/>
  <c r="AD97" i="20" s="1"/>
  <c r="AB99" i="1"/>
  <c r="AH97" i="20" s="1"/>
  <c r="B99" i="1"/>
  <c r="B97" i="20" s="1"/>
  <c r="B100" i="1" l="1"/>
  <c r="B98" i="20" s="1"/>
  <c r="X100" i="1"/>
  <c r="AD98" i="20" s="1"/>
  <c r="AA100" i="1"/>
  <c r="AG98" i="20" s="1"/>
  <c r="Y100" i="1"/>
  <c r="AE98" i="20" s="1"/>
  <c r="A101" i="1"/>
  <c r="A99" i="20" s="1"/>
  <c r="AB100" i="1"/>
  <c r="AH98" i="20" s="1"/>
  <c r="Z100" i="1"/>
  <c r="AF98" i="20" s="1"/>
  <c r="AC100" i="1"/>
  <c r="AI98" i="20" s="1"/>
  <c r="Z101" i="1" l="1"/>
  <c r="AF99" i="20" s="1"/>
  <c r="AC101" i="1"/>
  <c r="AI99" i="20" s="1"/>
  <c r="AA101" i="1"/>
  <c r="AG99" i="20" s="1"/>
  <c r="A102" i="1"/>
  <c r="A100" i="20" s="1"/>
  <c r="Y101" i="1"/>
  <c r="AE99" i="20" s="1"/>
  <c r="AB101" i="1"/>
  <c r="AH99" i="20" s="1"/>
  <c r="X101" i="1"/>
  <c r="AD99" i="20" s="1"/>
  <c r="B101" i="1"/>
  <c r="B99" i="20" s="1"/>
  <c r="X102" i="1" l="1"/>
  <c r="AD100" i="20" s="1"/>
  <c r="AA102" i="1"/>
  <c r="AG100" i="20" s="1"/>
  <c r="Z102" i="1"/>
  <c r="AF100" i="20" s="1"/>
  <c r="A103" i="1"/>
  <c r="A101" i="20" s="1"/>
  <c r="AB102" i="1"/>
  <c r="AH100" i="20" s="1"/>
  <c r="AC102" i="1"/>
  <c r="AI100" i="20" s="1"/>
  <c r="Y102" i="1"/>
  <c r="AE100" i="20" s="1"/>
  <c r="B102" i="1"/>
  <c r="B100" i="20" s="1"/>
  <c r="B103" i="1" l="1"/>
  <c r="B101" i="20" s="1"/>
  <c r="Z103" i="1"/>
  <c r="AF101" i="20" s="1"/>
  <c r="AC103" i="1"/>
  <c r="AI101" i="20" s="1"/>
  <c r="AB103" i="1"/>
  <c r="AH101" i="20" s="1"/>
  <c r="A104" i="1"/>
  <c r="A102" i="20" s="1"/>
  <c r="Y103" i="1"/>
  <c r="AE101" i="20" s="1"/>
  <c r="X103" i="1"/>
  <c r="AD101" i="20" s="1"/>
  <c r="AA103" i="1"/>
  <c r="AG101" i="20" s="1"/>
  <c r="X104" i="1" l="1"/>
  <c r="AD102" i="20" s="1"/>
  <c r="AA104" i="1"/>
  <c r="AG102" i="20" s="1"/>
  <c r="Y104" i="1"/>
  <c r="AE102" i="20" s="1"/>
  <c r="A105" i="1"/>
  <c r="A103" i="20" s="1"/>
  <c r="AB104" i="1"/>
  <c r="AH102" i="20" s="1"/>
  <c r="Z104" i="1"/>
  <c r="AF102" i="20" s="1"/>
  <c r="AC104" i="1"/>
  <c r="AI102" i="20" s="1"/>
  <c r="B104" i="1"/>
  <c r="B102" i="20" s="1"/>
  <c r="Z105" i="1" l="1"/>
  <c r="AF103" i="20" s="1"/>
  <c r="AC105" i="1"/>
  <c r="AI103" i="20" s="1"/>
  <c r="AA105" i="1"/>
  <c r="AG103" i="20" s="1"/>
  <c r="A106" i="1"/>
  <c r="A104" i="20" s="1"/>
  <c r="Y105" i="1"/>
  <c r="AE103" i="20" s="1"/>
  <c r="AB105" i="1"/>
  <c r="AH103" i="20" s="1"/>
  <c r="X105" i="1"/>
  <c r="AD103" i="20" s="1"/>
  <c r="B105" i="1"/>
  <c r="B103" i="20" s="1"/>
  <c r="B106" i="1" l="1"/>
  <c r="B104" i="20" s="1"/>
  <c r="AG106" i="1"/>
  <c r="X106" i="1"/>
  <c r="AD104" i="20" s="1"/>
  <c r="AA106" i="1"/>
  <c r="AG104" i="20" s="1"/>
  <c r="Z106" i="1"/>
  <c r="AF104" i="20" s="1"/>
  <c r="A107" i="1"/>
  <c r="A105" i="20" s="1"/>
  <c r="AF106" i="1"/>
  <c r="AB106" i="1"/>
  <c r="AH104" i="20" s="1"/>
  <c r="AC106" i="1"/>
  <c r="AI104" i="20" s="1"/>
  <c r="Y106" i="1"/>
  <c r="AE104" i="20" s="1"/>
  <c r="B107" i="1" l="1"/>
  <c r="B105" i="20" s="1"/>
  <c r="Z107" i="1"/>
  <c r="AF105" i="20" s="1"/>
  <c r="AC107" i="1"/>
  <c r="AI105" i="20" s="1"/>
  <c r="AB107" i="1"/>
  <c r="AH105" i="20" s="1"/>
  <c r="A108" i="1"/>
  <c r="A106" i="20" s="1"/>
  <c r="Y107" i="1"/>
  <c r="AE105" i="20" s="1"/>
  <c r="X107" i="1"/>
  <c r="AD105" i="20" s="1"/>
  <c r="AA107" i="1"/>
  <c r="AG105" i="20" s="1"/>
  <c r="X108" i="1" l="1"/>
  <c r="AD106" i="20" s="1"/>
  <c r="AA108" i="1"/>
  <c r="AG106" i="20" s="1"/>
  <c r="Y108" i="1"/>
  <c r="AE106" i="20" s="1"/>
  <c r="A109" i="1"/>
  <c r="A107" i="20" s="1"/>
  <c r="AB108" i="1"/>
  <c r="AH106" i="20" s="1"/>
  <c r="Z108" i="1"/>
  <c r="AF106" i="20" s="1"/>
  <c r="AC108" i="1"/>
  <c r="AI106" i="20" s="1"/>
  <c r="B108" i="1"/>
  <c r="B106" i="20" s="1"/>
  <c r="B109" i="1" l="1"/>
  <c r="B107" i="20" s="1"/>
  <c r="Z109" i="1"/>
  <c r="AF107" i="20" s="1"/>
  <c r="AC109" i="1"/>
  <c r="AI107" i="20" s="1"/>
  <c r="AA109" i="1"/>
  <c r="AG107" i="20" s="1"/>
  <c r="A110" i="1"/>
  <c r="A108" i="20" s="1"/>
  <c r="Y109" i="1"/>
  <c r="AE107" i="20" s="1"/>
  <c r="AB109" i="1"/>
  <c r="AH107" i="20" s="1"/>
  <c r="X109" i="1"/>
  <c r="AD107" i="20" s="1"/>
  <c r="B110" i="1" l="1"/>
  <c r="B108" i="20" s="1"/>
  <c r="AG110" i="1"/>
  <c r="X110" i="1"/>
  <c r="AD108" i="20" s="1"/>
  <c r="AA110" i="1"/>
  <c r="AG108" i="20" s="1"/>
  <c r="Y110" i="1"/>
  <c r="AE108" i="20" s="1"/>
  <c r="A111" i="1"/>
  <c r="A109" i="20" s="1"/>
  <c r="AF110" i="1"/>
  <c r="AB110" i="1"/>
  <c r="AH108" i="20" s="1"/>
  <c r="AC110" i="1"/>
  <c r="AI108" i="20" s="1"/>
  <c r="Z110" i="1"/>
  <c r="AF108" i="20" s="1"/>
  <c r="Z111" i="1" l="1"/>
  <c r="AF109" i="20" s="1"/>
  <c r="AC111" i="1"/>
  <c r="AI109" i="20" s="1"/>
  <c r="AB111" i="1"/>
  <c r="AH109" i="20" s="1"/>
  <c r="A112" i="1"/>
  <c r="A110" i="20" s="1"/>
  <c r="Y111" i="1"/>
  <c r="AE109" i="20" s="1"/>
  <c r="X111" i="1"/>
  <c r="AD109" i="20" s="1"/>
  <c r="AA111" i="1"/>
  <c r="AG109" i="20" s="1"/>
  <c r="B111" i="1"/>
  <c r="B109" i="20" s="1"/>
  <c r="B112" i="1" l="1"/>
  <c r="B110" i="20" s="1"/>
  <c r="X112" i="1"/>
  <c r="AD110" i="20" s="1"/>
  <c r="AA112" i="1"/>
  <c r="AG110" i="20" s="1"/>
  <c r="Y112" i="1"/>
  <c r="AE110" i="20" s="1"/>
  <c r="A113" i="1"/>
  <c r="A111" i="20" s="1"/>
  <c r="AB112" i="1"/>
  <c r="AH110" i="20" s="1"/>
  <c r="Z112" i="1"/>
  <c r="AF110" i="20" s="1"/>
  <c r="AC112" i="1"/>
  <c r="AI110" i="20" s="1"/>
  <c r="AG113" i="1" l="1"/>
  <c r="Z113" i="1"/>
  <c r="AF111" i="20" s="1"/>
  <c r="AC113" i="1"/>
  <c r="AI111" i="20" s="1"/>
  <c r="AA113" i="1"/>
  <c r="AG111" i="20" s="1"/>
  <c r="A114" i="1"/>
  <c r="A112" i="20" s="1"/>
  <c r="AF113" i="1"/>
  <c r="Y113" i="1"/>
  <c r="AE111" i="20" s="1"/>
  <c r="AB113" i="1"/>
  <c r="AH111" i="20" s="1"/>
  <c r="X113" i="1"/>
  <c r="AD111" i="20" s="1"/>
  <c r="B113" i="1"/>
  <c r="B111" i="20" s="1"/>
  <c r="B114" i="1" l="1"/>
  <c r="B112" i="20" s="1"/>
  <c r="X114" i="1"/>
  <c r="AD112" i="20" s="1"/>
  <c r="AA114" i="1"/>
  <c r="AG112" i="20" s="1"/>
  <c r="Y114" i="1"/>
  <c r="AE112" i="20" s="1"/>
  <c r="A115" i="1"/>
  <c r="A113" i="20" s="1"/>
  <c r="AB114" i="1"/>
  <c r="AH112" i="20" s="1"/>
  <c r="AC114" i="1"/>
  <c r="AI112" i="20" s="1"/>
  <c r="Z114" i="1"/>
  <c r="AF112" i="20" s="1"/>
  <c r="B115" i="1" l="1"/>
  <c r="B113" i="20" s="1"/>
  <c r="Z115" i="1"/>
  <c r="AF113" i="20" s="1"/>
  <c r="AC115" i="1"/>
  <c r="AI113" i="20" s="1"/>
  <c r="AB115" i="1"/>
  <c r="AH113" i="20" s="1"/>
  <c r="A116" i="1"/>
  <c r="A114" i="20" s="1"/>
  <c r="Y115" i="1"/>
  <c r="AE113" i="20" s="1"/>
  <c r="X115" i="1"/>
  <c r="AD113" i="20" s="1"/>
  <c r="AA115" i="1"/>
  <c r="AG113" i="20" s="1"/>
  <c r="X116" i="1" l="1"/>
  <c r="AD114" i="20" s="1"/>
  <c r="AA116" i="1"/>
  <c r="AG114" i="20" s="1"/>
  <c r="Y116" i="1"/>
  <c r="AE114" i="20" s="1"/>
  <c r="A117" i="1"/>
  <c r="A115" i="20" s="1"/>
  <c r="AB116" i="1"/>
  <c r="AH114" i="20" s="1"/>
  <c r="Z116" i="1"/>
  <c r="AF114" i="20" s="1"/>
  <c r="AC116" i="1"/>
  <c r="AI114" i="20" s="1"/>
  <c r="B116" i="1"/>
  <c r="B114" i="20" s="1"/>
  <c r="B117" i="1" l="1"/>
  <c r="B115" i="20" s="1"/>
  <c r="AG117" i="1"/>
  <c r="Z117" i="1"/>
  <c r="AF115" i="20" s="1"/>
  <c r="AC117" i="1"/>
  <c r="AI115" i="20" s="1"/>
  <c r="AA117" i="1"/>
  <c r="AG115" i="20" s="1"/>
  <c r="A118" i="1"/>
  <c r="A116" i="20" s="1"/>
  <c r="AF117" i="1"/>
  <c r="Y117" i="1"/>
  <c r="AE115" i="20" s="1"/>
  <c r="AB117" i="1"/>
  <c r="AH115" i="20" s="1"/>
  <c r="X117" i="1"/>
  <c r="AD115" i="20" s="1"/>
  <c r="B118" i="1" l="1"/>
  <c r="B116" i="20" s="1"/>
  <c r="X118" i="1"/>
  <c r="AD116" i="20" s="1"/>
  <c r="AA118" i="1"/>
  <c r="AG116" i="20" s="1"/>
  <c r="Z118" i="1"/>
  <c r="AF116" i="20" s="1"/>
  <c r="A119" i="1"/>
  <c r="A117" i="20" s="1"/>
  <c r="AB118" i="1"/>
  <c r="AH116" i="20" s="1"/>
  <c r="AC118" i="1"/>
  <c r="AI116" i="20" s="1"/>
  <c r="Y118" i="1"/>
  <c r="AE116" i="20" s="1"/>
  <c r="Z119" i="1" l="1"/>
  <c r="AF117" i="20" s="1"/>
  <c r="AC119" i="1"/>
  <c r="AI117" i="20" s="1"/>
  <c r="AB119" i="1"/>
  <c r="AH117" i="20" s="1"/>
  <c r="A120" i="1"/>
  <c r="A118" i="20" s="1"/>
  <c r="Y119" i="1"/>
  <c r="AE117" i="20" s="1"/>
  <c r="X119" i="1"/>
  <c r="AD117" i="20" s="1"/>
  <c r="AA119" i="1"/>
  <c r="AG117" i="20" s="1"/>
  <c r="B119" i="1"/>
  <c r="B117" i="20" s="1"/>
  <c r="B120" i="1" l="1"/>
  <c r="B118" i="20" s="1"/>
  <c r="AG120" i="1"/>
  <c r="X120" i="1"/>
  <c r="AD118" i="20" s="1"/>
  <c r="AA120" i="1"/>
  <c r="AG118" i="20" s="1"/>
  <c r="Y120" i="1"/>
  <c r="AE118" i="20" s="1"/>
  <c r="A121" i="1"/>
  <c r="A119" i="20" s="1"/>
  <c r="AF120" i="1"/>
  <c r="AB120" i="1"/>
  <c r="AH118" i="20" s="1"/>
  <c r="Z120" i="1"/>
  <c r="AF118" i="20" s="1"/>
  <c r="AC120" i="1"/>
  <c r="AI118" i="20" s="1"/>
  <c r="Z121" i="1" l="1"/>
  <c r="AF119" i="20" s="1"/>
  <c r="AC121" i="1"/>
  <c r="AI119" i="20" s="1"/>
  <c r="AA121" i="1"/>
  <c r="AG119" i="20" s="1"/>
  <c r="A122" i="1"/>
  <c r="A120" i="20" s="1"/>
  <c r="Y121" i="1"/>
  <c r="AE119" i="20" s="1"/>
  <c r="AB121" i="1"/>
  <c r="AH119" i="20" s="1"/>
  <c r="X121" i="1"/>
  <c r="AD119" i="20" s="1"/>
  <c r="B121" i="1"/>
  <c r="B119" i="20" s="1"/>
  <c r="B122" i="1" l="1"/>
  <c r="B120" i="20" s="1"/>
  <c r="X122" i="1"/>
  <c r="AD120" i="20" s="1"/>
  <c r="AA122" i="1"/>
  <c r="AG120" i="20" s="1"/>
  <c r="Z122" i="1"/>
  <c r="AF120" i="20" s="1"/>
  <c r="A123" i="1"/>
  <c r="A121" i="20" s="1"/>
  <c r="AB122" i="1"/>
  <c r="AH120" i="20" s="1"/>
  <c r="AC122" i="1"/>
  <c r="AI120" i="20" s="1"/>
  <c r="Y122" i="1"/>
  <c r="AE120" i="20" s="1"/>
  <c r="Z123" i="1" l="1"/>
  <c r="AF121" i="20" s="1"/>
  <c r="AC123" i="1"/>
  <c r="AI121" i="20" s="1"/>
  <c r="AB123" i="1"/>
  <c r="AH121" i="20" s="1"/>
  <c r="A124" i="1"/>
  <c r="A122" i="20" s="1"/>
  <c r="Y123" i="1"/>
  <c r="AE121" i="20" s="1"/>
  <c r="X123" i="1"/>
  <c r="AD121" i="20" s="1"/>
  <c r="AA123" i="1"/>
  <c r="AG121" i="20" s="1"/>
  <c r="B123" i="1"/>
  <c r="B121" i="20" s="1"/>
  <c r="B124" i="1" l="1"/>
  <c r="B122" i="20" s="1"/>
  <c r="AG124" i="1"/>
  <c r="X124" i="1"/>
  <c r="AD122" i="20" s="1"/>
  <c r="AA124" i="1"/>
  <c r="AG122" i="20" s="1"/>
  <c r="Y124" i="1"/>
  <c r="AE122" i="20" s="1"/>
  <c r="A125" i="1"/>
  <c r="A123" i="20" s="1"/>
  <c r="AF124" i="1"/>
  <c r="AB124" i="1"/>
  <c r="AH122" i="20" s="1"/>
  <c r="Z124" i="1"/>
  <c r="AF122" i="20" s="1"/>
  <c r="AC124" i="1"/>
  <c r="AI122" i="20" s="1"/>
  <c r="Z125" i="1" l="1"/>
  <c r="AF123" i="20" s="1"/>
  <c r="AC125" i="1"/>
  <c r="AI123" i="20" s="1"/>
  <c r="AA125" i="1"/>
  <c r="AG123" i="20" s="1"/>
  <c r="A126" i="1"/>
  <c r="A124" i="20" s="1"/>
  <c r="Y125" i="1"/>
  <c r="AE123" i="20" s="1"/>
  <c r="AB125" i="1"/>
  <c r="AH123" i="20" s="1"/>
  <c r="X125" i="1"/>
  <c r="AD123" i="20" s="1"/>
  <c r="B125" i="1"/>
  <c r="B123" i="20" s="1"/>
  <c r="X126" i="1" l="1"/>
  <c r="AD124" i="20" s="1"/>
  <c r="AA126" i="1"/>
  <c r="AG124" i="20" s="1"/>
  <c r="Z126" i="1"/>
  <c r="AF124" i="20" s="1"/>
  <c r="B126" i="1"/>
  <c r="B124" i="20" s="1"/>
  <c r="AB126" i="1"/>
  <c r="AH124" i="20" s="1"/>
  <c r="AC126" i="1"/>
  <c r="AI124" i="20" s="1"/>
  <c r="Y126" i="1"/>
  <c r="AE124" i="20" s="1"/>
  <c r="A127" i="1"/>
  <c r="A125" i="20" s="1"/>
  <c r="AG127" i="1" l="1"/>
  <c r="Z127" i="1"/>
  <c r="AF125" i="20" s="1"/>
  <c r="AC127" i="1"/>
  <c r="AI125" i="20" s="1"/>
  <c r="AA127" i="1"/>
  <c r="AG125" i="20" s="1"/>
  <c r="AF127" i="1"/>
  <c r="Y127" i="1"/>
  <c r="AE125" i="20" s="1"/>
  <c r="AB127" i="1"/>
  <c r="AH125" i="20" s="1"/>
  <c r="B127" i="1"/>
  <c r="B125" i="20" s="1"/>
  <c r="A128" i="1"/>
  <c r="A126" i="20" s="1"/>
  <c r="X127" i="1"/>
  <c r="AD125" i="20" s="1"/>
  <c r="X128" i="1" l="1"/>
  <c r="AD126" i="20" s="1"/>
  <c r="Z128" i="1"/>
  <c r="AF126" i="20" s="1"/>
  <c r="AA128" i="1"/>
  <c r="AG126" i="20" s="1"/>
  <c r="A129" i="1"/>
  <c r="A127" i="20" s="1"/>
  <c r="AB128" i="1"/>
  <c r="AH126" i="20" s="1"/>
  <c r="AC128" i="1"/>
  <c r="AI126" i="20" s="1"/>
  <c r="Y128" i="1"/>
  <c r="AE126" i="20" s="1"/>
  <c r="B128" i="1"/>
  <c r="B126" i="20" s="1"/>
  <c r="AB129" i="1" l="1"/>
  <c r="AH127" i="20" s="1"/>
  <c r="Z129" i="1"/>
  <c r="AF127" i="20" s="1"/>
  <c r="X129" i="1"/>
  <c r="AD127" i="20" s="1"/>
  <c r="AC129" i="1"/>
  <c r="AI127" i="20" s="1"/>
  <c r="B129" i="1"/>
  <c r="B127" i="20" s="1"/>
  <c r="Y129" i="1"/>
  <c r="AE127" i="20" s="1"/>
  <c r="AA129" i="1"/>
  <c r="AG127" i="20" s="1"/>
  <c r="A130" i="1"/>
  <c r="A128" i="20" s="1"/>
  <c r="AB130" i="1" l="1"/>
  <c r="AH128" i="20" s="1"/>
  <c r="Z130" i="1"/>
  <c r="AF128" i="20" s="1"/>
  <c r="AC130" i="1"/>
  <c r="AI128" i="20" s="1"/>
  <c r="B130" i="1"/>
  <c r="B128" i="20" s="1"/>
  <c r="X130" i="1"/>
  <c r="AD128" i="20" s="1"/>
  <c r="Y130" i="1"/>
  <c r="AE128" i="20" s="1"/>
  <c r="AA130" i="1"/>
  <c r="AG128" i="20" s="1"/>
  <c r="A131" i="1"/>
  <c r="A129" i="20" s="1"/>
  <c r="AF131" i="1" l="1"/>
  <c r="AC131" i="1"/>
  <c r="AI129" i="20" s="1"/>
  <c r="B131" i="1"/>
  <c r="B129" i="20" s="1"/>
  <c r="Y131" i="1"/>
  <c r="AE129" i="20" s="1"/>
  <c r="AA131" i="1"/>
  <c r="AG129" i="20" s="1"/>
  <c r="A132" i="1"/>
  <c r="A130" i="20" s="1"/>
  <c r="AG131" i="1"/>
  <c r="AB131" i="1"/>
  <c r="AH129" i="20" s="1"/>
  <c r="Z131" i="1"/>
  <c r="AF129" i="20" s="1"/>
  <c r="X131" i="1"/>
  <c r="AD129" i="20" s="1"/>
  <c r="X132" i="1" l="1"/>
  <c r="AD130" i="20" s="1"/>
  <c r="AC132" i="1"/>
  <c r="AI130" i="20" s="1"/>
  <c r="AA132" i="1"/>
  <c r="AG130" i="20" s="1"/>
  <c r="A133" i="1"/>
  <c r="A131" i="20" s="1"/>
  <c r="AB132" i="1"/>
  <c r="AH130" i="20" s="1"/>
  <c r="Y132" i="1"/>
  <c r="AE130" i="20" s="1"/>
  <c r="Z132" i="1"/>
  <c r="AF130" i="20" s="1"/>
  <c r="B132" i="1"/>
  <c r="B130" i="20" s="1"/>
  <c r="AB133" i="1" l="1"/>
  <c r="AH131" i="20" s="1"/>
  <c r="Z133" i="1"/>
  <c r="AF131" i="20" s="1"/>
  <c r="X133" i="1"/>
  <c r="AD131" i="20" s="1"/>
  <c r="AC133" i="1"/>
  <c r="AI131" i="20" s="1"/>
  <c r="B133" i="1"/>
  <c r="B131" i="20" s="1"/>
  <c r="Y133" i="1"/>
  <c r="AE131" i="20" s="1"/>
  <c r="AA133" i="1"/>
  <c r="AG131" i="20" s="1"/>
  <c r="A134" i="1"/>
  <c r="A132" i="20" s="1"/>
  <c r="AB134" i="1" l="1"/>
  <c r="AH132" i="20" s="1"/>
  <c r="Z134" i="1"/>
  <c r="AF132" i="20" s="1"/>
  <c r="AG134" i="1"/>
  <c r="AC134" i="1"/>
  <c r="AI132" i="20" s="1"/>
  <c r="B134" i="1"/>
  <c r="B132" i="20" s="1"/>
  <c r="X134" i="1"/>
  <c r="AD132" i="20" s="1"/>
  <c r="Y134" i="1"/>
  <c r="AE132" i="20" s="1"/>
  <c r="AF134" i="1"/>
  <c r="AA134" i="1"/>
  <c r="AG132" i="20" s="1"/>
  <c r="A135" i="1"/>
  <c r="A133" i="20" s="1"/>
  <c r="AC135" i="1" l="1"/>
  <c r="AI133" i="20" s="1"/>
  <c r="B135" i="1"/>
  <c r="B133" i="20" s="1"/>
  <c r="Y135" i="1"/>
  <c r="AE133" i="20" s="1"/>
  <c r="AB135" i="1"/>
  <c r="AH133" i="20" s="1"/>
  <c r="A136" i="1"/>
  <c r="A134" i="20" s="1"/>
  <c r="X135" i="1"/>
  <c r="AD133" i="20" s="1"/>
  <c r="Z135" i="1"/>
  <c r="AF133" i="20" s="1"/>
  <c r="AA135" i="1"/>
  <c r="AG133" i="20" s="1"/>
  <c r="X136" i="1" l="1"/>
  <c r="AD134" i="20" s="1"/>
  <c r="AA136" i="1"/>
  <c r="AG134" i="20" s="1"/>
  <c r="Y136" i="1"/>
  <c r="AE134" i="20" s="1"/>
  <c r="B136" i="1"/>
  <c r="B134" i="20" s="1"/>
  <c r="AB136" i="1"/>
  <c r="AH134" i="20" s="1"/>
  <c r="Z136" i="1"/>
  <c r="AF134" i="20" s="1"/>
  <c r="AC136" i="1"/>
  <c r="AI134" i="20" s="1"/>
  <c r="A137" i="1"/>
  <c r="A135" i="20" s="1"/>
  <c r="Z137" i="1" l="1"/>
  <c r="AF135" i="20" s="1"/>
  <c r="AC137" i="1"/>
  <c r="AI135" i="20" s="1"/>
  <c r="AA137" i="1"/>
  <c r="AG135" i="20" s="1"/>
  <c r="Y137" i="1"/>
  <c r="AE135" i="20" s="1"/>
  <c r="AB137" i="1"/>
  <c r="AH135" i="20" s="1"/>
  <c r="X137" i="1"/>
  <c r="AD135" i="20" s="1"/>
  <c r="B137" i="1"/>
  <c r="B135" i="20" s="1"/>
  <c r="A138" i="1"/>
  <c r="A136" i="20" s="1"/>
  <c r="AG138" i="1" l="1"/>
  <c r="X138" i="1"/>
  <c r="AD136" i="20" s="1"/>
  <c r="AA138" i="1"/>
  <c r="AG136" i="20" s="1"/>
  <c r="Z138" i="1"/>
  <c r="AF136" i="20" s="1"/>
  <c r="B138" i="1"/>
  <c r="B136" i="20" s="1"/>
  <c r="AF138" i="1"/>
  <c r="AB138" i="1"/>
  <c r="AH136" i="20" s="1"/>
  <c r="AC138" i="1"/>
  <c r="AI136" i="20" s="1"/>
  <c r="Y138" i="1"/>
  <c r="AE136" i="20" s="1"/>
  <c r="A139" i="1"/>
  <c r="A137" i="20" s="1"/>
  <c r="Z139" i="1" l="1"/>
  <c r="AF137" i="20" s="1"/>
  <c r="AC139" i="1"/>
  <c r="AI137" i="20" s="1"/>
  <c r="AB139" i="1"/>
  <c r="AH137" i="20" s="1"/>
  <c r="Y139" i="1"/>
  <c r="AE137" i="20" s="1"/>
  <c r="X139" i="1"/>
  <c r="AD137" i="20" s="1"/>
  <c r="AA139" i="1"/>
  <c r="AG137" i="20" s="1"/>
  <c r="B139" i="1"/>
  <c r="B137" i="20" s="1"/>
  <c r="A140" i="1"/>
  <c r="A138" i="20" s="1"/>
  <c r="X140" i="1" l="1"/>
  <c r="AD138" i="20" s="1"/>
  <c r="AA140" i="1"/>
  <c r="AG138" i="20" s="1"/>
  <c r="Z140" i="1"/>
  <c r="AF138" i="20" s="1"/>
  <c r="B140" i="1"/>
  <c r="B138" i="20" s="1"/>
  <c r="AB140" i="1"/>
  <c r="AH138" i="20" s="1"/>
  <c r="Y140" i="1"/>
  <c r="AE138" i="20" s="1"/>
  <c r="AC140" i="1"/>
  <c r="AI138" i="20" s="1"/>
  <c r="A141" i="1"/>
  <c r="A139" i="20" s="1"/>
  <c r="AG141" i="1" l="1"/>
  <c r="Z141" i="1"/>
  <c r="AF139" i="20" s="1"/>
  <c r="AC141" i="1"/>
  <c r="AI139" i="20" s="1"/>
  <c r="X141" i="1"/>
  <c r="AD139" i="20" s="1"/>
  <c r="AF141" i="1"/>
  <c r="Y141" i="1"/>
  <c r="AE139" i="20" s="1"/>
  <c r="AA141" i="1"/>
  <c r="AG139" i="20" s="1"/>
  <c r="AB141" i="1"/>
  <c r="AH139" i="20" s="1"/>
  <c r="B141" i="1"/>
  <c r="B139" i="20" s="1"/>
  <c r="A142" i="1"/>
  <c r="A140" i="20" s="1"/>
  <c r="X142" i="1" l="1"/>
  <c r="AD140" i="20" s="1"/>
  <c r="AA142" i="1"/>
  <c r="AG140" i="20" s="1"/>
  <c r="Z142" i="1"/>
  <c r="AF140" i="20" s="1"/>
  <c r="B142" i="1"/>
  <c r="B140" i="20" s="1"/>
  <c r="AB142" i="1"/>
  <c r="AH140" i="20" s="1"/>
  <c r="AC142" i="1"/>
  <c r="AI140" i="20" s="1"/>
  <c r="Y142" i="1"/>
  <c r="AE140" i="20" s="1"/>
  <c r="A143" i="1"/>
  <c r="A141" i="20" s="1"/>
  <c r="Z143" i="1" l="1"/>
  <c r="AF141" i="20" s="1"/>
  <c r="AC143" i="1"/>
  <c r="AI141" i="20" s="1"/>
  <c r="AB143" i="1"/>
  <c r="AH141" i="20" s="1"/>
  <c r="K28" i="11"/>
  <c r="B63" i="11"/>
  <c r="C13" i="11"/>
  <c r="M13" i="11"/>
  <c r="AD12" i="11"/>
  <c r="AE13" i="11"/>
  <c r="AF13" i="11"/>
  <c r="J20" i="11"/>
  <c r="B71" i="11"/>
  <c r="AA21" i="11"/>
  <c r="L21" i="11"/>
  <c r="M21" i="11"/>
  <c r="AD20" i="11"/>
  <c r="AE20" i="11"/>
  <c r="P21" i="11"/>
  <c r="B80" i="11"/>
  <c r="L29" i="11"/>
  <c r="A144" i="1"/>
  <c r="A142" i="20" s="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K29" i="11"/>
  <c r="AA29" i="11"/>
  <c r="J12" i="11"/>
  <c r="AA13" i="11"/>
  <c r="D64" i="11"/>
  <c r="L12" i="11"/>
  <c r="E63" i="11"/>
  <c r="W13" i="11"/>
  <c r="H63" i="11"/>
  <c r="D72" i="11"/>
  <c r="AC21" i="11"/>
  <c r="U20" i="11"/>
  <c r="V20" i="11"/>
  <c r="H72" i="11"/>
  <c r="J29" i="11"/>
  <c r="R28" i="11"/>
  <c r="Z13" i="11"/>
  <c r="B13" i="11"/>
  <c r="S13"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C79" i="11"/>
  <c r="Y143" i="1"/>
  <c r="AE141" i="20" s="1"/>
  <c r="X143" i="1"/>
  <c r="AD141" i="20" s="1"/>
  <c r="AA143"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C80" i="11"/>
  <c r="S28" i="11"/>
  <c r="J13" i="11"/>
  <c r="B12" i="11"/>
  <c r="C12" i="11"/>
  <c r="T12" i="11"/>
  <c r="E64" i="11"/>
  <c r="N13" i="11"/>
  <c r="V12" i="11"/>
  <c r="W12" i="11"/>
  <c r="X13" i="11"/>
  <c r="R21" i="11"/>
  <c r="K20" i="11"/>
  <c r="S21" i="11"/>
  <c r="T20" i="11"/>
  <c r="F72" i="11"/>
  <c r="O21" i="11"/>
  <c r="W20" i="11"/>
  <c r="X20" i="11"/>
  <c r="AB28"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D13" i="11"/>
  <c r="D12" i="11"/>
  <c r="E13" i="11"/>
  <c r="E12" i="11"/>
  <c r="F12" i="11"/>
  <c r="F13" i="11"/>
  <c r="G13" i="11"/>
  <c r="G12" i="11"/>
  <c r="H13" i="11"/>
  <c r="H12" i="11"/>
  <c r="B20" i="11"/>
  <c r="B21" i="11"/>
  <c r="C20" i="11"/>
  <c r="C21" i="11"/>
  <c r="D20" i="11"/>
  <c r="D21" i="11"/>
  <c r="E21" i="11"/>
  <c r="E20" i="11"/>
  <c r="F21" i="11"/>
  <c r="F20" i="11"/>
  <c r="G20" i="11"/>
  <c r="G21" i="11"/>
  <c r="H21" i="11"/>
  <c r="H20" i="11"/>
  <c r="B29" i="11"/>
  <c r="B28" i="11"/>
  <c r="C28" i="11"/>
  <c r="C29" i="11"/>
  <c r="D29" i="11"/>
  <c r="D28" i="11"/>
  <c r="E28" i="11"/>
  <c r="E29" i="11"/>
  <c r="F29" i="11"/>
  <c r="F28" i="11"/>
  <c r="G29" i="11"/>
  <c r="G28" i="11"/>
  <c r="H28" i="11"/>
  <c r="H29" i="11"/>
  <c r="B37" i="11"/>
  <c r="B36" i="11"/>
  <c r="C36" i="11"/>
  <c r="C37" i="11"/>
  <c r="D36" i="11"/>
  <c r="D37" i="11"/>
  <c r="E37" i="11"/>
  <c r="E36" i="11"/>
  <c r="F36" i="11"/>
  <c r="F37" i="11"/>
  <c r="G36" i="11"/>
  <c r="G37" i="11"/>
  <c r="H36" i="11"/>
  <c r="H37" i="11"/>
  <c r="B44" i="11"/>
  <c r="B45" i="11"/>
  <c r="C45" i="11"/>
  <c r="C44" i="11"/>
  <c r="D44" i="11"/>
  <c r="D45" i="11"/>
  <c r="E45" i="11"/>
  <c r="E44" i="11"/>
  <c r="F45" i="11"/>
  <c r="F44" i="11"/>
  <c r="G45" i="11"/>
  <c r="G44" i="11"/>
  <c r="H45" i="11"/>
  <c r="H44" i="11"/>
  <c r="B52" i="11"/>
  <c r="B53" i="11"/>
  <c r="C53" i="11"/>
  <c r="C52" i="11"/>
  <c r="D52" i="11"/>
  <c r="D53" i="11"/>
  <c r="E52" i="11"/>
  <c r="E53" i="11"/>
  <c r="F53" i="11"/>
  <c r="F52" i="11"/>
  <c r="G52" i="11"/>
  <c r="G53" i="11"/>
  <c r="H53" i="11"/>
  <c r="H52" i="11"/>
  <c r="B144" i="1" l="1"/>
  <c r="B142" i="20" s="1"/>
  <c r="X144" i="1"/>
  <c r="AD142" i="20" s="1"/>
  <c r="AA144" i="1"/>
  <c r="AG142" i="20" s="1"/>
  <c r="AC144" i="1"/>
  <c r="AI142" i="20" s="1"/>
  <c r="A145" i="1"/>
  <c r="A143" i="20" s="1"/>
  <c r="AB144" i="1"/>
  <c r="AH142" i="20" s="1"/>
  <c r="Y144" i="1"/>
  <c r="AE142" i="20" s="1"/>
  <c r="Z144" i="1"/>
  <c r="AF142" i="20" s="1"/>
  <c r="AG145" i="1" l="1"/>
  <c r="Z145" i="1"/>
  <c r="AF143" i="20" s="1"/>
  <c r="AC145" i="1"/>
  <c r="AI143" i="20" s="1"/>
  <c r="X145" i="1"/>
  <c r="AD143" i="20" s="1"/>
  <c r="AF145" i="1"/>
  <c r="Y145" i="1"/>
  <c r="AE143" i="20" s="1"/>
  <c r="AA145" i="1"/>
  <c r="AG143" i="20" s="1"/>
  <c r="AB145" i="1"/>
  <c r="AH143" i="20" s="1"/>
  <c r="B145" i="1"/>
  <c r="B143" i="20" s="1"/>
  <c r="A146" i="1"/>
  <c r="A144" i="20" s="1"/>
  <c r="X146" i="1" l="1"/>
  <c r="AD144" i="20" s="1"/>
  <c r="AA146" i="1"/>
  <c r="AG144" i="20" s="1"/>
  <c r="Z146" i="1"/>
  <c r="AF144" i="20" s="1"/>
  <c r="B146" i="1"/>
  <c r="B144" i="20" s="1"/>
  <c r="AB146" i="1"/>
  <c r="AH144" i="20" s="1"/>
  <c r="AC146" i="1"/>
  <c r="AI144" i="20" s="1"/>
  <c r="Y146" i="1"/>
  <c r="AE144" i="20" s="1"/>
  <c r="A147" i="1"/>
  <c r="A145" i="20" s="1"/>
  <c r="Z147" i="1" l="1"/>
  <c r="AF145" i="20" s="1"/>
  <c r="AC147" i="1"/>
  <c r="AI145" i="20" s="1"/>
  <c r="X147" i="1"/>
  <c r="AD145" i="20" s="1"/>
  <c r="Y147" i="1"/>
  <c r="AE145" i="20" s="1"/>
  <c r="AB147" i="1"/>
  <c r="AH145" i="20" s="1"/>
  <c r="AA147" i="1"/>
  <c r="AG145" i="20" s="1"/>
  <c r="B147" i="1"/>
  <c r="B145" i="20" s="1"/>
  <c r="A148" i="1"/>
  <c r="A146" i="20" s="1"/>
  <c r="AG148" i="1" l="1"/>
  <c r="X148" i="1"/>
  <c r="AD146" i="20" s="1"/>
  <c r="AA148" i="1"/>
  <c r="AG146" i="20" s="1"/>
  <c r="Y148" i="1"/>
  <c r="AE146" i="20" s="1"/>
  <c r="B148" i="1"/>
  <c r="B146" i="20" s="1"/>
  <c r="AF148" i="1"/>
  <c r="AB148" i="1"/>
  <c r="AH146" i="20" s="1"/>
  <c r="Z148" i="1"/>
  <c r="AF146" i="20" s="1"/>
  <c r="AC148" i="1"/>
  <c r="AI146" i="20" s="1"/>
  <c r="A149" i="1"/>
  <c r="A147" i="20" s="1"/>
  <c r="Z149" i="1" l="1"/>
  <c r="AF147" i="20" s="1"/>
  <c r="AC149" i="1"/>
  <c r="AI147" i="20" s="1"/>
  <c r="X149" i="1"/>
  <c r="AD147" i="20" s="1"/>
  <c r="Y149" i="1"/>
  <c r="AE147" i="20" s="1"/>
  <c r="AA149" i="1"/>
  <c r="AG147" i="20" s="1"/>
  <c r="AB149" i="1"/>
  <c r="AH147" i="20" s="1"/>
  <c r="B149" i="1"/>
  <c r="B147" i="20" s="1"/>
  <c r="A150" i="1"/>
  <c r="A148" i="20" s="1"/>
  <c r="X150" i="1" l="1"/>
  <c r="AD148" i="20" s="1"/>
  <c r="AA150" i="1"/>
  <c r="AG148" i="20" s="1"/>
  <c r="Z150" i="1"/>
  <c r="AF148" i="20" s="1"/>
  <c r="B150" i="1"/>
  <c r="B148" i="20" s="1"/>
  <c r="AB150" i="1"/>
  <c r="AH148" i="20" s="1"/>
  <c r="AC150" i="1"/>
  <c r="AI148" i="20" s="1"/>
  <c r="Y150" i="1"/>
  <c r="AE148" i="20" s="1"/>
  <c r="A151" i="1"/>
  <c r="A149" i="20" s="1"/>
  <c r="Z151" i="1" l="1"/>
  <c r="AF149" i="20" s="1"/>
  <c r="AC151" i="1"/>
  <c r="AI149" i="20" s="1"/>
  <c r="AA151" i="1"/>
  <c r="AG149" i="20" s="1"/>
  <c r="Y151" i="1"/>
  <c r="AE149" i="20" s="1"/>
  <c r="AB151" i="1"/>
  <c r="AH149" i="20" s="1"/>
  <c r="X151" i="1"/>
  <c r="AD149" i="20" s="1"/>
  <c r="B151" i="1"/>
  <c r="B149" i="20" s="1"/>
  <c r="A152" i="1"/>
  <c r="A150" i="20" s="1"/>
  <c r="AG152" i="1" l="1"/>
  <c r="X152" i="1"/>
  <c r="AD150" i="20" s="1"/>
  <c r="AA152" i="1"/>
  <c r="AG150" i="20" s="1"/>
  <c r="AC152" i="1"/>
  <c r="AI150" i="20" s="1"/>
  <c r="B152" i="1"/>
  <c r="B150" i="20" s="1"/>
  <c r="AF152" i="1"/>
  <c r="AB152" i="1"/>
  <c r="AH150" i="20" s="1"/>
  <c r="Y152" i="1"/>
  <c r="AE150" i="20" s="1"/>
  <c r="Z152" i="1"/>
  <c r="AF150" i="20" s="1"/>
  <c r="A153" i="1"/>
  <c r="A151" i="20" s="1"/>
  <c r="Z153" i="1" l="1"/>
  <c r="AF151" i="20" s="1"/>
  <c r="AC153" i="1"/>
  <c r="AI151" i="20" s="1"/>
  <c r="AB153" i="1"/>
  <c r="AH151" i="20" s="1"/>
  <c r="Y153" i="1"/>
  <c r="AE151" i="20" s="1"/>
  <c r="AA153" i="1"/>
  <c r="AG151" i="20" s="1"/>
  <c r="X153" i="1"/>
  <c r="AD151" i="20" s="1"/>
  <c r="B153" i="1"/>
  <c r="B151" i="20" s="1"/>
  <c r="A154" i="1"/>
  <c r="A152" i="20" s="1"/>
  <c r="X154" i="1" l="1"/>
  <c r="AD152" i="20" s="1"/>
  <c r="AA154" i="1"/>
  <c r="AG152" i="20" s="1"/>
  <c r="Z154" i="1"/>
  <c r="AF152" i="20" s="1"/>
  <c r="B154" i="1"/>
  <c r="B152" i="20" s="1"/>
  <c r="AB154" i="1"/>
  <c r="AH152" i="20" s="1"/>
  <c r="AC154" i="1"/>
  <c r="AI152" i="20" s="1"/>
  <c r="Y154" i="1"/>
  <c r="AE152" i="20" s="1"/>
  <c r="A155" i="1"/>
  <c r="A153" i="20" s="1"/>
  <c r="AG155" i="1" l="1"/>
  <c r="Z155" i="1"/>
  <c r="AF153" i="20" s="1"/>
  <c r="AC155" i="1"/>
  <c r="AI153" i="20" s="1"/>
  <c r="AB155" i="1"/>
  <c r="AH153" i="20" s="1"/>
  <c r="AF155" i="1"/>
  <c r="Y155" i="1"/>
  <c r="AE153" i="20" s="1"/>
  <c r="AA155" i="1"/>
  <c r="AG153" i="20" s="1"/>
  <c r="X155" i="1"/>
  <c r="AD153" i="20" s="1"/>
  <c r="B155" i="1"/>
  <c r="B153" i="20" s="1"/>
  <c r="A156" i="1"/>
  <c r="A154" i="20" s="1"/>
  <c r="X156" i="1" l="1"/>
  <c r="AD154" i="20" s="1"/>
  <c r="AA156" i="1"/>
  <c r="AG154" i="20" s="1"/>
  <c r="Y156" i="1"/>
  <c r="AE154" i="20" s="1"/>
  <c r="B156" i="1"/>
  <c r="B154" i="20" s="1"/>
  <c r="AB156" i="1"/>
  <c r="AH154" i="20" s="1"/>
  <c r="Z156" i="1"/>
  <c r="AF154" i="20" s="1"/>
  <c r="AC156" i="1"/>
  <c r="AI154" i="20" s="1"/>
  <c r="A157" i="1"/>
  <c r="A155" i="20" s="1"/>
  <c r="Z157" i="1" l="1"/>
  <c r="AF155" i="20" s="1"/>
  <c r="AC157" i="1"/>
  <c r="AI155" i="20" s="1"/>
  <c r="X157" i="1"/>
  <c r="AD155" i="20" s="1"/>
  <c r="Y157" i="1"/>
  <c r="AE155" i="20" s="1"/>
  <c r="AA157" i="1"/>
  <c r="AG155" i="20" s="1"/>
  <c r="AB157" i="1"/>
  <c r="AH155" i="20" s="1"/>
  <c r="B157" i="1"/>
  <c r="B155" i="20" s="1"/>
  <c r="A158" i="1"/>
  <c r="A156" i="20" s="1"/>
  <c r="X158" i="1" l="1"/>
  <c r="AD156" i="20" s="1"/>
  <c r="AA158" i="1"/>
  <c r="AG156" i="20" s="1"/>
  <c r="Z158" i="1"/>
  <c r="AF156" i="20" s="1"/>
  <c r="B158" i="1"/>
  <c r="B156" i="20" s="1"/>
  <c r="AB158" i="1"/>
  <c r="AH156" i="20" s="1"/>
  <c r="AC158" i="1"/>
  <c r="AI156" i="20" s="1"/>
  <c r="Y158" i="1"/>
  <c r="AE156" i="20" s="1"/>
  <c r="A159" i="1"/>
  <c r="A157" i="20" s="1"/>
  <c r="AG159" i="1" l="1"/>
  <c r="Z159" i="1"/>
  <c r="AF157" i="20" s="1"/>
  <c r="AC159" i="1"/>
  <c r="AI157" i="20" s="1"/>
  <c r="AA159" i="1"/>
  <c r="AG157" i="20" s="1"/>
  <c r="AF159" i="1"/>
  <c r="Y159" i="1"/>
  <c r="AE157" i="20" s="1"/>
  <c r="AB159" i="1"/>
  <c r="AH157" i="20" s="1"/>
  <c r="X159" i="1"/>
  <c r="AD157" i="20" s="1"/>
  <c r="B159" i="1"/>
  <c r="B157" i="20" s="1"/>
  <c r="A160" i="1"/>
  <c r="A158" i="20" s="1"/>
  <c r="X160" i="1" l="1"/>
  <c r="AD158" i="20" s="1"/>
  <c r="AA160" i="1"/>
  <c r="AG158" i="20" s="1"/>
  <c r="Z160" i="1"/>
  <c r="AF158" i="20" s="1"/>
  <c r="B160" i="1"/>
  <c r="B158" i="20" s="1"/>
  <c r="AB160" i="1"/>
  <c r="AH158" i="20" s="1"/>
  <c r="Y160" i="1"/>
  <c r="AE158" i="20" s="1"/>
  <c r="AC160" i="1"/>
  <c r="AI158" i="20" s="1"/>
  <c r="A161" i="1"/>
  <c r="A159" i="20" s="1"/>
  <c r="Z161" i="1" l="1"/>
  <c r="AF159" i="20" s="1"/>
  <c r="AC161" i="1"/>
  <c r="AI159" i="20" s="1"/>
  <c r="AA161" i="1"/>
  <c r="AG159" i="20" s="1"/>
  <c r="Y161" i="1"/>
  <c r="AE159" i="20" s="1"/>
  <c r="AB161" i="1"/>
  <c r="AH159" i="20" s="1"/>
  <c r="X161" i="1"/>
  <c r="AD159" i="20" s="1"/>
  <c r="B161" i="1"/>
  <c r="B159" i="20" s="1"/>
  <c r="A162" i="1"/>
  <c r="A160" i="20" s="1"/>
  <c r="AG162" i="1" l="1"/>
  <c r="X162" i="1"/>
  <c r="AD160" i="20" s="1"/>
  <c r="AA162" i="1"/>
  <c r="AG160" i="20" s="1"/>
  <c r="Y162" i="1"/>
  <c r="AE160" i="20" s="1"/>
  <c r="B162" i="1"/>
  <c r="B160" i="20" s="1"/>
  <c r="AF162" i="1"/>
  <c r="AB162" i="1"/>
  <c r="AH160" i="20" s="1"/>
  <c r="AC162" i="1"/>
  <c r="AI160" i="20" s="1"/>
  <c r="Z162" i="1"/>
  <c r="AF160" i="20" s="1"/>
  <c r="A163" i="1"/>
  <c r="A161" i="20" s="1"/>
  <c r="Z163" i="1" l="1"/>
  <c r="AF161" i="20" s="1"/>
  <c r="AC163" i="1"/>
  <c r="AI161" i="20" s="1"/>
  <c r="AA163" i="1"/>
  <c r="AG161" i="20" s="1"/>
  <c r="Y163" i="1"/>
  <c r="AE161" i="20" s="1"/>
  <c r="AB163" i="1"/>
  <c r="AH161" i="20" s="1"/>
  <c r="X163" i="1"/>
  <c r="AD161" i="20" s="1"/>
  <c r="B163" i="1"/>
  <c r="B161" i="20" s="1"/>
  <c r="A164" i="1"/>
  <c r="A162" i="20" s="1"/>
  <c r="X164" i="1" l="1"/>
  <c r="AD162" i="20" s="1"/>
  <c r="AA164" i="1"/>
  <c r="AG162" i="20" s="1"/>
  <c r="Z164" i="1"/>
  <c r="AF162" i="20" s="1"/>
  <c r="B164" i="1"/>
  <c r="B162" i="20" s="1"/>
  <c r="AB164" i="1"/>
  <c r="AH162" i="20" s="1"/>
  <c r="Y164" i="1"/>
  <c r="AE162" i="20" s="1"/>
  <c r="AC164" i="1"/>
  <c r="AI162" i="20" s="1"/>
  <c r="A165" i="1"/>
  <c r="A163" i="20" s="1"/>
  <c r="Z165" i="1" l="1"/>
  <c r="AF163" i="20" s="1"/>
  <c r="AC165" i="1"/>
  <c r="AI163" i="20" s="1"/>
  <c r="X165" i="1"/>
  <c r="AD163" i="20" s="1"/>
  <c r="Y165" i="1"/>
  <c r="AE163" i="20" s="1"/>
  <c r="AA165" i="1"/>
  <c r="AG163" i="20" s="1"/>
  <c r="AB165" i="1"/>
  <c r="AH163" i="20" s="1"/>
  <c r="B165" i="1"/>
  <c r="B163" i="20" s="1"/>
  <c r="A166" i="1"/>
  <c r="A164" i="20" s="1"/>
  <c r="AG166" i="1" l="1"/>
  <c r="X166" i="1"/>
  <c r="AD164" i="20" s="1"/>
  <c r="AA166" i="1"/>
  <c r="AG164" i="20" s="1"/>
  <c r="Y166" i="1"/>
  <c r="AE164" i="20" s="1"/>
  <c r="AF166" i="1"/>
  <c r="AB166" i="1"/>
  <c r="AH164" i="20" s="1"/>
  <c r="AC166" i="1"/>
  <c r="AI164" i="20" s="1"/>
  <c r="Z166" i="1"/>
  <c r="AF164" i="20" s="1"/>
  <c r="B166" i="1"/>
  <c r="B164" i="20" s="1"/>
  <c r="A167" i="1"/>
  <c r="A165" i="20" s="1"/>
  <c r="Z167" i="1" l="1"/>
  <c r="AF165" i="20" s="1"/>
  <c r="Y167" i="1"/>
  <c r="AE165" i="20" s="1"/>
  <c r="AB167" i="1"/>
  <c r="AH165" i="20" s="1"/>
  <c r="X167" i="1"/>
  <c r="AD165" i="20" s="1"/>
  <c r="A168" i="1"/>
  <c r="A166" i="20" s="1"/>
  <c r="B167" i="1"/>
  <c r="B165" i="20" s="1"/>
  <c r="AA167" i="1"/>
  <c r="AG165" i="20" s="1"/>
  <c r="AC167" i="1"/>
  <c r="AI165" i="20" s="1"/>
  <c r="AA168" i="1" l="1"/>
  <c r="AG166" i="20" s="1"/>
  <c r="Y168" i="1"/>
  <c r="AE166" i="20" s="1"/>
  <c r="B168" i="1"/>
  <c r="B166" i="20" s="1"/>
  <c r="AB168" i="1"/>
  <c r="AH166" i="20" s="1"/>
  <c r="Z168" i="1"/>
  <c r="AF166" i="20" s="1"/>
  <c r="AC168" i="1"/>
  <c r="AI166" i="20" s="1"/>
  <c r="A169" i="1"/>
  <c r="A167" i="20" s="1"/>
  <c r="X168" i="1"/>
  <c r="AD166" i="20" s="1"/>
  <c r="AG169" i="1" l="1"/>
  <c r="Y169" i="1"/>
  <c r="AE167" i="20" s="1"/>
  <c r="AA169" i="1"/>
  <c r="AG167" i="20" s="1"/>
  <c r="X169" i="1"/>
  <c r="AD167" i="20" s="1"/>
  <c r="B169" i="1"/>
  <c r="B167" i="20" s="1"/>
  <c r="A170" i="1"/>
  <c r="A168" i="20" s="1"/>
  <c r="AF169" i="1"/>
  <c r="Z169" i="1"/>
  <c r="AF167" i="20" s="1"/>
  <c r="AC169" i="1"/>
  <c r="AI167" i="20" s="1"/>
  <c r="AB169" i="1"/>
  <c r="AH167" i="20" s="1"/>
  <c r="B170" i="1" l="1"/>
  <c r="B168" i="20" s="1"/>
  <c r="X170" i="1"/>
  <c r="AD168" i="20" s="1"/>
  <c r="AA170" i="1"/>
  <c r="AG168" i="20" s="1"/>
  <c r="Z170" i="1"/>
  <c r="AF168" i="20" s="1"/>
  <c r="A171" i="1"/>
  <c r="A169" i="20" s="1"/>
  <c r="AB170" i="1"/>
  <c r="AH168" i="20" s="1"/>
  <c r="Y170" i="1"/>
  <c r="AE168" i="20" s="1"/>
  <c r="AC170" i="1"/>
  <c r="AI168" i="20" s="1"/>
  <c r="Z171" i="1" l="1"/>
  <c r="AF169" i="20" s="1"/>
  <c r="AC171" i="1"/>
  <c r="AI169" i="20" s="1"/>
  <c r="AA171" i="1"/>
  <c r="AG169" i="20" s="1"/>
  <c r="B171" i="1"/>
  <c r="B169" i="20" s="1"/>
  <c r="Y171" i="1"/>
  <c r="AE169" i="20" s="1"/>
  <c r="AB171" i="1"/>
  <c r="AH169" i="20" s="1"/>
  <c r="X171" i="1"/>
  <c r="AD169" i="20" s="1"/>
  <c r="A172" i="1"/>
  <c r="A170" i="20" s="1"/>
  <c r="X172" i="1" l="1"/>
  <c r="AD170" i="20" s="1"/>
  <c r="A173" i="1"/>
  <c r="A171" i="20" s="1"/>
  <c r="AA172" i="1"/>
  <c r="AG170" i="20" s="1"/>
  <c r="AC172" i="1"/>
  <c r="AI170" i="20" s="1"/>
  <c r="Y172" i="1"/>
  <c r="AE170" i="20" s="1"/>
  <c r="AB172" i="1"/>
  <c r="AH170" i="20" s="1"/>
  <c r="B172" i="1"/>
  <c r="B170" i="20" s="1"/>
  <c r="Z172" i="1"/>
  <c r="AF170" i="20" s="1"/>
  <c r="Z173" i="1" l="1"/>
  <c r="AF171" i="20" s="1"/>
  <c r="AC173" i="1"/>
  <c r="AI171" i="20" s="1"/>
  <c r="AA173" i="1"/>
  <c r="AG171" i="20" s="1"/>
  <c r="AG173" i="1"/>
  <c r="Y173" i="1"/>
  <c r="AE171" i="20" s="1"/>
  <c r="AB173" i="1"/>
  <c r="AH171" i="20" s="1"/>
  <c r="X173" i="1"/>
  <c r="AD171" i="20" s="1"/>
  <c r="B173" i="1"/>
  <c r="B171" i="20" s="1"/>
  <c r="AF173" i="1"/>
  <c r="A174" i="1"/>
  <c r="A172" i="20" s="1"/>
  <c r="AB174" i="1" l="1"/>
  <c r="AH172" i="20" s="1"/>
  <c r="AC174" i="1"/>
  <c r="AI172" i="20" s="1"/>
  <c r="Y174" i="1"/>
  <c r="AE172" i="20" s="1"/>
  <c r="A175" i="1"/>
  <c r="A173" i="20" s="1"/>
  <c r="X174" i="1"/>
  <c r="AD172" i="20" s="1"/>
  <c r="B174" i="1"/>
  <c r="B172" i="20" s="1"/>
  <c r="Z174" i="1"/>
  <c r="AF172" i="20" s="1"/>
  <c r="AA174" i="1"/>
  <c r="AG172" i="20" s="1"/>
  <c r="Y175" i="1" l="1"/>
  <c r="AE173" i="20" s="1"/>
  <c r="AB175" i="1"/>
  <c r="AH173" i="20" s="1"/>
  <c r="AA175" i="1"/>
  <c r="AG173" i="20" s="1"/>
  <c r="A176" i="1"/>
  <c r="A174" i="20" s="1"/>
  <c r="Z175" i="1"/>
  <c r="AF173" i="20" s="1"/>
  <c r="AC175" i="1"/>
  <c r="AI173" i="20" s="1"/>
  <c r="X175" i="1"/>
  <c r="AD173" i="20" s="1"/>
  <c r="B175" i="1"/>
  <c r="B173" i="20" s="1"/>
  <c r="AF176" i="1" l="1"/>
  <c r="AB176" i="1"/>
  <c r="AH174" i="20" s="1"/>
  <c r="Y176" i="1"/>
  <c r="AE174" i="20" s="1"/>
  <c r="Z176" i="1"/>
  <c r="AF174" i="20" s="1"/>
  <c r="X176" i="1"/>
  <c r="AD174" i="20" s="1"/>
  <c r="B176" i="1"/>
  <c r="B174" i="20" s="1"/>
  <c r="AG176" i="1"/>
  <c r="AA176" i="1"/>
  <c r="AG174" i="20" s="1"/>
  <c r="AC176" i="1"/>
  <c r="AI174" i="20" s="1"/>
  <c r="A177" i="1"/>
  <c r="A175" i="20" s="1"/>
  <c r="Z177" i="1" l="1"/>
  <c r="AF175" i="20" s="1"/>
  <c r="AC177" i="1"/>
  <c r="AI175" i="20" s="1"/>
  <c r="X177" i="1"/>
  <c r="AD175" i="20" s="1"/>
  <c r="A178" i="1"/>
  <c r="A176" i="20" s="1"/>
  <c r="Y177" i="1"/>
  <c r="AE175" i="20" s="1"/>
  <c r="AA177" i="1"/>
  <c r="AG175" i="20" s="1"/>
  <c r="AB177" i="1"/>
  <c r="AH175" i="20" s="1"/>
  <c r="B177" i="1"/>
  <c r="B175" i="20" s="1"/>
  <c r="AA178" i="1" l="1"/>
  <c r="AG176" i="20" s="1"/>
  <c r="Z178" i="1"/>
  <c r="AF176" i="20" s="1"/>
  <c r="B178" i="1"/>
  <c r="B176" i="20" s="1"/>
  <c r="AB178" i="1"/>
  <c r="AH176" i="20" s="1"/>
  <c r="AC178" i="1"/>
  <c r="AI176" i="20" s="1"/>
  <c r="Y178" i="1"/>
  <c r="AE176" i="20" s="1"/>
  <c r="A179" i="1"/>
  <c r="A177" i="20" s="1"/>
  <c r="X178" i="1"/>
  <c r="AD176" i="20" s="1"/>
  <c r="Y179" i="1" l="1"/>
  <c r="AE177" i="20" s="1"/>
  <c r="X179" i="1"/>
  <c r="AD177" i="20" s="1"/>
  <c r="AA179" i="1"/>
  <c r="AG177" i="20" s="1"/>
  <c r="A180" i="1"/>
  <c r="A178" i="20" s="1"/>
  <c r="Z179" i="1"/>
  <c r="AF177" i="20" s="1"/>
  <c r="AC179" i="1"/>
  <c r="AI177" i="20" s="1"/>
  <c r="AB179" i="1"/>
  <c r="AH177" i="20" s="1"/>
  <c r="B179" i="1"/>
  <c r="B177" i="20" s="1"/>
  <c r="AF180" i="1" l="1"/>
  <c r="AB180" i="1"/>
  <c r="AH178" i="20" s="1"/>
  <c r="Y180" i="1"/>
  <c r="AE178" i="20" s="1"/>
  <c r="Z180" i="1"/>
  <c r="AF178" i="20" s="1"/>
  <c r="B180" i="1"/>
  <c r="B178" i="20" s="1"/>
  <c r="A181" i="1"/>
  <c r="A179" i="20" s="1"/>
  <c r="AG180" i="1"/>
  <c r="X180" i="1"/>
  <c r="AD178" i="20" s="1"/>
  <c r="AA180" i="1"/>
  <c r="AG178" i="20" s="1"/>
  <c r="AC180" i="1"/>
  <c r="AI178" i="20" s="1"/>
  <c r="Y181" i="1" l="1"/>
  <c r="AE179" i="20" s="1"/>
  <c r="AA181" i="1"/>
  <c r="AG179" i="20" s="1"/>
  <c r="AB181" i="1"/>
  <c r="AH179" i="20" s="1"/>
  <c r="B181" i="1"/>
  <c r="B179" i="20" s="1"/>
  <c r="Z181" i="1"/>
  <c r="AF179" i="20" s="1"/>
  <c r="AC181" i="1"/>
  <c r="AI179" i="20" s="1"/>
  <c r="X181" i="1"/>
  <c r="AD179" i="20" s="1"/>
  <c r="A182" i="1"/>
  <c r="A180" i="20" s="1"/>
  <c r="AB182" i="1" l="1"/>
  <c r="AH180" i="20" s="1"/>
  <c r="AC182" i="1"/>
  <c r="AI180" i="20" s="1"/>
  <c r="Y182" i="1"/>
  <c r="AE180" i="20" s="1"/>
  <c r="B182" i="1"/>
  <c r="B180" i="20" s="1"/>
  <c r="X182" i="1"/>
  <c r="AD180" i="20" s="1"/>
  <c r="AA182" i="1"/>
  <c r="AG180" i="20" s="1"/>
  <c r="Z182" i="1"/>
  <c r="AF180" i="20" s="1"/>
  <c r="A183" i="1"/>
  <c r="A181" i="20" s="1"/>
  <c r="AF183" i="1" l="1"/>
  <c r="Y183" i="1"/>
  <c r="AE181" i="20" s="1"/>
  <c r="AB183" i="1"/>
  <c r="AH181" i="20" s="1"/>
  <c r="X183" i="1"/>
  <c r="AD181" i="20" s="1"/>
  <c r="B183" i="1"/>
  <c r="B181" i="20" s="1"/>
  <c r="AG183" i="1"/>
  <c r="Z183" i="1"/>
  <c r="AF181" i="20" s="1"/>
  <c r="AC183" i="1"/>
  <c r="AI181" i="20" s="1"/>
  <c r="AA183" i="1"/>
  <c r="AG181" i="20" s="1"/>
  <c r="A184" i="1"/>
  <c r="A182" i="20" s="1"/>
  <c r="AB184" i="1" l="1"/>
  <c r="AH182" i="20" s="1"/>
  <c r="Y184" i="1"/>
  <c r="AE182" i="20" s="1"/>
  <c r="Z184" i="1"/>
  <c r="AF182" i="20" s="1"/>
  <c r="B184" i="1"/>
  <c r="B182" i="20" s="1"/>
  <c r="X184" i="1"/>
  <c r="AD182" i="20" s="1"/>
  <c r="AA184" i="1"/>
  <c r="AG182" i="20" s="1"/>
  <c r="AC184" i="1"/>
  <c r="AI182" i="20" s="1"/>
  <c r="A185" i="1"/>
  <c r="A183" i="20" s="1"/>
  <c r="Y185" i="1" l="1"/>
  <c r="AE183" i="20" s="1"/>
  <c r="AB185" i="1"/>
  <c r="AH183" i="20" s="1"/>
  <c r="X185" i="1"/>
  <c r="AD183" i="20" s="1"/>
  <c r="B185" i="1"/>
  <c r="B183" i="20" s="1"/>
  <c r="A186" i="1"/>
  <c r="A184" i="20" s="1"/>
  <c r="Z185" i="1"/>
  <c r="AF183" i="20" s="1"/>
  <c r="AC185" i="1"/>
  <c r="AI183" i="20" s="1"/>
  <c r="AA185" i="1"/>
  <c r="AG183" i="20" s="1"/>
  <c r="AB186" i="1" l="1"/>
  <c r="AH184" i="20" s="1"/>
  <c r="AC186" i="1"/>
  <c r="AI184" i="20" s="1"/>
  <c r="Y186" i="1"/>
  <c r="AE184" i="20" s="1"/>
  <c r="A187" i="1"/>
  <c r="A185" i="20" s="1"/>
  <c r="X186" i="1"/>
  <c r="AD184" i="20" s="1"/>
  <c r="AA186" i="1"/>
  <c r="AG184" i="20" s="1"/>
  <c r="Z186" i="1"/>
  <c r="AF184" i="20" s="1"/>
  <c r="B186" i="1"/>
  <c r="B184" i="20" s="1"/>
  <c r="AF187" i="1" l="1"/>
  <c r="Y187" i="1"/>
  <c r="AE185" i="20" s="1"/>
  <c r="AB187" i="1"/>
  <c r="AH185" i="20" s="1"/>
  <c r="X187" i="1"/>
  <c r="AD185" i="20" s="1"/>
  <c r="A188" i="1"/>
  <c r="A186" i="20" s="1"/>
  <c r="AG187" i="1"/>
  <c r="Z187" i="1"/>
  <c r="AF185" i="20" s="1"/>
  <c r="AC187" i="1"/>
  <c r="AI185" i="20" s="1"/>
  <c r="AA187" i="1"/>
  <c r="AG185" i="20" s="1"/>
  <c r="B187" i="1"/>
  <c r="B185" i="20" s="1"/>
  <c r="AB188" i="1" l="1"/>
  <c r="AH186" i="20" s="1"/>
  <c r="Y188" i="1"/>
  <c r="AE186" i="20" s="1"/>
  <c r="Z188" i="1"/>
  <c r="AF186" i="20" s="1"/>
  <c r="A189" i="1"/>
  <c r="A187" i="20" s="1"/>
  <c r="X188" i="1"/>
  <c r="AD186" i="20" s="1"/>
  <c r="AA188" i="1"/>
  <c r="AG186" i="20" s="1"/>
  <c r="AC188" i="1"/>
  <c r="AI186" i="20" s="1"/>
  <c r="B188" i="1"/>
  <c r="B186" i="20" s="1"/>
  <c r="Y189" i="1" l="1"/>
  <c r="AE187" i="20" s="1"/>
  <c r="AA189" i="1"/>
  <c r="AG187" i="20" s="1"/>
  <c r="AB189" i="1"/>
  <c r="AH187" i="20" s="1"/>
  <c r="A190" i="1"/>
  <c r="A188" i="20" s="1"/>
  <c r="Z189" i="1"/>
  <c r="AF187" i="20" s="1"/>
  <c r="AC189" i="1"/>
  <c r="AI187" i="20" s="1"/>
  <c r="X189" i="1"/>
  <c r="AD187" i="20" s="1"/>
  <c r="B189" i="1"/>
  <c r="B187" i="20" s="1"/>
  <c r="AF190" i="1" l="1"/>
  <c r="AB190" i="1"/>
  <c r="AH188" i="20" s="1"/>
  <c r="AC190" i="1"/>
  <c r="AI188" i="20" s="1"/>
  <c r="Y190" i="1"/>
  <c r="AE188" i="20" s="1"/>
  <c r="B190" i="1"/>
  <c r="B188" i="20" s="1"/>
  <c r="A191" i="1"/>
  <c r="A189" i="20" s="1"/>
  <c r="AG190" i="1"/>
  <c r="X190" i="1"/>
  <c r="AD188" i="20" s="1"/>
  <c r="AA190" i="1"/>
  <c r="AG188" i="20" s="1"/>
  <c r="Z190" i="1"/>
  <c r="AF188" i="20" s="1"/>
  <c r="Y191" i="1" l="1"/>
  <c r="AE189" i="20" s="1"/>
  <c r="AB191" i="1"/>
  <c r="AH189" i="20" s="1"/>
  <c r="AA191" i="1"/>
  <c r="AG189" i="20" s="1"/>
  <c r="A192" i="1"/>
  <c r="A190" i="20" s="1"/>
  <c r="Z191" i="1"/>
  <c r="AF189" i="20" s="1"/>
  <c r="AC191" i="1"/>
  <c r="AI189" i="20" s="1"/>
  <c r="X191" i="1"/>
  <c r="AD189" i="20" s="1"/>
  <c r="B191" i="1"/>
  <c r="B189" i="20" s="1"/>
  <c r="AB192" i="1" l="1"/>
  <c r="AH190" i="20" s="1"/>
  <c r="Z192" i="1"/>
  <c r="AF190" i="20" s="1"/>
  <c r="AC192" i="1"/>
  <c r="AI190" i="20" s="1"/>
  <c r="B192" i="1"/>
  <c r="B190" i="20" s="1"/>
  <c r="X192" i="1"/>
  <c r="AD190" i="20" s="1"/>
  <c r="AA192" i="1"/>
  <c r="AG190" i="20" s="1"/>
  <c r="Y192" i="1"/>
  <c r="AE190" i="20" s="1"/>
  <c r="A193" i="1"/>
  <c r="A191" i="20" s="1"/>
  <c r="Y193" i="1" l="1"/>
  <c r="AE191" i="20" s="1"/>
  <c r="AA193" i="1"/>
  <c r="AG191" i="20" s="1"/>
  <c r="AB193" i="1"/>
  <c r="AH191" i="20" s="1"/>
  <c r="A194" i="1"/>
  <c r="A192" i="20" s="1"/>
  <c r="Z193" i="1"/>
  <c r="AF191" i="20" s="1"/>
  <c r="AC193" i="1"/>
  <c r="AI191" i="20" s="1"/>
  <c r="X193" i="1"/>
  <c r="AD191" i="20" s="1"/>
  <c r="B193" i="1"/>
  <c r="B191" i="20" s="1"/>
  <c r="AF194" i="1" l="1"/>
  <c r="AB194" i="1"/>
  <c r="AH192" i="20" s="1"/>
  <c r="AC194" i="1"/>
  <c r="AI192" i="20" s="1"/>
  <c r="Y194" i="1"/>
  <c r="AE192" i="20" s="1"/>
  <c r="B194" i="1"/>
  <c r="B192" i="20" s="1"/>
  <c r="AG194" i="1"/>
  <c r="X194" i="1"/>
  <c r="AD192" i="20" s="1"/>
  <c r="AA194" i="1"/>
  <c r="AG192" i="20" s="1"/>
  <c r="Z194" i="1"/>
  <c r="AF192" i="20" s="1"/>
  <c r="A195" i="1"/>
  <c r="A193" i="20" s="1"/>
  <c r="Y195" i="1" l="1"/>
  <c r="AE193" i="20" s="1"/>
  <c r="AB195" i="1"/>
  <c r="AH193" i="20" s="1"/>
  <c r="X195" i="1"/>
  <c r="AD193" i="20" s="1"/>
  <c r="A196" i="1"/>
  <c r="A194" i="20" s="1"/>
  <c r="Z195" i="1"/>
  <c r="AF193" i="20" s="1"/>
  <c r="AC195" i="1"/>
  <c r="AI193" i="20" s="1"/>
  <c r="AA195" i="1"/>
  <c r="AG193" i="20" s="1"/>
  <c r="B195" i="1"/>
  <c r="B193" i="20" s="1"/>
  <c r="AB196" i="1" l="1"/>
  <c r="AH194" i="20" s="1"/>
  <c r="Y196" i="1"/>
  <c r="AE194" i="20" s="1"/>
  <c r="Z196" i="1"/>
  <c r="AF194" i="20" s="1"/>
  <c r="X196" i="1"/>
  <c r="AD194" i="20" s="1"/>
  <c r="AA196" i="1"/>
  <c r="AG194" i="20" s="1"/>
  <c r="AC196" i="1"/>
  <c r="AI194" i="20" s="1"/>
  <c r="B196" i="1"/>
  <c r="B194" i="20" s="1"/>
  <c r="A197" i="1"/>
  <c r="A195" i="20" s="1"/>
  <c r="AF197" i="1" l="1"/>
  <c r="Y197" i="1"/>
  <c r="AE195" i="20" s="1"/>
  <c r="AA197" i="1"/>
  <c r="AG195" i="20" s="1"/>
  <c r="AB197" i="1"/>
  <c r="AH195" i="20" s="1"/>
  <c r="A198" i="1"/>
  <c r="A196" i="20" s="1"/>
  <c r="AG197" i="1"/>
  <c r="Z197" i="1"/>
  <c r="AF195" i="20" s="1"/>
  <c r="AC197" i="1"/>
  <c r="AI195" i="20" s="1"/>
  <c r="X197" i="1"/>
  <c r="AD195" i="20" s="1"/>
  <c r="B197" i="1"/>
  <c r="B195" i="20" s="1"/>
  <c r="AB198" i="1" l="1"/>
  <c r="AH196" i="20" s="1"/>
  <c r="AC198" i="1"/>
  <c r="AI196" i="20" s="1"/>
  <c r="Y198" i="1"/>
  <c r="AE196" i="20" s="1"/>
  <c r="A199" i="1"/>
  <c r="A197" i="20" s="1"/>
  <c r="X198" i="1"/>
  <c r="AD196" i="20" s="1"/>
  <c r="AA198" i="1"/>
  <c r="AG196" i="20" s="1"/>
  <c r="Z198" i="1"/>
  <c r="AF196" i="20" s="1"/>
  <c r="B198" i="1"/>
  <c r="B196" i="20" s="1"/>
  <c r="Y199" i="1" l="1"/>
  <c r="AE197" i="20" s="1"/>
  <c r="X199" i="1"/>
  <c r="AD197" i="20" s="1"/>
  <c r="AB199" i="1"/>
  <c r="AH197" i="20" s="1"/>
  <c r="B199" i="1"/>
  <c r="B197" i="20" s="1"/>
  <c r="A200" i="1"/>
  <c r="A198" i="20" s="1"/>
  <c r="Z199" i="1"/>
  <c r="AF197" i="20" s="1"/>
  <c r="AC199" i="1"/>
  <c r="AI197" i="20" s="1"/>
  <c r="AA199" i="1"/>
  <c r="AG197" i="20" s="1"/>
  <c r="AB200" i="1" l="1"/>
  <c r="AH198" i="20" s="1"/>
  <c r="Y200" i="1"/>
  <c r="AE198" i="20" s="1"/>
  <c r="Z200" i="1"/>
  <c r="AF198" i="20" s="1"/>
  <c r="A201" i="1"/>
  <c r="A199" i="20" s="1"/>
  <c r="X200" i="1"/>
  <c r="AD198" i="20" s="1"/>
  <c r="AA200" i="1"/>
  <c r="AG198" i="20" s="1"/>
  <c r="AC200" i="1"/>
  <c r="AI198" i="20" s="1"/>
  <c r="B200" i="1"/>
  <c r="B198" i="20" s="1"/>
  <c r="AF201" i="1" l="1"/>
  <c r="Y201" i="1"/>
  <c r="AE199" i="20" s="1"/>
  <c r="AA201" i="1"/>
  <c r="AG199" i="20" s="1"/>
  <c r="AB201" i="1"/>
  <c r="AH199" i="20" s="1"/>
  <c r="B201" i="1"/>
  <c r="B199" i="20" s="1"/>
  <c r="A202" i="1"/>
  <c r="A200" i="20" s="1"/>
  <c r="AG201" i="1"/>
  <c r="Z201" i="1"/>
  <c r="AF199" i="20" s="1"/>
  <c r="AC201" i="1"/>
  <c r="AI199" i="20" s="1"/>
  <c r="X201" i="1"/>
  <c r="AD199" i="20" s="1"/>
  <c r="AB202" i="1" l="1"/>
  <c r="AH200" i="20" s="1"/>
  <c r="AC202" i="1"/>
  <c r="AI200" i="20" s="1"/>
  <c r="Y202" i="1"/>
  <c r="AE200" i="20" s="1"/>
  <c r="A203" i="1"/>
  <c r="A201" i="20" s="1"/>
  <c r="X202" i="1"/>
  <c r="AD200" i="20" s="1"/>
  <c r="AA202" i="1"/>
  <c r="AG200" i="20" s="1"/>
  <c r="Z202" i="1"/>
  <c r="AF200" i="20" s="1"/>
  <c r="B202" i="1"/>
  <c r="B200" i="20" s="1"/>
  <c r="Y203" i="1" l="1"/>
  <c r="AE201" i="20" s="1"/>
  <c r="AA203" i="1"/>
  <c r="AG201" i="20" s="1"/>
  <c r="X203" i="1"/>
  <c r="AD201" i="20" s="1"/>
  <c r="B203" i="1"/>
  <c r="B201" i="20" s="1"/>
  <c r="Z203" i="1"/>
  <c r="AF201" i="20" s="1"/>
  <c r="AC203" i="1"/>
  <c r="AI201" i="20" s="1"/>
  <c r="AB203" i="1"/>
  <c r="AH201" i="20" s="1"/>
  <c r="A204" i="1"/>
  <c r="A202" i="20" s="1"/>
  <c r="AF204" i="1" l="1"/>
  <c r="AB204" i="1"/>
  <c r="AH202" i="20" s="1"/>
  <c r="Y204" i="1"/>
  <c r="AE202" i="20" s="1"/>
  <c r="Z204" i="1"/>
  <c r="AF202" i="20" s="1"/>
  <c r="A205" i="1"/>
  <c r="A203" i="20" s="1"/>
  <c r="AG204" i="1"/>
  <c r="X204" i="1"/>
  <c r="AD202" i="20" s="1"/>
  <c r="AA204" i="1"/>
  <c r="AG202" i="20" s="1"/>
  <c r="AC204" i="1"/>
  <c r="AI202" i="20" s="1"/>
  <c r="B204" i="1"/>
  <c r="B202" i="20" s="1"/>
  <c r="Y205" i="1" l="1"/>
  <c r="AE203" i="20" s="1"/>
  <c r="AA205" i="1"/>
  <c r="AG203" i="20" s="1"/>
  <c r="AB205" i="1"/>
  <c r="AH203" i="20" s="1"/>
  <c r="B205" i="1"/>
  <c r="B203" i="20" s="1"/>
  <c r="A206" i="1"/>
  <c r="A204" i="20" s="1"/>
  <c r="Z205" i="1"/>
  <c r="AF203" i="20" s="1"/>
  <c r="AC205" i="1"/>
  <c r="AI203" i="20" s="1"/>
  <c r="X205" i="1"/>
  <c r="AD203" i="20" s="1"/>
  <c r="AB206" i="1" l="1"/>
  <c r="AH204" i="20" s="1"/>
  <c r="AC206" i="1"/>
  <c r="AI204" i="20" s="1"/>
  <c r="Y206" i="1"/>
  <c r="AE204" i="20" s="1"/>
  <c r="A207" i="1"/>
  <c r="A205" i="20" s="1"/>
  <c r="X206" i="1"/>
  <c r="AD204" i="20" s="1"/>
  <c r="AA206" i="1"/>
  <c r="AG204" i="20" s="1"/>
  <c r="Z206" i="1"/>
  <c r="AF204" i="20" s="1"/>
  <c r="B206" i="1"/>
  <c r="B204" i="20" s="1"/>
  <c r="Y207" i="1" l="1"/>
  <c r="AE205" i="20" s="1"/>
  <c r="X207" i="1"/>
  <c r="AD205" i="20" s="1"/>
  <c r="AA207" i="1"/>
  <c r="AG205" i="20" s="1"/>
  <c r="B207" i="1"/>
  <c r="B205" i="20" s="1"/>
  <c r="Z207" i="1"/>
  <c r="AF205" i="20" s="1"/>
  <c r="AC207" i="1"/>
  <c r="AI205" i="20" s="1"/>
  <c r="AB207" i="1"/>
  <c r="AH205" i="20" s="1"/>
  <c r="A208" i="1"/>
  <c r="A206" i="20" s="1"/>
  <c r="AF208" i="1" l="1"/>
  <c r="AB208" i="1"/>
  <c r="AH206" i="20" s="1"/>
  <c r="Y208" i="1"/>
  <c r="AE206" i="20" s="1"/>
  <c r="Z208" i="1"/>
  <c r="AF206" i="20" s="1"/>
  <c r="B208" i="1"/>
  <c r="B206" i="20" s="1"/>
  <c r="A209" i="1"/>
  <c r="A207" i="20" s="1"/>
  <c r="AG208" i="1"/>
  <c r="X208" i="1"/>
  <c r="AD206" i="20" s="1"/>
  <c r="AA208" i="1"/>
  <c r="AG206" i="20" s="1"/>
  <c r="AC208" i="1"/>
  <c r="AI206" i="20" s="1"/>
  <c r="Y209" i="1" l="1"/>
  <c r="AE207" i="20" s="1"/>
  <c r="AA209" i="1"/>
  <c r="AG207" i="20" s="1"/>
  <c r="AB209" i="1"/>
  <c r="AH207" i="20" s="1"/>
  <c r="B209" i="1"/>
  <c r="B207" i="20" s="1"/>
  <c r="Z209" i="1"/>
  <c r="AF207" i="20" s="1"/>
  <c r="AC209" i="1"/>
  <c r="AI207" i="20" s="1"/>
  <c r="X209" i="1"/>
  <c r="AD207" i="20" s="1"/>
  <c r="A210" i="1"/>
  <c r="A208" i="20" s="1"/>
  <c r="AB210" i="1" l="1"/>
  <c r="AH208" i="20" s="1"/>
  <c r="AC210" i="1"/>
  <c r="AI208" i="20" s="1"/>
  <c r="Y210" i="1"/>
  <c r="AE208" i="20" s="1"/>
  <c r="A211" i="1"/>
  <c r="A209" i="20" s="1"/>
  <c r="AA210" i="1"/>
  <c r="AG208" i="20" s="1"/>
  <c r="X210" i="1"/>
  <c r="AD208" i="20" s="1"/>
  <c r="B210" i="1"/>
  <c r="B208" i="20" s="1"/>
  <c r="Z210" i="1"/>
  <c r="AF208" i="20" s="1"/>
  <c r="M80" i="11"/>
  <c r="R71" i="11"/>
  <c r="B95" i="11"/>
  <c r="O64" i="11"/>
  <c r="O63" i="11"/>
  <c r="P88" i="11"/>
  <c r="U64" i="11"/>
  <c r="M79" i="11"/>
  <c r="B104" i="11"/>
  <c r="L64" i="11"/>
  <c r="N87" i="11"/>
  <c r="P104" i="11"/>
  <c r="P80" i="11"/>
  <c r="T64" i="11"/>
  <c r="G87" i="11"/>
  <c r="H103" i="11"/>
  <c r="U80" i="11"/>
  <c r="P95" i="11"/>
  <c r="D80" i="11"/>
  <c r="E88" i="11"/>
  <c r="O104" i="11"/>
  <c r="J80" i="11"/>
  <c r="L72" i="11"/>
  <c r="J72" i="11"/>
  <c r="J104" i="11"/>
  <c r="U79" i="11"/>
  <c r="N96" i="11"/>
  <c r="S80" i="11"/>
  <c r="N79" i="11"/>
  <c r="V64" i="11"/>
  <c r="G103" i="11"/>
  <c r="G80" i="11"/>
  <c r="J103" i="11"/>
  <c r="J71" i="11"/>
  <c r="S79" i="11"/>
  <c r="M95" i="11"/>
  <c r="M71" i="11"/>
  <c r="L95" i="11"/>
  <c r="K64" i="11"/>
  <c r="M88" i="11"/>
  <c r="T79" i="11"/>
  <c r="P64" i="11"/>
  <c r="B88" i="11"/>
  <c r="L103" i="11"/>
  <c r="U71" i="11"/>
  <c r="E87" i="11"/>
  <c r="G104" i="11"/>
  <c r="V63" i="11"/>
  <c r="D88" i="11"/>
  <c r="F103" i="11"/>
  <c r="D79" i="11"/>
  <c r="E95" i="11"/>
  <c r="R64" i="11"/>
  <c r="J87" i="11"/>
  <c r="D104" i="11"/>
  <c r="L63" i="11"/>
  <c r="J79" i="11"/>
  <c r="C87" i="11"/>
  <c r="E104" i="11"/>
  <c r="N71" i="11"/>
  <c r="L96" i="11"/>
  <c r="V71" i="11"/>
  <c r="H80" i="11"/>
  <c r="C103" i="11"/>
  <c r="J63" i="11"/>
  <c r="D103" i="11"/>
  <c r="L104" i="11"/>
  <c r="P87" i="11"/>
  <c r="R79" i="11"/>
  <c r="J95" i="11"/>
  <c r="L80" i="11"/>
  <c r="W72" i="11"/>
  <c r="W63" i="11"/>
  <c r="H95" i="11"/>
  <c r="R80" i="11"/>
  <c r="M96" i="11"/>
  <c r="C96" i="11"/>
  <c r="G96" i="11"/>
  <c r="L87" i="11"/>
  <c r="R72" i="11"/>
  <c r="O87" i="11"/>
  <c r="W79" i="11"/>
  <c r="K71" i="11"/>
  <c r="S72" i="11"/>
  <c r="M104" i="11"/>
  <c r="V80" i="11"/>
  <c r="O95" i="11"/>
  <c r="P63" i="11"/>
  <c r="H79" i="11"/>
  <c r="C104" i="11"/>
  <c r="X64" i="11"/>
  <c r="N63" i="11"/>
  <c r="O79" i="11"/>
  <c r="B103" i="11"/>
  <c r="U63" i="11"/>
  <c r="H87" i="11"/>
  <c r="M63" i="11"/>
  <c r="E80" i="11"/>
  <c r="G95" i="11"/>
  <c r="S64" i="11"/>
  <c r="T63" i="11"/>
  <c r="G79" i="11"/>
  <c r="H96" i="11"/>
  <c r="S63" i="11"/>
  <c r="G88" i="11"/>
  <c r="R63" i="11"/>
  <c r="P71" i="11"/>
  <c r="F95" i="11"/>
  <c r="X72" i="11"/>
  <c r="J88" i="11"/>
  <c r="C95" i="11"/>
  <c r="F79" i="11"/>
  <c r="X71" i="11"/>
  <c r="M87" i="11"/>
  <c r="P103" i="11"/>
  <c r="O96" i="11"/>
  <c r="K104" i="11"/>
  <c r="O88" i="11"/>
  <c r="M72" i="11"/>
  <c r="H88" i="11"/>
  <c r="N72" i="11"/>
  <c r="F87" i="11"/>
  <c r="K72" i="11"/>
  <c r="T72" i="11"/>
  <c r="K87" i="11"/>
  <c r="M103" i="11"/>
  <c r="H104" i="11"/>
  <c r="O103" i="11"/>
  <c r="D96" i="11"/>
  <c r="J64" i="11"/>
  <c r="K96" i="11"/>
  <c r="O80" i="11"/>
  <c r="O72" i="11"/>
  <c r="F96" i="11"/>
  <c r="S71" i="11"/>
  <c r="K80" i="11"/>
  <c r="N64" i="11"/>
  <c r="E96" i="11"/>
  <c r="T80" i="11"/>
  <c r="D87" i="11"/>
  <c r="N104" i="11"/>
  <c r="P72" i="11"/>
  <c r="K95" i="11"/>
  <c r="M64" i="11"/>
  <c r="N80" i="11"/>
  <c r="L79" i="11"/>
  <c r="D95" i="11"/>
  <c r="V72" i="11"/>
  <c r="K88" i="11"/>
  <c r="E103" i="11"/>
  <c r="L71" i="11"/>
  <c r="B96" i="11"/>
  <c r="K63" i="11"/>
  <c r="T71" i="11"/>
  <c r="B87" i="11"/>
  <c r="X63" i="11"/>
  <c r="K79" i="11"/>
  <c r="P79" i="11"/>
  <c r="K103" i="11"/>
  <c r="E79" i="11"/>
  <c r="J96" i="11"/>
  <c r="F80" i="11"/>
  <c r="U72" i="11"/>
  <c r="L88" i="11"/>
  <c r="N103" i="11"/>
  <c r="O71" i="11"/>
  <c r="W71" i="11"/>
  <c r="F104" i="11"/>
  <c r="V79" i="11"/>
  <c r="P96" i="11"/>
  <c r="F88" i="11"/>
  <c r="N95" i="11"/>
  <c r="C88" i="11"/>
  <c r="W64" i="11"/>
  <c r="N88" i="11"/>
  <c r="W80" i="11"/>
  <c r="Y211" i="1" l="1"/>
  <c r="AE209" i="20" s="1"/>
  <c r="X211" i="1"/>
  <c r="AD209" i="20" s="1"/>
  <c r="AA211" i="1"/>
  <c r="AG209" i="20" s="1"/>
  <c r="AF211" i="1"/>
  <c r="B211" i="1"/>
  <c r="B209" i="20" s="1"/>
  <c r="AG211" i="1"/>
  <c r="Z211" i="1"/>
  <c r="AF209" i="20" s="1"/>
  <c r="AC211" i="1"/>
  <c r="AI209" i="20" s="1"/>
  <c r="AB211" i="1"/>
  <c r="AH209" i="20" s="1"/>
  <c r="A212" i="1"/>
  <c r="A210" i="20" s="1"/>
  <c r="X212" i="1" l="1"/>
  <c r="AD210" i="20" s="1"/>
  <c r="AA212" i="1"/>
  <c r="AG210" i="20" s="1"/>
  <c r="Y212" i="1"/>
  <c r="AE210" i="20" s="1"/>
  <c r="B212" i="1"/>
  <c r="B210" i="20" s="1"/>
  <c r="AB212" i="1"/>
  <c r="AH210" i="20" s="1"/>
  <c r="Z212" i="1"/>
  <c r="AF210" i="20" s="1"/>
  <c r="AC212" i="1"/>
  <c r="AI210" i="20" s="1"/>
  <c r="A213" i="1"/>
  <c r="A211" i="20" s="1"/>
  <c r="A214" i="1" l="1"/>
  <c r="A212" i="20" s="1"/>
  <c r="Z213" i="1"/>
  <c r="AF211" i="20" s="1"/>
  <c r="AC213" i="1"/>
  <c r="AI211" i="20" s="1"/>
  <c r="X213" i="1"/>
  <c r="AD211" i="20" s="1"/>
  <c r="Y213" i="1"/>
  <c r="AE211" i="20" s="1"/>
  <c r="AA213" i="1"/>
  <c r="AG211" i="20" s="1"/>
  <c r="AB213" i="1"/>
  <c r="AH211" i="20" s="1"/>
  <c r="B213" i="1"/>
  <c r="B211" i="20" s="1"/>
  <c r="X214" i="1" l="1"/>
  <c r="AD212" i="20" s="1"/>
  <c r="AA214" i="1"/>
  <c r="AG212" i="20" s="1"/>
  <c r="Z214" i="1"/>
  <c r="AF212" i="20" s="1"/>
  <c r="B214" i="1"/>
  <c r="B212" i="20" s="1"/>
  <c r="AB214" i="1"/>
  <c r="AH212" i="20" s="1"/>
  <c r="AC214" i="1"/>
  <c r="AI212" i="20" s="1"/>
  <c r="Y214" i="1"/>
  <c r="AE212" i="20" s="1"/>
  <c r="A215" i="1"/>
  <c r="A213" i="20" s="1"/>
  <c r="AG215" i="1" l="1"/>
  <c r="Z215" i="1"/>
  <c r="AF213" i="20" s="1"/>
  <c r="AC215" i="1"/>
  <c r="AI213" i="20" s="1"/>
  <c r="AA215" i="1"/>
  <c r="AG213" i="20" s="1"/>
  <c r="A216" i="1"/>
  <c r="A214" i="20" s="1"/>
  <c r="AF215" i="1"/>
  <c r="Y215" i="1"/>
  <c r="AE213" i="20" s="1"/>
  <c r="AB215" i="1"/>
  <c r="AH213" i="20" s="1"/>
  <c r="X215" i="1"/>
  <c r="AD213" i="20" s="1"/>
  <c r="B215" i="1"/>
  <c r="B213" i="20" s="1"/>
  <c r="A217" i="1" l="1"/>
  <c r="A215" i="20" s="1"/>
  <c r="X216" i="1"/>
  <c r="AD214" i="20" s="1"/>
  <c r="AA216" i="1"/>
  <c r="AG214" i="20" s="1"/>
  <c r="Z216" i="1"/>
  <c r="AF214" i="20" s="1"/>
  <c r="AB216" i="1"/>
  <c r="AH214" i="20" s="1"/>
  <c r="Y216" i="1"/>
  <c r="AE214" i="20" s="1"/>
  <c r="AC216" i="1"/>
  <c r="AI214" i="20" s="1"/>
  <c r="B216" i="1"/>
  <c r="B214" i="20" s="1"/>
  <c r="Z217" i="1" l="1"/>
  <c r="AF215" i="20" s="1"/>
  <c r="AC217" i="1"/>
  <c r="AI215" i="20" s="1"/>
  <c r="X217" i="1"/>
  <c r="AD215" i="20" s="1"/>
  <c r="B217" i="1"/>
  <c r="B215" i="20" s="1"/>
  <c r="Y217" i="1"/>
  <c r="AE215" i="20" s="1"/>
  <c r="AA217" i="1"/>
  <c r="AG215" i="20" s="1"/>
  <c r="AB217" i="1"/>
  <c r="AH215" i="20" s="1"/>
  <c r="A218" i="1"/>
  <c r="A216" i="20" s="1"/>
  <c r="AG218" i="1" l="1"/>
  <c r="X218" i="1"/>
  <c r="AD216" i="20" s="1"/>
  <c r="AA218" i="1"/>
  <c r="AG216" i="20" s="1"/>
  <c r="Z218" i="1"/>
  <c r="AF216" i="20" s="1"/>
  <c r="B218" i="1"/>
  <c r="B216" i="20" s="1"/>
  <c r="AF218" i="1"/>
  <c r="AB218" i="1"/>
  <c r="AH216" i="20" s="1"/>
  <c r="AC218" i="1"/>
  <c r="AI216" i="20" s="1"/>
  <c r="Y218" i="1"/>
  <c r="AE216" i="20" s="1"/>
  <c r="A219" i="1"/>
  <c r="A217" i="20" s="1"/>
  <c r="Z219" i="1" l="1"/>
  <c r="AF217" i="20" s="1"/>
  <c r="AC219" i="1"/>
  <c r="AI217" i="20" s="1"/>
  <c r="AA219" i="1"/>
  <c r="AG217" i="20" s="1"/>
  <c r="B219" i="1"/>
  <c r="B217" i="20" s="1"/>
  <c r="Y219" i="1"/>
  <c r="AE217" i="20" s="1"/>
  <c r="AB219" i="1"/>
  <c r="AH217" i="20" s="1"/>
  <c r="X219" i="1"/>
  <c r="AD217" i="20" s="1"/>
  <c r="A220" i="1"/>
  <c r="A218" i="20" s="1"/>
  <c r="X220" i="1" l="1"/>
  <c r="AD218" i="20" s="1"/>
  <c r="AA220" i="1"/>
  <c r="AG218" i="20" s="1"/>
  <c r="Y220" i="1"/>
  <c r="AE218" i="20" s="1"/>
  <c r="A221" i="1"/>
  <c r="A219" i="20" s="1"/>
  <c r="AB220" i="1"/>
  <c r="AH218" i="20" s="1"/>
  <c r="Z220" i="1"/>
  <c r="AF218" i="20" s="1"/>
  <c r="AC220" i="1"/>
  <c r="AI218" i="20" s="1"/>
  <c r="B220" i="1"/>
  <c r="B218" i="20" s="1"/>
  <c r="Z221" i="1" l="1"/>
  <c r="AF219" i="20" s="1"/>
  <c r="AC221" i="1"/>
  <c r="AI219" i="20" s="1"/>
  <c r="X221" i="1"/>
  <c r="AD219" i="20" s="1"/>
  <c r="B221" i="1"/>
  <c r="B219" i="20" s="1"/>
  <c r="Y221" i="1"/>
  <c r="AE219" i="20" s="1"/>
  <c r="AA221" i="1"/>
  <c r="AG219" i="20" s="1"/>
  <c r="AB221" i="1"/>
  <c r="AH219" i="20" s="1"/>
  <c r="A222" i="1"/>
  <c r="A220" i="20" s="1"/>
  <c r="AG222" i="1" l="1"/>
  <c r="X222" i="1"/>
  <c r="AD220" i="20" s="1"/>
  <c r="AA222" i="1"/>
  <c r="AG220" i="20" s="1"/>
  <c r="Z222" i="1"/>
  <c r="AF220" i="20" s="1"/>
  <c r="B222" i="1"/>
  <c r="B220" i="20" s="1"/>
  <c r="AF222" i="1"/>
  <c r="AB222" i="1"/>
  <c r="AH220" i="20" s="1"/>
  <c r="AC222" i="1"/>
  <c r="AI220" i="20" s="1"/>
  <c r="Y222" i="1"/>
  <c r="AE220" i="20" s="1"/>
  <c r="A223" i="1"/>
  <c r="A221" i="20" s="1"/>
  <c r="A224" i="1" l="1"/>
  <c r="A222" i="20" s="1"/>
  <c r="Z223" i="1"/>
  <c r="AF221" i="20" s="1"/>
  <c r="AC223" i="1"/>
  <c r="AI221" i="20" s="1"/>
  <c r="AA223" i="1"/>
  <c r="AG221" i="20" s="1"/>
  <c r="Y223" i="1"/>
  <c r="AE221" i="20" s="1"/>
  <c r="AB223" i="1"/>
  <c r="AH221" i="20" s="1"/>
  <c r="X223" i="1"/>
  <c r="AD221" i="20" s="1"/>
  <c r="B223" i="1"/>
  <c r="B221" i="20" s="1"/>
  <c r="X224" i="1" l="1"/>
  <c r="AD222" i="20" s="1"/>
  <c r="AA224" i="1"/>
  <c r="AG222" i="20" s="1"/>
  <c r="Z224" i="1"/>
  <c r="AF222" i="20" s="1"/>
  <c r="A225" i="1"/>
  <c r="A223" i="20" s="1"/>
  <c r="AB224" i="1"/>
  <c r="AH222" i="20" s="1"/>
  <c r="Y224" i="1"/>
  <c r="AE222" i="20" s="1"/>
  <c r="AC224" i="1"/>
  <c r="AI222" i="20" s="1"/>
  <c r="B224" i="1"/>
  <c r="B222" i="20" s="1"/>
  <c r="A226" i="1" l="1"/>
  <c r="A224" i="20" s="1"/>
  <c r="AG225" i="1"/>
  <c r="Z225" i="1"/>
  <c r="AF223" i="20" s="1"/>
  <c r="AC225" i="1"/>
  <c r="AI223" i="20" s="1"/>
  <c r="X225" i="1"/>
  <c r="AD223" i="20" s="1"/>
  <c r="AF225" i="1"/>
  <c r="Y225" i="1"/>
  <c r="AE223" i="20" s="1"/>
  <c r="AA225" i="1"/>
  <c r="AG223" i="20" s="1"/>
  <c r="AB225" i="1"/>
  <c r="AH223" i="20" s="1"/>
  <c r="B225" i="1"/>
  <c r="B223" i="20" s="1"/>
  <c r="X226" i="1" l="1"/>
  <c r="AD224" i="20" s="1"/>
  <c r="AA226" i="1"/>
  <c r="AG224" i="20" s="1"/>
  <c r="Z226" i="1"/>
  <c r="AF224" i="20" s="1"/>
  <c r="B226" i="1"/>
  <c r="B224" i="20" s="1"/>
  <c r="AB226" i="1"/>
  <c r="AH224" i="20" s="1"/>
  <c r="AC226" i="1"/>
  <c r="AI224" i="20" s="1"/>
  <c r="Y226" i="1"/>
  <c r="AE224" i="20" s="1"/>
  <c r="A227" i="1"/>
  <c r="A225" i="20" s="1"/>
  <c r="Z227" i="1" l="1"/>
  <c r="AF225" i="20" s="1"/>
  <c r="AC227" i="1"/>
  <c r="AI225" i="20" s="1"/>
  <c r="AB227" i="1"/>
  <c r="AH225" i="20" s="1"/>
  <c r="A228" i="1"/>
  <c r="A226" i="20" s="1"/>
  <c r="Y227" i="1"/>
  <c r="AE225" i="20" s="1"/>
  <c r="X227" i="1"/>
  <c r="AD225" i="20" s="1"/>
  <c r="AA227" i="1"/>
  <c r="AG225" i="20" s="1"/>
  <c r="B227" i="1"/>
  <c r="B225" i="20" s="1"/>
  <c r="X228" i="1" l="1"/>
  <c r="AD226" i="20" s="1"/>
  <c r="AA228" i="1"/>
  <c r="AG226" i="20" s="1"/>
  <c r="Z228" i="1"/>
  <c r="AF226" i="20" s="1"/>
  <c r="B228" i="1"/>
  <c r="B226" i="20" s="1"/>
  <c r="AB228" i="1"/>
  <c r="AH226" i="20" s="1"/>
  <c r="Y228" i="1"/>
  <c r="AE226" i="20" s="1"/>
  <c r="AC228" i="1"/>
  <c r="AI226" i="20" s="1"/>
  <c r="A229" i="1"/>
  <c r="A227" i="20" s="1"/>
  <c r="AG229" i="1" l="1"/>
  <c r="Z229" i="1"/>
  <c r="AF227" i="20" s="1"/>
  <c r="AC229" i="1"/>
  <c r="AI227" i="20" s="1"/>
  <c r="X229" i="1"/>
  <c r="AD227" i="20" s="1"/>
  <c r="A230" i="1"/>
  <c r="A228" i="20" s="1"/>
  <c r="AF229" i="1"/>
  <c r="Y229" i="1"/>
  <c r="AE227" i="20" s="1"/>
  <c r="AA229" i="1"/>
  <c r="AG227" i="20" s="1"/>
  <c r="AB229" i="1"/>
  <c r="AH227" i="20" s="1"/>
  <c r="B229" i="1"/>
  <c r="B227" i="20" s="1"/>
  <c r="A231" i="1" l="1"/>
  <c r="A229" i="20" s="1"/>
  <c r="X230" i="1"/>
  <c r="AD228" i="20" s="1"/>
  <c r="AA230" i="1"/>
  <c r="AG228" i="20" s="1"/>
  <c r="Z230" i="1"/>
  <c r="AF228" i="20" s="1"/>
  <c r="AB230" i="1"/>
  <c r="AH228" i="20" s="1"/>
  <c r="AC230" i="1"/>
  <c r="AI228" i="20" s="1"/>
  <c r="Y230" i="1"/>
  <c r="AE228" i="20" s="1"/>
  <c r="B230" i="1"/>
  <c r="B228" i="20" s="1"/>
  <c r="Z231" i="1" l="1"/>
  <c r="AF229" i="20" s="1"/>
  <c r="AC231" i="1"/>
  <c r="AI229" i="20" s="1"/>
  <c r="X231" i="1"/>
  <c r="AD229" i="20" s="1"/>
  <c r="B231" i="1"/>
  <c r="B229" i="20" s="1"/>
  <c r="Y231" i="1"/>
  <c r="AE229" i="20" s="1"/>
  <c r="AB231" i="1"/>
  <c r="AH229" i="20" s="1"/>
  <c r="AA231" i="1"/>
  <c r="AG229" i="20" s="1"/>
  <c r="A232" i="1"/>
  <c r="A230" i="20" s="1"/>
  <c r="AG232" i="1" l="1"/>
  <c r="X232" i="1"/>
  <c r="AD230" i="20" s="1"/>
  <c r="AA232" i="1"/>
  <c r="AG230" i="20" s="1"/>
  <c r="Z232" i="1"/>
  <c r="AF230" i="20" s="1"/>
  <c r="A233" i="1"/>
  <c r="A231" i="20" s="1"/>
  <c r="AF232" i="1"/>
  <c r="AB232" i="1"/>
  <c r="AH230" i="20" s="1"/>
  <c r="Y232" i="1"/>
  <c r="AE230" i="20" s="1"/>
  <c r="AC232" i="1"/>
  <c r="AI230" i="20" s="1"/>
  <c r="B232" i="1"/>
  <c r="B230" i="20" s="1"/>
  <c r="Z233" i="1" l="1"/>
  <c r="AF231" i="20" s="1"/>
  <c r="AC233" i="1"/>
  <c r="AI231" i="20" s="1"/>
  <c r="AA233" i="1"/>
  <c r="AG231" i="20" s="1"/>
  <c r="B233" i="1"/>
  <c r="B231" i="20" s="1"/>
  <c r="Y233" i="1"/>
  <c r="AE231" i="20" s="1"/>
  <c r="AB233" i="1"/>
  <c r="AH231" i="20" s="1"/>
  <c r="X233" i="1"/>
  <c r="AD231" i="20" s="1"/>
  <c r="A234" i="1"/>
  <c r="A232" i="20" s="1"/>
  <c r="X234" i="1" l="1"/>
  <c r="AD232" i="20" s="1"/>
  <c r="AA234" i="1"/>
  <c r="AG232" i="20" s="1"/>
  <c r="Y234" i="1"/>
  <c r="AE232" i="20" s="1"/>
  <c r="B234" i="1"/>
  <c r="B232" i="20" s="1"/>
  <c r="AB234" i="1"/>
  <c r="AH232" i="20" s="1"/>
  <c r="AC234" i="1"/>
  <c r="AI232" i="20" s="1"/>
  <c r="Z234" i="1"/>
  <c r="AF232" i="20" s="1"/>
  <c r="A235" i="1"/>
  <c r="A233" i="20" s="1"/>
  <c r="Z235" i="1" l="1"/>
  <c r="AF233" i="20" s="1"/>
  <c r="AC235" i="1"/>
  <c r="AI233" i="20" s="1"/>
  <c r="AA235" i="1"/>
  <c r="AG233" i="20" s="1"/>
  <c r="A236" i="1"/>
  <c r="A234" i="20" s="1"/>
  <c r="Y235" i="1"/>
  <c r="AE233" i="20" s="1"/>
  <c r="AB235" i="1"/>
  <c r="AH233" i="20" s="1"/>
  <c r="X235" i="1"/>
  <c r="AD233" i="20" s="1"/>
  <c r="B235" i="1"/>
  <c r="B233" i="20" s="1"/>
  <c r="A237" i="1" l="1"/>
  <c r="A235" i="20" s="1"/>
  <c r="AG236" i="1"/>
  <c r="X236" i="1"/>
  <c r="AD234" i="20" s="1"/>
  <c r="AA236" i="1"/>
  <c r="AG234" i="20" s="1"/>
  <c r="AC236" i="1"/>
  <c r="AI234" i="20" s="1"/>
  <c r="AF236" i="1"/>
  <c r="AB236" i="1"/>
  <c r="AH234" i="20" s="1"/>
  <c r="Y236" i="1"/>
  <c r="AE234" i="20" s="1"/>
  <c r="Z236" i="1"/>
  <c r="AF234" i="20" s="1"/>
  <c r="B236" i="1"/>
  <c r="B234" i="20" s="1"/>
  <c r="Z237" i="1" l="1"/>
  <c r="AF235" i="20" s="1"/>
  <c r="AC237" i="1"/>
  <c r="AI235" i="20" s="1"/>
  <c r="X237" i="1"/>
  <c r="AD235" i="20" s="1"/>
  <c r="A238" i="1"/>
  <c r="A236" i="20" s="1"/>
  <c r="Y237" i="1"/>
  <c r="AE235" i="20" s="1"/>
  <c r="AA237" i="1"/>
  <c r="AG235" i="20" s="1"/>
  <c r="AB237" i="1"/>
  <c r="AH235" i="20" s="1"/>
  <c r="B237" i="1"/>
  <c r="B235" i="20" s="1"/>
  <c r="X238" i="1" l="1"/>
  <c r="AD236" i="20" s="1"/>
  <c r="AA238" i="1"/>
  <c r="AG236" i="20" s="1"/>
  <c r="Z238" i="1"/>
  <c r="AF236" i="20" s="1"/>
  <c r="B238" i="1"/>
  <c r="B236" i="20" s="1"/>
  <c r="AB238" i="1"/>
  <c r="AH236" i="20" s="1"/>
  <c r="AC238" i="1"/>
  <c r="AI236" i="20" s="1"/>
  <c r="Y238" i="1"/>
  <c r="AE236" i="20" s="1"/>
  <c r="A239" i="1"/>
  <c r="A237" i="20" s="1"/>
  <c r="AG239" i="1" l="1"/>
  <c r="Z239" i="1"/>
  <c r="AF237" i="20" s="1"/>
  <c r="AC239" i="1"/>
  <c r="AI237" i="20" s="1"/>
  <c r="AB239" i="1"/>
  <c r="AH237" i="20" s="1"/>
  <c r="B239" i="1"/>
  <c r="B237" i="20" s="1"/>
  <c r="AF239" i="1"/>
  <c r="Y239" i="1"/>
  <c r="AE237" i="20" s="1"/>
  <c r="X239" i="1"/>
  <c r="AD237" i="20" s="1"/>
  <c r="AA239" i="1"/>
  <c r="AG237" i="20" s="1"/>
  <c r="A240" i="1"/>
  <c r="A238" i="20" s="1"/>
  <c r="X240" i="1" l="1"/>
  <c r="AD238" i="20" s="1"/>
  <c r="AA240" i="1"/>
  <c r="AG238" i="20" s="1"/>
  <c r="AC240" i="1"/>
  <c r="AI238" i="20" s="1"/>
  <c r="B240" i="1"/>
  <c r="B238" i="20" s="1"/>
  <c r="AB240" i="1"/>
  <c r="AH238" i="20" s="1"/>
  <c r="Y240" i="1"/>
  <c r="AE238" i="20" s="1"/>
  <c r="Z240" i="1"/>
  <c r="AF238" i="20" s="1"/>
  <c r="A241" i="1"/>
  <c r="A239" i="20" s="1"/>
  <c r="B241" i="1" l="1"/>
  <c r="B239" i="20" s="1"/>
  <c r="Z241" i="1"/>
  <c r="AF239" i="20" s="1"/>
  <c r="AC241" i="1"/>
  <c r="AI239" i="20" s="1"/>
  <c r="AB241" i="1"/>
  <c r="AH239" i="20" s="1"/>
  <c r="A242" i="1"/>
  <c r="A240" i="20" s="1"/>
  <c r="Y241" i="1"/>
  <c r="AE239" i="20" s="1"/>
  <c r="AA241" i="1"/>
  <c r="AG239" i="20" s="1"/>
  <c r="X241" i="1"/>
  <c r="AD239" i="20" s="1"/>
  <c r="B242" i="1" l="1"/>
  <c r="B240" i="20" s="1"/>
  <c r="X242" i="1"/>
  <c r="AD240" i="20" s="1"/>
  <c r="AB242" i="1"/>
  <c r="AH240" i="20" s="1"/>
  <c r="AC242" i="1"/>
  <c r="AI240" i="20" s="1"/>
  <c r="A243" i="1"/>
  <c r="A241" i="20" s="1"/>
  <c r="AA242" i="1"/>
  <c r="AG240" i="20" s="1"/>
  <c r="Z242" i="1"/>
  <c r="AF240" i="20" s="1"/>
  <c r="Y242" i="1"/>
  <c r="AE240" i="20" s="1"/>
  <c r="AG243" i="1" l="1"/>
  <c r="AA243" i="1"/>
  <c r="AG241" i="20" s="1"/>
  <c r="Y243" i="1"/>
  <c r="AE241" i="20" s="1"/>
  <c r="AC243" i="1"/>
  <c r="AI241" i="20" s="1"/>
  <c r="B243" i="1"/>
  <c r="B241" i="20" s="1"/>
  <c r="AF243" i="1"/>
  <c r="Z243" i="1"/>
  <c r="AF241" i="20" s="1"/>
  <c r="X243" i="1"/>
  <c r="AD241" i="20" s="1"/>
  <c r="AB243" i="1"/>
  <c r="AH241" i="20" s="1"/>
  <c r="A244" i="1"/>
  <c r="A242" i="20" s="1"/>
  <c r="AD63" i="11"/>
  <c r="X87" i="11"/>
  <c r="W87" i="11"/>
  <c r="AA88" i="11"/>
  <c r="AF79" i="11"/>
  <c r="X103" i="11"/>
  <c r="AE79" i="11"/>
  <c r="S103" i="11"/>
  <c r="R96" i="11"/>
  <c r="AB87" i="11"/>
  <c r="AA79" i="11"/>
  <c r="R95" i="11"/>
  <c r="Z72" i="11"/>
  <c r="U96" i="11"/>
  <c r="AA64" i="11"/>
  <c r="AB79" i="11"/>
  <c r="W104" i="11"/>
  <c r="AE63" i="11"/>
  <c r="AB80" i="11"/>
  <c r="AC71" i="11"/>
  <c r="U104" i="11"/>
  <c r="AB63" i="11"/>
  <c r="AA87" i="11"/>
  <c r="AB72" i="11"/>
  <c r="AE64" i="11"/>
  <c r="AA80" i="11"/>
  <c r="T96" i="11"/>
  <c r="V104" i="11"/>
  <c r="AC72" i="11"/>
  <c r="AF71" i="11"/>
  <c r="AE72" i="11"/>
  <c r="T95" i="11"/>
  <c r="T87" i="11"/>
  <c r="V88" i="11"/>
  <c r="S88" i="11"/>
  <c r="AD64" i="11"/>
  <c r="AD80" i="11"/>
  <c r="X80" i="11"/>
  <c r="AF63" i="11"/>
  <c r="AC63" i="11"/>
  <c r="U95" i="11"/>
  <c r="AC79" i="11"/>
  <c r="AA72" i="11"/>
  <c r="S87" i="11"/>
  <c r="AD72" i="11"/>
  <c r="Z63" i="11"/>
  <c r="AB88" i="11"/>
  <c r="X95" i="11"/>
  <c r="T88" i="11"/>
  <c r="Z71" i="11"/>
  <c r="S104" i="11"/>
  <c r="T103" i="11"/>
  <c r="X96" i="11"/>
  <c r="X104" i="11"/>
  <c r="AF80" i="11"/>
  <c r="AC87" i="11"/>
  <c r="W88" i="11"/>
  <c r="W95" i="11"/>
  <c r="AD79" i="11"/>
  <c r="W103" i="11"/>
  <c r="Z87" i="11"/>
  <c r="AF72" i="11"/>
  <c r="V95" i="11"/>
  <c r="AA71" i="11"/>
  <c r="R104" i="11"/>
  <c r="AE80" i="11"/>
  <c r="X79" i="11"/>
  <c r="R88" i="11"/>
  <c r="AC88" i="11"/>
  <c r="Z80" i="11"/>
  <c r="T104" i="11"/>
  <c r="U88" i="11"/>
  <c r="V96" i="11"/>
  <c r="AF64" i="11"/>
  <c r="X88" i="11"/>
  <c r="U87" i="11"/>
  <c r="W96" i="11"/>
  <c r="Z88" i="11"/>
  <c r="AB64" i="11"/>
  <c r="AE71" i="11"/>
  <c r="S95" i="11"/>
  <c r="AB71" i="11"/>
  <c r="AA63" i="11"/>
  <c r="AC64" i="11"/>
  <c r="Z64" i="11"/>
  <c r="U103" i="11"/>
  <c r="Z79" i="11"/>
  <c r="AC80" i="11"/>
  <c r="S96" i="11"/>
  <c r="V103" i="11"/>
  <c r="R103" i="11"/>
  <c r="AD71" i="11"/>
  <c r="R87" i="11"/>
  <c r="V87" i="11"/>
  <c r="X244" i="1" l="1"/>
  <c r="AD242" i="20" s="1"/>
  <c r="AA244" i="1"/>
  <c r="AG242" i="20" s="1"/>
  <c r="Y244" i="1"/>
  <c r="AE242" i="20" s="1"/>
  <c r="B244" i="1"/>
  <c r="B242" i="20" s="1"/>
  <c r="A245" i="1"/>
  <c r="A243" i="20" s="1"/>
  <c r="AC244" i="1"/>
  <c r="AI242" i="20" s="1"/>
  <c r="Z244" i="1"/>
  <c r="AF242" i="20" s="1"/>
  <c r="AB244" i="1"/>
  <c r="AH242" i="20" s="1"/>
  <c r="Y245" i="1" l="1"/>
  <c r="AE243" i="20" s="1"/>
  <c r="AC245" i="1"/>
  <c r="AI243" i="20" s="1"/>
  <c r="X245" i="1"/>
  <c r="AD243" i="20" s="1"/>
  <c r="B245" i="1"/>
  <c r="B243" i="20" s="1"/>
  <c r="Z245" i="1"/>
  <c r="AF243" i="20" s="1"/>
  <c r="AA245" i="1"/>
  <c r="AG243" i="20" s="1"/>
  <c r="AB245" i="1"/>
  <c r="AH243" i="20" s="1"/>
  <c r="A246" i="1"/>
  <c r="A244" i="20" s="1"/>
  <c r="AF246" i="1" l="1"/>
  <c r="AB246" i="1"/>
  <c r="AH244" i="20" s="1"/>
  <c r="Z246" i="1"/>
  <c r="AF244" i="20" s="1"/>
  <c r="Y246" i="1"/>
  <c r="AE244" i="20" s="1"/>
  <c r="B246" i="1"/>
  <c r="B244" i="20" s="1"/>
  <c r="AG246" i="1"/>
  <c r="X246" i="1"/>
  <c r="AD244" i="20" s="1"/>
  <c r="AA246" i="1"/>
  <c r="AG244" i="20" s="1"/>
  <c r="AC246" i="1"/>
  <c r="AI244" i="20" s="1"/>
  <c r="A247" i="1"/>
  <c r="A245" i="20" s="1"/>
  <c r="Z247" i="1" l="1"/>
  <c r="AF245" i="20" s="1"/>
  <c r="Y247" i="1"/>
  <c r="AE245" i="20" s="1"/>
  <c r="X247" i="1"/>
  <c r="AD245" i="20" s="1"/>
  <c r="B247" i="1"/>
  <c r="B245" i="20" s="1"/>
  <c r="AA247" i="1"/>
  <c r="AG245" i="20" s="1"/>
  <c r="AC247" i="1"/>
  <c r="AI245" i="20" s="1"/>
  <c r="AB247" i="1"/>
  <c r="AH245" i="20" s="1"/>
  <c r="A248" i="1"/>
  <c r="A246" i="20" s="1"/>
  <c r="AB248" i="1" l="1"/>
  <c r="AH246" i="20" s="1"/>
  <c r="Y248" i="1"/>
  <c r="AE246" i="20" s="1"/>
  <c r="AC248" i="1"/>
  <c r="AI246" i="20" s="1"/>
  <c r="B248" i="1"/>
  <c r="B246" i="20" s="1"/>
  <c r="X248" i="1"/>
  <c r="AD246" i="20" s="1"/>
  <c r="Z248" i="1"/>
  <c r="AF246" i="20" s="1"/>
  <c r="AA248" i="1"/>
  <c r="AG246" i="20" s="1"/>
  <c r="A249" i="1"/>
  <c r="A247" i="20" s="1"/>
  <c r="Z249" i="1" l="1"/>
  <c r="AF247" i="20" s="1"/>
  <c r="AC249" i="1"/>
  <c r="AI247" i="20" s="1"/>
  <c r="X249" i="1"/>
  <c r="AD247" i="20" s="1"/>
  <c r="B249" i="1"/>
  <c r="B247" i="20" s="1"/>
  <c r="AA249" i="1"/>
  <c r="AG247" i="20" s="1"/>
  <c r="Y249" i="1"/>
  <c r="AE247" i="20" s="1"/>
  <c r="AB249" i="1"/>
  <c r="AH247" i="20" s="1"/>
  <c r="A250" i="1"/>
  <c r="A248" i="20" s="1"/>
  <c r="AF250" i="1" l="1"/>
  <c r="A2" i="26" s="1"/>
  <c r="AB250" i="1"/>
  <c r="AH248" i="20" s="1"/>
  <c r="AA250" i="1"/>
  <c r="AG248" i="20" s="1"/>
  <c r="Y250" i="1"/>
  <c r="AE248" i="20" s="1"/>
  <c r="B250" i="1"/>
  <c r="B248" i="20" s="1"/>
  <c r="AG250" i="1"/>
  <c r="B2" i="26" s="1"/>
  <c r="X250" i="1"/>
  <c r="AD248" i="20" s="1"/>
  <c r="Z250" i="1"/>
  <c r="AF248" i="20" s="1"/>
  <c r="AC250" i="1"/>
  <c r="AI248" i="20" s="1"/>
  <c r="A251" i="1"/>
  <c r="A249" i="20" s="1"/>
  <c r="A252" i="1" l="1"/>
  <c r="A250" i="20" s="1"/>
  <c r="Y251" i="1"/>
  <c r="AE249" i="20" s="1"/>
  <c r="AC251" i="1"/>
  <c r="AI249" i="20" s="1"/>
  <c r="X251" i="1"/>
  <c r="AD249" i="20" s="1"/>
  <c r="Z251" i="1"/>
  <c r="AF249" i="20" s="1"/>
  <c r="AA251" i="1"/>
  <c r="AG249" i="20" s="1"/>
  <c r="AB251" i="1"/>
  <c r="AH249" i="20" s="1"/>
  <c r="B251" i="1"/>
  <c r="B249" i="20" s="1"/>
  <c r="AB252" i="1" l="1"/>
  <c r="AH250" i="20" s="1"/>
  <c r="Z252" i="1"/>
  <c r="AF250" i="20" s="1"/>
  <c r="Y252" i="1"/>
  <c r="AE250" i="20" s="1"/>
  <c r="B252" i="1"/>
  <c r="B250" i="20" s="1"/>
  <c r="X252" i="1"/>
  <c r="AD250" i="20" s="1"/>
  <c r="AA252" i="1"/>
  <c r="AG250" i="20" s="1"/>
  <c r="AC252" i="1"/>
  <c r="AI250" i="20" s="1"/>
  <c r="A253" i="1"/>
  <c r="A254" i="1" l="1"/>
  <c r="B253" i="1"/>
  <c r="A255" i="1" l="1"/>
  <c r="B254" i="1"/>
  <c r="B255" i="1" l="1"/>
  <c r="A256" i="1"/>
  <c r="B256" i="1" l="1"/>
  <c r="A257" i="1"/>
  <c r="A258" i="1" l="1"/>
  <c r="B257" i="1"/>
  <c r="B258" i="1" l="1"/>
  <c r="A259" i="1"/>
  <c r="B259" i="1" l="1"/>
  <c r="A260" i="1"/>
  <c r="A261" i="1" l="1"/>
  <c r="B260" i="1"/>
  <c r="A262" i="1" l="1"/>
  <c r="B261" i="1"/>
  <c r="B262" i="1" l="1"/>
  <c r="A263" i="1"/>
  <c r="A264" i="1" l="1"/>
  <c r="B263" i="1"/>
  <c r="A265" i="1" l="1"/>
  <c r="B264" i="1"/>
  <c r="A266" i="1" l="1"/>
  <c r="B265" i="1"/>
  <c r="B266" i="1" l="1"/>
  <c r="A267" i="1"/>
  <c r="B267" i="1" l="1"/>
  <c r="A268" i="1"/>
  <c r="B268" i="1" l="1"/>
  <c r="A269" i="1"/>
  <c r="A270" i="1" l="1"/>
  <c r="B269" i="1"/>
  <c r="B270" i="1" l="1"/>
  <c r="A271" i="1"/>
  <c r="B271" i="1" l="1"/>
  <c r="A272" i="1"/>
  <c r="B272" i="1" l="1"/>
  <c r="A273" i="1"/>
  <c r="B273" i="1" l="1"/>
  <c r="A274" i="1"/>
  <c r="B274" i="1" l="1"/>
  <c r="A275" i="1"/>
  <c r="A276" i="1" l="1"/>
  <c r="B275" i="1"/>
  <c r="A277" i="1" l="1"/>
  <c r="B276" i="1"/>
  <c r="B277" i="1" l="1"/>
  <c r="A278" i="1"/>
  <c r="AC95" i="11"/>
  <c r="AE87" i="11"/>
  <c r="AD96" i="11"/>
  <c r="AE103" i="11"/>
  <c r="Z104" i="11"/>
  <c r="AD103" i="11"/>
  <c r="AB95" i="11"/>
  <c r="AF87" i="11"/>
  <c r="AF103" i="11"/>
  <c r="AF95" i="11"/>
  <c r="AF104" i="11"/>
  <c r="AC104" i="11"/>
  <c r="Z95" i="11"/>
  <c r="AD95" i="11"/>
  <c r="AE96" i="11"/>
  <c r="AF88" i="11"/>
  <c r="AA104" i="11"/>
  <c r="AB103" i="11"/>
  <c r="AB96" i="11"/>
  <c r="AE95" i="11"/>
  <c r="AF96" i="11"/>
  <c r="AE104" i="11"/>
  <c r="AD104" i="11"/>
  <c r="AC103" i="11"/>
  <c r="AD87" i="11"/>
  <c r="AD88" i="11"/>
  <c r="Z96" i="11"/>
  <c r="AA96" i="11"/>
  <c r="AC96" i="11"/>
  <c r="Z103" i="11"/>
  <c r="AB104" i="11"/>
  <c r="AE88" i="11"/>
  <c r="AA103" i="11"/>
  <c r="AA95" i="11"/>
  <c r="A279" i="1" l="1"/>
  <c r="B278" i="1"/>
  <c r="B279" i="1" l="1"/>
  <c r="A280" i="1"/>
  <c r="A281" i="1" l="1"/>
  <c r="B280" i="1"/>
  <c r="A282" i="1" l="1"/>
  <c r="B281" i="1"/>
  <c r="B282" i="1" l="1"/>
  <c r="V39" i="11" l="1"/>
  <c r="K58" i="11"/>
  <c r="P90" i="11"/>
  <c r="V82" i="11"/>
  <c r="R7" i="11"/>
  <c r="AD47" i="11"/>
  <c r="V15" i="11"/>
  <c r="D74" i="11"/>
  <c r="Z39" i="11"/>
  <c r="J15" i="11"/>
  <c r="T90" i="11"/>
  <c r="N74" i="11"/>
  <c r="W15" i="11"/>
  <c r="AF66" i="11"/>
  <c r="J66" i="11"/>
  <c r="AF98" i="11"/>
  <c r="D82" i="11"/>
  <c r="R90" i="11"/>
  <c r="AF74" i="11"/>
  <c r="R31" i="11"/>
  <c r="W66" i="11"/>
  <c r="AC90" i="11"/>
  <c r="H58" i="11"/>
  <c r="S31" i="11"/>
  <c r="X98" i="11"/>
  <c r="U15" i="11"/>
  <c r="L74" i="11"/>
  <c r="S23" i="11"/>
  <c r="U39" i="11"/>
  <c r="T74" i="11"/>
  <c r="AE39" i="11"/>
  <c r="C98" i="11"/>
  <c r="S58" i="11"/>
  <c r="AD74" i="11"/>
  <c r="AA66" i="11"/>
  <c r="S39" i="11"/>
  <c r="K90" i="11"/>
  <c r="U58" i="11"/>
  <c r="J82" i="11"/>
  <c r="AC15" i="11"/>
  <c r="X31" i="11"/>
  <c r="R98" i="11"/>
  <c r="V98" i="11"/>
  <c r="AF58" i="11"/>
  <c r="Z66" i="11"/>
  <c r="J7" i="11"/>
  <c r="AE15" i="11"/>
  <c r="L7" i="11"/>
  <c r="AC74" i="11"/>
  <c r="D58" i="11"/>
  <c r="Z98" i="11"/>
  <c r="AC82" i="11"/>
  <c r="S98" i="11"/>
  <c r="U82" i="11"/>
  <c r="V7" i="11"/>
  <c r="E82" i="11"/>
  <c r="R23" i="11"/>
  <c r="AD31" i="11"/>
  <c r="X47" i="11"/>
  <c r="AC39" i="11"/>
  <c r="Z90" i="11"/>
  <c r="P7" i="11"/>
  <c r="AD23" i="11"/>
  <c r="S15" i="11"/>
  <c r="AB31" i="11"/>
  <c r="H66" i="11"/>
  <c r="N82" i="11"/>
  <c r="S74" i="11"/>
  <c r="M66" i="11"/>
  <c r="M47" i="11"/>
  <c r="L98" i="11"/>
  <c r="M7" i="11"/>
  <c r="T39" i="11"/>
  <c r="H74" i="11"/>
  <c r="J47" i="11"/>
  <c r="U98" i="11"/>
  <c r="B58" i="11"/>
  <c r="AD7" i="11"/>
  <c r="L90" i="11"/>
  <c r="E66" i="11"/>
  <c r="AA31" i="11"/>
  <c r="AE7" i="11"/>
  <c r="K66" i="11"/>
  <c r="J90" i="11"/>
  <c r="AB7" i="11"/>
  <c r="P66" i="11"/>
  <c r="R15" i="11"/>
  <c r="K82" i="11"/>
  <c r="J39" i="11"/>
  <c r="AA82" i="11"/>
  <c r="R47" i="11"/>
  <c r="Z74" i="11"/>
  <c r="O47" i="11"/>
  <c r="R74" i="11"/>
  <c r="O98" i="11"/>
  <c r="N98" i="11"/>
  <c r="AE58" i="11"/>
  <c r="T82" i="11"/>
  <c r="AA15" i="11"/>
  <c r="AA74" i="11"/>
  <c r="W98" i="11"/>
  <c r="S90" i="11"/>
  <c r="X7" i="11"/>
  <c r="R66" i="11"/>
  <c r="M58" i="11"/>
  <c r="AF39" i="11"/>
  <c r="X58" i="11"/>
  <c r="AE47" i="11"/>
  <c r="T58" i="11"/>
  <c r="U90" i="11"/>
  <c r="O74" i="11"/>
  <c r="M31" i="11"/>
  <c r="P15" i="11"/>
  <c r="AF90" i="11"/>
  <c r="X15" i="11"/>
  <c r="V31" i="11"/>
  <c r="AA23" i="11"/>
  <c r="AC58" i="11"/>
  <c r="X74" i="11"/>
  <c r="R58" i="11"/>
  <c r="P31" i="11"/>
  <c r="E74" i="11"/>
  <c r="AF23" i="11"/>
  <c r="T47" i="11"/>
  <c r="D98" i="11"/>
  <c r="AF31" i="11"/>
  <c r="AB90" i="11"/>
  <c r="L39" i="11"/>
  <c r="O23" i="11"/>
  <c r="B98" i="11"/>
  <c r="AC31" i="11"/>
  <c r="AF47" i="11"/>
  <c r="P82" i="11"/>
  <c r="X90" i="11"/>
  <c r="S66" i="11"/>
  <c r="O66" i="11"/>
  <c r="T15" i="11"/>
  <c r="L58" i="11"/>
  <c r="W31" i="11"/>
  <c r="M90" i="11"/>
  <c r="AE74" i="11"/>
  <c r="B66" i="11"/>
  <c r="AB98" i="11"/>
  <c r="Z7" i="11"/>
  <c r="L23" i="11"/>
  <c r="W39" i="11"/>
  <c r="U23" i="11"/>
  <c r="AF7" i="11"/>
  <c r="L31" i="11"/>
  <c r="Z47" i="11"/>
  <c r="AB82" i="11"/>
  <c r="V74" i="11"/>
  <c r="AB74" i="11"/>
  <c r="K23" i="11"/>
  <c r="AB47" i="11"/>
  <c r="G98" i="11"/>
  <c r="AB39" i="11"/>
  <c r="U66" i="11"/>
  <c r="AD15" i="11"/>
  <c r="S7" i="11"/>
  <c r="F58" i="11"/>
  <c r="Z31" i="11"/>
  <c r="O7" i="11"/>
  <c r="C66" i="11"/>
  <c r="N58" i="11"/>
  <c r="L15" i="11"/>
  <c r="B82" i="11"/>
  <c r="M15" i="11"/>
  <c r="AC47" i="11"/>
  <c r="AA98" i="11"/>
  <c r="G74" i="11"/>
  <c r="T98" i="11"/>
  <c r="AA47" i="11"/>
  <c r="L82" i="11"/>
  <c r="K74" i="11"/>
  <c r="AB23" i="11"/>
  <c r="X23" i="11"/>
  <c r="D66" i="11"/>
  <c r="G82" i="11"/>
  <c r="W74" i="11"/>
  <c r="AE31" i="11"/>
  <c r="T66" i="11"/>
  <c r="T7" i="11"/>
  <c r="Z23" i="11"/>
  <c r="E58" i="11"/>
  <c r="AE23" i="11"/>
  <c r="K15" i="11"/>
  <c r="F82" i="11"/>
  <c r="X66" i="11"/>
  <c r="AE90" i="11"/>
  <c r="G90" i="11"/>
  <c r="M98" i="11"/>
  <c r="O31" i="11"/>
  <c r="C74" i="11"/>
  <c r="M39" i="11"/>
  <c r="S82" i="11"/>
  <c r="AE98" i="11"/>
  <c r="P58" i="11"/>
  <c r="O90" i="11"/>
  <c r="G58" i="11"/>
  <c r="AC23" i="11"/>
  <c r="K7" i="11"/>
  <c r="Z58" i="11"/>
  <c r="Z15" i="11"/>
  <c r="W58" i="11"/>
  <c r="AA58" i="11"/>
  <c r="AC7" i="11"/>
  <c r="V66" i="11"/>
  <c r="AB15" i="11"/>
  <c r="W47" i="11"/>
  <c r="K39" i="11"/>
  <c r="AF15" i="11"/>
  <c r="AA39" i="11"/>
  <c r="M82" i="11"/>
  <c r="V58" i="11"/>
  <c r="U74" i="11"/>
  <c r="AC66" i="11"/>
  <c r="H82" i="11"/>
  <c r="V47" i="11"/>
  <c r="B90" i="11"/>
  <c r="AD39" i="11"/>
  <c r="B7" i="11"/>
  <c r="C58" i="11"/>
  <c r="AD82" i="11"/>
  <c r="AD98" i="11"/>
  <c r="L66" i="11"/>
  <c r="AD58" i="11"/>
  <c r="X39" i="11"/>
  <c r="M23" i="11"/>
  <c r="P39" i="11"/>
  <c r="E98" i="11"/>
  <c r="J31" i="11"/>
  <c r="F66" i="11"/>
  <c r="AF82" i="11"/>
  <c r="X82" i="11"/>
  <c r="W82" i="11"/>
  <c r="P74" i="11"/>
  <c r="U7" i="11"/>
  <c r="P23" i="11"/>
  <c r="T31" i="11"/>
  <c r="O15" i="11"/>
  <c r="T23" i="11"/>
  <c r="F90" i="11"/>
  <c r="R82" i="11"/>
  <c r="L47" i="11"/>
  <c r="K31" i="11"/>
  <c r="N47" i="11"/>
  <c r="J74" i="11"/>
  <c r="B74" i="11"/>
  <c r="N7" i="11"/>
  <c r="W23" i="11"/>
  <c r="K47" i="11"/>
  <c r="AE66" i="11"/>
  <c r="AE82" i="11"/>
  <c r="P47" i="11"/>
  <c r="W90" i="11"/>
  <c r="W7" i="11"/>
  <c r="AC98" i="11"/>
  <c r="C82" i="11"/>
  <c r="U47" i="11"/>
  <c r="H98" i="11"/>
  <c r="K98" i="11"/>
  <c r="N66" i="11"/>
  <c r="G66" i="11"/>
  <c r="R39" i="11"/>
  <c r="F74" i="11"/>
  <c r="AA7" i="11"/>
  <c r="N23" i="11"/>
  <c r="D90" i="11"/>
  <c r="J98" i="11"/>
  <c r="AB58" i="11"/>
  <c r="AB66" i="11"/>
  <c r="N15" i="11"/>
  <c r="N39" i="11"/>
  <c r="S47" i="11"/>
  <c r="N31" i="11"/>
  <c r="AD66" i="11"/>
  <c r="O58" i="11"/>
  <c r="AA90" i="11"/>
  <c r="O39" i="11"/>
  <c r="V23" i="11"/>
  <c r="H90" i="11"/>
  <c r="U31" i="11"/>
  <c r="F98" i="11"/>
  <c r="C90" i="11"/>
  <c r="V90" i="11"/>
  <c r="J58" i="11"/>
  <c r="Z82" i="11"/>
  <c r="M74" i="11"/>
  <c r="AD90" i="11"/>
  <c r="J23" i="11"/>
  <c r="O82" i="11"/>
  <c r="E90" i="11"/>
  <c r="P98" i="11"/>
  <c r="N90" i="11"/>
</calcChain>
</file>

<file path=xl/sharedStrings.xml><?xml version="1.0" encoding="utf-8"?>
<sst xmlns="http://schemas.openxmlformats.org/spreadsheetml/2006/main" count="5693" uniqueCount="773">
  <si>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</si>
  <si>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</si>
  <si>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</si>
  <si>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</si>
  <si>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</si>
  <si>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</si>
  <si>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</si>
  <si>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</si>
  <si>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</si>
  <si>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</si>
  <si>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</si>
  <si>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</si>
  <si>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</si>
  <si>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</si>
  <si>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</si>
  <si>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</si>
  <si>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</si>
  <si>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</si>
  <si>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</si>
  <si>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</si>
  <si>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</si>
  <si>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</si>
  <si>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</si>
  <si>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</si>
  <si>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</si>
  <si>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</si>
  <si>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</si>
  <si>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</si>
  <si>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</si>
  <si>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</si>
  <si>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</si>
  <si>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</si>
  <si>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</si>
  <si>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</si>
  <si>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</si>
  <si>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</si>
  <si>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</si>
  <si>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</si>
  <si>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</si>
  <si>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</si>
  <si>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</si>
  <si>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</si>
  <si>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</si>
  <si>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</si>
  <si>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</si>
  <si>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</si>
  <si>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</si>
  <si>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</si>
  <si>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</si>
  <si>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</si>
  <si>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</si>
  <si>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</si>
  <si>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</si>
  <si>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</si>
  <si>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</si>
  <si>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</si>
  <si>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</si>
  <si>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</si>
  <si>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</si>
  <si>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</si>
  <si>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</si>
  <si>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</si>
  <si>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</si>
  <si>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</si>
  <si>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</si>
  <si>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</si>
  <si>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</si>
  <si>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</si>
  <si>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</si>
  <si>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</si>
  <si>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</si>
  <si>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</si>
  <si>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</si>
  <si>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</si>
  <si>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</si>
  <si>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</si>
  <si>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</si>
  <si>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</si>
  <si>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</si>
  <si>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</si>
  <si>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</si>
  <si>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</si>
  <si>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</si>
  <si>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</si>
  <si>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</si>
  <si>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</si>
  <si>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</si>
  <si>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</si>
  <si>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</si>
  <si>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</si>
  <si>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</si>
  <si>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</si>
  <si>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</si>
  <si>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</si>
  <si>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</si>
  <si>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</si>
  <si>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</si>
  <si>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</si>
  <si>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</si>
  <si>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</si>
  <si>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</si>
  <si>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</si>
  <si>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</si>
  <si>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</si>
  <si>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</si>
  <si>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</si>
  <si>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</si>
  <si>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</si>
  <si>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</si>
  <si>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</si>
  <si>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</si>
  <si>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</si>
  <si>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</si>
  <si>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</si>
  <si>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</si>
  <si>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</si>
  <si>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</si>
  <si>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</si>
  <si>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</si>
  <si>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</si>
  <si>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</si>
  <si>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</si>
  <si>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</si>
  <si>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</si>
  <si>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</si>
  <si>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</si>
  <si>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</si>
  <si>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</si>
  <si>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</si>
  <si>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</si>
  <si>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</si>
  <si>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</si>
  <si>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</si>
  <si>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</si>
  <si>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</si>
  <si>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</si>
  <si>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</si>
  <si>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</si>
  <si>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</si>
  <si>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</si>
  <si>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</si>
  <si>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</si>
  <si>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</si>
  <si>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</si>
  <si>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</si>
  <si>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</si>
  <si>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</si>
  <si>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</si>
  <si>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</si>
  <si>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</si>
  <si>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</si>
  <si>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</si>
  <si>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</si>
  <si>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</si>
  <si>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</si>
  <si>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</si>
  <si>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</si>
  <si>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</si>
  <si>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</si>
  <si>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</si>
  <si>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</si>
  <si>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</si>
  <si>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</si>
  <si>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</si>
  <si>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なし</t>
    <phoneticPr fontId="10"/>
  </si>
  <si>
    <t>レギュラー</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</si>
  <si>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</si>
  <si>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</si>
  <si>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</si>
  <si>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</si>
  <si>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</si>
  <si>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</si>
  <si>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</si>
  <si>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レギュラー</t>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</si>
  <si>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</si>
  <si>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</si>
  <si>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</si>
  <si>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</si>
  <si>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</si>
  <si>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シングル</t>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</si>
  <si>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</si>
  <si>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</si>
  <si>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</si>
  <si>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</si>
  <si>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</si>
  <si>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</si>
  <si>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</si>
  <si>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</si>
  <si>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</si>
  <si>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</si>
  <si>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</si>
  <si>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</si>
  <si>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</si>
  <si>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</si>
  <si>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</si>
  <si>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</si>
  <si>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</si>
  <si>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</si>
  <si>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</si>
  <si>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</si>
  <si>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</si>
  <si>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</si>
  <si>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</si>
  <si>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</si>
  <si>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</si>
  <si>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</si>
  <si>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</si>
  <si>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ツイン</t>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</si>
  <si>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</si>
  <si>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</si>
  <si>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</si>
  <si>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</si>
  <si>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</si>
  <si>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</si>
  <si>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</si>
  <si>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</si>
  <si>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</si>
  <si>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</si>
  <si>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</si>
  <si>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</si>
  <si>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</si>
  <si>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</si>
  <si>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</si>
  <si>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</si>
  <si>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</si>
  <si>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</si>
  <si>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</si>
  <si>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</si>
  <si>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</si>
  <si>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</si>
  <si>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</si>
  <si>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</si>
  <si>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</si>
  <si>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</si>
  <si>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</si>
  <si>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</si>
  <si>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</si>
  <si>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</si>
  <si>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</si>
  <si>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</si>
  <si>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</si>
  <si>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</si>
  <si>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</si>
  <si>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</si>
  <si>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</si>
  <si>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</si>
  <si>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</si>
  <si>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</si>
  <si>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</si>
  <si>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</si>
  <si>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</si>
  <si>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</si>
  <si>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</si>
  <si>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</si>
  <si>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</si>
  <si>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</si>
  <si>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</si>
  <si>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</si>
  <si>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</si>
  <si>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</si>
  <si>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</si>
  <si>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</si>
  <si>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</si>
  <si>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</si>
  <si>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</si>
  <si>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</si>
  <si>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</si>
  <si>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</si>
  <si>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</si>
  <si>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</si>
  <si>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</si>
  <si>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</si>
  <si>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</si>
  <si>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</si>
  <si>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</si>
  <si>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</si>
  <si>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</si>
  <si>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</si>
  <si>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</si>
  <si>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</si>
  <si>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</si>
  <si>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</si>
  <si>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</si>
  <si>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</si>
  <si>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</si>
  <si>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</si>
  <si>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</si>
  <si>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</si>
  <si>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</si>
  <si>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</si>
  <si>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</si>
  <si>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</si>
  <si>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</si>
  <si>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</si>
  <si>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</si>
  <si>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</si>
  <si>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</si>
  <si>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</si>
  <si>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</si>
  <si>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</si>
  <si>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</si>
  <si>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</si>
  <si>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</si>
  <si>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</si>
  <si>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</si>
  <si>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</si>
  <si>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</si>
  <si>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</si>
  <si>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</si>
  <si>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</si>
  <si>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</si>
  <si>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</si>
  <si>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</si>
  <si>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</si>
  <si>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</si>
  <si>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</si>
  <si>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</si>
  <si>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</si>
  <si>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</si>
  <si>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</si>
  <si>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</si>
  <si>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</si>
  <si>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</si>
  <si>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</si>
  <si>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</si>
  <si>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</si>
  <si>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</si>
  <si>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</si>
  <si>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</si>
  <si>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</si>
  <si>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</si>
  <si>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</si>
  <si>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</si>
  <si>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</si>
  <si>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</si>
  <si>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</si>
  <si>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</si>
  <si>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</si>
  <si>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</si>
  <si>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</si>
  <si>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</si>
  <si>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</si>
  <si>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</si>
  <si>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</si>
  <si>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</si>
  <si>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</si>
  <si>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</si>
  <si>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</si>
  <si>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</si>
  <si>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</si>
  <si>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</si>
  <si>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</si>
  <si>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</si>
  <si>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</si>
  <si>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</si>
  <si>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</si>
  <si>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</si>
  <si>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</si>
  <si>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</si>
  <si>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</si>
  <si>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</si>
  <si>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</si>
  <si>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</si>
  <si>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</si>
  <si>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</si>
  <si>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</si>
  <si>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</si>
  <si>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</si>
  <si>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</si>
  <si>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</si>
  <si>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</si>
  <si>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</si>
  <si>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</si>
  <si>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</si>
  <si>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</si>
  <si>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</si>
  <si>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</si>
  <si>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</si>
  <si>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</si>
  <si>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</si>
  <si>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</si>
  <si>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</si>
  <si>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</si>
  <si>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</si>
  <si>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</si>
  <si>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</si>
  <si>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</si>
  <si>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</si>
  <si>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</si>
  <si>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</si>
  <si>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</si>
  <si>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</si>
  <si>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</si>
  <si>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</si>
  <si>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</si>
  <si>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</si>
  <si>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</si>
  <si>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</si>
  <si>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</si>
  <si>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</si>
  <si>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</si>
  <si>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</si>
  <si>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</si>
  <si>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</si>
  <si>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</si>
  <si>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</si>
  <si>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</si>
  <si>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</si>
  <si>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</si>
  <si>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</si>
  <si>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</si>
  <si>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</si>
  <si>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</si>
  <si>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</si>
  <si>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</si>
  <si>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</si>
  <si>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6"/>
  </si>
  <si>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</si>
  <si>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</si>
  <si>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</si>
  <si>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</si>
  <si>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</si>
  <si>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</si>
  <si>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2人～</t>
    <rPh sb="1" eb="2">
      <t>ニン</t>
    </rPh>
    <phoneticPr fontId="10"/>
  </si>
  <si>
    <t>レギュラー部屋を１人（※１）・３人で使用可能（※2）</t>
  </si>
  <si>
    <t>レギュラー</t>
    <phoneticPr fontId="13"/>
  </si>
  <si>
    <t>ツイン</t>
    <phoneticPr fontId="13"/>
  </si>
  <si>
    <t>シングル</t>
    <phoneticPr fontId="13"/>
  </si>
  <si>
    <t>中球磨モータースクール</t>
    <rPh sb="0" eb="11">
      <t>ナカクマ</t>
    </rPh>
    <phoneticPr fontId="13"/>
  </si>
  <si>
    <t>平田哲治</t>
    <rPh sb="0" eb="4">
      <t>ヒラタテツジ</t>
    </rPh>
    <phoneticPr fontId="13"/>
  </si>
  <si>
    <t>25歳まで</t>
    <rPh sb="2" eb="3">
      <t>サイ</t>
    </rPh>
    <phoneticPr fontId="10"/>
  </si>
  <si>
    <t>26歳以上</t>
    <rPh sb="2" eb="3">
      <t>サイ</t>
    </rPh>
    <rPh sb="3" eb="5">
      <t>イジョウ</t>
    </rPh>
    <phoneticPr fontId="10"/>
  </si>
  <si>
    <t>卒業まで追加料金無し</t>
    <rPh sb="0" eb="2">
      <t>ソツギョウマデ</t>
    </rPh>
    <phoneticPr fontId="10"/>
  </si>
  <si>
    <t>規定時限数＋10時限まで</t>
    <rPh sb="0" eb="2">
      <t>キテイ</t>
    </rPh>
    <rPh sb="2" eb="4">
      <t>ジゲン</t>
    </rPh>
    <rPh sb="4" eb="5">
      <t>カズ</t>
    </rPh>
    <rPh sb="8" eb="10">
      <t>ジゲン</t>
    </rPh>
    <phoneticPr fontId="10"/>
  </si>
  <si>
    <t>1回まで</t>
    <rPh sb="1" eb="2">
      <t>カイ</t>
    </rPh>
    <phoneticPr fontId="10"/>
  </si>
  <si>
    <t>規定宿泊数＋3泊まで</t>
    <rPh sb="0" eb="2">
      <t>キテイ</t>
    </rPh>
    <rPh sb="2" eb="4">
      <t>シュクハク</t>
    </rPh>
    <rPh sb="4" eb="5">
      <t>カズ</t>
    </rPh>
    <rPh sb="7" eb="8">
      <t>ハク</t>
    </rPh>
    <phoneticPr fontId="10"/>
  </si>
  <si>
    <t>仮免許試験手数料：1,700円（非課税）/回（不合格の場合、受験ごとに必要）
仮免許交付手数料：1,150円（非課税）
原付講習費5,000円（税込5,400円）（ご希望の方のみ　諸事情により受講できない場合がございます。）</t>
    <rPh sb="0" eb="2">
      <t>カリメンｋ</t>
    </rPh>
    <rPh sb="60" eb="62">
      <t>ゲンツキ</t>
    </rPh>
    <rPh sb="62" eb="64">
      <t>コウシュウ</t>
    </rPh>
    <rPh sb="64" eb="65">
      <t>ヒ</t>
    </rPh>
    <rPh sb="70" eb="71">
      <t>エン</t>
    </rPh>
    <rPh sb="72" eb="74">
      <t>ゼイコミ</t>
    </rPh>
    <rPh sb="79" eb="80">
      <t>エン</t>
    </rPh>
    <rPh sb="83" eb="85">
      <t>キボウ</t>
    </rPh>
    <rPh sb="86" eb="87">
      <t>カタ</t>
    </rPh>
    <rPh sb="90" eb="93">
      <t>ショジジョウ</t>
    </rPh>
    <rPh sb="96" eb="98">
      <t>ジュコウ</t>
    </rPh>
    <rPh sb="102" eb="104">
      <t>バアイ</t>
    </rPh>
    <phoneticPr fontId="10"/>
  </si>
  <si>
    <t>1時限4,000円（税込4,320円）</t>
    <rPh sb="1" eb="3">
      <t>ジゲン</t>
    </rPh>
    <rPh sb="8" eb="9">
      <t>エン</t>
    </rPh>
    <rPh sb="10" eb="12">
      <t>ゼイコミ</t>
    </rPh>
    <rPh sb="17" eb="18">
      <t>エン</t>
    </rPh>
    <phoneticPr fontId="10"/>
  </si>
  <si>
    <t>1回5,000円(税込5,400円）</t>
    <rPh sb="1" eb="2">
      <t>カイ</t>
    </rPh>
    <rPh sb="7" eb="8">
      <t>エン</t>
    </rPh>
    <rPh sb="9" eb="10">
      <t>ゼイ</t>
    </rPh>
    <rPh sb="10" eb="11">
      <t>コミ</t>
    </rPh>
    <rPh sb="16" eb="17">
      <t>エン</t>
    </rPh>
    <phoneticPr fontId="10"/>
  </si>
  <si>
    <t>1泊4,000円（税込4,320円）</t>
    <rPh sb="1" eb="2">
      <t>ハク</t>
    </rPh>
    <rPh sb="3" eb="8">
      <t>０００エン</t>
    </rPh>
    <rPh sb="9" eb="11">
      <t>ゼイコミ</t>
    </rPh>
    <rPh sb="16" eb="17">
      <t>エン</t>
    </rPh>
    <phoneticPr fontId="10"/>
  </si>
  <si>
    <t>1/11までに申し込み　1/19～3/23入校</t>
    <rPh sb="7" eb="8">
      <t>モウ</t>
    </rPh>
    <rPh sb="9" eb="10">
      <t>コ</t>
    </rPh>
    <rPh sb="21" eb="23">
      <t>ニュウコウ</t>
    </rPh>
    <phoneticPr fontId="10"/>
  </si>
  <si>
    <t>中球磨モータースクール</t>
    <phoneticPr fontId="10"/>
  </si>
  <si>
    <t>平田哲治</t>
    <phoneticPr fontId="10"/>
  </si>
  <si>
    <t>10/1～11/30
.4/10～5/31</t>
    <phoneticPr fontId="10"/>
  </si>
  <si>
    <t>水・土</t>
    <rPh sb="0" eb="1">
      <t>スイ</t>
    </rPh>
    <rPh sb="2" eb="3">
      <t>ド</t>
    </rPh>
    <phoneticPr fontId="10"/>
  </si>
  <si>
    <t>23歳まで</t>
    <rPh sb="2" eb="3">
      <t>サイ</t>
    </rPh>
    <phoneticPr fontId="10"/>
  </si>
  <si>
    <t>24歳以上</t>
    <rPh sb="2" eb="3">
      <t>サイ</t>
    </rPh>
    <rPh sb="3" eb="5">
      <t>イジョウ</t>
    </rPh>
    <phoneticPr fontId="10"/>
  </si>
  <si>
    <r>
      <t>・卒業まで
規定+</t>
    </r>
    <r>
      <rPr>
        <u/>
        <sz val="11"/>
        <color indexed="8"/>
        <rFont val="ＭＳ Ｐゴシック"/>
        <family val="3"/>
        <charset val="128"/>
      </rPr>
      <t>　　　　　　4時限</t>
    </r>
    <r>
      <rPr>
        <sz val="11"/>
        <color theme="1"/>
        <rFont val="ＭＳ Ｐゴシック"/>
        <family val="3"/>
        <charset val="128"/>
        <scheme val="minor"/>
      </rPr>
      <t>まで</t>
    </r>
    <rPh sb="1" eb="3">
      <t>ソツギョウ</t>
    </rPh>
    <rPh sb="7" eb="9">
      <t>キテイ</t>
    </rPh>
    <rPh sb="17" eb="19">
      <t>ジゲン</t>
    </rPh>
    <phoneticPr fontId="10"/>
  </si>
  <si>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10"/>
  </si>
  <si>
    <r>
      <t>・卒業まで
・規定まで
・規定+</t>
    </r>
    <r>
      <rPr>
        <u/>
        <sz val="11"/>
        <color indexed="8"/>
        <rFont val="ＭＳ Ｐゴシック"/>
        <family val="3"/>
        <charset val="128"/>
      </rPr>
      <t>　　　　3　　泊</t>
    </r>
    <r>
      <rPr>
        <sz val="11"/>
        <color theme="1"/>
        <rFont val="ＭＳ Ｐゴシック"/>
        <family val="3"/>
        <charset val="128"/>
        <scheme val="minor"/>
      </rPr>
      <t>まで</t>
    </r>
    <rPh sb="1" eb="3">
      <t>ソツギョウ</t>
    </rPh>
    <rPh sb="8" eb="10">
      <t>キテイ</t>
    </rPh>
    <rPh sb="15" eb="17">
      <t>キテイ</t>
    </rPh>
    <rPh sb="25" eb="26">
      <t>ハク</t>
    </rPh>
    <phoneticPr fontId="10"/>
  </si>
  <si>
    <t>※ツイン・シングルプランは規定宿泊数＋3泊まで保証。以降はレギュラーへ移動
※普通二輪（ＡＴ）税込10,800円引き
※九州出発：往復交通費税込8,000円まで実費支給
※中国/関西/東海出発：往復交通費税込10,000円まで実費支給</t>
    <rPh sb="13" eb="15">
      <t>キテイ</t>
    </rPh>
    <rPh sb="15" eb="17">
      <t>シュクハク</t>
    </rPh>
    <rPh sb="17" eb="18">
      <t>スウ</t>
    </rPh>
    <rPh sb="20" eb="21">
      <t>ハク</t>
    </rPh>
    <rPh sb="23" eb="25">
      <t>ホショウ</t>
    </rPh>
    <rPh sb="26" eb="28">
      <t>イコウ</t>
    </rPh>
    <rPh sb="35" eb="37">
      <t>イドウ</t>
    </rPh>
    <rPh sb="39" eb="41">
      <t>フツウ</t>
    </rPh>
    <rPh sb="41" eb="43">
      <t>２リン</t>
    </rPh>
    <rPh sb="47" eb="49">
      <t>ゼイコミ</t>
    </rPh>
    <rPh sb="55" eb="56">
      <t>エン</t>
    </rPh>
    <rPh sb="56" eb="57">
      <t>ヒ</t>
    </rPh>
    <rPh sb="60" eb="62">
      <t>キュウシュウ</t>
    </rPh>
    <rPh sb="62" eb="64">
      <t>シュッパツ</t>
    </rPh>
    <rPh sb="65" eb="67">
      <t>オウフク</t>
    </rPh>
    <rPh sb="67" eb="70">
      <t>コウツウヒ</t>
    </rPh>
    <rPh sb="70" eb="72">
      <t>ゼイコミ</t>
    </rPh>
    <rPh sb="77" eb="78">
      <t>エン</t>
    </rPh>
    <rPh sb="80" eb="82">
      <t>ジッピ</t>
    </rPh>
    <rPh sb="82" eb="84">
      <t>シキュウ</t>
    </rPh>
    <rPh sb="86" eb="88">
      <t>チュウゴク</t>
    </rPh>
    <rPh sb="89" eb="91">
      <t>カンサイ</t>
    </rPh>
    <rPh sb="92" eb="94">
      <t>トウカイ</t>
    </rPh>
    <rPh sb="94" eb="96">
      <t>シュッパツ</t>
    </rPh>
    <rPh sb="97" eb="99">
      <t>オウフク</t>
    </rPh>
    <rPh sb="99" eb="102">
      <t>コウツウヒ</t>
    </rPh>
    <rPh sb="102" eb="104">
      <t>ゼイコミ</t>
    </rPh>
    <rPh sb="110" eb="111">
      <t>エン</t>
    </rPh>
    <rPh sb="113" eb="115">
      <t>ジッピ</t>
    </rPh>
    <rPh sb="115" eb="117">
      <t>シキュウ</t>
    </rPh>
    <phoneticPr fontId="10"/>
  </si>
  <si>
    <t>※年末年始は休校の為、一時帰宅となります。その際の交通費はお客様のご負担となります。</t>
    <phoneticPr fontId="13"/>
  </si>
  <si>
    <t>高速教習</t>
  </si>
  <si>
    <t>実車走行</t>
    <rPh sb="0" eb="2">
      <t>ジッシャ</t>
    </rPh>
    <phoneticPr fontId="143"/>
  </si>
  <si>
    <t>WIFI</t>
    <phoneticPr fontId="143"/>
  </si>
  <si>
    <t>無料</t>
    <rPh sb="0" eb="2">
      <t>ムリョウ</t>
    </rPh>
    <phoneticPr fontId="143"/>
  </si>
  <si>
    <t>レンタサイクル</t>
    <phoneticPr fontId="143"/>
  </si>
  <si>
    <t>コンビニ</t>
    <phoneticPr fontId="143"/>
  </si>
  <si>
    <t>郵便局</t>
    <rPh sb="0" eb="3">
      <t>ユウビンキョク</t>
    </rPh>
    <phoneticPr fontId="143"/>
  </si>
  <si>
    <t>銀行</t>
    <rPh sb="0" eb="2">
      <t>ギンコウ</t>
    </rPh>
    <phoneticPr fontId="143"/>
  </si>
  <si>
    <t>駅</t>
    <rPh sb="0" eb="1">
      <t>エキ</t>
    </rPh>
    <phoneticPr fontId="143"/>
  </si>
  <si>
    <t>女性専用休憩室</t>
    <rPh sb="0" eb="2">
      <t>ジョセイ</t>
    </rPh>
    <rPh sb="2" eb="4">
      <t>センヨウ</t>
    </rPh>
    <rPh sb="4" eb="7">
      <t>キュウケイシツ</t>
    </rPh>
    <phoneticPr fontId="143"/>
  </si>
  <si>
    <t>卓球台</t>
    <rPh sb="0" eb="3">
      <t>タッキュウダイ</t>
    </rPh>
    <phoneticPr fontId="143"/>
  </si>
  <si>
    <t>図書コーナー</t>
    <rPh sb="0" eb="2">
      <t>トショ</t>
    </rPh>
    <phoneticPr fontId="143"/>
  </si>
  <si>
    <t>ゲーム施設</t>
    <rPh sb="3" eb="5">
      <t>シセツ</t>
    </rPh>
    <phoneticPr fontId="143"/>
  </si>
  <si>
    <t>ネット接続パソコン</t>
    <rPh sb="3" eb="5">
      <t>セツゾク</t>
    </rPh>
    <phoneticPr fontId="143"/>
  </si>
  <si>
    <t>ランドリー</t>
    <phoneticPr fontId="143"/>
  </si>
  <si>
    <t>プラン説明（料金下の箇所）</t>
    <rPh sb="3" eb="5">
      <t>セツメイ</t>
    </rPh>
    <rPh sb="6" eb="8">
      <t>リョウキン</t>
    </rPh>
    <rPh sb="8" eb="9">
      <t>シタ</t>
    </rPh>
    <rPh sb="10" eb="12">
      <t>カショ</t>
    </rPh>
    <phoneticPr fontId="143"/>
  </si>
  <si>
    <t>普通AT</t>
    <rPh sb="0" eb="2">
      <t>フツウ</t>
    </rPh>
    <phoneticPr fontId="143"/>
  </si>
  <si>
    <t>普通MT</t>
    <rPh sb="0" eb="2">
      <t>フツウ</t>
    </rPh>
    <phoneticPr fontId="143"/>
  </si>
  <si>
    <t>普通二輪</t>
    <rPh sb="0" eb="2">
      <t>フツウ</t>
    </rPh>
    <rPh sb="2" eb="4">
      <t>ニリン</t>
    </rPh>
    <phoneticPr fontId="143"/>
  </si>
  <si>
    <t>大型二輪</t>
    <rPh sb="0" eb="4">
      <t>オオガタニリン</t>
    </rPh>
    <phoneticPr fontId="143"/>
  </si>
  <si>
    <t>準中型</t>
    <rPh sb="0" eb="1">
      <t>ジュン</t>
    </rPh>
    <rPh sb="1" eb="3">
      <t>チュウガタ</t>
    </rPh>
    <phoneticPr fontId="143"/>
  </si>
  <si>
    <t>中型</t>
    <rPh sb="0" eb="2">
      <t>チュウガタ</t>
    </rPh>
    <phoneticPr fontId="143"/>
  </si>
  <si>
    <t>大型</t>
    <rPh sb="0" eb="2">
      <t>オオガタ</t>
    </rPh>
    <phoneticPr fontId="143"/>
  </si>
  <si>
    <t>大型特殊</t>
    <rPh sb="0" eb="4">
      <t>オオガタトク</t>
    </rPh>
    <phoneticPr fontId="143"/>
  </si>
  <si>
    <t>けん引</t>
    <rPh sb="2" eb="3">
      <t>イン</t>
    </rPh>
    <phoneticPr fontId="143"/>
  </si>
  <si>
    <t>普通二種</t>
    <rPh sb="0" eb="2">
      <t>フツウ</t>
    </rPh>
    <rPh sb="2" eb="4">
      <t>ニシュ</t>
    </rPh>
    <phoneticPr fontId="143"/>
  </si>
  <si>
    <t>大型二種</t>
    <rPh sb="0" eb="2">
      <t>オオガタ</t>
    </rPh>
    <rPh sb="2" eb="4">
      <t>ニシュ</t>
    </rPh>
    <phoneticPr fontId="143"/>
  </si>
  <si>
    <t>フォークリフト</t>
    <phoneticPr fontId="143"/>
  </si>
  <si>
    <t>対応免許13</t>
    <rPh sb="0" eb="2">
      <t>タイオウ</t>
    </rPh>
    <rPh sb="2" eb="4">
      <t>メンキョ</t>
    </rPh>
    <phoneticPr fontId="143"/>
  </si>
  <si>
    <t>対応免許14</t>
    <rPh sb="0" eb="2">
      <t>タイオウ</t>
    </rPh>
    <rPh sb="2" eb="4">
      <t>メンキョ</t>
    </rPh>
    <phoneticPr fontId="143"/>
  </si>
  <si>
    <t>対応免許15</t>
    <rPh sb="0" eb="2">
      <t>タイオウ</t>
    </rPh>
    <rPh sb="2" eb="4">
      <t>メンキョ</t>
    </rPh>
    <phoneticPr fontId="143"/>
  </si>
  <si>
    <t>対応免許16</t>
    <rPh sb="0" eb="2">
      <t>タイオウ</t>
    </rPh>
    <rPh sb="2" eb="4">
      <t>メンキョ</t>
    </rPh>
    <phoneticPr fontId="143"/>
  </si>
  <si>
    <t>対応免許17</t>
    <rPh sb="0" eb="2">
      <t>タイオウ</t>
    </rPh>
    <rPh sb="2" eb="4">
      <t>メンキョ</t>
    </rPh>
    <phoneticPr fontId="143"/>
  </si>
  <si>
    <t>対応免許18</t>
    <rPh sb="0" eb="2">
      <t>タイオウ</t>
    </rPh>
    <rPh sb="2" eb="4">
      <t>メンキョ</t>
    </rPh>
    <phoneticPr fontId="143"/>
  </si>
  <si>
    <t>対応免許19</t>
    <rPh sb="0" eb="2">
      <t>タイオウ</t>
    </rPh>
    <rPh sb="2" eb="4">
      <t>メンキョ</t>
    </rPh>
    <phoneticPr fontId="143"/>
  </si>
  <si>
    <t>対応免許20</t>
    <rPh sb="0" eb="2">
      <t>タイオウ</t>
    </rPh>
    <rPh sb="2" eb="4">
      <t>メンキョ</t>
    </rPh>
    <phoneticPr fontId="143"/>
  </si>
  <si>
    <t>対応免許21</t>
    <rPh sb="0" eb="2">
      <t>タイオウ</t>
    </rPh>
    <rPh sb="2" eb="4">
      <t>メンキョ</t>
    </rPh>
    <phoneticPr fontId="143"/>
  </si>
  <si>
    <t>対応免許22</t>
    <rPh sb="0" eb="2">
      <t>タイオウ</t>
    </rPh>
    <rPh sb="2" eb="4">
      <t>メンキョ</t>
    </rPh>
    <phoneticPr fontId="143"/>
  </si>
  <si>
    <t>対応免許23</t>
    <rPh sb="0" eb="2">
      <t>タイオウ</t>
    </rPh>
    <rPh sb="2" eb="4">
      <t>メンキョ</t>
    </rPh>
    <phoneticPr fontId="143"/>
  </si>
  <si>
    <t>対応免許24</t>
    <rPh sb="0" eb="2">
      <t>タイオウ</t>
    </rPh>
    <rPh sb="2" eb="4">
      <t>メンキョ</t>
    </rPh>
    <phoneticPr fontId="143"/>
  </si>
  <si>
    <t>対応免許25</t>
    <rPh sb="0" eb="2">
      <t>タイオウ</t>
    </rPh>
    <rPh sb="2" eb="4">
      <t>メンキョ</t>
    </rPh>
    <phoneticPr fontId="143"/>
  </si>
  <si>
    <t>T-POINT</t>
    <phoneticPr fontId="143"/>
  </si>
  <si>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</si>
  <si>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</si>
  <si>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</si>
  <si>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</si>
  <si>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</si>
  <si>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</si>
  <si>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</si>
  <si>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</si>
  <si>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</si>
  <si>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</si>
  <si>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</si>
  <si>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</si>
  <si>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</si>
  <si>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</si>
  <si>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</si>
  <si>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</si>
  <si>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</si>
  <si>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</si>
  <si>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</si>
  <si>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</si>
  <si>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</si>
  <si>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</si>
  <si>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</si>
  <si>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</si>
  <si>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</si>
  <si>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</si>
  <si>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</si>
  <si>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</si>
  <si>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</si>
  <si>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</si>
  <si>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</si>
  <si>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</si>
  <si>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</si>
  <si>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</si>
  <si>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</si>
  <si>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</si>
  <si>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</si>
  <si>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</si>
  <si>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</si>
  <si>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</si>
  <si>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</si>
  <si>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</si>
  <si>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</si>
  <si>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</si>
  <si>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</si>
  <si>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</si>
  <si>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</si>
  <si>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</si>
  <si>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</si>
  <si>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</si>
  <si>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</si>
  <si>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</si>
  <si>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</si>
  <si>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</si>
  <si>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</si>
  <si>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</si>
  <si>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</si>
  <si>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</si>
  <si>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</si>
  <si>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</si>
  <si>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</si>
  <si>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</si>
  <si>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</si>
  <si>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</si>
  <si>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</si>
  <si>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</si>
  <si>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</si>
  <si>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</si>
  <si>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</si>
  <si>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</si>
  <si>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</si>
  <si>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</si>
  <si>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</si>
  <si>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</si>
  <si>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</si>
  <si>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</si>
  <si>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</si>
  <si>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</si>
  <si>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</si>
  <si>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</si>
  <si>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</si>
  <si>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</si>
  <si>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</si>
  <si>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</si>
  <si>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</si>
  <si>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</si>
  <si>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</si>
  <si>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</si>
  <si>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</si>
  <si>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</si>
  <si>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</si>
  <si>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</si>
  <si>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</si>
  <si>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</si>
  <si>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</si>
  <si>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</si>
  <si>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</si>
  <si>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</si>
  <si>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</si>
  <si>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</si>
  <si>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</si>
  <si>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</si>
  <si>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</si>
  <si>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</si>
  <si>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</si>
  <si>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</si>
  <si>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</si>
  <si>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</si>
  <si>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</si>
  <si>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</si>
  <si>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</si>
  <si>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</si>
  <si>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</si>
  <si>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</si>
  <si>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</si>
  <si>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</si>
  <si>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</si>
  <si>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</si>
  <si>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</si>
  <si>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</si>
  <si>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</si>
  <si>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</si>
  <si>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</si>
  <si>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</si>
  <si>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</si>
  <si>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</si>
  <si>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</si>
  <si>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</si>
  <si>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</si>
  <si>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</si>
  <si>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</si>
  <si>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</si>
  <si>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</si>
  <si>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</si>
  <si>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</si>
  <si>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</si>
  <si>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</si>
  <si>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</si>
  <si>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</si>
  <si>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</si>
  <si>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</si>
  <si>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</si>
  <si>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</si>
  <si>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</si>
  <si>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</si>
  <si>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</si>
  <si>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</si>
  <si>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</si>
  <si>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</si>
  <si>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</si>
  <si>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</si>
  <si>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</si>
  <si>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</si>
  <si>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</si>
  <si>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</si>
  <si>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</si>
  <si>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</si>
  <si>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</si>
  <si>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</si>
  <si>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</si>
  <si>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</si>
  <si>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</si>
  <si>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</si>
  <si>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</si>
  <si>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</si>
  <si>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</si>
  <si>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</si>
  <si>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</si>
  <si>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</si>
  <si>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</si>
  <si>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</si>
  <si>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</si>
  <si>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</si>
  <si>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</si>
  <si>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</si>
  <si>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</si>
  <si>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</si>
  <si>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</si>
  <si>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</si>
  <si>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</si>
  <si>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</si>
  <si>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</si>
  <si>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</si>
  <si>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</si>
  <si>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</si>
  <si>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</si>
  <si>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</si>
  <si>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</si>
  <si>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</si>
  <si>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</si>
  <si>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</si>
  <si>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</si>
  <si>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</si>
  <si>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</si>
  <si>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</si>
  <si>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</si>
  <si>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</si>
  <si>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</si>
  <si>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</si>
  <si>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</si>
  <si>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</si>
  <si>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</si>
  <si>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</si>
  <si>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</si>
  <si>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</si>
  <si>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</si>
  <si>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</si>
  <si>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</si>
  <si>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エブリワン&lt;br&gt;徒歩5分</t>
    <rPh sb="9" eb="11">
      <t>トホ</t>
    </rPh>
    <rPh sb="12" eb="13">
      <t>プン</t>
    </rPh>
    <phoneticPr fontId="143"/>
  </si>
  <si>
    <t>徒歩10分</t>
    <rPh sb="0" eb="2">
      <t>トホ</t>
    </rPh>
    <rPh sb="4" eb="5">
      <t>フン</t>
    </rPh>
    <phoneticPr fontId="143"/>
  </si>
  <si>
    <t>肥後銀行&lt;br&gt;徒歩15分</t>
    <rPh sb="0" eb="4">
      <t>ヒゴギンコウ</t>
    </rPh>
    <rPh sb="8" eb="10">
      <t>トホ</t>
    </rPh>
    <rPh sb="12" eb="13">
      <t>フン</t>
    </rPh>
    <phoneticPr fontId="143"/>
  </si>
  <si>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</si>
  <si>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</si>
  <si>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</si>
  <si>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</si>
  <si>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</si>
  <si>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</si>
  <si>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</si>
  <si>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</si>
  <si>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</si>
  <si>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</si>
  <si>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</si>
  <si>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</si>
  <si>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</si>
  <si>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</si>
  <si>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</si>
  <si>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</si>
  <si>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</si>
  <si>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</si>
  <si>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</si>
  <si>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</si>
  <si>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</si>
  <si>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</si>
  <si>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</si>
  <si>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</si>
  <si>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</si>
  <si>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</si>
  <si>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</si>
  <si>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</si>
  <si>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</si>
  <si>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</si>
  <si>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</si>
  <si>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</si>
  <si>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</si>
  <si>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</si>
  <si>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</si>
  <si>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</si>
  <si>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</si>
  <si>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</si>
  <si>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</si>
  <si>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</si>
  <si>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</si>
  <si>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</si>
  <si>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</si>
  <si>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</si>
  <si>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</si>
  <si>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</si>
  <si>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</si>
  <si>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</si>
  <si>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</si>
  <si>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</si>
  <si>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</si>
  <si>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</si>
  <si>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</si>
  <si>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</si>
  <si>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</si>
  <si>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</si>
  <si>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</si>
  <si>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</si>
  <si>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t>
    <phoneticPr fontId="143"/>
  </si>
  <si>
    <t>※年末年始は休校の為、一時帰宅となります。その際の交通費はお客様のご負担となります。</t>
    <phoneticPr fontId="10"/>
  </si>
  <si>
    <t>お得情報</t>
    <phoneticPr fontId="143"/>
  </si>
  <si>
    <r>
      <t>★「温</t>
    </r>
    <r>
      <rPr>
        <sz val="11"/>
        <color rgb="FF555555"/>
        <rFont val="ＭＳ Ｐゴシック"/>
        <family val="3"/>
        <charset val="128"/>
      </rPr>
      <t>泉センター茶湯里」
温泉入浴券1回分プレゼント
（送迎付き）
（1/21～4/9入校の方を除く）</t>
    </r>
    <phoneticPr fontId="143"/>
  </si>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</sst>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5"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
      <sz val="11"/>
      <color rgb="FF555555"/>
      <name val="ＭＳ Ｐゴシック"/>
      <family val="3"/>
      <charset val="128"/>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7"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4" fillId="0" borderId="0">
      <alignment vertical="center"/>
    </xf>
  </cellStyleXfs>
  <cellXfs count="107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80" fillId="0" borderId="0" xfId="0" applyFont="1" applyFill="1" applyBorder="1" applyAlignment="1">
      <alignment horizontal="center" vertical="center"/>
    </xf>
    <xf numFmtId="0" fontId="81" fillId="0" borderId="0" xfId="0" applyFont="1">
      <alignment vertical="center"/>
    </xf>
    <xf numFmtId="0" fontId="81" fillId="0" borderId="0" xfId="0" applyFont="1" applyFill="1" applyAlignment="1">
      <alignment horizontal="center" vertical="center"/>
    </xf>
    <xf numFmtId="0" fontId="78" fillId="0" borderId="0" xfId="0" applyFont="1" applyFill="1" applyBorder="1" applyAlignment="1">
      <alignment vertical="center"/>
    </xf>
    <xf numFmtId="0" fontId="79" fillId="0" borderId="0" xfId="0" applyFont="1" applyFill="1" applyBorder="1" applyAlignment="1">
      <alignment horizontal="center" vertical="center" wrapText="1"/>
    </xf>
    <xf numFmtId="0" fontId="78" fillId="0" borderId="3" xfId="0" applyFont="1" applyBorder="1" applyAlignment="1">
      <alignment horizontal="center" vertical="center"/>
    </xf>
    <xf numFmtId="0" fontId="78" fillId="0" borderId="0" xfId="0" applyFont="1" applyAlignment="1">
      <alignment vertical="center"/>
    </xf>
    <xf numFmtId="0" fontId="82" fillId="0" borderId="0" xfId="0" applyFont="1" applyFill="1" applyBorder="1" applyAlignment="1">
      <alignment vertical="center"/>
    </xf>
    <xf numFmtId="38" fontId="79" fillId="5" borderId="7" xfId="33" applyFont="1" applyFill="1" applyBorder="1" applyAlignment="1">
      <alignment vertical="center"/>
    </xf>
    <xf numFmtId="0" fontId="79" fillId="5" borderId="7" xfId="0" applyFont="1" applyFill="1" applyBorder="1" applyAlignment="1">
      <alignment vertical="center"/>
    </xf>
    <xf numFmtId="38" fontId="79" fillId="0" borderId="7" xfId="33" applyFont="1" applyBorder="1" applyAlignment="1">
      <alignment vertical="center"/>
    </xf>
    <xf numFmtId="0" fontId="79" fillId="0" borderId="7" xfId="0" applyFont="1" applyBorder="1" applyAlignment="1">
      <alignment vertical="center"/>
    </xf>
    <xf numFmtId="0" fontId="82" fillId="0" borderId="0" xfId="0" applyFont="1" applyFill="1" applyBorder="1" applyAlignment="1">
      <alignment vertical="center" wrapText="1"/>
    </xf>
    <xf numFmtId="38" fontId="79" fillId="0" borderId="13" xfId="33" applyFont="1" applyBorder="1" applyAlignment="1">
      <alignment vertical="center"/>
    </xf>
    <xf numFmtId="0" fontId="79" fillId="0" borderId="13" xfId="0" applyFont="1" applyBorder="1" applyAlignment="1">
      <alignment vertical="center"/>
    </xf>
    <xf numFmtId="0" fontId="78" fillId="0" borderId="0" xfId="0" applyFont="1" applyFill="1" applyAlignment="1">
      <alignment vertical="center"/>
    </xf>
    <xf numFmtId="38" fontId="79" fillId="0" borderId="14" xfId="33" applyFont="1" applyBorder="1" applyAlignment="1">
      <alignment vertical="center"/>
    </xf>
    <xf numFmtId="0" fontId="79" fillId="0" borderId="14" xfId="0" applyFont="1" applyBorder="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56" fontId="62" fillId="5" borderId="7" xfId="0" applyNumberFormat="1" applyFont="1" applyFill="1" applyBorder="1" applyAlignment="1">
      <alignment horizontal="center"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8"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6" fillId="6" borderId="6" xfId="0" applyNumberFormat="1" applyFont="1" applyFill="1" applyBorder="1" applyAlignment="1" applyProtection="1">
      <alignment horizontal="center" vertical="center" shrinkToFit="1"/>
      <protection locked="0"/>
    </xf>
    <xf numFmtId="0" fontId="12" fillId="6" borderId="10" xfId="0" applyFont="1" applyFill="1" applyBorder="1" applyAlignment="1">
      <alignment vertical="center"/>
    </xf>
    <xf numFmtId="14" fontId="86"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7" fillId="0" borderId="0" xfId="0" applyFont="1">
      <alignment vertical="center"/>
    </xf>
    <xf numFmtId="0" fontId="108" fillId="0" borderId="0" xfId="0" applyFont="1">
      <alignment vertical="center"/>
    </xf>
    <xf numFmtId="0" fontId="109" fillId="18" borderId="0" xfId="0" applyFont="1" applyFill="1" applyAlignment="1">
      <alignment horizontal="center" vertical="center"/>
    </xf>
    <xf numFmtId="14" fontId="110" fillId="18" borderId="0" xfId="0" applyNumberFormat="1" applyFont="1" applyFill="1" applyAlignment="1" applyProtection="1">
      <alignment horizontal="center" vertical="center"/>
    </xf>
    <xf numFmtId="0" fontId="111" fillId="18" borderId="0" xfId="0" applyFont="1" applyFill="1" applyAlignment="1" applyProtection="1">
      <alignment horizontal="center" vertical="center"/>
    </xf>
    <xf numFmtId="0" fontId="113" fillId="0" borderId="0" xfId="0" applyFont="1" applyFill="1" applyAlignment="1">
      <alignment horizontal="center" vertical="center"/>
    </xf>
    <xf numFmtId="0" fontId="113" fillId="3" borderId="0" xfId="0" applyFont="1" applyFill="1" applyBorder="1" applyAlignment="1">
      <alignment horizontal="left" vertical="center"/>
    </xf>
    <xf numFmtId="0" fontId="114"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8" fillId="0" borderId="0" xfId="0" applyFont="1" applyAlignment="1" applyProtection="1">
      <alignment horizontal="center" vertical="center"/>
    </xf>
    <xf numFmtId="0" fontId="115" fillId="0" borderId="0" xfId="0" applyFont="1" applyProtection="1">
      <alignment vertical="center"/>
    </xf>
    <xf numFmtId="0" fontId="116" fillId="0" borderId="0" xfId="0" applyFont="1" applyProtection="1">
      <alignment vertical="center"/>
    </xf>
    <xf numFmtId="0" fontId="22" fillId="4" borderId="0" xfId="0" applyFont="1" applyFill="1" applyProtection="1">
      <alignment vertical="center"/>
    </xf>
    <xf numFmtId="0" fontId="35" fillId="4" borderId="0" xfId="0" applyFont="1" applyFill="1" applyProtection="1">
      <alignment vertical="center"/>
    </xf>
    <xf numFmtId="14" fontId="22" fillId="4" borderId="0" xfId="0" applyNumberFormat="1" applyFont="1" applyFill="1" applyProtection="1">
      <alignment vertical="center"/>
    </xf>
    <xf numFmtId="0" fontId="22" fillId="4" borderId="0" xfId="0" applyFont="1" applyFill="1" applyAlignment="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22" fillId="4" borderId="1" xfId="0" applyFont="1" applyFill="1" applyBorder="1" applyProtection="1">
      <alignment vertical="center"/>
    </xf>
    <xf numFmtId="14" fontId="22" fillId="4" borderId="1" xfId="0" applyNumberFormat="1" applyFont="1" applyFill="1" applyBorder="1" applyProtection="1">
      <alignment vertical="center"/>
    </xf>
    <xf numFmtId="0" fontId="22" fillId="4" borderId="1" xfId="0" applyFont="1" applyFill="1" applyBorder="1" applyProtection="1">
      <alignment vertical="center"/>
      <protection locked="0"/>
    </xf>
    <xf numFmtId="0" fontId="36" fillId="4" borderId="1" xfId="0" applyFont="1" applyFill="1" applyBorder="1" applyProtection="1">
      <alignment vertical="center"/>
    </xf>
    <xf numFmtId="14" fontId="117" fillId="0" borderId="0" xfId="0" applyNumberFormat="1" applyFont="1" applyFill="1" applyProtection="1">
      <alignment vertical="center"/>
    </xf>
    <xf numFmtId="0" fontId="117" fillId="0" borderId="0" xfId="0" applyFont="1" applyFill="1" applyAlignment="1" applyProtection="1">
      <alignment horizontal="center" vertical="center"/>
    </xf>
    <xf numFmtId="14" fontId="117" fillId="0" borderId="0" xfId="0" applyNumberFormat="1" applyFont="1" applyFill="1" applyAlignment="1" applyProtection="1">
      <alignment horizontal="center" vertical="center"/>
      <protection locked="0"/>
    </xf>
    <xf numFmtId="0" fontId="118" fillId="0" borderId="0" xfId="0" applyFont="1" applyFill="1" applyProtection="1">
      <alignment vertical="center"/>
      <protection locked="0"/>
    </xf>
    <xf numFmtId="0" fontId="117" fillId="0" borderId="0" xfId="0" applyFont="1" applyFill="1" applyProtection="1">
      <alignment vertical="center"/>
    </xf>
    <xf numFmtId="0" fontId="118" fillId="0" borderId="0" xfId="0" applyFont="1" applyFill="1" applyProtection="1">
      <alignment vertical="center"/>
    </xf>
    <xf numFmtId="178" fontId="119" fillId="0" borderId="8" xfId="0" applyNumberFormat="1" applyFont="1" applyBorder="1" applyAlignment="1" applyProtection="1">
      <alignment horizontal="center" vertical="center"/>
    </xf>
    <xf numFmtId="0" fontId="111" fillId="0" borderId="0" xfId="0" applyFont="1" applyAlignment="1" applyProtection="1">
      <alignment horizontal="center" vertical="center"/>
    </xf>
    <xf numFmtId="180" fontId="120"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20" fillId="0" borderId="9" xfId="0" applyNumberFormat="1" applyFont="1" applyBorder="1" applyAlignment="1" applyProtection="1">
      <alignment horizontal="center" vertical="center"/>
    </xf>
    <xf numFmtId="0" fontId="120" fillId="0" borderId="0" xfId="0" applyFont="1" applyAlignment="1" applyProtection="1">
      <alignment horizontal="center" vertical="center"/>
    </xf>
    <xf numFmtId="0" fontId="4" fillId="0" borderId="0" xfId="43">
      <alignment vertical="center"/>
    </xf>
    <xf numFmtId="0" fontId="4" fillId="0" borderId="0" xfId="43" applyFont="1">
      <alignment vertical="center"/>
    </xf>
    <xf numFmtId="0" fontId="3"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2" fillId="0" borderId="0" xfId="43" applyFont="1">
      <alignment vertical="center"/>
    </xf>
    <xf numFmtId="0" fontId="1" fillId="0" borderId="0" xfId="43" applyFont="1">
      <alignment vertical="center"/>
    </xf>
    <xf numFmtId="0" fontId="0" fillId="0" borderId="0" xfId="0" applyFont="1" applyAlignment="1">
      <alignment vertical="center" wrapText="1"/>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7"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wrapText="1"/>
      <protection locked="0"/>
    </xf>
    <xf numFmtId="0" fontId="86" fillId="5" borderId="1" xfId="0" applyFont="1" applyFill="1" applyBorder="1" applyAlignment="1" applyProtection="1">
      <alignment horizontal="center"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3"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6" borderId="23"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wrapText="1"/>
    </xf>
    <xf numFmtId="0" fontId="62" fillId="0" borderId="23"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181" fontId="86" fillId="6" borderId="1" xfId="0" applyNumberFormat="1" applyFont="1" applyFill="1" applyBorder="1" applyAlignment="1">
      <alignment horizontal="center" vertical="center" wrapText="1"/>
    </xf>
    <xf numFmtId="181" fontId="77" fillId="5" borderId="1" xfId="0" applyNumberFormat="1" applyFont="1" applyFill="1" applyBorder="1" applyAlignment="1" applyProtection="1">
      <alignment horizontal="center" vertical="center" wrapText="1"/>
      <protection locked="0"/>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62" fillId="0" borderId="22"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62" fillId="5" borderId="4" xfId="0" applyFont="1" applyFill="1" applyBorder="1" applyAlignment="1" applyProtection="1">
      <alignment horizontal="left" vertical="center"/>
      <protection locked="0"/>
    </xf>
    <xf numFmtId="179" fontId="62" fillId="0" borderId="1" xfId="0" applyNumberFormat="1" applyFont="1" applyFill="1" applyBorder="1" applyAlignment="1">
      <alignment horizontal="left" vertical="center"/>
    </xf>
    <xf numFmtId="0" fontId="22" fillId="0" borderId="1" xfId="0" applyFont="1" applyFill="1" applyBorder="1" applyAlignment="1">
      <alignment horizontal="center" vertical="center"/>
    </xf>
    <xf numFmtId="0" fontId="62" fillId="5" borderId="2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181" fontId="77" fillId="5" borderId="9" xfId="0" applyNumberFormat="1" applyFont="1" applyFill="1" applyBorder="1" applyAlignment="1" applyProtection="1">
      <alignment horizontal="center" vertical="center" wrapText="1"/>
      <protection locked="0"/>
    </xf>
    <xf numFmtId="0" fontId="86" fillId="0" borderId="21" xfId="0" applyFont="1" applyBorder="1" applyAlignment="1">
      <alignment horizontal="center" vertical="center"/>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14"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4" fillId="5" borderId="1" xfId="0" applyFont="1" applyFill="1" applyBorder="1" applyAlignment="1" applyProtection="1">
      <alignment horizontal="center" vertical="center"/>
      <protection locked="0"/>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7" xfId="0" applyFont="1" applyBorder="1" applyAlignment="1">
      <alignment horizontal="center" vertical="center" wrapText="1"/>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22" fillId="5" borderId="1" xfId="0" applyFont="1" applyFill="1" applyBorder="1" applyAlignment="1" applyProtection="1">
      <alignment horizontal="center" vertical="center" wrapText="1"/>
      <protection locked="0"/>
    </xf>
    <xf numFmtId="0" fontId="22" fillId="5" borderId="21"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3"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100" fillId="3" borderId="1" xfId="0" applyFont="1" applyFill="1" applyBorder="1" applyAlignment="1">
      <alignment horizontal="center" vertical="center"/>
    </xf>
    <xf numFmtId="0" fontId="107" fillId="19" borderId="20" xfId="0" applyFont="1" applyFill="1" applyBorder="1" applyAlignment="1">
      <alignment horizontal="left" vertical="top" wrapText="1"/>
    </xf>
    <xf numFmtId="0" fontId="107" fillId="19" borderId="5" xfId="0" applyFont="1" applyFill="1" applyBorder="1" applyAlignment="1">
      <alignment horizontal="left" vertical="top" wrapText="1"/>
    </xf>
    <xf numFmtId="0" fontId="107" fillId="19" borderId="13" xfId="0" applyFont="1" applyFill="1" applyBorder="1" applyAlignment="1">
      <alignment horizontal="left" vertical="top" wrapText="1"/>
    </xf>
    <xf numFmtId="0" fontId="107" fillId="19" borderId="23" xfId="0" applyFont="1" applyFill="1" applyBorder="1" applyAlignment="1">
      <alignment horizontal="left" vertical="top" wrapText="1"/>
    </xf>
    <xf numFmtId="0" fontId="107" fillId="19" borderId="4" xfId="0" applyFont="1" applyFill="1" applyBorder="1" applyAlignment="1">
      <alignment horizontal="left" vertical="top" wrapText="1"/>
    </xf>
    <xf numFmtId="0" fontId="107" fillId="19"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100" fillId="0" borderId="21" xfId="0" applyFont="1" applyBorder="1" applyAlignment="1">
      <alignment horizontal="center" vertical="center"/>
    </xf>
    <xf numFmtId="0" fontId="100" fillId="0" borderId="9" xfId="0" applyFont="1" applyBorder="1" applyAlignment="1">
      <alignment horizontal="center" vertical="center"/>
    </xf>
    <xf numFmtId="0" fontId="123" fillId="4" borderId="21" xfId="0" applyFont="1" applyFill="1" applyBorder="1" applyAlignment="1">
      <alignment horizontal="center" vertical="center"/>
    </xf>
    <xf numFmtId="0" fontId="123" fillId="4" borderId="9" xfId="0" applyFont="1" applyFill="1" applyBorder="1" applyAlignment="1">
      <alignment horizontal="center" vertical="center"/>
    </xf>
    <xf numFmtId="0" fontId="98" fillId="0" borderId="1" xfId="0" applyFont="1" applyFill="1" applyBorder="1" applyAlignment="1">
      <alignment horizontal="center" vertical="center" wrapText="1"/>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98" fillId="5" borderId="1" xfId="0" applyFont="1" applyFill="1" applyBorder="1" applyAlignment="1" applyProtection="1">
      <alignment horizontal="left" vertical="center" wrapText="1"/>
      <protection locked="0"/>
    </xf>
    <xf numFmtId="0" fontId="99" fillId="0" borderId="1" xfId="0" applyFont="1" applyFill="1" applyBorder="1" applyAlignment="1">
      <alignment horizontal="center" vertical="center" wrapText="1" shrinkToFit="1"/>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100" fillId="5" borderId="1" xfId="0" applyFont="1" applyFill="1" applyBorder="1" applyAlignment="1" applyProtection="1">
      <alignment horizontal="left" vertical="center" wrapText="1"/>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99" fillId="0" borderId="1" xfId="0" applyFont="1" applyFill="1" applyBorder="1" applyAlignment="1" applyProtection="1">
      <alignment horizontal="center" vertical="center"/>
    </xf>
    <xf numFmtId="0" fontId="98" fillId="5" borderId="1" xfId="0" applyFont="1" applyFill="1" applyBorder="1" applyAlignment="1">
      <alignment horizontal="left" vertical="center"/>
    </xf>
    <xf numFmtId="0" fontId="99" fillId="0" borderId="1" xfId="0" applyFont="1" applyFill="1" applyBorder="1" applyAlignment="1">
      <alignment horizontal="center" vertical="center" shrinkToFit="1"/>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69" fillId="0" borderId="6"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122"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21" fillId="5" borderId="6" xfId="0" applyFont="1" applyFill="1" applyBorder="1" applyAlignment="1" applyProtection="1">
      <alignment horizontal="center" vertical="center"/>
      <protection locked="0"/>
    </xf>
    <xf numFmtId="0" fontId="121" fillId="5" borderId="10" xfId="0" applyFont="1" applyFill="1" applyBorder="1" applyAlignment="1" applyProtection="1">
      <alignment horizontal="center" vertical="center"/>
      <protection locked="0"/>
    </xf>
    <xf numFmtId="0" fontId="121"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97" fillId="5" borderId="1" xfId="0" applyFont="1" applyFill="1" applyBorder="1" applyAlignment="1">
      <alignment horizontal="left" vertical="center"/>
    </xf>
    <xf numFmtId="0" fontId="97" fillId="5" borderId="1" xfId="0" applyFont="1" applyFill="1" applyBorder="1" applyAlignment="1">
      <alignment horizontal="center" vertical="center"/>
    </xf>
    <xf numFmtId="0" fontId="100" fillId="0" borderId="21" xfId="0" applyFont="1" applyBorder="1" applyAlignment="1">
      <alignment horizontal="center" vertical="center" wrapText="1"/>
    </xf>
    <xf numFmtId="0" fontId="100" fillId="0" borderId="8" xfId="0" applyFont="1" applyBorder="1" applyAlignment="1">
      <alignment horizontal="center" vertical="center"/>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69" fillId="0" borderId="10"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101" fillId="19" borderId="1" xfId="0" applyFont="1" applyFill="1" applyBorder="1" applyAlignment="1">
      <alignment horizontal="left" vertical="center" wrapText="1"/>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wrapText="1"/>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102" fillId="19" borderId="1" xfId="0" applyFont="1" applyFill="1" applyBorder="1" applyAlignment="1">
      <alignment horizontal="left" vertical="center" wrapText="1"/>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102"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2" fillId="19" borderId="22" xfId="0" applyFont="1" applyFill="1" applyBorder="1" applyAlignment="1">
      <alignment horizontal="left" vertical="center" wrapText="1"/>
    </xf>
    <xf numFmtId="0" fontId="102"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86"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2" fillId="18" borderId="8" xfId="0" applyFont="1" applyFill="1" applyBorder="1" applyAlignment="1">
      <alignment horizontal="center" vertical="center"/>
    </xf>
    <xf numFmtId="0" fontId="107" fillId="19" borderId="20" xfId="0" applyFont="1" applyFill="1" applyBorder="1" applyAlignment="1">
      <alignment horizontal="left" vertical="top" wrapText="1" indent="1"/>
    </xf>
    <xf numFmtId="0" fontId="107" fillId="19" borderId="5" xfId="0" applyFont="1" applyFill="1" applyBorder="1" applyAlignment="1">
      <alignment horizontal="left" vertical="top" wrapText="1" indent="1"/>
    </xf>
    <xf numFmtId="0" fontId="107" fillId="19" borderId="13" xfId="0" applyFont="1" applyFill="1" applyBorder="1" applyAlignment="1">
      <alignment horizontal="left" vertical="top" wrapText="1" indent="1"/>
    </xf>
    <xf numFmtId="0" fontId="107" fillId="19" borderId="23" xfId="0" applyFont="1" applyFill="1" applyBorder="1" applyAlignment="1">
      <alignment horizontal="left" vertical="top" wrapText="1" indent="1"/>
    </xf>
    <xf numFmtId="0" fontId="107" fillId="19" borderId="4" xfId="0" applyFont="1" applyFill="1" applyBorder="1" applyAlignment="1">
      <alignment horizontal="left" vertical="top" wrapText="1" indent="1"/>
    </xf>
    <xf numFmtId="0" fontId="107" fillId="19"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3"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176" fontId="56" fillId="0" borderId="10" xfId="0" applyNumberFormat="1" applyFont="1" applyBorder="1" applyAlignment="1" applyProtection="1">
      <alignment horizontal="left" vertical="center"/>
    </xf>
    <xf numFmtId="176" fontId="56" fillId="0" borderId="10" xfId="0" applyNumberFormat="1" applyFont="1" applyBorder="1" applyAlignment="1" applyProtection="1">
      <alignment horizontal="righ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9" fillId="0" borderId="24" xfId="0" applyFont="1" applyBorder="1" applyAlignment="1">
      <alignment horizontal="center" vertical="center"/>
    </xf>
    <xf numFmtId="0" fontId="79" fillId="0" borderId="2" xfId="0" applyFont="1" applyBorder="1" applyAlignment="1">
      <alignment horizontal="center" vertical="center"/>
    </xf>
    <xf numFmtId="0" fontId="79" fillId="0" borderId="25" xfId="0" applyFont="1" applyBorder="1" applyAlignment="1">
      <alignment horizontal="center" vertical="center"/>
    </xf>
    <xf numFmtId="0" fontId="79" fillId="0" borderId="40" xfId="0" applyFont="1" applyBorder="1" applyAlignment="1">
      <alignment horizontal="center" vertical="center"/>
    </xf>
    <xf numFmtId="0" fontId="79" fillId="0" borderId="0" xfId="0" applyFont="1" applyBorder="1" applyAlignment="1">
      <alignment horizontal="center" vertical="center"/>
    </xf>
    <xf numFmtId="0" fontId="79" fillId="0" borderId="41" xfId="0" applyFont="1" applyBorder="1" applyAlignment="1">
      <alignment horizontal="center" vertical="center"/>
    </xf>
    <xf numFmtId="0" fontId="79" fillId="0" borderId="26" xfId="0" applyFont="1" applyBorder="1" applyAlignment="1">
      <alignment horizontal="center" vertical="center"/>
    </xf>
    <xf numFmtId="0" fontId="79" fillId="0" borderId="3" xfId="0" applyFont="1" applyBorder="1" applyAlignment="1">
      <alignment horizontal="center" vertical="center"/>
    </xf>
    <xf numFmtId="0" fontId="79" fillId="0" borderId="27" xfId="0" applyFont="1" applyBorder="1" applyAlignment="1">
      <alignment horizontal="center" vertical="center"/>
    </xf>
    <xf numFmtId="0" fontId="78" fillId="0" borderId="16" xfId="0" applyFont="1" applyFill="1" applyBorder="1" applyAlignment="1">
      <alignment horizontal="left" vertical="top" wrapText="1"/>
    </xf>
    <xf numFmtId="0" fontId="79" fillId="0" borderId="2" xfId="0" applyFont="1" applyFill="1" applyBorder="1" applyAlignment="1">
      <alignment horizontal="left" vertical="top" wrapText="1"/>
    </xf>
    <xf numFmtId="0" fontId="79" fillId="0" borderId="11" xfId="0" applyFont="1" applyFill="1" applyBorder="1" applyAlignment="1">
      <alignment horizontal="left" vertical="top" wrapText="1"/>
    </xf>
    <xf numFmtId="0" fontId="79" fillId="0" borderId="22"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44" xfId="0" applyFont="1" applyFill="1" applyBorder="1" applyAlignment="1">
      <alignment horizontal="left" vertical="top" wrapText="1"/>
    </xf>
    <xf numFmtId="0" fontId="79" fillId="0" borderId="17"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2" xfId="0" applyFont="1" applyFill="1" applyBorder="1" applyAlignment="1">
      <alignment horizontal="left" vertical="top" wrapText="1"/>
    </xf>
    <xf numFmtId="38" fontId="83" fillId="0" borderId="6" xfId="33" applyFont="1" applyBorder="1" applyAlignment="1">
      <alignment horizontal="right" vertical="center"/>
    </xf>
    <xf numFmtId="38" fontId="83" fillId="0" borderId="10" xfId="33" applyFont="1" applyBorder="1" applyAlignment="1">
      <alignment horizontal="right" vertical="center"/>
    </xf>
    <xf numFmtId="38" fontId="79" fillId="5" borderId="1" xfId="33" applyFont="1" applyFill="1" applyBorder="1" applyAlignment="1">
      <alignment horizontal="center" vertical="center"/>
    </xf>
    <xf numFmtId="38" fontId="79" fillId="5" borderId="6" xfId="33" applyFont="1" applyFill="1" applyBorder="1" applyAlignment="1">
      <alignment horizontal="center" vertical="center"/>
    </xf>
    <xf numFmtId="0" fontId="79" fillId="0" borderId="1" xfId="0" applyFont="1" applyBorder="1" applyAlignment="1">
      <alignment horizontal="center" vertical="center"/>
    </xf>
    <xf numFmtId="0" fontId="79" fillId="0" borderId="6" xfId="0" applyFont="1" applyBorder="1" applyAlignment="1">
      <alignment horizontal="center" vertical="center"/>
    </xf>
    <xf numFmtId="0" fontId="79" fillId="0" borderId="35" xfId="0" applyFont="1" applyBorder="1" applyAlignment="1">
      <alignment horizontal="center" vertical="center"/>
    </xf>
    <xf numFmtId="0" fontId="79" fillId="0" borderId="47" xfId="0" applyFont="1" applyBorder="1" applyAlignment="1">
      <alignment horizontal="center" vertical="center"/>
    </xf>
    <xf numFmtId="0" fontId="79" fillId="0" borderId="20" xfId="0" applyFont="1" applyFill="1" applyBorder="1" applyAlignment="1">
      <alignment horizontal="center" vertical="center" shrinkToFit="1"/>
    </xf>
    <xf numFmtId="0" fontId="79" fillId="0" borderId="5" xfId="0" applyFont="1" applyFill="1" applyBorder="1" applyAlignment="1">
      <alignment horizontal="center" vertical="center" shrinkToFit="1"/>
    </xf>
    <xf numFmtId="0" fontId="79" fillId="0" borderId="13" xfId="0" applyFont="1" applyFill="1" applyBorder="1" applyAlignment="1">
      <alignment horizontal="center" vertical="center" shrinkToFit="1"/>
    </xf>
    <xf numFmtId="0" fontId="79" fillId="0" borderId="23" xfId="0" applyFont="1" applyFill="1" applyBorder="1" applyAlignment="1">
      <alignment horizontal="center" vertical="center" shrinkToFit="1"/>
    </xf>
    <xf numFmtId="0" fontId="79" fillId="0" borderId="4" xfId="0" applyFont="1" applyFill="1" applyBorder="1" applyAlignment="1">
      <alignment horizontal="center" vertical="center" shrinkToFit="1"/>
    </xf>
    <xf numFmtId="0" fontId="79" fillId="0" borderId="15" xfId="0" applyFont="1" applyFill="1" applyBorder="1" applyAlignment="1">
      <alignment horizontal="center" vertical="center" shrinkToFit="1"/>
    </xf>
    <xf numFmtId="0" fontId="79" fillId="5" borderId="20" xfId="0" applyFont="1" applyFill="1" applyBorder="1" applyAlignment="1">
      <alignment horizontal="left" vertical="center" wrapText="1"/>
    </xf>
    <xf numFmtId="0" fontId="79" fillId="5" borderId="5" xfId="0" applyFont="1" applyFill="1" applyBorder="1" applyAlignment="1">
      <alignment horizontal="left" vertical="center" wrapText="1"/>
    </xf>
    <xf numFmtId="0" fontId="79" fillId="5" borderId="13" xfId="0" applyFont="1" applyFill="1" applyBorder="1" applyAlignment="1">
      <alignment horizontal="left" vertical="center" wrapText="1"/>
    </xf>
    <xf numFmtId="0" fontId="79" fillId="5" borderId="22" xfId="0" applyFont="1" applyFill="1" applyBorder="1" applyAlignment="1">
      <alignment horizontal="left" vertical="center" wrapText="1"/>
    </xf>
    <xf numFmtId="0" fontId="79" fillId="5" borderId="0" xfId="0" applyFont="1" applyFill="1" applyBorder="1" applyAlignment="1">
      <alignment horizontal="left" vertical="center" wrapText="1"/>
    </xf>
    <xf numFmtId="0" fontId="79" fillId="5" borderId="41" xfId="0" applyFont="1" applyFill="1" applyBorder="1" applyAlignment="1">
      <alignment horizontal="left" vertical="center" wrapText="1"/>
    </xf>
    <xf numFmtId="0" fontId="79" fillId="5" borderId="17" xfId="0" applyFont="1" applyFill="1" applyBorder="1" applyAlignment="1">
      <alignment horizontal="left" vertical="center" wrapText="1"/>
    </xf>
    <xf numFmtId="0" fontId="79" fillId="5" borderId="3" xfId="0" applyFont="1" applyFill="1" applyBorder="1" applyAlignment="1">
      <alignment horizontal="left" vertical="center" wrapText="1"/>
    </xf>
    <xf numFmtId="0" fontId="79" fillId="5" borderId="27" xfId="0" applyFont="1" applyFill="1" applyBorder="1" applyAlignment="1">
      <alignment horizontal="left" vertical="center" wrapText="1"/>
    </xf>
    <xf numFmtId="0" fontId="79" fillId="0" borderId="1" xfId="0" applyFont="1" applyFill="1" applyBorder="1" applyAlignment="1">
      <alignment horizontal="center" vertical="center" shrinkToFit="1"/>
    </xf>
    <xf numFmtId="0" fontId="79" fillId="0" borderId="39" xfId="0" applyFont="1" applyBorder="1" applyAlignment="1">
      <alignment horizontal="center" vertical="center"/>
    </xf>
    <xf numFmtId="0" fontId="79" fillId="0" borderId="5" xfId="0" applyFont="1" applyBorder="1" applyAlignment="1">
      <alignment horizontal="center" vertical="center"/>
    </xf>
    <xf numFmtId="0" fontId="79" fillId="0" borderId="13" xfId="0" applyFont="1" applyBorder="1" applyAlignment="1">
      <alignment horizontal="center" vertical="center"/>
    </xf>
    <xf numFmtId="0" fontId="79" fillId="0" borderId="42" xfId="0" applyFont="1" applyBorder="1" applyAlignment="1">
      <alignment horizontal="center" vertical="center"/>
    </xf>
    <xf numFmtId="0" fontId="79" fillId="0" borderId="4" xfId="0" applyFont="1" applyBorder="1" applyAlignment="1">
      <alignment horizontal="center" vertical="center"/>
    </xf>
    <xf numFmtId="0" fontId="79" fillId="0" borderId="15" xfId="0" applyFont="1" applyBorder="1" applyAlignment="1">
      <alignment horizontal="center" vertical="center"/>
    </xf>
    <xf numFmtId="0" fontId="79" fillId="5" borderId="16" xfId="0" applyFont="1" applyFill="1" applyBorder="1" applyAlignment="1">
      <alignment horizontal="center" vertical="center" wrapText="1"/>
    </xf>
    <xf numFmtId="0" fontId="79" fillId="5" borderId="2" xfId="0" applyFont="1" applyFill="1" applyBorder="1" applyAlignment="1">
      <alignment horizontal="center" vertical="center" wrapText="1"/>
    </xf>
    <xf numFmtId="0" fontId="79" fillId="5" borderId="25" xfId="0" applyFont="1" applyFill="1" applyBorder="1" applyAlignment="1">
      <alignment horizontal="center" vertical="center" wrapText="1"/>
    </xf>
    <xf numFmtId="0" fontId="79" fillId="5" borderId="22" xfId="0" applyFont="1" applyFill="1" applyBorder="1" applyAlignment="1">
      <alignment horizontal="center" vertical="center" wrapText="1"/>
    </xf>
    <xf numFmtId="0" fontId="79" fillId="5" borderId="0" xfId="0" applyFont="1" applyFill="1" applyBorder="1" applyAlignment="1">
      <alignment horizontal="center" vertical="center" wrapText="1"/>
    </xf>
    <xf numFmtId="0" fontId="79" fillId="5" borderId="41" xfId="0" applyFont="1" applyFill="1" applyBorder="1" applyAlignment="1">
      <alignment horizontal="center" vertical="center" wrapText="1"/>
    </xf>
    <xf numFmtId="0" fontId="79" fillId="5" borderId="23" xfId="0" applyFont="1" applyFill="1" applyBorder="1" applyAlignment="1">
      <alignment horizontal="center" vertical="center" wrapText="1"/>
    </xf>
    <xf numFmtId="0" fontId="79" fillId="5" borderId="4" xfId="0" applyFont="1" applyFill="1" applyBorder="1" applyAlignment="1">
      <alignment horizontal="center" vertical="center" wrapText="1"/>
    </xf>
    <xf numFmtId="0" fontId="79" fillId="5" borderId="15" xfId="0" applyFont="1" applyFill="1" applyBorder="1" applyAlignment="1">
      <alignment horizontal="center" vertical="center" wrapText="1"/>
    </xf>
    <xf numFmtId="0" fontId="79" fillId="0" borderId="22" xfId="0" applyFont="1" applyFill="1" applyBorder="1" applyAlignment="1">
      <alignment horizontal="center" vertical="center" shrinkToFit="1"/>
    </xf>
    <xf numFmtId="0" fontId="79" fillId="0" borderId="0" xfId="0" applyFont="1" applyFill="1" applyBorder="1" applyAlignment="1">
      <alignment horizontal="center" vertical="center" shrinkToFit="1"/>
    </xf>
    <xf numFmtId="0" fontId="79" fillId="0" borderId="41" xfId="0" applyFont="1" applyFill="1" applyBorder="1" applyAlignment="1">
      <alignment horizontal="center" vertical="center" shrinkToFit="1"/>
    </xf>
    <xf numFmtId="0" fontId="79" fillId="0" borderId="39" xfId="0" applyFont="1" applyFill="1" applyBorder="1" applyAlignment="1">
      <alignment horizontal="center" vertical="center"/>
    </xf>
    <xf numFmtId="0" fontId="79" fillId="0" borderId="5" xfId="0" applyFont="1" applyFill="1" applyBorder="1" applyAlignment="1">
      <alignment horizontal="center" vertical="center"/>
    </xf>
    <xf numFmtId="0" fontId="79" fillId="0" borderId="13" xfId="0" applyFont="1" applyFill="1" applyBorder="1" applyAlignment="1">
      <alignment horizontal="center" vertical="center"/>
    </xf>
    <xf numFmtId="0" fontId="79" fillId="0" borderId="40" xfId="0" applyFont="1" applyFill="1" applyBorder="1" applyAlignment="1">
      <alignment horizontal="center" vertical="center"/>
    </xf>
    <xf numFmtId="0" fontId="79" fillId="0" borderId="0" xfId="0" applyFont="1" applyFill="1" applyBorder="1" applyAlignment="1">
      <alignment horizontal="center" vertical="center"/>
    </xf>
    <xf numFmtId="0" fontId="79" fillId="0" borderId="41" xfId="0" applyFont="1" applyFill="1" applyBorder="1" applyAlignment="1">
      <alignment horizontal="center" vertical="center"/>
    </xf>
    <xf numFmtId="0" fontId="79" fillId="0" borderId="26"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27" xfId="0" applyFont="1" applyFill="1" applyBorder="1" applyAlignment="1">
      <alignment horizontal="center" vertical="center"/>
    </xf>
    <xf numFmtId="0" fontId="79" fillId="0" borderId="48" xfId="0" applyFont="1" applyFill="1" applyBorder="1" applyAlignment="1">
      <alignment horizontal="center" vertical="center"/>
    </xf>
    <xf numFmtId="0" fontId="79" fillId="0" borderId="21" xfId="0" applyFont="1" applyFill="1" applyBorder="1" applyAlignment="1">
      <alignment horizontal="center" vertical="center"/>
    </xf>
    <xf numFmtId="0" fontId="79" fillId="0" borderId="49" xfId="0" applyFont="1" applyFill="1" applyBorder="1" applyAlignment="1">
      <alignment horizontal="center" vertical="center"/>
    </xf>
    <xf numFmtId="0" fontId="79" fillId="0" borderId="8" xfId="0" applyFont="1" applyFill="1" applyBorder="1" applyAlignment="1">
      <alignment horizontal="center" vertical="center"/>
    </xf>
    <xf numFmtId="0" fontId="79" fillId="0" borderId="50" xfId="0" applyFont="1" applyFill="1" applyBorder="1" applyAlignment="1">
      <alignment horizontal="center" vertical="center"/>
    </xf>
    <xf numFmtId="0" fontId="79" fillId="0" borderId="9" xfId="0" applyFont="1" applyFill="1" applyBorder="1" applyAlignment="1">
      <alignment horizontal="center" vertical="center"/>
    </xf>
    <xf numFmtId="0" fontId="79" fillId="0" borderId="42" xfId="0" applyFont="1" applyFill="1" applyBorder="1" applyAlignment="1">
      <alignment horizontal="center" vertical="center"/>
    </xf>
    <xf numFmtId="0" fontId="79" fillId="0" borderId="4" xfId="0" applyFont="1" applyFill="1" applyBorder="1" applyAlignment="1">
      <alignment horizontal="center" vertical="center"/>
    </xf>
    <xf numFmtId="0" fontId="79" fillId="5" borderId="20" xfId="0" applyFont="1" applyFill="1" applyBorder="1" applyAlignment="1">
      <alignment horizontal="center" vertical="center" wrapText="1"/>
    </xf>
    <xf numFmtId="0" fontId="79" fillId="5" borderId="5" xfId="0" applyFont="1" applyFill="1" applyBorder="1" applyAlignment="1">
      <alignment horizontal="center" vertical="center" wrapText="1"/>
    </xf>
    <xf numFmtId="0" fontId="79" fillId="5" borderId="13" xfId="0" applyFont="1" applyFill="1" applyBorder="1" applyAlignment="1">
      <alignment horizontal="center" vertical="center" wrapText="1"/>
    </xf>
    <xf numFmtId="38" fontId="83" fillId="0" borderId="20" xfId="33" applyFont="1" applyBorder="1" applyAlignment="1">
      <alignment horizontal="right" vertical="center"/>
    </xf>
    <xf numFmtId="38" fontId="83" fillId="0" borderId="5" xfId="33" applyFont="1" applyBorder="1" applyAlignment="1">
      <alignment horizontal="right" vertical="center"/>
    </xf>
    <xf numFmtId="38" fontId="83" fillId="0" borderId="23" xfId="33" applyFont="1" applyBorder="1" applyAlignment="1">
      <alignment horizontal="right" vertical="center"/>
    </xf>
    <xf numFmtId="38" fontId="83" fillId="0" borderId="4" xfId="33" applyFont="1" applyBorder="1" applyAlignment="1">
      <alignment horizontal="right" vertical="center"/>
    </xf>
    <xf numFmtId="38" fontId="79" fillId="5" borderId="20" xfId="33" applyFont="1" applyFill="1" applyBorder="1" applyAlignment="1">
      <alignment horizontal="center" vertical="center"/>
    </xf>
    <xf numFmtId="38" fontId="79" fillId="5" borderId="5" xfId="33" applyFont="1" applyFill="1" applyBorder="1" applyAlignment="1">
      <alignment horizontal="center" vertical="center"/>
    </xf>
    <xf numFmtId="38" fontId="79" fillId="5" borderId="23" xfId="33" applyFont="1" applyFill="1" applyBorder="1" applyAlignment="1">
      <alignment horizontal="center" vertical="center"/>
    </xf>
    <xf numFmtId="38" fontId="79" fillId="5" borderId="4" xfId="33" applyFont="1" applyFill="1" applyBorder="1" applyAlignment="1">
      <alignment horizontal="center" vertical="center"/>
    </xf>
    <xf numFmtId="38" fontId="79" fillId="0" borderId="13" xfId="33" applyFont="1" applyBorder="1" applyAlignment="1">
      <alignment horizontal="center" vertical="center"/>
    </xf>
    <xf numFmtId="38" fontId="79" fillId="0" borderId="15" xfId="33" applyFont="1" applyBorder="1" applyAlignment="1">
      <alignment horizontal="center" vertical="center"/>
    </xf>
    <xf numFmtId="0" fontId="79" fillId="5" borderId="21" xfId="0" applyFont="1" applyFill="1" applyBorder="1" applyAlignment="1">
      <alignment horizontal="center" vertical="center" wrapText="1"/>
    </xf>
    <xf numFmtId="0" fontId="79" fillId="5" borderId="8" xfId="0" applyFont="1" applyFill="1" applyBorder="1" applyAlignment="1">
      <alignment horizontal="center" vertical="center" wrapText="1"/>
    </xf>
    <xf numFmtId="0" fontId="79" fillId="5" borderId="9" xfId="0" applyFont="1" applyFill="1" applyBorder="1" applyAlignment="1">
      <alignment horizontal="center" vertical="center" wrapText="1"/>
    </xf>
    <xf numFmtId="0" fontId="79" fillId="0" borderId="24" xfId="0" applyFont="1" applyFill="1" applyBorder="1" applyAlignment="1">
      <alignment horizontal="center" vertical="center"/>
    </xf>
    <xf numFmtId="0" fontId="79" fillId="0" borderId="2" xfId="0" applyFont="1" applyFill="1" applyBorder="1" applyAlignment="1">
      <alignment horizontal="center" vertical="center"/>
    </xf>
    <xf numFmtId="0" fontId="79" fillId="0" borderId="25" xfId="0" applyFont="1" applyFill="1" applyBorder="1" applyAlignment="1">
      <alignment horizontal="center" vertical="center"/>
    </xf>
    <xf numFmtId="0" fontId="79" fillId="0" borderId="15" xfId="0" applyFont="1" applyFill="1" applyBorder="1" applyAlignment="1">
      <alignment horizontal="center" vertical="center"/>
    </xf>
    <xf numFmtId="38" fontId="79" fillId="5" borderId="22" xfId="33" applyFont="1" applyFill="1" applyBorder="1" applyAlignment="1">
      <alignment horizontal="center" vertical="center"/>
    </xf>
    <xf numFmtId="38" fontId="79" fillId="5" borderId="0" xfId="33" applyFont="1" applyFill="1" applyBorder="1" applyAlignment="1">
      <alignment horizontal="center" vertical="center"/>
    </xf>
    <xf numFmtId="0" fontId="79" fillId="0" borderId="11" xfId="0" applyFont="1" applyFill="1" applyBorder="1" applyAlignment="1">
      <alignment horizontal="center" vertical="center"/>
    </xf>
    <xf numFmtId="0" fontId="79" fillId="0" borderId="12" xfId="0" applyFont="1" applyFill="1" applyBorder="1" applyAlignment="1">
      <alignment horizontal="center" vertical="center"/>
    </xf>
    <xf numFmtId="38" fontId="83" fillId="0" borderId="1" xfId="33" applyFont="1" applyBorder="1" applyAlignment="1">
      <alignment horizontal="right" vertical="center"/>
    </xf>
    <xf numFmtId="0" fontId="79" fillId="0" borderId="36" xfId="0" applyFont="1" applyBorder="1" applyAlignment="1">
      <alignment horizontal="center" vertical="center"/>
    </xf>
    <xf numFmtId="0" fontId="79" fillId="0" borderId="16" xfId="0" applyFont="1" applyFill="1" applyBorder="1" applyAlignment="1">
      <alignment horizontal="left" vertical="top"/>
    </xf>
    <xf numFmtId="0" fontId="79" fillId="0" borderId="2" xfId="0" applyFont="1" applyFill="1" applyBorder="1" applyAlignment="1">
      <alignment horizontal="left" vertical="top"/>
    </xf>
    <xf numFmtId="0" fontId="79" fillId="0" borderId="11" xfId="0" applyFont="1" applyFill="1" applyBorder="1" applyAlignment="1">
      <alignment horizontal="left" vertical="top"/>
    </xf>
    <xf numFmtId="0" fontId="79" fillId="0" borderId="22" xfId="0" applyFont="1" applyFill="1" applyBorder="1" applyAlignment="1">
      <alignment horizontal="left" vertical="top"/>
    </xf>
    <xf numFmtId="0" fontId="79" fillId="0" borderId="0" xfId="0" applyFont="1" applyFill="1" applyBorder="1" applyAlignment="1">
      <alignment horizontal="left" vertical="top"/>
    </xf>
    <xf numFmtId="0" fontId="79" fillId="0" borderId="44" xfId="0" applyFont="1" applyFill="1" applyBorder="1" applyAlignment="1">
      <alignment horizontal="left" vertical="top"/>
    </xf>
    <xf numFmtId="0" fontId="79" fillId="0" borderId="17" xfId="0" applyFont="1" applyFill="1" applyBorder="1" applyAlignment="1">
      <alignment horizontal="left" vertical="top"/>
    </xf>
    <xf numFmtId="0" fontId="79" fillId="0" borderId="3" xfId="0" applyFont="1" applyFill="1" applyBorder="1" applyAlignment="1">
      <alignment horizontal="left" vertical="top"/>
    </xf>
    <xf numFmtId="0" fontId="79" fillId="0" borderId="12" xfId="0" applyFont="1" applyFill="1" applyBorder="1" applyAlignment="1">
      <alignment horizontal="left" vertical="top"/>
    </xf>
    <xf numFmtId="38" fontId="83" fillId="0" borderId="35" xfId="33" applyFont="1" applyBorder="1" applyAlignment="1">
      <alignment horizontal="right" vertical="center"/>
    </xf>
    <xf numFmtId="38" fontId="83" fillId="0" borderId="47" xfId="33" applyFont="1" applyBorder="1" applyAlignment="1">
      <alignment horizontal="right" vertical="center"/>
    </xf>
    <xf numFmtId="0" fontId="79" fillId="0" borderId="7" xfId="0" applyFont="1" applyBorder="1" applyAlignment="1">
      <alignment horizontal="center" vertical="center"/>
    </xf>
    <xf numFmtId="0" fontId="79" fillId="0" borderId="14" xfId="0" applyFont="1" applyBorder="1" applyAlignment="1">
      <alignment horizontal="center" vertical="center"/>
    </xf>
    <xf numFmtId="0" fontId="79" fillId="0" borderId="37" xfId="0" applyFont="1" applyBorder="1" applyAlignment="1">
      <alignment horizontal="center" vertical="center"/>
    </xf>
    <xf numFmtId="0" fontId="79" fillId="0" borderId="35" xfId="0" applyFont="1" applyFill="1" applyBorder="1" applyAlignment="1">
      <alignment horizontal="center" vertical="center" shrinkToFit="1"/>
    </xf>
    <xf numFmtId="38" fontId="79" fillId="5" borderId="1" xfId="33" applyFont="1" applyFill="1" applyBorder="1" applyAlignment="1">
      <alignment horizontal="right" vertical="center"/>
    </xf>
    <xf numFmtId="38" fontId="79" fillId="5" borderId="6" xfId="33" applyFont="1" applyFill="1" applyBorder="1" applyAlignment="1">
      <alignment horizontal="right" vertical="center"/>
    </xf>
    <xf numFmtId="38" fontId="79" fillId="5" borderId="35" xfId="33" applyFont="1" applyFill="1" applyBorder="1" applyAlignment="1">
      <alignment horizontal="right" vertical="center"/>
    </xf>
    <xf numFmtId="38" fontId="79" fillId="5" borderId="47" xfId="33" applyFont="1" applyFill="1" applyBorder="1" applyAlignment="1">
      <alignment horizontal="right" vertical="center"/>
    </xf>
    <xf numFmtId="38" fontId="79" fillId="0" borderId="7" xfId="33" applyFont="1" applyBorder="1" applyAlignment="1">
      <alignment horizontal="center" vertical="center"/>
    </xf>
    <xf numFmtId="38" fontId="79" fillId="0" borderId="14" xfId="33" applyFont="1" applyBorder="1" applyAlignment="1">
      <alignment horizontal="center" vertical="center"/>
    </xf>
    <xf numFmtId="0" fontId="79" fillId="0" borderId="21" xfId="0" applyFont="1" applyBorder="1" applyAlignment="1">
      <alignment horizontal="center" vertical="center"/>
    </xf>
    <xf numFmtId="0" fontId="79" fillId="0" borderId="46" xfId="0" applyFont="1" applyBorder="1" applyAlignment="1">
      <alignment horizontal="center" vertical="center"/>
    </xf>
    <xf numFmtId="0" fontId="79" fillId="0" borderId="20" xfId="0" applyFont="1" applyBorder="1" applyAlignment="1">
      <alignment horizontal="center" vertical="center"/>
    </xf>
    <xf numFmtId="0" fontId="79" fillId="0" borderId="43" xfId="0" applyFont="1" applyBorder="1" applyAlignment="1">
      <alignment horizontal="center" vertical="center"/>
    </xf>
    <xf numFmtId="0" fontId="79" fillId="0" borderId="22" xfId="0" applyFont="1" applyBorder="1" applyAlignment="1">
      <alignment horizontal="center" vertical="center"/>
    </xf>
    <xf numFmtId="0" fontId="79" fillId="0" borderId="44" xfId="0" applyFont="1" applyBorder="1" applyAlignment="1">
      <alignment horizontal="center" vertical="center"/>
    </xf>
    <xf numFmtId="0" fontId="79" fillId="0" borderId="23" xfId="0" applyFont="1" applyBorder="1" applyAlignment="1">
      <alignment horizontal="center" vertical="center"/>
    </xf>
    <xf numFmtId="0" fontId="79" fillId="0" borderId="45" xfId="0" applyFont="1" applyBorder="1" applyAlignment="1">
      <alignment horizontal="center" vertical="center"/>
    </xf>
    <xf numFmtId="38" fontId="79" fillId="5" borderId="10" xfId="33" applyFont="1" applyFill="1" applyBorder="1" applyAlignment="1">
      <alignment horizontal="center" vertical="center"/>
    </xf>
    <xf numFmtId="0" fontId="79" fillId="0" borderId="31" xfId="0" applyFont="1" applyFill="1" applyBorder="1" applyAlignment="1">
      <alignment horizontal="center" vertical="center"/>
    </xf>
    <xf numFmtId="0" fontId="79" fillId="0" borderId="32" xfId="0" applyFont="1" applyFill="1" applyBorder="1" applyAlignment="1">
      <alignment horizontal="center" vertical="center"/>
    </xf>
    <xf numFmtId="0" fontId="79" fillId="0" borderId="35" xfId="0" applyFont="1" applyFill="1" applyBorder="1" applyAlignment="1">
      <alignment horizontal="center" vertical="center"/>
    </xf>
    <xf numFmtId="0" fontId="79" fillId="0" borderId="37" xfId="0" applyFont="1" applyFill="1" applyBorder="1" applyAlignment="1">
      <alignment horizontal="center" vertical="center"/>
    </xf>
    <xf numFmtId="38" fontId="83" fillId="0" borderId="21" xfId="33" applyFont="1" applyBorder="1" applyAlignment="1">
      <alignment horizontal="right" vertical="center"/>
    </xf>
    <xf numFmtId="38" fontId="79" fillId="0" borderId="41" xfId="33" applyFont="1" applyBorder="1" applyAlignment="1">
      <alignment horizontal="center" vertical="center"/>
    </xf>
    <xf numFmtId="0" fontId="79" fillId="5" borderId="30" xfId="0" applyFont="1" applyFill="1" applyBorder="1" applyAlignment="1">
      <alignment horizontal="center" vertical="center"/>
    </xf>
    <xf numFmtId="0" fontId="79" fillId="5" borderId="31" xfId="0" applyFont="1" applyFill="1" applyBorder="1" applyAlignment="1">
      <alignment horizontal="center" vertical="center"/>
    </xf>
    <xf numFmtId="0" fontId="79" fillId="5" borderId="34" xfId="0" applyFont="1" applyFill="1" applyBorder="1" applyAlignment="1">
      <alignment horizontal="center" vertical="center"/>
    </xf>
    <xf numFmtId="0" fontId="79" fillId="5" borderId="35" xfId="0" applyFont="1" applyFill="1" applyBorder="1" applyAlignment="1">
      <alignment horizontal="center" vertical="center"/>
    </xf>
    <xf numFmtId="0" fontId="81" fillId="2" borderId="0" xfId="0" applyFont="1" applyFill="1" applyBorder="1" applyAlignment="1">
      <alignment horizontal="left" vertical="center"/>
    </xf>
    <xf numFmtId="38" fontId="83" fillId="0" borderId="22" xfId="33" applyFont="1" applyBorder="1" applyAlignment="1">
      <alignment horizontal="right" vertical="center"/>
    </xf>
    <xf numFmtId="38" fontId="83" fillId="0" borderId="0" xfId="33" applyFont="1" applyBorder="1" applyAlignment="1">
      <alignment horizontal="right" vertical="center"/>
    </xf>
    <xf numFmtId="0" fontId="78" fillId="0" borderId="0" xfId="0" applyFont="1" applyFill="1" applyBorder="1" applyAlignment="1">
      <alignment horizontal="center" vertical="center"/>
    </xf>
    <xf numFmtId="0" fontId="79" fillId="0" borderId="5" xfId="0" applyFont="1" applyBorder="1" applyAlignment="1">
      <alignment vertical="center"/>
    </xf>
    <xf numFmtId="0" fontId="79" fillId="0" borderId="13" xfId="0" applyFont="1" applyBorder="1" applyAlignment="1">
      <alignment vertical="center"/>
    </xf>
    <xf numFmtId="0" fontId="79" fillId="0" borderId="40" xfId="0" applyFont="1" applyBorder="1" applyAlignment="1">
      <alignment vertical="center"/>
    </xf>
    <xf numFmtId="0" fontId="79" fillId="0" borderId="0" xfId="0" applyFont="1" applyBorder="1" applyAlignment="1">
      <alignment vertical="center"/>
    </xf>
    <xf numFmtId="0" fontId="79" fillId="0" borderId="41" xfId="0" applyFont="1" applyBorder="1" applyAlignment="1">
      <alignment vertical="center"/>
    </xf>
    <xf numFmtId="0" fontId="79" fillId="0" borderId="31" xfId="0" applyFont="1" applyBorder="1" applyAlignment="1">
      <alignment horizontal="center" vertical="center"/>
    </xf>
    <xf numFmtId="0" fontId="79" fillId="0" borderId="38" xfId="0" applyFont="1" applyBorder="1" applyAlignment="1">
      <alignment horizontal="center" vertical="center"/>
    </xf>
    <xf numFmtId="0" fontId="79" fillId="0" borderId="30" xfId="0" applyFont="1" applyBorder="1" applyAlignment="1">
      <alignment horizontal="center" vertical="center"/>
    </xf>
    <xf numFmtId="0" fontId="79" fillId="0" borderId="33" xfId="0" applyFont="1" applyBorder="1" applyAlignment="1">
      <alignment horizontal="center" vertical="center"/>
    </xf>
    <xf numFmtId="0" fontId="79" fillId="0" borderId="1" xfId="0" applyFont="1" applyFill="1" applyBorder="1" applyAlignment="1">
      <alignment horizontal="center" vertical="center"/>
    </xf>
    <xf numFmtId="0" fontId="79" fillId="0" borderId="31" xfId="0" applyFont="1" applyBorder="1" applyAlignment="1">
      <alignment horizontal="center" vertical="center" wrapText="1"/>
    </xf>
    <xf numFmtId="0" fontId="79" fillId="0" borderId="32" xfId="0" applyFont="1" applyBorder="1" applyAlignment="1">
      <alignment horizontal="center" vertical="center"/>
    </xf>
    <xf numFmtId="0" fontId="79" fillId="6" borderId="20" xfId="0" applyFont="1" applyFill="1" applyBorder="1" applyAlignment="1">
      <alignment horizontal="center" vertical="center" wrapText="1"/>
    </xf>
    <xf numFmtId="0" fontId="79" fillId="6" borderId="5" xfId="0" applyFont="1" applyFill="1" applyBorder="1" applyAlignment="1">
      <alignment horizontal="center" vertical="center" wrapText="1"/>
    </xf>
    <xf numFmtId="0" fontId="79" fillId="6" borderId="13" xfId="0" applyFont="1" applyFill="1" applyBorder="1" applyAlignment="1">
      <alignment horizontal="center" vertical="center" wrapText="1"/>
    </xf>
    <xf numFmtId="0" fontId="79" fillId="6" borderId="23" xfId="0" applyFont="1" applyFill="1" applyBorder="1" applyAlignment="1">
      <alignment horizontal="center" vertical="center" wrapText="1"/>
    </xf>
    <xf numFmtId="0" fontId="79" fillId="6" borderId="4" xfId="0" applyFont="1" applyFill="1" applyBorder="1" applyAlignment="1">
      <alignment horizontal="center" vertical="center" wrapText="1"/>
    </xf>
    <xf numFmtId="0" fontId="79" fillId="6" borderId="15" xfId="0" applyFont="1" applyFill="1" applyBorder="1" applyAlignment="1">
      <alignment horizontal="center" vertical="center" wrapText="1"/>
    </xf>
    <xf numFmtId="0" fontId="78" fillId="0" borderId="30"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1" xfId="0" applyFont="1" applyBorder="1" applyAlignment="1">
      <alignment horizontal="center" vertical="center"/>
    </xf>
    <xf numFmtId="0" fontId="80" fillId="5" borderId="1" xfId="0" applyFont="1" applyFill="1" applyBorder="1" applyAlignment="1">
      <alignment horizontal="center" vertical="center"/>
    </xf>
    <xf numFmtId="0" fontId="79" fillId="0" borderId="9" xfId="0" applyFont="1" applyBorder="1" applyAlignment="1">
      <alignment horizontal="center" vertical="center"/>
    </xf>
    <xf numFmtId="0" fontId="81" fillId="0" borderId="21" xfId="0" applyFont="1" applyBorder="1" applyAlignment="1">
      <alignment horizontal="center" vertical="center"/>
    </xf>
    <xf numFmtId="0" fontId="81" fillId="0" borderId="9" xfId="0" applyFont="1" applyBorder="1" applyAlignment="1">
      <alignment horizontal="center" vertical="center"/>
    </xf>
    <xf numFmtId="0" fontId="78" fillId="5" borderId="33"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36" xfId="0" applyFont="1" applyFill="1" applyBorder="1" applyAlignment="1">
      <alignment horizontal="center" vertical="center"/>
    </xf>
    <xf numFmtId="0" fontId="78" fillId="5" borderId="37" xfId="0" applyFont="1" applyFill="1" applyBorder="1" applyAlignment="1">
      <alignment horizontal="center" vertical="center"/>
    </xf>
    <xf numFmtId="0" fontId="67" fillId="5" borderId="1" xfId="0" applyFont="1" applyFill="1" applyBorder="1" applyAlignment="1">
      <alignment horizontal="center" vertical="center"/>
    </xf>
    <xf numFmtId="0" fontId="67" fillId="5" borderId="36" xfId="0"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0" fontId="67" fillId="5" borderId="6" xfId="0" applyFont="1" applyFill="1" applyBorder="1" applyAlignment="1">
      <alignment horizontal="center" vertical="center"/>
    </xf>
    <xf numFmtId="0" fontId="67" fillId="0" borderId="1" xfId="0" applyFont="1" applyBorder="1" applyAlignment="1">
      <alignment horizontal="center" vertical="center"/>
    </xf>
    <xf numFmtId="0" fontId="67" fillId="0" borderId="39"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40" xfId="0" applyFont="1" applyBorder="1" applyAlignment="1">
      <alignment horizontal="center" vertical="center"/>
    </xf>
    <xf numFmtId="0" fontId="67" fillId="0" borderId="0" xfId="0" applyFont="1" applyBorder="1" applyAlignment="1">
      <alignment horizontal="center" vertical="center"/>
    </xf>
    <xf numFmtId="0" fontId="67" fillId="0" borderId="41" xfId="0" applyFont="1" applyBorder="1" applyAlignment="1">
      <alignment horizontal="center" vertical="center"/>
    </xf>
    <xf numFmtId="0" fontId="67" fillId="0" borderId="4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7" fillId="0" borderId="39"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40"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41" xfId="0" applyFont="1" applyBorder="1" applyAlignment="1">
      <alignment horizontal="center" vertical="center" wrapText="1"/>
    </xf>
    <xf numFmtId="0" fontId="67" fillId="0" borderId="42"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15"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3"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7" fillId="0" borderId="54"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7" fillId="0" borderId="30" xfId="0" applyFont="1" applyBorder="1" applyAlignment="1">
      <alignment horizontal="center" vertical="center"/>
    </xf>
    <xf numFmtId="0" fontId="67" fillId="0" borderId="31" xfId="0" applyFont="1" applyBorder="1" applyAlignment="1">
      <alignment horizontal="center" vertical="center"/>
    </xf>
    <xf numFmtId="0" fontId="67" fillId="0" borderId="33" xfId="0" applyFont="1" applyBorder="1" applyAlignment="1">
      <alignment horizontal="center" vertical="center"/>
    </xf>
    <xf numFmtId="0" fontId="67" fillId="0" borderId="38" xfId="0" applyFont="1" applyBorder="1" applyAlignment="1">
      <alignment horizontal="center" vertical="center"/>
    </xf>
    <xf numFmtId="0" fontId="67" fillId="0" borderId="6" xfId="0" applyFont="1" applyBorder="1" applyAlignment="1">
      <alignment horizontal="center" vertical="center"/>
    </xf>
    <xf numFmtId="0" fontId="67" fillId="0" borderId="31" xfId="0" applyFont="1" applyBorder="1" applyAlignment="1">
      <alignment horizontal="center" vertical="center" wrapText="1"/>
    </xf>
    <xf numFmtId="0" fontId="67" fillId="0" borderId="32" xfId="0" applyFont="1" applyBorder="1" applyAlignment="1">
      <alignment horizontal="center" vertical="center"/>
    </xf>
    <xf numFmtId="0" fontId="67" fillId="0" borderId="36" xfId="0" applyFont="1" applyBorder="1" applyAlignment="1">
      <alignment horizontal="center" vertical="center"/>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3"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26"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1" xfId="0" applyFont="1" applyBorder="1" applyAlignment="1">
      <alignment horizontal="center" vertical="center"/>
    </xf>
    <xf numFmtId="0" fontId="67" fillId="0" borderId="9" xfId="0" applyFont="1" applyBorder="1" applyAlignment="1">
      <alignment horizontal="center" vertical="center"/>
    </xf>
    <xf numFmtId="38" fontId="67" fillId="5" borderId="9" xfId="33" applyFont="1" applyFill="1" applyBorder="1" applyAlignment="1">
      <alignment horizontal="center" vertical="center"/>
    </xf>
    <xf numFmtId="38" fontId="67" fillId="5" borderId="23" xfId="33" applyFont="1" applyFill="1" applyBorder="1" applyAlignment="1">
      <alignment horizontal="center" vertical="center"/>
    </xf>
    <xf numFmtId="0" fontId="67" fillId="0" borderId="35" xfId="0" applyFont="1" applyBorder="1" applyAlignment="1">
      <alignment horizontal="center" vertical="center"/>
    </xf>
    <xf numFmtId="38" fontId="68" fillId="0" borderId="35" xfId="33" applyFont="1" applyBorder="1" applyAlignment="1">
      <alignment horizontal="right" vertical="center"/>
    </xf>
    <xf numFmtId="38" fontId="68" fillId="0" borderId="47" xfId="33" applyFont="1" applyBorder="1" applyAlignment="1">
      <alignment horizontal="right" vertical="center"/>
    </xf>
    <xf numFmtId="0" fontId="67" fillId="5" borderId="35" xfId="0" applyFont="1" applyFill="1" applyBorder="1" applyAlignment="1">
      <alignment horizontal="center" vertical="center"/>
    </xf>
    <xf numFmtId="0" fontId="67" fillId="5" borderId="37" xfId="0" applyFont="1" applyFill="1" applyBorder="1" applyAlignment="1">
      <alignment horizontal="center" vertical="center"/>
    </xf>
    <xf numFmtId="0" fontId="67" fillId="5" borderId="9"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21"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51" xfId="0" applyFont="1" applyFill="1" applyBorder="1" applyAlignment="1">
      <alignment horizontal="center" vertical="center"/>
    </xf>
    <xf numFmtId="0" fontId="67" fillId="5" borderId="46" xfId="0" applyFont="1" applyFill="1" applyBorder="1" applyAlignment="1">
      <alignment horizontal="center" vertical="center"/>
    </xf>
    <xf numFmtId="0" fontId="67" fillId="5" borderId="47" xfId="0" applyFont="1" applyFill="1" applyBorder="1" applyAlignment="1">
      <alignment horizontal="center" vertical="center"/>
    </xf>
    <xf numFmtId="38" fontId="68" fillId="0" borderId="21" xfId="33" applyFont="1" applyBorder="1" applyAlignment="1">
      <alignment horizontal="right" vertical="center"/>
    </xf>
    <xf numFmtId="38" fontId="68" fillId="0" borderId="20" xfId="33" applyFont="1" applyBorder="1" applyAlignment="1">
      <alignment horizontal="right" vertical="center"/>
    </xf>
    <xf numFmtId="38" fontId="5" fillId="0" borderId="7" xfId="33" applyFont="1" applyBorder="1" applyAlignment="1">
      <alignment horizontal="center" vertical="center"/>
    </xf>
    <xf numFmtId="38" fontId="71" fillId="0" borderId="1" xfId="33" applyFont="1" applyBorder="1" applyAlignment="1">
      <alignment horizontal="right" vertical="center"/>
    </xf>
    <xf numFmtId="38" fontId="71"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5" fillId="5" borderId="1" xfId="33" applyFont="1" applyFill="1" applyBorder="1" applyAlignment="1">
      <alignment horizontal="center" vertical="center"/>
    </xf>
    <xf numFmtId="38" fontId="5"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3"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3" xfId="33" applyFont="1" applyBorder="1" applyAlignment="1">
      <alignment horizontal="right" vertical="center"/>
    </xf>
    <xf numFmtId="38" fontId="71"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5"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3" xfId="0" applyBorder="1" applyAlignment="1">
      <alignment horizontal="center" vertical="center"/>
    </xf>
    <xf numFmtId="0" fontId="0" fillId="0" borderId="45" xfId="0" applyBorder="1" applyAlignment="1">
      <alignment horizontal="center" vertical="center"/>
    </xf>
    <xf numFmtId="38" fontId="5" fillId="5" borderId="35" xfId="33" applyFont="1" applyFill="1" applyBorder="1" applyAlignment="1">
      <alignment horizontal="center" vertical="center"/>
    </xf>
    <xf numFmtId="38" fontId="5" fillId="5" borderId="47" xfId="33" applyFont="1" applyFill="1" applyBorder="1" applyAlignment="1">
      <alignment horizontal="center" vertical="center"/>
    </xf>
    <xf numFmtId="38" fontId="5" fillId="0" borderId="14" xfId="33" applyFont="1" applyBorder="1" applyAlignment="1">
      <alignment horizontal="center" vertical="center"/>
    </xf>
    <xf numFmtId="38" fontId="71" fillId="0" borderId="35" xfId="33" applyFont="1" applyBorder="1" applyAlignment="1">
      <alignment horizontal="right" vertical="center"/>
    </xf>
    <xf numFmtId="38" fontId="71" fillId="0" borderId="47"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4" fillId="2" borderId="0" xfId="0" applyFont="1" applyFill="1" applyBorder="1" applyAlignment="1">
      <alignment horizontal="left" vertical="center"/>
    </xf>
    <xf numFmtId="38" fontId="71"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5"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38" fontId="71" fillId="0" borderId="55" xfId="33" applyFont="1" applyBorder="1" applyAlignment="1">
      <alignment horizontal="right" vertical="center"/>
    </xf>
    <xf numFmtId="0" fontId="0" fillId="0" borderId="17" xfId="0" applyBorder="1" applyAlignment="1">
      <alignment horizontal="center"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3"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5" borderId="39" xfId="0" applyFill="1" applyBorder="1" applyAlignment="1">
      <alignment horizontal="center" vertical="center" wrapText="1"/>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35" xfId="33" applyFont="1" applyFill="1" applyBorder="1" applyAlignment="1">
      <alignment horizontal="right" vertical="center"/>
    </xf>
    <xf numFmtId="38" fontId="5"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23"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5" xfId="0" applyFill="1" applyBorder="1" applyAlignment="1">
      <alignment horizontal="center"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3"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3"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5" borderId="39" xfId="0" applyFill="1" applyBorder="1" applyAlignment="1">
      <alignment horizontal="center" vertical="center"/>
    </xf>
    <xf numFmtId="0" fontId="0" fillId="0" borderId="21" xfId="0"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0" fillId="0" borderId="33"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396400" y="221027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396400" y="254888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44</xdr:row>
      <xdr:rowOff>161925</xdr:rowOff>
    </xdr:from>
    <xdr:to>
      <xdr:col>5</xdr:col>
      <xdr:colOff>190500</xdr:colOff>
      <xdr:row>47</xdr:row>
      <xdr:rowOff>19050</xdr:rowOff>
    </xdr:to>
    <xdr:sp macro="" textlink="">
      <xdr:nvSpPr>
        <xdr:cNvPr id="2" name="円/楕円 1">
          <a:extLst>
            <a:ext uri="{FF2B5EF4-FFF2-40B4-BE49-F238E27FC236}">
              <a16:creationId xmlns:a16="http://schemas.microsoft.com/office/drawing/2014/main" id="{00000000-0008-0000-0A00-000002000000}"/>
            </a:ext>
          </a:extLst>
        </xdr:cNvPr>
        <xdr:cNvSpPr/>
      </xdr:nvSpPr>
      <xdr:spPr>
        <a:xfrm>
          <a:off x="1200150" y="13201650"/>
          <a:ext cx="371475" cy="381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0</xdr:colOff>
      <xdr:row>49</xdr:row>
      <xdr:rowOff>0</xdr:rowOff>
    </xdr:from>
    <xdr:to>
      <xdr:col>5</xdr:col>
      <xdr:colOff>19050</xdr:colOff>
      <xdr:row>51</xdr:row>
      <xdr:rowOff>38100</xdr:rowOff>
    </xdr:to>
    <xdr:sp macro="" textlink="">
      <xdr:nvSpPr>
        <xdr:cNvPr id="4" name="円/楕円 3">
          <a:extLst>
            <a:ext uri="{FF2B5EF4-FFF2-40B4-BE49-F238E27FC236}">
              <a16:creationId xmlns:a16="http://schemas.microsoft.com/office/drawing/2014/main" id="{00000000-0008-0000-0A00-000004000000}"/>
            </a:ext>
          </a:extLst>
        </xdr:cNvPr>
        <xdr:cNvSpPr/>
      </xdr:nvSpPr>
      <xdr:spPr>
        <a:xfrm>
          <a:off x="1028700" y="13906500"/>
          <a:ext cx="371475" cy="381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133350</xdr:colOff>
      <xdr:row>54</xdr:row>
      <xdr:rowOff>38100</xdr:rowOff>
    </xdr:from>
    <xdr:to>
      <xdr:col>5</xdr:col>
      <xdr:colOff>152400</xdr:colOff>
      <xdr:row>56</xdr:row>
      <xdr:rowOff>76200</xdr:rowOff>
    </xdr:to>
    <xdr:sp macro="" textlink="">
      <xdr:nvSpPr>
        <xdr:cNvPr id="5" name="円/楕円 4">
          <a:extLst>
            <a:ext uri="{FF2B5EF4-FFF2-40B4-BE49-F238E27FC236}">
              <a16:creationId xmlns:a16="http://schemas.microsoft.com/office/drawing/2014/main" id="{00000000-0008-0000-0A00-000005000000}"/>
            </a:ext>
          </a:extLst>
        </xdr:cNvPr>
        <xdr:cNvSpPr/>
      </xdr:nvSpPr>
      <xdr:spPr>
        <a:xfrm>
          <a:off x="1162050" y="14801850"/>
          <a:ext cx="371475" cy="381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zoomScale="40" zoomScaleNormal="75" zoomScaleSheetLayoutView="40" workbookViewId="0">
      <selection activeCell="L4" sqref="L4"/>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47"/>
      <c r="M1" s="447"/>
      <c r="N1" s="447"/>
      <c r="O1" s="447"/>
      <c r="P1" s="447"/>
      <c r="Q1" s="447"/>
      <c r="R1" s="447"/>
      <c r="S1" s="447"/>
      <c r="T1" s="447"/>
      <c r="U1" s="447"/>
      <c r="V1" s="447"/>
      <c r="W1" s="447"/>
      <c r="X1" s="447"/>
      <c r="Y1" s="447"/>
      <c r="Z1" s="447"/>
      <c r="AA1" s="447"/>
    </row>
    <row r="2" spans="1:27" customFormat="1" ht="57.75" customHeight="1" x14ac:dyDescent="0.15">
      <c r="B2" s="319" t="s">
        <v>360</v>
      </c>
      <c r="C2" s="448" t="s">
        <v>428</v>
      </c>
      <c r="D2" s="448"/>
      <c r="E2" s="448"/>
      <c r="F2" s="449"/>
      <c r="G2" s="9"/>
      <c r="H2" s="10"/>
      <c r="I2" s="10"/>
      <c r="J2" s="450" t="s">
        <v>36</v>
      </c>
      <c r="K2" s="450"/>
      <c r="L2" s="451" t="s">
        <v>429</v>
      </c>
      <c r="M2" s="451"/>
      <c r="N2" s="451"/>
      <c r="Q2" s="289" t="s">
        <v>115</v>
      </c>
      <c r="R2" s="343">
        <v>43374</v>
      </c>
      <c r="S2" s="344" t="s">
        <v>94</v>
      </c>
      <c r="T2" s="345">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52" t="s">
        <v>116</v>
      </c>
      <c r="G4" s="453"/>
      <c r="H4" s="247">
        <v>10000</v>
      </c>
      <c r="I4" s="290" t="s">
        <v>37</v>
      </c>
      <c r="J4" s="13"/>
      <c r="K4" s="452" t="s">
        <v>38</v>
      </c>
      <c r="L4" s="247">
        <v>20000</v>
      </c>
      <c r="M4" s="290" t="s">
        <v>39</v>
      </c>
      <c r="N4" s="290"/>
      <c r="O4" s="143"/>
      <c r="U4" s="14"/>
      <c r="V4" s="14"/>
      <c r="W4" s="1"/>
      <c r="X4" s="12"/>
      <c r="Y4" s="12"/>
      <c r="Z4" s="12"/>
      <c r="AA4" s="12"/>
    </row>
    <row r="5" spans="1:27" customFormat="1" ht="43.5" customHeight="1" thickBot="1" x14ac:dyDescent="0.2">
      <c r="B5" s="6"/>
      <c r="C5" s="15"/>
      <c r="F5" s="454"/>
      <c r="G5" s="455"/>
      <c r="H5" s="248">
        <f>IF(H4=0,"",ROUNDDOWN(H4*入力用データ!D1*0.01+H4,1))</f>
        <v>10800</v>
      </c>
      <c r="I5" s="291" t="s">
        <v>40</v>
      </c>
      <c r="J5" s="16"/>
      <c r="K5" s="454"/>
      <c r="L5" s="248">
        <f>IF(L4=0,"",ROUNDDOWN(L4*入力用データ!D1*0.01+L4,1))</f>
        <v>21600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4" t="s">
        <v>18</v>
      </c>
      <c r="D9" s="444"/>
      <c r="E9" s="444"/>
      <c r="F9" s="444" t="s">
        <v>19</v>
      </c>
      <c r="G9" s="444"/>
      <c r="H9" s="444"/>
      <c r="I9" s="444" t="s">
        <v>20</v>
      </c>
      <c r="J9" s="444"/>
      <c r="K9" s="444"/>
      <c r="L9" s="444" t="s">
        <v>21</v>
      </c>
      <c r="M9" s="444"/>
      <c r="N9" s="444"/>
      <c r="O9" s="444" t="s">
        <v>22</v>
      </c>
      <c r="P9" s="444"/>
      <c r="Q9" s="444"/>
      <c r="R9" s="444" t="s">
        <v>23</v>
      </c>
      <c r="S9" s="444"/>
      <c r="T9" s="444"/>
      <c r="U9" s="62"/>
    </row>
    <row r="10" spans="1:27" ht="54" customHeight="1" x14ac:dyDescent="0.15">
      <c r="A10" s="445" t="s">
        <v>351</v>
      </c>
      <c r="B10" s="446"/>
      <c r="C10" s="264">
        <v>43374</v>
      </c>
      <c r="D10" s="265" t="s">
        <v>16</v>
      </c>
      <c r="E10" s="266">
        <v>43477</v>
      </c>
      <c r="F10" s="266">
        <v>43478</v>
      </c>
      <c r="G10" s="265" t="s">
        <v>16</v>
      </c>
      <c r="H10" s="266">
        <v>43497</v>
      </c>
      <c r="I10" s="266">
        <v>43498</v>
      </c>
      <c r="J10" s="265" t="s">
        <v>16</v>
      </c>
      <c r="K10" s="268">
        <v>43537</v>
      </c>
      <c r="L10" s="267"/>
      <c r="M10" s="265" t="s">
        <v>16</v>
      </c>
      <c r="N10" s="268"/>
      <c r="O10" s="267"/>
      <c r="P10" s="265" t="s">
        <v>16</v>
      </c>
      <c r="Q10" s="268"/>
      <c r="R10" s="267"/>
      <c r="S10" s="265" t="s">
        <v>16</v>
      </c>
      <c r="T10" s="268"/>
      <c r="U10" s="441" t="s">
        <v>350</v>
      </c>
    </row>
    <row r="11" spans="1:27" ht="54" customHeight="1" x14ac:dyDescent="0.15">
      <c r="A11" s="445"/>
      <c r="B11" s="446"/>
      <c r="C11" s="268">
        <v>43549</v>
      </c>
      <c r="D11" s="265" t="s">
        <v>16</v>
      </c>
      <c r="E11" s="266">
        <v>43616</v>
      </c>
      <c r="F11" s="267">
        <v>43538</v>
      </c>
      <c r="G11" s="265" t="s">
        <v>16</v>
      </c>
      <c r="H11" s="268">
        <v>43548</v>
      </c>
      <c r="I11" s="267"/>
      <c r="J11" s="265" t="s">
        <v>16</v>
      </c>
      <c r="K11" s="268"/>
      <c r="L11" s="267"/>
      <c r="M11" s="265" t="s">
        <v>16</v>
      </c>
      <c r="N11" s="268"/>
      <c r="O11" s="267"/>
      <c r="P11" s="265" t="s">
        <v>16</v>
      </c>
      <c r="Q11" s="268"/>
      <c r="R11" s="267"/>
      <c r="S11" s="265" t="s">
        <v>16</v>
      </c>
      <c r="T11" s="268"/>
      <c r="U11" s="442"/>
    </row>
    <row r="12" spans="1:27" ht="54" customHeight="1" x14ac:dyDescent="0.15">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2"/>
    </row>
    <row r="13" spans="1:27" ht="54" customHeight="1" x14ac:dyDescent="0.15">
      <c r="A13" s="438">
        <v>1</v>
      </c>
      <c r="B13" s="415" t="s">
        <v>425</v>
      </c>
      <c r="C13" s="443">
        <v>215000</v>
      </c>
      <c r="D13" s="443"/>
      <c r="E13" s="443"/>
      <c r="F13" s="443">
        <v>225000</v>
      </c>
      <c r="G13" s="443"/>
      <c r="H13" s="443"/>
      <c r="I13" s="443">
        <v>270000</v>
      </c>
      <c r="J13" s="443"/>
      <c r="K13" s="443"/>
      <c r="L13" s="443"/>
      <c r="M13" s="443"/>
      <c r="N13" s="443"/>
      <c r="O13" s="443"/>
      <c r="P13" s="443"/>
      <c r="Q13" s="443"/>
      <c r="R13" s="443"/>
      <c r="S13" s="443"/>
      <c r="T13" s="443"/>
      <c r="U13" s="216"/>
    </row>
    <row r="14" spans="1:27" ht="54" customHeight="1" x14ac:dyDescent="0.15">
      <c r="A14" s="438"/>
      <c r="B14" s="415"/>
      <c r="C14" s="249" t="s">
        <v>17</v>
      </c>
      <c r="D14" s="430">
        <f>IF(ISBLANK(C13),"",ROUNDDOWN(C13+C13*入力用データ!$D$1*0.01,0))</f>
        <v>232200</v>
      </c>
      <c r="E14" s="430"/>
      <c r="F14" s="249" t="s">
        <v>17</v>
      </c>
      <c r="G14" s="430">
        <f>IF(ISBLANK(F13),"",ROUNDDOWN(F13+F13*入力用データ!$D$1*0.01,0))</f>
        <v>243000</v>
      </c>
      <c r="H14" s="430"/>
      <c r="I14" s="249" t="s">
        <v>17</v>
      </c>
      <c r="J14" s="430">
        <f>IF(ISBLANK(I13),"",ROUNDDOWN(I13+I13*入力用データ!$D$1*0.01,0))</f>
        <v>291600</v>
      </c>
      <c r="K14" s="430"/>
      <c r="L14" s="249" t="s">
        <v>17</v>
      </c>
      <c r="M14" s="430" t="str">
        <f>IF(ISBLANK(L13),"",ROUNDDOWN(L13+L13*入力用データ!$D$1*0.01,0))</f>
        <v/>
      </c>
      <c r="N14" s="430"/>
      <c r="O14" s="249" t="s">
        <v>17</v>
      </c>
      <c r="P14" s="430" t="str">
        <f>IF(ISBLANK(O13),"",ROUNDDOWN(O13+O13*入力用データ!$D$1*0.01,0))</f>
        <v/>
      </c>
      <c r="Q14" s="430"/>
      <c r="R14" s="249" t="s">
        <v>17</v>
      </c>
      <c r="S14" s="430" t="str">
        <f>IF(ISBLANK(R13),"",ROUNDDOWN(R13+R13*入力用データ!$D$1*0.01,0))</f>
        <v/>
      </c>
      <c r="T14" s="430"/>
      <c r="U14" s="250" t="str">
        <f>IF(ISBLANK(U13),"税込","税込 "&amp;ROUNDDOWN(U13+U13*入力用データ!$D$1*0.01,0))</f>
        <v>税込</v>
      </c>
    </row>
    <row r="15" spans="1:27" ht="54" customHeight="1" x14ac:dyDescent="0.15">
      <c r="A15" s="438">
        <v>2</v>
      </c>
      <c r="B15" s="439" t="s">
        <v>426</v>
      </c>
      <c r="C15" s="431">
        <v>230000</v>
      </c>
      <c r="D15" s="431"/>
      <c r="E15" s="431"/>
      <c r="F15" s="431">
        <v>240000</v>
      </c>
      <c r="G15" s="431"/>
      <c r="H15" s="431"/>
      <c r="I15" s="431">
        <v>275000</v>
      </c>
      <c r="J15" s="431"/>
      <c r="K15" s="431"/>
      <c r="L15" s="431"/>
      <c r="M15" s="431"/>
      <c r="N15" s="431"/>
      <c r="O15" s="431"/>
      <c r="P15" s="431"/>
      <c r="Q15" s="431"/>
      <c r="R15" s="431"/>
      <c r="S15" s="431"/>
      <c r="T15" s="431"/>
      <c r="U15" s="216"/>
    </row>
    <row r="16" spans="1:27" ht="54" customHeight="1" x14ac:dyDescent="0.15">
      <c r="A16" s="438"/>
      <c r="B16" s="440"/>
      <c r="C16" s="249" t="s">
        <v>17</v>
      </c>
      <c r="D16" s="430">
        <f>IF(ISBLANK(C15),"",ROUNDDOWN(C15+C15*入力用データ!$D$1*0.01,0))</f>
        <v>248400</v>
      </c>
      <c r="E16" s="430"/>
      <c r="F16" s="249" t="s">
        <v>17</v>
      </c>
      <c r="G16" s="430">
        <f>IF(ISBLANK(F15),"",ROUNDDOWN(F15+F15*入力用データ!$D$1*0.01,0))</f>
        <v>259200</v>
      </c>
      <c r="H16" s="430"/>
      <c r="I16" s="249" t="s">
        <v>17</v>
      </c>
      <c r="J16" s="430">
        <f>IF(ISBLANK(I15),"",ROUNDDOWN(I15+I15*入力用データ!$D$1*0.01,0))</f>
        <v>297000</v>
      </c>
      <c r="K16" s="430"/>
      <c r="L16" s="249" t="s">
        <v>17</v>
      </c>
      <c r="M16" s="430" t="str">
        <f>IF(ISBLANK(L15),"",ROUNDDOWN(L15+L15*入力用データ!$D$1*0.01,0))</f>
        <v/>
      </c>
      <c r="N16" s="430"/>
      <c r="O16" s="249" t="s">
        <v>17</v>
      </c>
      <c r="P16" s="430" t="str">
        <f>IF(ISBLANK(O15),"",ROUNDDOWN(O15+O15*入力用データ!$D$1*0.01,0))</f>
        <v/>
      </c>
      <c r="Q16" s="430"/>
      <c r="R16" s="249" t="s">
        <v>17</v>
      </c>
      <c r="S16" s="430" t="str">
        <f>IF(ISBLANK(R15),"",ROUNDDOWN(R15+R15*入力用データ!$D$1*0.01,0))</f>
        <v/>
      </c>
      <c r="T16" s="430"/>
      <c r="U16" s="250" t="str">
        <f>IF(ISBLANK(U15),"税込","税込 "&amp;ROUNDDOWN(U15+U15*入力用データ!$D$1*0.01,0))</f>
        <v>税込</v>
      </c>
    </row>
    <row r="17" spans="1:24" ht="54" customHeight="1" x14ac:dyDescent="0.15">
      <c r="A17" s="438">
        <v>3</v>
      </c>
      <c r="B17" s="439" t="s">
        <v>427</v>
      </c>
      <c r="C17" s="431">
        <v>235000</v>
      </c>
      <c r="D17" s="431"/>
      <c r="E17" s="431"/>
      <c r="F17" s="431">
        <v>245000</v>
      </c>
      <c r="G17" s="431"/>
      <c r="H17" s="431"/>
      <c r="I17" s="431">
        <v>280000</v>
      </c>
      <c r="J17" s="431"/>
      <c r="K17" s="431"/>
      <c r="L17" s="431"/>
      <c r="M17" s="431"/>
      <c r="N17" s="431"/>
      <c r="O17" s="431"/>
      <c r="P17" s="431"/>
      <c r="Q17" s="431"/>
      <c r="R17" s="431"/>
      <c r="S17" s="431"/>
      <c r="T17" s="431"/>
      <c r="U17" s="216"/>
    </row>
    <row r="18" spans="1:24" ht="54" customHeight="1" x14ac:dyDescent="0.15">
      <c r="A18" s="438"/>
      <c r="B18" s="440"/>
      <c r="C18" s="249" t="s">
        <v>17</v>
      </c>
      <c r="D18" s="430">
        <f>IF(ISBLANK(C17),"",ROUNDDOWN(C17+C17*入力用データ!$D$1*0.01,0))</f>
        <v>253800</v>
      </c>
      <c r="E18" s="430"/>
      <c r="F18" s="249" t="s">
        <v>17</v>
      </c>
      <c r="G18" s="430">
        <f>IF(ISBLANK(F17),"",ROUNDDOWN(F17+F17*入力用データ!$D$1*0.01,0))</f>
        <v>264600</v>
      </c>
      <c r="H18" s="430"/>
      <c r="I18" s="249" t="s">
        <v>17</v>
      </c>
      <c r="J18" s="430">
        <f>IF(ISBLANK(I17),"",ROUNDDOWN(I17+I17*入力用データ!$D$1*0.01,0))</f>
        <v>302400</v>
      </c>
      <c r="K18" s="430"/>
      <c r="L18" s="249" t="s">
        <v>17</v>
      </c>
      <c r="M18" s="430" t="str">
        <f>IF(ISBLANK(L17),"",ROUNDDOWN(L17+L17*入力用データ!$D$1*0.01,0))</f>
        <v/>
      </c>
      <c r="N18" s="430"/>
      <c r="O18" s="249" t="s">
        <v>17</v>
      </c>
      <c r="P18" s="430" t="str">
        <f>IF(ISBLANK(O17),"",ROUNDDOWN(O17+O17*入力用データ!$D$1*0.01,0))</f>
        <v/>
      </c>
      <c r="Q18" s="430"/>
      <c r="R18" s="249" t="s">
        <v>17</v>
      </c>
      <c r="S18" s="430" t="str">
        <f>IF(ISBLANK(R17),"",ROUNDDOWN(R17+R17*入力用データ!$D$1*0.01,0))</f>
        <v/>
      </c>
      <c r="T18" s="430"/>
      <c r="U18" s="250" t="str">
        <f>IF(ISBLANK(U17),"税込","税込 "&amp;ROUNDDOWN(U17+U17*入力用データ!$D$1*0.01,0))</f>
        <v>税込</v>
      </c>
    </row>
    <row r="19" spans="1:24" ht="54" customHeight="1" x14ac:dyDescent="0.15">
      <c r="A19" s="438">
        <v>4</v>
      </c>
      <c r="B19" s="415"/>
      <c r="C19" s="431"/>
      <c r="D19" s="431"/>
      <c r="E19" s="431"/>
      <c r="F19" s="431"/>
      <c r="G19" s="431"/>
      <c r="H19" s="431"/>
      <c r="I19" s="431"/>
      <c r="J19" s="431"/>
      <c r="K19" s="431"/>
      <c r="L19" s="431"/>
      <c r="M19" s="431"/>
      <c r="N19" s="431"/>
      <c r="O19" s="431"/>
      <c r="P19" s="431"/>
      <c r="Q19" s="431"/>
      <c r="R19" s="431"/>
      <c r="S19" s="431"/>
      <c r="T19" s="431"/>
      <c r="U19" s="216"/>
    </row>
    <row r="20" spans="1:24" ht="54" customHeight="1" x14ac:dyDescent="0.15">
      <c r="A20" s="438"/>
      <c r="B20" s="440"/>
      <c r="C20" s="249" t="s">
        <v>17</v>
      </c>
      <c r="D20" s="430" t="str">
        <f>IF(ISBLANK(C19),"",ROUNDDOWN(C19+C19*入力用データ!$D$1*0.01,0))</f>
        <v/>
      </c>
      <c r="E20" s="430"/>
      <c r="F20" s="249" t="s">
        <v>17</v>
      </c>
      <c r="G20" s="430" t="str">
        <f>IF(ISBLANK(F19),"",ROUNDDOWN(F19+F19*入力用データ!$D$1*0.01,0))</f>
        <v/>
      </c>
      <c r="H20" s="430"/>
      <c r="I20" s="249" t="s">
        <v>17</v>
      </c>
      <c r="J20" s="430" t="str">
        <f>IF(ISBLANK(I19),"",ROUNDDOWN(I19+I19*入力用データ!$D$1*0.01,0))</f>
        <v/>
      </c>
      <c r="K20" s="430"/>
      <c r="L20" s="249" t="s">
        <v>17</v>
      </c>
      <c r="M20" s="430" t="str">
        <f>IF(ISBLANK(L19),"",ROUNDDOWN(L19+L19*入力用データ!$D$1*0.01,0))</f>
        <v/>
      </c>
      <c r="N20" s="430"/>
      <c r="O20" s="249" t="s">
        <v>17</v>
      </c>
      <c r="P20" s="430" t="str">
        <f>IF(ISBLANK(O19),"",ROUNDDOWN(O19+O19*入力用データ!$D$1*0.01,0))</f>
        <v/>
      </c>
      <c r="Q20" s="430"/>
      <c r="R20" s="249" t="s">
        <v>17</v>
      </c>
      <c r="S20" s="430" t="str">
        <f>IF(ISBLANK(R19),"",ROUNDDOWN(R19+R19*入力用データ!$D$1*0.01,0))</f>
        <v/>
      </c>
      <c r="T20" s="430"/>
      <c r="U20" s="250" t="str">
        <f>IF(ISBLANK(U19),"税込","税込 "&amp;ROUNDDOWN(U19+U19*入力用データ!$D$1*0.01,0))</f>
        <v>税込</v>
      </c>
    </row>
    <row r="21" spans="1:24" ht="54" customHeight="1" x14ac:dyDescent="0.15">
      <c r="A21" s="438">
        <v>5</v>
      </c>
      <c r="B21" s="439"/>
      <c r="C21" s="431"/>
      <c r="D21" s="431"/>
      <c r="E21" s="431"/>
      <c r="F21" s="431"/>
      <c r="G21" s="431"/>
      <c r="H21" s="431"/>
      <c r="I21" s="431"/>
      <c r="J21" s="431"/>
      <c r="K21" s="431"/>
      <c r="L21" s="431"/>
      <c r="M21" s="431"/>
      <c r="N21" s="431"/>
      <c r="O21" s="431"/>
      <c r="P21" s="431"/>
      <c r="Q21" s="431"/>
      <c r="R21" s="431"/>
      <c r="S21" s="431"/>
      <c r="T21" s="431"/>
      <c r="U21" s="251"/>
    </row>
    <row r="22" spans="1:24" ht="54" customHeight="1" x14ac:dyDescent="0.15">
      <c r="A22" s="438"/>
      <c r="B22" s="440"/>
      <c r="C22" s="249" t="s">
        <v>17</v>
      </c>
      <c r="D22" s="430" t="str">
        <f>IF(ISBLANK(C21),"",ROUNDDOWN(C21+C21*入力用データ!$D$1*0.01,0))</f>
        <v/>
      </c>
      <c r="E22" s="430"/>
      <c r="F22" s="249" t="s">
        <v>17</v>
      </c>
      <c r="G22" s="430" t="str">
        <f>IF(ISBLANK(F21),"",ROUNDDOWN(F21+F21*入力用データ!$D$1*0.01,0))</f>
        <v/>
      </c>
      <c r="H22" s="430"/>
      <c r="I22" s="249" t="s">
        <v>17</v>
      </c>
      <c r="J22" s="430" t="str">
        <f>IF(ISBLANK(I21),"",ROUNDDOWN(I21+I21*入力用データ!$D$1*0.01,0))</f>
        <v/>
      </c>
      <c r="K22" s="430"/>
      <c r="L22" s="249" t="s">
        <v>17</v>
      </c>
      <c r="M22" s="430" t="str">
        <f>IF(ISBLANK(L21),"",ROUNDDOWN(L21+L21*入力用データ!$D$1*0.01,0))</f>
        <v/>
      </c>
      <c r="N22" s="430"/>
      <c r="O22" s="249" t="s">
        <v>17</v>
      </c>
      <c r="P22" s="430" t="str">
        <f>IF(ISBLANK(O21),"",ROUNDDOWN(O21+O21*入力用データ!$D$1*0.01,0))</f>
        <v/>
      </c>
      <c r="Q22" s="430"/>
      <c r="R22" s="249" t="s">
        <v>17</v>
      </c>
      <c r="S22" s="430" t="str">
        <f>IF(ISBLANK(R21),"",ROUNDDOWN(R21+R21*入力用データ!$D$1*0.01,0))</f>
        <v/>
      </c>
      <c r="T22" s="430"/>
      <c r="U22" s="250" t="str">
        <f>IF(ISBLANK(U21),"税込","税込 "&amp;ROUNDDOWN(U21+U21*入力用データ!$D$1*0.01,0))</f>
        <v>税込</v>
      </c>
    </row>
    <row r="23" spans="1:24" ht="54" customHeight="1" x14ac:dyDescent="0.15">
      <c r="A23" s="438">
        <v>6</v>
      </c>
      <c r="B23" s="415"/>
      <c r="C23" s="431"/>
      <c r="D23" s="431"/>
      <c r="E23" s="431"/>
      <c r="F23" s="431"/>
      <c r="G23" s="431"/>
      <c r="H23" s="431"/>
      <c r="I23" s="431"/>
      <c r="J23" s="431"/>
      <c r="K23" s="431"/>
      <c r="L23" s="431"/>
      <c r="M23" s="431"/>
      <c r="N23" s="431"/>
      <c r="O23" s="431"/>
      <c r="P23" s="431"/>
      <c r="Q23" s="431"/>
      <c r="R23" s="431"/>
      <c r="S23" s="431"/>
      <c r="T23" s="431"/>
      <c r="U23" s="251"/>
      <c r="X23" s="32"/>
    </row>
    <row r="24" spans="1:24" ht="54" customHeight="1" x14ac:dyDescent="0.15">
      <c r="A24" s="438"/>
      <c r="B24" s="415"/>
      <c r="C24" s="249" t="s">
        <v>17</v>
      </c>
      <c r="D24" s="430" t="str">
        <f>IF(ISBLANK(C23),"",ROUNDDOWN(C23+C23*入力用データ!$D$1*0.01,0))</f>
        <v/>
      </c>
      <c r="E24" s="430"/>
      <c r="F24" s="249" t="s">
        <v>17</v>
      </c>
      <c r="G24" s="430" t="str">
        <f>IF(ISBLANK(F23),"",ROUNDDOWN(F23+F23*入力用データ!$D$1*0.01,0))</f>
        <v/>
      </c>
      <c r="H24" s="430"/>
      <c r="I24" s="249" t="s">
        <v>17</v>
      </c>
      <c r="J24" s="430" t="str">
        <f>IF(ISBLANK(I23),"",ROUNDDOWN(I23+I23*入力用データ!$D$1*0.01,0))</f>
        <v/>
      </c>
      <c r="K24" s="430"/>
      <c r="L24" s="249" t="s">
        <v>17</v>
      </c>
      <c r="M24" s="430" t="str">
        <f>IF(ISBLANK(L23),"",ROUNDDOWN(L23+L23*入力用データ!$D$1*0.01,0))</f>
        <v/>
      </c>
      <c r="N24" s="430"/>
      <c r="O24" s="249" t="s">
        <v>17</v>
      </c>
      <c r="P24" s="430" t="str">
        <f>IF(ISBLANK(O23),"",ROUNDDOWN(O23+O23*入力用データ!$D$1*0.01,0))</f>
        <v/>
      </c>
      <c r="Q24" s="430"/>
      <c r="R24" s="249" t="s">
        <v>17</v>
      </c>
      <c r="S24" s="430" t="str">
        <f>IF(ISBLANK(R23),"",ROUNDDOWN(R23+R23*入力用データ!$D$1*0.01,0))</f>
        <v/>
      </c>
      <c r="T24" s="430"/>
      <c r="U24" s="250" t="str">
        <f>IF(ISBLANK(U23),"税込","税込 "&amp;ROUNDDOWN(U23+U23*入力用データ!$D$1*0.01,0))</f>
        <v>税込</v>
      </c>
      <c r="X24" s="32"/>
    </row>
    <row r="25" spans="1:24" ht="54" customHeight="1" x14ac:dyDescent="0.15">
      <c r="A25" s="438">
        <v>7</v>
      </c>
      <c r="B25" s="415"/>
      <c r="C25" s="431"/>
      <c r="D25" s="431"/>
      <c r="E25" s="431"/>
      <c r="F25" s="431"/>
      <c r="G25" s="431"/>
      <c r="H25" s="431"/>
      <c r="I25" s="431"/>
      <c r="J25" s="431"/>
      <c r="K25" s="431"/>
      <c r="L25" s="431"/>
      <c r="M25" s="431"/>
      <c r="N25" s="431"/>
      <c r="O25" s="431"/>
      <c r="P25" s="431"/>
      <c r="Q25" s="431"/>
      <c r="R25" s="431"/>
      <c r="S25" s="431"/>
      <c r="T25" s="431"/>
      <c r="U25" s="251"/>
      <c r="X25" s="32"/>
    </row>
    <row r="26" spans="1:24" ht="54" customHeight="1" x14ac:dyDescent="0.15">
      <c r="A26" s="438"/>
      <c r="B26" s="415"/>
      <c r="C26" s="249" t="s">
        <v>17</v>
      </c>
      <c r="D26" s="430" t="str">
        <f>IF(ISBLANK(C25),"",ROUNDDOWN(C25+C25*入力用データ!$D$1*0.01,0))</f>
        <v/>
      </c>
      <c r="E26" s="430"/>
      <c r="F26" s="249" t="s">
        <v>17</v>
      </c>
      <c r="G26" s="430" t="str">
        <f>IF(ISBLANK(F25),"",ROUNDDOWN(F25+F25*入力用データ!$D$1*0.01,0))</f>
        <v/>
      </c>
      <c r="H26" s="430"/>
      <c r="I26" s="249" t="s">
        <v>17</v>
      </c>
      <c r="J26" s="430" t="str">
        <f>IF(ISBLANK(I25),"",ROUNDDOWN(I25+I25*入力用データ!$D$1*0.01,0))</f>
        <v/>
      </c>
      <c r="K26" s="430"/>
      <c r="L26" s="249" t="s">
        <v>17</v>
      </c>
      <c r="M26" s="430" t="str">
        <f>IF(ISBLANK(L25),"",ROUNDDOWN(L25+L25*入力用データ!$D$1*0.01,0))</f>
        <v/>
      </c>
      <c r="N26" s="430"/>
      <c r="O26" s="249" t="s">
        <v>17</v>
      </c>
      <c r="P26" s="430" t="str">
        <f>IF(ISBLANK(O25),"",ROUNDDOWN(O25+O25*入力用データ!$D$1*0.01,0))</f>
        <v/>
      </c>
      <c r="Q26" s="430"/>
      <c r="R26" s="249" t="s">
        <v>17</v>
      </c>
      <c r="S26" s="430" t="str">
        <f>IF(ISBLANK(R25),"",ROUNDDOWN(R25+R25*入力用データ!$D$1*0.01,0))</f>
        <v/>
      </c>
      <c r="T26" s="430"/>
      <c r="U26" s="250" t="str">
        <f>IF(ISBLANK(U25),"税込","税込 "&amp;ROUNDDOWN(U25+U25*入力用データ!$D$1*0.01,0))</f>
        <v>税込</v>
      </c>
      <c r="X26" s="32"/>
    </row>
    <row r="27" spans="1:24" ht="54" customHeight="1" x14ac:dyDescent="0.15">
      <c r="A27" s="438">
        <v>8</v>
      </c>
      <c r="B27" s="415"/>
      <c r="C27" s="431"/>
      <c r="D27" s="431"/>
      <c r="E27" s="431"/>
      <c r="F27" s="431"/>
      <c r="G27" s="431"/>
      <c r="H27" s="431"/>
      <c r="I27" s="431"/>
      <c r="J27" s="431"/>
      <c r="K27" s="431"/>
      <c r="L27" s="431"/>
      <c r="M27" s="431"/>
      <c r="N27" s="431"/>
      <c r="O27" s="431"/>
      <c r="P27" s="431"/>
      <c r="Q27" s="431"/>
      <c r="R27" s="431"/>
      <c r="S27" s="431"/>
      <c r="T27" s="431"/>
      <c r="U27" s="251"/>
      <c r="X27" s="32"/>
    </row>
    <row r="28" spans="1:24" ht="54" customHeight="1" x14ac:dyDescent="0.15">
      <c r="A28" s="438"/>
      <c r="B28" s="415"/>
      <c r="C28" s="249" t="s">
        <v>17</v>
      </c>
      <c r="D28" s="430" t="str">
        <f>IF(ISBLANK(C27),"",ROUNDDOWN(C27+C27*入力用データ!$D$1*0.01,0))</f>
        <v/>
      </c>
      <c r="E28" s="430"/>
      <c r="F28" s="249" t="s">
        <v>17</v>
      </c>
      <c r="G28" s="430" t="str">
        <f>IF(ISBLANK(F27),"",ROUNDDOWN(F27+F27*入力用データ!$D$1*0.01,0))</f>
        <v/>
      </c>
      <c r="H28" s="430"/>
      <c r="I28" s="249" t="s">
        <v>17</v>
      </c>
      <c r="J28" s="430" t="str">
        <f>IF(ISBLANK(I27),"",ROUNDDOWN(I27+I27*入力用データ!$D$1*0.01,0))</f>
        <v/>
      </c>
      <c r="K28" s="430"/>
      <c r="L28" s="249" t="s">
        <v>17</v>
      </c>
      <c r="M28" s="430" t="str">
        <f>IF(ISBLANK(L27),"",ROUNDDOWN(L27+L27*入力用データ!$D$1*0.01,0))</f>
        <v/>
      </c>
      <c r="N28" s="430"/>
      <c r="O28" s="249" t="s">
        <v>17</v>
      </c>
      <c r="P28" s="430" t="str">
        <f>IF(ISBLANK(O27),"",ROUNDDOWN(O27+O27*入力用データ!$D$1*0.01,0))</f>
        <v/>
      </c>
      <c r="Q28" s="430"/>
      <c r="R28" s="249" t="s">
        <v>17</v>
      </c>
      <c r="S28" s="430" t="str">
        <f>IF(ISBLANK(R27),"",ROUNDDOWN(R27+R27*入力用データ!$D$1*0.01,0))</f>
        <v/>
      </c>
      <c r="T28" s="430"/>
      <c r="U28" s="250" t="str">
        <f>IF(ISBLANK(U27),"税込","税込 "&amp;ROUNDDOWN(U27+U27*入力用データ!$D$1*0.01,0))</f>
        <v>税込</v>
      </c>
    </row>
    <row r="29" spans="1:24" ht="54" customHeight="1" x14ac:dyDescent="0.15">
      <c r="A29" s="438">
        <v>9</v>
      </c>
      <c r="B29" s="415"/>
      <c r="C29" s="431"/>
      <c r="D29" s="431"/>
      <c r="E29" s="431"/>
      <c r="F29" s="431"/>
      <c r="G29" s="431"/>
      <c r="H29" s="431"/>
      <c r="I29" s="431"/>
      <c r="J29" s="431"/>
      <c r="K29" s="431"/>
      <c r="L29" s="431"/>
      <c r="M29" s="431"/>
      <c r="N29" s="431"/>
      <c r="O29" s="431"/>
      <c r="P29" s="431"/>
      <c r="Q29" s="431"/>
      <c r="R29" s="431"/>
      <c r="S29" s="431"/>
      <c r="T29" s="431"/>
      <c r="U29" s="251"/>
    </row>
    <row r="30" spans="1:24" ht="54" customHeight="1" x14ac:dyDescent="0.15">
      <c r="A30" s="438"/>
      <c r="B30" s="415"/>
      <c r="C30" s="249" t="s">
        <v>17</v>
      </c>
      <c r="D30" s="430" t="str">
        <f>IF(ISBLANK(C29),"",ROUNDDOWN(C29+C29*入力用データ!$D$1*0.01,0))</f>
        <v/>
      </c>
      <c r="E30" s="430"/>
      <c r="F30" s="249" t="s">
        <v>17</v>
      </c>
      <c r="G30" s="430" t="str">
        <f>IF(ISBLANK(F29),"",ROUNDDOWN(F29+F29*入力用データ!$D$1*0.01,0))</f>
        <v/>
      </c>
      <c r="H30" s="430"/>
      <c r="I30" s="249" t="s">
        <v>17</v>
      </c>
      <c r="J30" s="430" t="str">
        <f>IF(ISBLANK(I29),"",ROUNDDOWN(I29+I29*入力用データ!$D$1*0.01,0))</f>
        <v/>
      </c>
      <c r="K30" s="430"/>
      <c r="L30" s="249" t="s">
        <v>17</v>
      </c>
      <c r="M30" s="430" t="str">
        <f>IF(ISBLANK(L29),"",ROUNDDOWN(L29+L29*入力用データ!$D$1*0.01,0))</f>
        <v/>
      </c>
      <c r="N30" s="430"/>
      <c r="O30" s="249" t="s">
        <v>17</v>
      </c>
      <c r="P30" s="430" t="str">
        <f>IF(ISBLANK(O29),"",ROUNDDOWN(O29+O29*入力用データ!$D$1*0.01,0))</f>
        <v/>
      </c>
      <c r="Q30" s="430"/>
      <c r="R30" s="249" t="s">
        <v>17</v>
      </c>
      <c r="S30" s="430" t="str">
        <f>IF(ISBLANK(R29),"",ROUNDDOWN(R29+R29*入力用データ!$D$1*0.01,0))</f>
        <v/>
      </c>
      <c r="T30" s="430"/>
      <c r="U30" s="250" t="str">
        <f>IF(ISBLANK(U29),"税込","税込 "&amp;ROUNDDOWN(U29+U29*入力用データ!$D$1*0.01,0))</f>
        <v>税込</v>
      </c>
    </row>
    <row r="31" spans="1:24" ht="54" customHeight="1" x14ac:dyDescent="0.15">
      <c r="A31" s="438">
        <v>10</v>
      </c>
      <c r="B31" s="415"/>
      <c r="C31" s="431"/>
      <c r="D31" s="431"/>
      <c r="E31" s="431"/>
      <c r="F31" s="431"/>
      <c r="G31" s="431"/>
      <c r="H31" s="431"/>
      <c r="I31" s="431"/>
      <c r="J31" s="431"/>
      <c r="K31" s="431"/>
      <c r="L31" s="431"/>
      <c r="M31" s="431"/>
      <c r="N31" s="431"/>
      <c r="O31" s="431"/>
      <c r="P31" s="431"/>
      <c r="Q31" s="431"/>
      <c r="R31" s="431"/>
      <c r="S31" s="431"/>
      <c r="T31" s="431"/>
      <c r="U31" s="251"/>
    </row>
    <row r="32" spans="1:24" ht="54" customHeight="1" x14ac:dyDescent="0.15">
      <c r="A32" s="438"/>
      <c r="B32" s="415"/>
      <c r="C32" s="249" t="s">
        <v>17</v>
      </c>
      <c r="D32" s="430" t="str">
        <f>IF(ISBLANK(C31),"",ROUNDDOWN(C31+C31*入力用データ!$D$1*0.01,0))</f>
        <v/>
      </c>
      <c r="E32" s="430"/>
      <c r="F32" s="249" t="s">
        <v>17</v>
      </c>
      <c r="G32" s="430" t="str">
        <f>IF(ISBLANK(F31),"",ROUNDDOWN(F31+F31*入力用データ!$D$1*0.01,0))</f>
        <v/>
      </c>
      <c r="H32" s="430"/>
      <c r="I32" s="249" t="s">
        <v>17</v>
      </c>
      <c r="J32" s="430" t="str">
        <f>IF(ISBLANK(I31),"",ROUNDDOWN(I31+I31*入力用データ!$D$1*0.01,0))</f>
        <v/>
      </c>
      <c r="K32" s="430"/>
      <c r="L32" s="249" t="s">
        <v>17</v>
      </c>
      <c r="M32" s="430" t="str">
        <f>IF(ISBLANK(L31),"",ROUNDDOWN(L31+L31*入力用データ!$D$1*0.01,0))</f>
        <v/>
      </c>
      <c r="N32" s="430"/>
      <c r="O32" s="249" t="s">
        <v>17</v>
      </c>
      <c r="P32" s="430" t="str">
        <f>IF(ISBLANK(O31),"",ROUNDDOWN(O31+O31*入力用データ!$D$1*0.01,0))</f>
        <v/>
      </c>
      <c r="Q32" s="430"/>
      <c r="R32" s="249" t="s">
        <v>17</v>
      </c>
      <c r="S32" s="430" t="str">
        <f>IF(ISBLANK(R31),"",ROUNDDOWN(R31+R31*入力用データ!$D$1*0.01,0))</f>
        <v/>
      </c>
      <c r="T32" s="430"/>
      <c r="U32" s="250" t="str">
        <f>IF(ISBLANK(U31),"税込","税込 "&amp;ROUNDDOWN(U31+U31*入力用データ!$D$1*0.01,0))</f>
        <v>税込</v>
      </c>
    </row>
    <row r="33" spans="1:23" ht="113.25" customHeight="1" x14ac:dyDescent="0.15">
      <c r="A33" s="432" t="s">
        <v>177</v>
      </c>
      <c r="B33" s="432"/>
      <c r="C33" s="433"/>
      <c r="D33" s="433"/>
      <c r="E33" s="433"/>
      <c r="F33" s="433"/>
      <c r="G33" s="433"/>
      <c r="H33" s="433"/>
      <c r="I33" s="433"/>
      <c r="J33" s="433"/>
      <c r="K33" s="433"/>
      <c r="L33" s="433"/>
      <c r="M33" s="433"/>
      <c r="N33" s="433"/>
      <c r="O33" s="433"/>
      <c r="P33" s="433"/>
      <c r="Q33" s="433"/>
      <c r="R33" s="433"/>
      <c r="S33" s="433"/>
      <c r="T33" s="433"/>
      <c r="U33" s="433"/>
    </row>
    <row r="34" spans="1:23" hidden="1" x14ac:dyDescent="0.15"/>
    <row r="35" spans="1:23" s="52" customFormat="1" ht="59.1" hidden="1" customHeight="1" x14ac:dyDescent="0.15">
      <c r="B35" s="426" t="s">
        <v>62</v>
      </c>
      <c r="C35" s="420" t="s">
        <v>63</v>
      </c>
      <c r="D35" s="421"/>
      <c r="E35" s="428">
        <v>67000</v>
      </c>
      <c r="F35" s="429"/>
      <c r="G35" s="59" t="s">
        <v>64</v>
      </c>
      <c r="H35" s="255" t="s">
        <v>65</v>
      </c>
      <c r="I35" s="435"/>
      <c r="J35" s="435"/>
      <c r="K35" s="435"/>
      <c r="L35" s="435"/>
      <c r="M35" s="437" t="s">
        <v>97</v>
      </c>
      <c r="N35" s="437"/>
      <c r="O35" s="437"/>
      <c r="P35" s="437"/>
      <c r="Q35" s="437"/>
      <c r="R35" s="437"/>
      <c r="S35" s="437"/>
      <c r="T35" s="437"/>
      <c r="U35" s="437"/>
    </row>
    <row r="36" spans="1:23" s="52" customFormat="1" ht="59.1" hidden="1" customHeight="1" x14ac:dyDescent="0.15">
      <c r="B36" s="434"/>
      <c r="C36" s="422" t="s">
        <v>66</v>
      </c>
      <c r="D36" s="423"/>
      <c r="E36" s="424">
        <f>IF(ISBLANK(E35),"",ROUNDDOWN(E35+E35*入力用データ!$D$1*0.01,0))</f>
        <v>72360</v>
      </c>
      <c r="F36" s="425"/>
      <c r="G36" s="60" t="s">
        <v>64</v>
      </c>
      <c r="H36" s="256" t="s">
        <v>67</v>
      </c>
      <c r="I36" s="257" t="s">
        <v>321</v>
      </c>
      <c r="J36" s="61"/>
      <c r="K36" s="61"/>
      <c r="L36" s="61"/>
      <c r="M36" s="437" t="s">
        <v>337</v>
      </c>
      <c r="N36" s="437"/>
      <c r="O36" s="437"/>
      <c r="P36" s="437"/>
      <c r="Q36" s="437"/>
      <c r="R36" s="437"/>
      <c r="S36" s="437"/>
      <c r="T36" s="437"/>
      <c r="U36" s="437"/>
      <c r="V36" s="55"/>
      <c r="W36" s="56"/>
    </row>
    <row r="37" spans="1:23" s="52" customFormat="1" ht="59.1" hidden="1" customHeight="1" x14ac:dyDescent="0.15">
      <c r="B37" s="426" t="s">
        <v>68</v>
      </c>
      <c r="C37" s="420" t="s">
        <v>63</v>
      </c>
      <c r="D37" s="421"/>
      <c r="E37" s="428">
        <v>48000</v>
      </c>
      <c r="F37" s="429"/>
      <c r="G37" s="59" t="s">
        <v>64</v>
      </c>
      <c r="H37" s="255" t="s">
        <v>65</v>
      </c>
      <c r="I37" s="435"/>
      <c r="J37" s="435"/>
      <c r="K37" s="435"/>
      <c r="L37" s="435"/>
      <c r="M37" s="437" t="s">
        <v>97</v>
      </c>
      <c r="N37" s="437"/>
      <c r="O37" s="437"/>
      <c r="P37" s="437"/>
      <c r="Q37" s="437"/>
      <c r="R37" s="437"/>
      <c r="S37" s="437"/>
      <c r="T37" s="437"/>
      <c r="U37" s="437"/>
      <c r="V37" s="55"/>
    </row>
    <row r="38" spans="1:23" s="52" customFormat="1" ht="59.1" hidden="1" customHeight="1" x14ac:dyDescent="0.15">
      <c r="B38" s="427"/>
      <c r="C38" s="422" t="s">
        <v>66</v>
      </c>
      <c r="D38" s="423"/>
      <c r="E38" s="424">
        <f>IF(ISBLANK(E37),"",ROUNDDOWN(E37+E37*入力用データ!$D$1*0.01,0))</f>
        <v>51840</v>
      </c>
      <c r="F38" s="425"/>
      <c r="G38" s="60" t="s">
        <v>64</v>
      </c>
      <c r="H38" s="256" t="s">
        <v>67</v>
      </c>
      <c r="I38" s="436" t="s">
        <v>320</v>
      </c>
      <c r="J38" s="436"/>
      <c r="K38" s="436"/>
      <c r="L38" s="436"/>
      <c r="M38" s="437" t="s">
        <v>337</v>
      </c>
      <c r="N38" s="437"/>
      <c r="O38" s="437"/>
      <c r="P38" s="437"/>
      <c r="Q38" s="437"/>
      <c r="R38" s="437"/>
      <c r="S38" s="437"/>
      <c r="T38" s="437"/>
      <c r="U38" s="437"/>
      <c r="V38" s="55"/>
    </row>
    <row r="39" spans="1:23" s="52" customFormat="1" ht="39.950000000000003" hidden="1" customHeight="1" x14ac:dyDescent="0.15">
      <c r="C39" s="258" t="s">
        <v>338</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339</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13" t="s">
        <v>430</v>
      </c>
      <c r="D48" s="413"/>
      <c r="E48" s="413"/>
      <c r="F48" s="413"/>
      <c r="G48" s="413"/>
      <c r="H48" s="413"/>
      <c r="I48" s="413" t="s">
        <v>431</v>
      </c>
      <c r="J48" s="413"/>
      <c r="K48" s="413"/>
      <c r="L48" s="413"/>
      <c r="M48" s="413"/>
      <c r="N48" s="413"/>
      <c r="O48" s="417" t="s">
        <v>46</v>
      </c>
      <c r="P48" s="418"/>
      <c r="Q48" s="418"/>
      <c r="R48" s="418"/>
      <c r="S48" s="418"/>
      <c r="T48" s="419"/>
    </row>
    <row r="49" spans="2:20" ht="87" customHeight="1" x14ac:dyDescent="0.15">
      <c r="B49" s="262" t="s">
        <v>47</v>
      </c>
      <c r="C49" s="414" t="s">
        <v>432</v>
      </c>
      <c r="D49" s="414"/>
      <c r="E49" s="414"/>
      <c r="F49" s="414"/>
      <c r="G49" s="414"/>
      <c r="H49" s="414"/>
      <c r="I49" s="416" t="s">
        <v>433</v>
      </c>
      <c r="J49" s="416"/>
      <c r="K49" s="416"/>
      <c r="L49" s="416"/>
      <c r="M49" s="416"/>
      <c r="N49" s="416"/>
      <c r="O49" s="414" t="s">
        <v>437</v>
      </c>
      <c r="P49" s="414"/>
      <c r="Q49" s="414"/>
      <c r="R49" s="414"/>
      <c r="S49" s="414"/>
      <c r="T49" s="414"/>
    </row>
    <row r="50" spans="2:20" ht="87" customHeight="1" x14ac:dyDescent="0.15">
      <c r="B50" s="262" t="s">
        <v>50</v>
      </c>
      <c r="C50" s="414" t="s">
        <v>432</v>
      </c>
      <c r="D50" s="414"/>
      <c r="E50" s="414"/>
      <c r="F50" s="414"/>
      <c r="G50" s="414"/>
      <c r="H50" s="414"/>
      <c r="I50" s="416" t="s">
        <v>434</v>
      </c>
      <c r="J50" s="416"/>
      <c r="K50" s="416"/>
      <c r="L50" s="416"/>
      <c r="M50" s="416"/>
      <c r="N50" s="416"/>
      <c r="O50" s="414" t="s">
        <v>438</v>
      </c>
      <c r="P50" s="414"/>
      <c r="Q50" s="414"/>
      <c r="R50" s="414"/>
      <c r="S50" s="414"/>
      <c r="T50" s="414"/>
    </row>
    <row r="51" spans="2:20" ht="87" customHeight="1" x14ac:dyDescent="0.15">
      <c r="B51" s="262" t="s">
        <v>53</v>
      </c>
      <c r="C51" s="414" t="s">
        <v>432</v>
      </c>
      <c r="D51" s="414"/>
      <c r="E51" s="414"/>
      <c r="F51" s="414"/>
      <c r="G51" s="414"/>
      <c r="H51" s="414"/>
      <c r="I51" s="416" t="s">
        <v>434</v>
      </c>
      <c r="J51" s="416"/>
      <c r="K51" s="416"/>
      <c r="L51" s="416"/>
      <c r="M51" s="416"/>
      <c r="N51" s="416"/>
      <c r="O51" s="414" t="s">
        <v>438</v>
      </c>
      <c r="P51" s="414"/>
      <c r="Q51" s="414"/>
      <c r="R51" s="414"/>
      <c r="S51" s="414"/>
      <c r="T51" s="414"/>
    </row>
    <row r="52" spans="2:20" ht="132" customHeight="1" x14ac:dyDescent="0.15">
      <c r="B52" s="262" t="s">
        <v>54</v>
      </c>
      <c r="C52" s="414" t="s">
        <v>432</v>
      </c>
      <c r="D52" s="414"/>
      <c r="E52" s="414"/>
      <c r="F52" s="414"/>
      <c r="G52" s="414"/>
      <c r="H52" s="414"/>
      <c r="I52" s="414" t="s">
        <v>435</v>
      </c>
      <c r="J52" s="414"/>
      <c r="K52" s="414"/>
      <c r="L52" s="414"/>
      <c r="M52" s="414"/>
      <c r="N52" s="414"/>
      <c r="O52" s="415" t="s">
        <v>439</v>
      </c>
      <c r="P52" s="415"/>
      <c r="Q52" s="415"/>
      <c r="R52" s="415"/>
      <c r="S52" s="415"/>
      <c r="T52" s="415"/>
    </row>
    <row r="53" spans="2:20" ht="87" customHeight="1" x14ac:dyDescent="0.15">
      <c r="B53" s="262" t="s">
        <v>57</v>
      </c>
      <c r="C53" s="412" t="s">
        <v>451</v>
      </c>
      <c r="D53" s="412"/>
      <c r="E53" s="412"/>
      <c r="F53" s="412"/>
      <c r="G53" s="412"/>
      <c r="H53" s="412"/>
      <c r="I53" s="412"/>
      <c r="J53" s="412"/>
      <c r="K53" s="412"/>
      <c r="L53" s="412"/>
      <c r="M53" s="412"/>
      <c r="N53" s="412"/>
      <c r="O53" s="412"/>
      <c r="P53" s="412"/>
      <c r="Q53" s="412"/>
      <c r="R53" s="412"/>
      <c r="S53" s="412"/>
      <c r="T53" s="412"/>
    </row>
    <row r="54" spans="2:20" ht="109.5" customHeight="1" x14ac:dyDescent="0.15">
      <c r="B54" s="262" t="s">
        <v>59</v>
      </c>
      <c r="C54" s="411" t="s">
        <v>436</v>
      </c>
      <c r="D54" s="411"/>
      <c r="E54" s="411"/>
      <c r="F54" s="411"/>
      <c r="G54" s="411"/>
      <c r="H54" s="411"/>
      <c r="I54" s="411"/>
      <c r="J54" s="411"/>
      <c r="K54" s="411"/>
      <c r="L54" s="411"/>
      <c r="M54" s="411"/>
      <c r="N54" s="411"/>
      <c r="O54" s="411"/>
      <c r="P54" s="411"/>
      <c r="Q54" s="411"/>
      <c r="R54" s="411"/>
      <c r="S54" s="411"/>
      <c r="T54" s="411"/>
    </row>
    <row r="55" spans="2:20" ht="123" customHeight="1" x14ac:dyDescent="0.15">
      <c r="B55" s="263" t="s">
        <v>61</v>
      </c>
      <c r="C55" s="408"/>
      <c r="D55" s="409"/>
      <c r="E55" s="409"/>
      <c r="F55" s="409"/>
      <c r="G55" s="409"/>
      <c r="H55" s="409"/>
      <c r="I55" s="409"/>
      <c r="J55" s="409"/>
      <c r="K55" s="409"/>
      <c r="L55" s="409"/>
      <c r="M55" s="409"/>
      <c r="N55" s="409"/>
      <c r="O55" s="409"/>
      <c r="P55" s="409"/>
      <c r="Q55" s="409"/>
      <c r="R55" s="409"/>
      <c r="S55" s="409"/>
      <c r="T55" s="410"/>
    </row>
  </sheetData>
  <sheetProtection selectLockedCells="1"/>
  <mergeCells count="191">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B17:B18"/>
    <mergeCell ref="C17:E17"/>
    <mergeCell ref="F17:H17"/>
    <mergeCell ref="D18:E18"/>
    <mergeCell ref="F19:H19"/>
    <mergeCell ref="S22:T22"/>
    <mergeCell ref="G20:H20"/>
    <mergeCell ref="B19:B20"/>
    <mergeCell ref="A21:A22"/>
    <mergeCell ref="D22:E22"/>
    <mergeCell ref="A23:A24"/>
    <mergeCell ref="P22:Q22"/>
    <mergeCell ref="O21:Q21"/>
    <mergeCell ref="P24:Q24"/>
    <mergeCell ref="J24:K24"/>
    <mergeCell ref="I23:K23"/>
    <mergeCell ref="M24:N24"/>
    <mergeCell ref="J22:K22"/>
    <mergeCell ref="O23:Q23"/>
    <mergeCell ref="O25:Q25"/>
    <mergeCell ref="M22:N22"/>
    <mergeCell ref="L29:N29"/>
    <mergeCell ref="M26:N26"/>
    <mergeCell ref="I27:K27"/>
    <mergeCell ref="J28:K28"/>
    <mergeCell ref="I29:K29"/>
    <mergeCell ref="O29:Q29"/>
    <mergeCell ref="M28:N28"/>
    <mergeCell ref="L25:N25"/>
    <mergeCell ref="I25:K25"/>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3"/>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343</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17" t="s">
        <v>414</v>
      </c>
      <c r="C3" s="817"/>
      <c r="D3" s="817"/>
      <c r="E3" s="817"/>
      <c r="F3" s="807"/>
      <c r="G3" s="807"/>
      <c r="H3" s="807"/>
      <c r="I3" s="807"/>
      <c r="J3" s="807"/>
      <c r="K3" s="807"/>
      <c r="L3" s="807"/>
      <c r="M3" s="807"/>
      <c r="O3" s="156"/>
      <c r="P3" s="818" t="s">
        <v>136</v>
      </c>
      <c r="Q3" s="818"/>
      <c r="R3" s="818"/>
      <c r="S3" s="818"/>
      <c r="T3" s="807"/>
      <c r="U3" s="807"/>
      <c r="V3" s="807"/>
      <c r="W3" s="807"/>
      <c r="X3" s="807"/>
      <c r="Y3" s="807"/>
      <c r="Z3" s="807"/>
      <c r="AA3" s="807"/>
    </row>
    <row r="4" spans="1:38" ht="17.25" x14ac:dyDescent="0.15">
      <c r="A4" s="154"/>
      <c r="K4" s="12"/>
      <c r="L4" s="12"/>
      <c r="M4" s="12"/>
      <c r="N4" s="12"/>
      <c r="O4" s="12"/>
      <c r="P4" s="12"/>
      <c r="Q4" s="12"/>
      <c r="R4" s="12"/>
      <c r="S4" s="12"/>
      <c r="T4" s="12"/>
      <c r="U4" s="12"/>
      <c r="V4" s="12"/>
      <c r="W4" s="12"/>
    </row>
    <row r="5" spans="1:38" ht="23.25" customHeight="1" x14ac:dyDescent="0.15">
      <c r="B5" s="808" t="s">
        <v>138</v>
      </c>
      <c r="C5" s="809"/>
      <c r="D5" s="809"/>
      <c r="E5" s="809"/>
      <c r="F5" s="809"/>
      <c r="G5" s="809"/>
      <c r="H5" s="809"/>
      <c r="I5" s="809"/>
      <c r="J5" s="809"/>
      <c r="K5" s="809"/>
      <c r="L5" s="809"/>
      <c r="M5" s="809"/>
      <c r="N5" s="810"/>
      <c r="P5" s="832" t="s">
        <v>137</v>
      </c>
      <c r="Q5" s="833"/>
      <c r="R5" s="833"/>
      <c r="S5" s="834"/>
      <c r="T5" s="838" t="s">
        <v>231</v>
      </c>
      <c r="U5" s="838"/>
      <c r="V5" s="838"/>
      <c r="W5" s="838"/>
      <c r="X5" s="838"/>
      <c r="Y5" s="838"/>
      <c r="Z5" s="838"/>
      <c r="AA5" s="838"/>
      <c r="AB5" s="838"/>
      <c r="AC5" s="838"/>
      <c r="AD5" s="838"/>
      <c r="AE5" s="838"/>
      <c r="AF5" s="838"/>
      <c r="AG5" s="838"/>
      <c r="AH5" s="838"/>
      <c r="AI5" s="839"/>
    </row>
    <row r="6" spans="1:38" ht="30.75" customHeight="1" x14ac:dyDescent="0.15">
      <c r="B6" s="811"/>
      <c r="C6" s="812"/>
      <c r="D6" s="812"/>
      <c r="E6" s="812"/>
      <c r="F6" s="812"/>
      <c r="G6" s="812"/>
      <c r="H6" s="812"/>
      <c r="I6" s="812"/>
      <c r="J6" s="812"/>
      <c r="K6" s="812"/>
      <c r="L6" s="812"/>
      <c r="M6" s="812"/>
      <c r="N6" s="813"/>
      <c r="P6" s="835"/>
      <c r="Q6" s="836"/>
      <c r="R6" s="836"/>
      <c r="S6" s="837"/>
      <c r="T6" s="840"/>
      <c r="U6" s="840"/>
      <c r="V6" s="840"/>
      <c r="W6" s="840"/>
      <c r="X6" s="840"/>
      <c r="Y6" s="840"/>
      <c r="Z6" s="840"/>
      <c r="AA6" s="840"/>
      <c r="AB6" s="840"/>
      <c r="AC6" s="840"/>
      <c r="AD6" s="840"/>
      <c r="AE6" s="840"/>
      <c r="AF6" s="840"/>
      <c r="AG6" s="840"/>
      <c r="AH6" s="840"/>
      <c r="AI6" s="841"/>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14" t="s">
        <v>139</v>
      </c>
      <c r="T8" s="815"/>
      <c r="U8" s="815"/>
      <c r="V8" s="815"/>
      <c r="W8" s="815"/>
      <c r="X8" s="815"/>
      <c r="Y8" s="815"/>
      <c r="Z8" s="815"/>
      <c r="AA8" s="815"/>
      <c r="AB8" s="815"/>
      <c r="AC8" s="815"/>
      <c r="AD8" s="816"/>
      <c r="AJ8" s="157"/>
    </row>
    <row r="9" spans="1:38" ht="30" customHeight="1" x14ac:dyDescent="0.15">
      <c r="S9" s="819" t="s">
        <v>183</v>
      </c>
      <c r="T9" s="567"/>
      <c r="U9" s="567"/>
      <c r="V9" s="567"/>
      <c r="W9" s="567"/>
      <c r="X9" s="567"/>
      <c r="Y9" s="567" t="s">
        <v>183</v>
      </c>
      <c r="Z9" s="567"/>
      <c r="AA9" s="567"/>
      <c r="AB9" s="567"/>
      <c r="AC9" s="567"/>
      <c r="AD9" s="822"/>
      <c r="AI9" s="158"/>
      <c r="AJ9" s="157"/>
    </row>
    <row r="10" spans="1:38" ht="30" customHeight="1" thickBot="1" x14ac:dyDescent="0.2">
      <c r="S10" s="820"/>
      <c r="T10" s="821"/>
      <c r="U10" s="821"/>
      <c r="V10" s="821"/>
      <c r="W10" s="821"/>
      <c r="X10" s="821"/>
      <c r="Y10" s="821"/>
      <c r="Z10" s="821"/>
      <c r="AA10" s="821"/>
      <c r="AB10" s="821"/>
      <c r="AC10" s="821"/>
      <c r="AD10" s="823"/>
      <c r="AI10" s="158"/>
      <c r="AJ10" s="157"/>
    </row>
    <row r="11" spans="1:38" ht="27" customHeight="1" x14ac:dyDescent="0.15">
      <c r="A11" s="824" t="s">
        <v>142</v>
      </c>
      <c r="B11" s="825"/>
      <c r="C11" s="825"/>
      <c r="D11" s="825"/>
      <c r="E11" s="825"/>
      <c r="F11" s="825"/>
      <c r="G11" s="825" t="s">
        <v>143</v>
      </c>
      <c r="H11" s="825"/>
      <c r="I11" s="825"/>
      <c r="J11" s="825"/>
      <c r="K11" s="825"/>
      <c r="L11" s="825"/>
      <c r="M11" s="825" t="s">
        <v>144</v>
      </c>
      <c r="N11" s="825"/>
      <c r="O11" s="825"/>
      <c r="P11" s="825"/>
      <c r="Q11" s="825"/>
      <c r="R11" s="825"/>
      <c r="S11" s="825" t="s">
        <v>145</v>
      </c>
      <c r="T11" s="825"/>
      <c r="U11" s="825"/>
      <c r="V11" s="825"/>
      <c r="W11" s="825"/>
      <c r="X11" s="825"/>
      <c r="Y11" s="825"/>
      <c r="Z11" s="825"/>
      <c r="AA11" s="825"/>
      <c r="AB11" s="825"/>
      <c r="AC11" s="825"/>
      <c r="AD11" s="825"/>
      <c r="AE11" s="825" t="s">
        <v>146</v>
      </c>
      <c r="AF11" s="827"/>
      <c r="AG11" s="829" t="s">
        <v>147</v>
      </c>
      <c r="AH11" s="830"/>
      <c r="AI11" s="158"/>
      <c r="AJ11" s="158"/>
      <c r="AK11" s="158"/>
      <c r="AL11" s="157"/>
    </row>
    <row r="12" spans="1:38" ht="27" customHeight="1" x14ac:dyDescent="0.15">
      <c r="A12" s="826"/>
      <c r="B12" s="788"/>
      <c r="C12" s="788"/>
      <c r="D12" s="788"/>
      <c r="E12" s="788"/>
      <c r="F12" s="788"/>
      <c r="G12" s="788"/>
      <c r="H12" s="788"/>
      <c r="I12" s="788"/>
      <c r="J12" s="788"/>
      <c r="K12" s="788"/>
      <c r="L12" s="788"/>
      <c r="M12" s="788"/>
      <c r="N12" s="788"/>
      <c r="O12" s="788"/>
      <c r="P12" s="788"/>
      <c r="Q12" s="788"/>
      <c r="R12" s="788"/>
      <c r="S12" s="788"/>
      <c r="T12" s="788"/>
      <c r="U12" s="788"/>
      <c r="V12" s="788"/>
      <c r="W12" s="788"/>
      <c r="X12" s="788"/>
      <c r="Y12" s="788"/>
      <c r="Z12" s="788"/>
      <c r="AA12" s="788"/>
      <c r="AB12" s="788"/>
      <c r="AC12" s="788"/>
      <c r="AD12" s="788"/>
      <c r="AE12" s="788"/>
      <c r="AF12" s="828"/>
      <c r="AG12" s="788"/>
      <c r="AH12" s="831"/>
      <c r="AI12" s="158"/>
      <c r="AJ12" s="158"/>
      <c r="AK12" s="158"/>
      <c r="AL12" s="157"/>
    </row>
    <row r="13" spans="1:38" ht="27" customHeight="1" x14ac:dyDescent="0.15">
      <c r="A13" s="789" t="s">
        <v>184</v>
      </c>
      <c r="B13" s="790"/>
      <c r="C13" s="790"/>
      <c r="D13" s="790"/>
      <c r="E13" s="790"/>
      <c r="F13" s="791"/>
      <c r="G13" s="788" t="s">
        <v>169</v>
      </c>
      <c r="H13" s="788"/>
      <c r="I13" s="788"/>
      <c r="J13" s="788"/>
      <c r="K13" s="788"/>
      <c r="L13" s="788"/>
      <c r="M13" s="788" t="s">
        <v>170</v>
      </c>
      <c r="N13" s="788"/>
      <c r="O13" s="788"/>
      <c r="P13" s="788"/>
      <c r="Q13" s="788"/>
      <c r="R13" s="788"/>
      <c r="S13" s="785"/>
      <c r="T13" s="785"/>
      <c r="U13" s="785"/>
      <c r="V13" s="785"/>
      <c r="W13" s="786"/>
      <c r="X13" s="160" t="s">
        <v>154</v>
      </c>
      <c r="Y13" s="785"/>
      <c r="Z13" s="785"/>
      <c r="AA13" s="785"/>
      <c r="AB13" s="785"/>
      <c r="AC13" s="786"/>
      <c r="AD13" s="161" t="s">
        <v>154</v>
      </c>
      <c r="AE13" s="781"/>
      <c r="AF13" s="787"/>
      <c r="AG13" s="781"/>
      <c r="AH13" s="782"/>
      <c r="AI13" s="158"/>
      <c r="AJ13" s="158"/>
      <c r="AK13" s="158"/>
      <c r="AL13" s="157"/>
    </row>
    <row r="14" spans="1:38" ht="27" customHeight="1" x14ac:dyDescent="0.15">
      <c r="A14" s="792"/>
      <c r="B14" s="793"/>
      <c r="C14" s="793"/>
      <c r="D14" s="793"/>
      <c r="E14" s="793"/>
      <c r="F14" s="794"/>
      <c r="G14" s="788"/>
      <c r="H14" s="788"/>
      <c r="I14" s="788"/>
      <c r="J14" s="788"/>
      <c r="K14" s="788"/>
      <c r="L14" s="788"/>
      <c r="M14" s="788"/>
      <c r="N14" s="788"/>
      <c r="O14" s="788"/>
      <c r="P14" s="788"/>
      <c r="Q14" s="788"/>
      <c r="R14" s="788"/>
      <c r="S14" s="783">
        <f>S13*1.08</f>
        <v>0</v>
      </c>
      <c r="T14" s="783"/>
      <c r="U14" s="783"/>
      <c r="V14" s="783"/>
      <c r="W14" s="784"/>
      <c r="X14" s="162" t="s">
        <v>154</v>
      </c>
      <c r="Y14" s="783">
        <f>Y13*1.08</f>
        <v>0</v>
      </c>
      <c r="Z14" s="783"/>
      <c r="AA14" s="783"/>
      <c r="AB14" s="783"/>
      <c r="AC14" s="784"/>
      <c r="AD14" s="163" t="s">
        <v>154</v>
      </c>
      <c r="AE14" s="781"/>
      <c r="AF14" s="787"/>
      <c r="AG14" s="781"/>
      <c r="AH14" s="782"/>
      <c r="AI14" s="158"/>
      <c r="AJ14" s="158"/>
      <c r="AK14" s="158"/>
      <c r="AL14" s="157"/>
    </row>
    <row r="15" spans="1:38" ht="27" customHeight="1" x14ac:dyDescent="0.15">
      <c r="A15" s="792"/>
      <c r="B15" s="793"/>
      <c r="C15" s="793"/>
      <c r="D15" s="793"/>
      <c r="E15" s="793"/>
      <c r="F15" s="794"/>
      <c r="G15" s="788"/>
      <c r="H15" s="788"/>
      <c r="I15" s="788"/>
      <c r="J15" s="788"/>
      <c r="K15" s="788"/>
      <c r="L15" s="788"/>
      <c r="M15" s="788" t="s">
        <v>158</v>
      </c>
      <c r="N15" s="788"/>
      <c r="O15" s="788"/>
      <c r="P15" s="788"/>
      <c r="Q15" s="788"/>
      <c r="R15" s="788"/>
      <c r="S15" s="785"/>
      <c r="T15" s="785"/>
      <c r="U15" s="785"/>
      <c r="V15" s="785"/>
      <c r="W15" s="786"/>
      <c r="X15" s="160" t="s">
        <v>154</v>
      </c>
      <c r="Y15" s="785"/>
      <c r="Z15" s="785"/>
      <c r="AA15" s="785"/>
      <c r="AB15" s="785"/>
      <c r="AC15" s="786"/>
      <c r="AD15" s="161" t="s">
        <v>154</v>
      </c>
      <c r="AE15" s="781"/>
      <c r="AF15" s="787"/>
      <c r="AG15" s="781"/>
      <c r="AH15" s="782"/>
      <c r="AI15" s="158"/>
      <c r="AJ15" s="158"/>
      <c r="AK15" s="158"/>
      <c r="AL15" s="157"/>
    </row>
    <row r="16" spans="1:38" ht="27" customHeight="1" x14ac:dyDescent="0.15">
      <c r="A16" s="792"/>
      <c r="B16" s="793"/>
      <c r="C16" s="793"/>
      <c r="D16" s="793"/>
      <c r="E16" s="793"/>
      <c r="F16" s="794"/>
      <c r="G16" s="788"/>
      <c r="H16" s="788"/>
      <c r="I16" s="788"/>
      <c r="J16" s="788"/>
      <c r="K16" s="788"/>
      <c r="L16" s="788"/>
      <c r="M16" s="788"/>
      <c r="N16" s="788"/>
      <c r="O16" s="788"/>
      <c r="P16" s="788"/>
      <c r="Q16" s="788"/>
      <c r="R16" s="788"/>
      <c r="S16" s="783">
        <f>S15*1.08</f>
        <v>0</v>
      </c>
      <c r="T16" s="783"/>
      <c r="U16" s="783"/>
      <c r="V16" s="783"/>
      <c r="W16" s="784"/>
      <c r="X16" s="162" t="s">
        <v>154</v>
      </c>
      <c r="Y16" s="783">
        <f>Y15*1.08</f>
        <v>0</v>
      </c>
      <c r="Z16" s="783"/>
      <c r="AA16" s="783"/>
      <c r="AB16" s="783"/>
      <c r="AC16" s="784"/>
      <c r="AD16" s="163" t="s">
        <v>154</v>
      </c>
      <c r="AE16" s="781"/>
      <c r="AF16" s="787"/>
      <c r="AG16" s="781"/>
      <c r="AH16" s="782"/>
      <c r="AI16" s="158"/>
      <c r="AJ16" s="158"/>
      <c r="AK16" s="158"/>
      <c r="AL16" s="157"/>
    </row>
    <row r="17" spans="1:38" ht="27" customHeight="1" x14ac:dyDescent="0.15">
      <c r="A17" s="792"/>
      <c r="B17" s="793"/>
      <c r="C17" s="793"/>
      <c r="D17" s="793"/>
      <c r="E17" s="793"/>
      <c r="F17" s="794"/>
      <c r="G17" s="788" t="s">
        <v>152</v>
      </c>
      <c r="H17" s="788"/>
      <c r="I17" s="788"/>
      <c r="J17" s="788"/>
      <c r="K17" s="788"/>
      <c r="L17" s="788"/>
      <c r="M17" s="788" t="s">
        <v>153</v>
      </c>
      <c r="N17" s="788"/>
      <c r="O17" s="788"/>
      <c r="P17" s="788"/>
      <c r="Q17" s="788"/>
      <c r="R17" s="788"/>
      <c r="S17" s="785"/>
      <c r="T17" s="785"/>
      <c r="U17" s="785"/>
      <c r="V17" s="785"/>
      <c r="W17" s="786"/>
      <c r="X17" s="160" t="s">
        <v>154</v>
      </c>
      <c r="Y17" s="785"/>
      <c r="Z17" s="785"/>
      <c r="AA17" s="785"/>
      <c r="AB17" s="785"/>
      <c r="AC17" s="786"/>
      <c r="AD17" s="161" t="s">
        <v>154</v>
      </c>
      <c r="AE17" s="781"/>
      <c r="AF17" s="787"/>
      <c r="AG17" s="781"/>
      <c r="AH17" s="782"/>
      <c r="AI17" s="158"/>
      <c r="AJ17" s="158"/>
      <c r="AK17" s="158"/>
      <c r="AL17" s="157"/>
    </row>
    <row r="18" spans="1:38" ht="27" customHeight="1" x14ac:dyDescent="0.15">
      <c r="A18" s="792"/>
      <c r="B18" s="793"/>
      <c r="C18" s="793"/>
      <c r="D18" s="793"/>
      <c r="E18" s="793"/>
      <c r="F18" s="794"/>
      <c r="G18" s="788"/>
      <c r="H18" s="788"/>
      <c r="I18" s="788"/>
      <c r="J18" s="788"/>
      <c r="K18" s="788"/>
      <c r="L18" s="788"/>
      <c r="M18" s="788"/>
      <c r="N18" s="788"/>
      <c r="O18" s="788"/>
      <c r="P18" s="788"/>
      <c r="Q18" s="788"/>
      <c r="R18" s="788"/>
      <c r="S18" s="783">
        <f>S17*1.08</f>
        <v>0</v>
      </c>
      <c r="T18" s="783"/>
      <c r="U18" s="783"/>
      <c r="V18" s="783"/>
      <c r="W18" s="784"/>
      <c r="X18" s="162" t="s">
        <v>154</v>
      </c>
      <c r="Y18" s="783">
        <f>Y17*1.08</f>
        <v>0</v>
      </c>
      <c r="Z18" s="783"/>
      <c r="AA18" s="783"/>
      <c r="AB18" s="783"/>
      <c r="AC18" s="784"/>
      <c r="AD18" s="163" t="s">
        <v>154</v>
      </c>
      <c r="AE18" s="781"/>
      <c r="AF18" s="787"/>
      <c r="AG18" s="781"/>
      <c r="AH18" s="782"/>
      <c r="AI18" s="158"/>
      <c r="AJ18" s="158"/>
      <c r="AK18" s="158"/>
      <c r="AL18" s="157"/>
    </row>
    <row r="19" spans="1:38" ht="27" customHeight="1" x14ac:dyDescent="0.15">
      <c r="A19" s="792"/>
      <c r="B19" s="793"/>
      <c r="C19" s="793"/>
      <c r="D19" s="793"/>
      <c r="E19" s="793"/>
      <c r="F19" s="794"/>
      <c r="G19" s="788"/>
      <c r="H19" s="788"/>
      <c r="I19" s="788"/>
      <c r="J19" s="788"/>
      <c r="K19" s="788"/>
      <c r="L19" s="788"/>
      <c r="M19" s="788" t="s">
        <v>158</v>
      </c>
      <c r="N19" s="788"/>
      <c r="O19" s="788"/>
      <c r="P19" s="788"/>
      <c r="Q19" s="788"/>
      <c r="R19" s="788"/>
      <c r="S19" s="785"/>
      <c r="T19" s="785"/>
      <c r="U19" s="785"/>
      <c r="V19" s="785"/>
      <c r="W19" s="786"/>
      <c r="X19" s="160" t="s">
        <v>154</v>
      </c>
      <c r="Y19" s="785"/>
      <c r="Z19" s="785"/>
      <c r="AA19" s="785"/>
      <c r="AB19" s="785"/>
      <c r="AC19" s="786"/>
      <c r="AD19" s="161" t="s">
        <v>154</v>
      </c>
      <c r="AE19" s="781"/>
      <c r="AF19" s="787"/>
      <c r="AG19" s="781"/>
      <c r="AH19" s="782"/>
      <c r="AI19" s="158"/>
      <c r="AJ19" s="158"/>
      <c r="AK19" s="158"/>
      <c r="AL19" s="157"/>
    </row>
    <row r="20" spans="1:38" ht="27" customHeight="1" x14ac:dyDescent="0.15">
      <c r="A20" s="792"/>
      <c r="B20" s="793"/>
      <c r="C20" s="793"/>
      <c r="D20" s="793"/>
      <c r="E20" s="793"/>
      <c r="F20" s="794"/>
      <c r="G20" s="788"/>
      <c r="H20" s="788"/>
      <c r="I20" s="788"/>
      <c r="J20" s="788"/>
      <c r="K20" s="788"/>
      <c r="L20" s="788"/>
      <c r="M20" s="788"/>
      <c r="N20" s="788"/>
      <c r="O20" s="788"/>
      <c r="P20" s="788"/>
      <c r="Q20" s="788"/>
      <c r="R20" s="788"/>
      <c r="S20" s="783">
        <f>S19*1.08</f>
        <v>0</v>
      </c>
      <c r="T20" s="783"/>
      <c r="U20" s="783"/>
      <c r="V20" s="783"/>
      <c r="W20" s="784"/>
      <c r="X20" s="162" t="s">
        <v>154</v>
      </c>
      <c r="Y20" s="783">
        <f>Y19*1.08</f>
        <v>0</v>
      </c>
      <c r="Z20" s="783"/>
      <c r="AA20" s="783"/>
      <c r="AB20" s="783"/>
      <c r="AC20" s="784"/>
      <c r="AD20" s="163" t="s">
        <v>154</v>
      </c>
      <c r="AE20" s="781"/>
      <c r="AF20" s="787"/>
      <c r="AG20" s="781"/>
      <c r="AH20" s="782"/>
      <c r="AI20" s="158"/>
      <c r="AJ20" s="158"/>
      <c r="AK20" s="158"/>
      <c r="AL20" s="157"/>
    </row>
    <row r="21" spans="1:38" ht="27" customHeight="1" x14ac:dyDescent="0.15">
      <c r="A21" s="792"/>
      <c r="B21" s="793"/>
      <c r="C21" s="793"/>
      <c r="D21" s="793"/>
      <c r="E21" s="793"/>
      <c r="F21" s="794"/>
      <c r="G21" s="788" t="s">
        <v>160</v>
      </c>
      <c r="H21" s="788"/>
      <c r="I21" s="788"/>
      <c r="J21" s="788"/>
      <c r="K21" s="788"/>
      <c r="L21" s="788"/>
      <c r="M21" s="788" t="s">
        <v>161</v>
      </c>
      <c r="N21" s="788"/>
      <c r="O21" s="788"/>
      <c r="P21" s="788"/>
      <c r="Q21" s="788"/>
      <c r="R21" s="788"/>
      <c r="S21" s="785"/>
      <c r="T21" s="785"/>
      <c r="U21" s="785"/>
      <c r="V21" s="785"/>
      <c r="W21" s="786"/>
      <c r="X21" s="160" t="s">
        <v>154</v>
      </c>
      <c r="Y21" s="785"/>
      <c r="Z21" s="785"/>
      <c r="AA21" s="785"/>
      <c r="AB21" s="785"/>
      <c r="AC21" s="786"/>
      <c r="AD21" s="161" t="s">
        <v>154</v>
      </c>
      <c r="AE21" s="781"/>
      <c r="AF21" s="787"/>
      <c r="AG21" s="781"/>
      <c r="AH21" s="782"/>
      <c r="AI21" s="158"/>
      <c r="AJ21" s="158"/>
      <c r="AK21" s="158"/>
      <c r="AL21" s="157"/>
    </row>
    <row r="22" spans="1:38" ht="27" customHeight="1" x14ac:dyDescent="0.15">
      <c r="A22" s="792"/>
      <c r="B22" s="793"/>
      <c r="C22" s="793"/>
      <c r="D22" s="793"/>
      <c r="E22" s="793"/>
      <c r="F22" s="794"/>
      <c r="G22" s="788"/>
      <c r="H22" s="788"/>
      <c r="I22" s="788"/>
      <c r="J22" s="788"/>
      <c r="K22" s="788"/>
      <c r="L22" s="788"/>
      <c r="M22" s="788"/>
      <c r="N22" s="788"/>
      <c r="O22" s="788"/>
      <c r="P22" s="788"/>
      <c r="Q22" s="788"/>
      <c r="R22" s="788"/>
      <c r="S22" s="783">
        <f>S21*1.08</f>
        <v>0</v>
      </c>
      <c r="T22" s="783"/>
      <c r="U22" s="783"/>
      <c r="V22" s="783"/>
      <c r="W22" s="784"/>
      <c r="X22" s="162" t="s">
        <v>154</v>
      </c>
      <c r="Y22" s="783">
        <f>Y21*1.08</f>
        <v>0</v>
      </c>
      <c r="Z22" s="783"/>
      <c r="AA22" s="783"/>
      <c r="AB22" s="783"/>
      <c r="AC22" s="784"/>
      <c r="AD22" s="163" t="s">
        <v>154</v>
      </c>
      <c r="AE22" s="781"/>
      <c r="AF22" s="787"/>
      <c r="AG22" s="781"/>
      <c r="AH22" s="782"/>
      <c r="AI22" s="158"/>
      <c r="AJ22" s="158"/>
      <c r="AK22" s="158"/>
      <c r="AL22" s="157"/>
    </row>
    <row r="23" spans="1:38" ht="27" customHeight="1" x14ac:dyDescent="0.15">
      <c r="A23" s="792"/>
      <c r="B23" s="793"/>
      <c r="C23" s="793"/>
      <c r="D23" s="793"/>
      <c r="E23" s="793"/>
      <c r="F23" s="794"/>
      <c r="G23" s="788"/>
      <c r="H23" s="788"/>
      <c r="I23" s="788"/>
      <c r="J23" s="788"/>
      <c r="K23" s="788"/>
      <c r="L23" s="788"/>
      <c r="M23" s="788" t="s">
        <v>158</v>
      </c>
      <c r="N23" s="788"/>
      <c r="O23" s="788"/>
      <c r="P23" s="788"/>
      <c r="Q23" s="788"/>
      <c r="R23" s="788"/>
      <c r="S23" s="785"/>
      <c r="T23" s="785"/>
      <c r="U23" s="785"/>
      <c r="V23" s="785"/>
      <c r="W23" s="786"/>
      <c r="X23" s="160" t="s">
        <v>154</v>
      </c>
      <c r="Y23" s="785"/>
      <c r="Z23" s="785"/>
      <c r="AA23" s="785"/>
      <c r="AB23" s="785"/>
      <c r="AC23" s="786"/>
      <c r="AD23" s="161" t="s">
        <v>154</v>
      </c>
      <c r="AE23" s="781"/>
      <c r="AF23" s="787"/>
      <c r="AG23" s="781"/>
      <c r="AH23" s="782"/>
      <c r="AI23" s="158"/>
      <c r="AJ23" s="158"/>
      <c r="AK23" s="158"/>
      <c r="AL23" s="157"/>
    </row>
    <row r="24" spans="1:38" ht="27" customHeight="1" x14ac:dyDescent="0.15">
      <c r="A24" s="792"/>
      <c r="B24" s="793"/>
      <c r="C24" s="793"/>
      <c r="D24" s="793"/>
      <c r="E24" s="793"/>
      <c r="F24" s="794"/>
      <c r="G24" s="788"/>
      <c r="H24" s="788"/>
      <c r="I24" s="788"/>
      <c r="J24" s="788"/>
      <c r="K24" s="788"/>
      <c r="L24" s="788"/>
      <c r="M24" s="788"/>
      <c r="N24" s="788"/>
      <c r="O24" s="788"/>
      <c r="P24" s="788"/>
      <c r="Q24" s="788"/>
      <c r="R24" s="788"/>
      <c r="S24" s="783">
        <f>S23*1.08</f>
        <v>0</v>
      </c>
      <c r="T24" s="783"/>
      <c r="U24" s="783"/>
      <c r="V24" s="783"/>
      <c r="W24" s="784"/>
      <c r="X24" s="162" t="s">
        <v>154</v>
      </c>
      <c r="Y24" s="783">
        <f>Y23*1.08</f>
        <v>0</v>
      </c>
      <c r="Z24" s="783"/>
      <c r="AA24" s="783"/>
      <c r="AB24" s="783"/>
      <c r="AC24" s="784"/>
      <c r="AD24" s="163" t="s">
        <v>154</v>
      </c>
      <c r="AE24" s="781"/>
      <c r="AF24" s="787"/>
      <c r="AG24" s="781"/>
      <c r="AH24" s="782"/>
      <c r="AI24" s="158"/>
      <c r="AJ24" s="158"/>
      <c r="AK24" s="158"/>
      <c r="AL24" s="157"/>
    </row>
    <row r="25" spans="1:38" ht="27" customHeight="1" x14ac:dyDescent="0.15">
      <c r="A25" s="789" t="s">
        <v>186</v>
      </c>
      <c r="B25" s="790"/>
      <c r="C25" s="790"/>
      <c r="D25" s="790"/>
      <c r="E25" s="790"/>
      <c r="F25" s="791"/>
      <c r="G25" s="788" t="s">
        <v>169</v>
      </c>
      <c r="H25" s="788"/>
      <c r="I25" s="788"/>
      <c r="J25" s="788"/>
      <c r="K25" s="788"/>
      <c r="L25" s="788"/>
      <c r="M25" s="788" t="s">
        <v>170</v>
      </c>
      <c r="N25" s="788"/>
      <c r="O25" s="788"/>
      <c r="P25" s="788"/>
      <c r="Q25" s="788"/>
      <c r="R25" s="788"/>
      <c r="S25" s="785"/>
      <c r="T25" s="785"/>
      <c r="U25" s="785"/>
      <c r="V25" s="785"/>
      <c r="W25" s="786"/>
      <c r="X25" s="160" t="s">
        <v>154</v>
      </c>
      <c r="Y25" s="785"/>
      <c r="Z25" s="785"/>
      <c r="AA25" s="785"/>
      <c r="AB25" s="785"/>
      <c r="AC25" s="786"/>
      <c r="AD25" s="161" t="s">
        <v>154</v>
      </c>
      <c r="AE25" s="781"/>
      <c r="AF25" s="787"/>
      <c r="AG25" s="781"/>
      <c r="AH25" s="782"/>
      <c r="AI25" s="158"/>
    </row>
    <row r="26" spans="1:38" ht="27" customHeight="1" x14ac:dyDescent="0.15">
      <c r="A26" s="792"/>
      <c r="B26" s="793"/>
      <c r="C26" s="793"/>
      <c r="D26" s="793"/>
      <c r="E26" s="793"/>
      <c r="F26" s="794"/>
      <c r="G26" s="788"/>
      <c r="H26" s="788"/>
      <c r="I26" s="788"/>
      <c r="J26" s="788"/>
      <c r="K26" s="788"/>
      <c r="L26" s="788"/>
      <c r="M26" s="788"/>
      <c r="N26" s="788"/>
      <c r="O26" s="788"/>
      <c r="P26" s="788"/>
      <c r="Q26" s="788"/>
      <c r="R26" s="788"/>
      <c r="S26" s="783">
        <f>S25*1.08</f>
        <v>0</v>
      </c>
      <c r="T26" s="783"/>
      <c r="U26" s="783"/>
      <c r="V26" s="783"/>
      <c r="W26" s="784"/>
      <c r="X26" s="162" t="s">
        <v>154</v>
      </c>
      <c r="Y26" s="783">
        <f>Y25*1.08</f>
        <v>0</v>
      </c>
      <c r="Z26" s="783"/>
      <c r="AA26" s="783"/>
      <c r="AB26" s="783"/>
      <c r="AC26" s="784"/>
      <c r="AD26" s="163" t="s">
        <v>154</v>
      </c>
      <c r="AE26" s="781"/>
      <c r="AF26" s="787"/>
      <c r="AG26" s="781"/>
      <c r="AH26" s="782"/>
      <c r="AI26" s="158"/>
    </row>
    <row r="27" spans="1:38" ht="27" customHeight="1" x14ac:dyDescent="0.15">
      <c r="A27" s="792"/>
      <c r="B27" s="793"/>
      <c r="C27" s="793"/>
      <c r="D27" s="793"/>
      <c r="E27" s="793"/>
      <c r="F27" s="794"/>
      <c r="G27" s="788"/>
      <c r="H27" s="788"/>
      <c r="I27" s="788"/>
      <c r="J27" s="788"/>
      <c r="K27" s="788"/>
      <c r="L27" s="788"/>
      <c r="M27" s="788" t="s">
        <v>158</v>
      </c>
      <c r="N27" s="788"/>
      <c r="O27" s="788"/>
      <c r="P27" s="788"/>
      <c r="Q27" s="788"/>
      <c r="R27" s="788"/>
      <c r="S27" s="785"/>
      <c r="T27" s="785"/>
      <c r="U27" s="785"/>
      <c r="V27" s="785"/>
      <c r="W27" s="786"/>
      <c r="X27" s="160" t="s">
        <v>154</v>
      </c>
      <c r="Y27" s="785"/>
      <c r="Z27" s="785"/>
      <c r="AA27" s="785"/>
      <c r="AB27" s="785"/>
      <c r="AC27" s="786"/>
      <c r="AD27" s="161" t="s">
        <v>154</v>
      </c>
      <c r="AE27" s="781"/>
      <c r="AF27" s="787"/>
      <c r="AG27" s="781"/>
      <c r="AH27" s="782"/>
      <c r="AI27" s="158"/>
    </row>
    <row r="28" spans="1:38" ht="27" customHeight="1" x14ac:dyDescent="0.15">
      <c r="A28" s="792"/>
      <c r="B28" s="793"/>
      <c r="C28" s="793"/>
      <c r="D28" s="793"/>
      <c r="E28" s="793"/>
      <c r="F28" s="794"/>
      <c r="G28" s="788"/>
      <c r="H28" s="788"/>
      <c r="I28" s="788"/>
      <c r="J28" s="788"/>
      <c r="K28" s="788"/>
      <c r="L28" s="788"/>
      <c r="M28" s="788"/>
      <c r="N28" s="788"/>
      <c r="O28" s="788"/>
      <c r="P28" s="788"/>
      <c r="Q28" s="788"/>
      <c r="R28" s="788"/>
      <c r="S28" s="783">
        <f>S27*1.08</f>
        <v>0</v>
      </c>
      <c r="T28" s="783"/>
      <c r="U28" s="783"/>
      <c r="V28" s="783"/>
      <c r="W28" s="784"/>
      <c r="X28" s="162" t="s">
        <v>154</v>
      </c>
      <c r="Y28" s="783">
        <f>Y27*1.08</f>
        <v>0</v>
      </c>
      <c r="Z28" s="783"/>
      <c r="AA28" s="783"/>
      <c r="AB28" s="783"/>
      <c r="AC28" s="784"/>
      <c r="AD28" s="163" t="s">
        <v>154</v>
      </c>
      <c r="AE28" s="781"/>
      <c r="AF28" s="787"/>
      <c r="AG28" s="781"/>
      <c r="AH28" s="782"/>
      <c r="AI28" s="158"/>
    </row>
    <row r="29" spans="1:38" ht="27" customHeight="1" x14ac:dyDescent="0.15">
      <c r="A29" s="792"/>
      <c r="B29" s="793"/>
      <c r="C29" s="793"/>
      <c r="D29" s="793"/>
      <c r="E29" s="793"/>
      <c r="F29" s="794"/>
      <c r="G29" s="788" t="s">
        <v>152</v>
      </c>
      <c r="H29" s="788"/>
      <c r="I29" s="788"/>
      <c r="J29" s="788"/>
      <c r="K29" s="788"/>
      <c r="L29" s="788"/>
      <c r="M29" s="788" t="s">
        <v>153</v>
      </c>
      <c r="N29" s="788"/>
      <c r="O29" s="788"/>
      <c r="P29" s="788"/>
      <c r="Q29" s="788"/>
      <c r="R29" s="788"/>
      <c r="S29" s="785"/>
      <c r="T29" s="785"/>
      <c r="U29" s="785"/>
      <c r="V29" s="785"/>
      <c r="W29" s="786"/>
      <c r="X29" s="160" t="s">
        <v>154</v>
      </c>
      <c r="Y29" s="785"/>
      <c r="Z29" s="785"/>
      <c r="AA29" s="785"/>
      <c r="AB29" s="785"/>
      <c r="AC29" s="786"/>
      <c r="AD29" s="161" t="s">
        <v>154</v>
      </c>
      <c r="AE29" s="781"/>
      <c r="AF29" s="787"/>
      <c r="AG29" s="781"/>
      <c r="AH29" s="782"/>
      <c r="AI29" s="158"/>
    </row>
    <row r="30" spans="1:38" ht="27" customHeight="1" x14ac:dyDescent="0.15">
      <c r="A30" s="792"/>
      <c r="B30" s="793"/>
      <c r="C30" s="793"/>
      <c r="D30" s="793"/>
      <c r="E30" s="793"/>
      <c r="F30" s="794"/>
      <c r="G30" s="788"/>
      <c r="H30" s="788"/>
      <c r="I30" s="788"/>
      <c r="J30" s="788"/>
      <c r="K30" s="788"/>
      <c r="L30" s="788"/>
      <c r="M30" s="788"/>
      <c r="N30" s="788"/>
      <c r="O30" s="788"/>
      <c r="P30" s="788"/>
      <c r="Q30" s="788"/>
      <c r="R30" s="788"/>
      <c r="S30" s="783">
        <f>S29*1.08</f>
        <v>0</v>
      </c>
      <c r="T30" s="783"/>
      <c r="U30" s="783"/>
      <c r="V30" s="783"/>
      <c r="W30" s="784"/>
      <c r="X30" s="162" t="s">
        <v>154</v>
      </c>
      <c r="Y30" s="783">
        <f>Y29*1.08</f>
        <v>0</v>
      </c>
      <c r="Z30" s="783"/>
      <c r="AA30" s="783"/>
      <c r="AB30" s="783"/>
      <c r="AC30" s="784"/>
      <c r="AD30" s="163" t="s">
        <v>154</v>
      </c>
      <c r="AE30" s="781"/>
      <c r="AF30" s="787"/>
      <c r="AG30" s="781"/>
      <c r="AH30" s="782"/>
      <c r="AI30" s="158"/>
    </row>
    <row r="31" spans="1:38" ht="27" customHeight="1" x14ac:dyDescent="0.15">
      <c r="A31" s="792"/>
      <c r="B31" s="793"/>
      <c r="C31" s="793"/>
      <c r="D31" s="793"/>
      <c r="E31" s="793"/>
      <c r="F31" s="794"/>
      <c r="G31" s="788"/>
      <c r="H31" s="788"/>
      <c r="I31" s="788"/>
      <c r="J31" s="788"/>
      <c r="K31" s="788"/>
      <c r="L31" s="788"/>
      <c r="M31" s="788" t="s">
        <v>158</v>
      </c>
      <c r="N31" s="788"/>
      <c r="O31" s="788"/>
      <c r="P31" s="788"/>
      <c r="Q31" s="788"/>
      <c r="R31" s="788"/>
      <c r="S31" s="785"/>
      <c r="T31" s="785"/>
      <c r="U31" s="785"/>
      <c r="V31" s="785"/>
      <c r="W31" s="786"/>
      <c r="X31" s="160" t="s">
        <v>154</v>
      </c>
      <c r="Y31" s="785"/>
      <c r="Z31" s="785"/>
      <c r="AA31" s="785"/>
      <c r="AB31" s="785"/>
      <c r="AC31" s="786"/>
      <c r="AD31" s="161" t="s">
        <v>154</v>
      </c>
      <c r="AE31" s="781"/>
      <c r="AF31" s="787"/>
      <c r="AG31" s="781"/>
      <c r="AH31" s="782"/>
      <c r="AI31" s="158"/>
    </row>
    <row r="32" spans="1:38" ht="27" customHeight="1" x14ac:dyDescent="0.15">
      <c r="A32" s="792"/>
      <c r="B32" s="793"/>
      <c r="C32" s="793"/>
      <c r="D32" s="793"/>
      <c r="E32" s="793"/>
      <c r="F32" s="794"/>
      <c r="G32" s="788"/>
      <c r="H32" s="788"/>
      <c r="I32" s="788"/>
      <c r="J32" s="788"/>
      <c r="K32" s="788"/>
      <c r="L32" s="788"/>
      <c r="M32" s="788"/>
      <c r="N32" s="788"/>
      <c r="O32" s="788"/>
      <c r="P32" s="788"/>
      <c r="Q32" s="788"/>
      <c r="R32" s="788"/>
      <c r="S32" s="783">
        <f>S31*1.08</f>
        <v>0</v>
      </c>
      <c r="T32" s="783"/>
      <c r="U32" s="783"/>
      <c r="V32" s="783"/>
      <c r="W32" s="784"/>
      <c r="X32" s="162" t="s">
        <v>154</v>
      </c>
      <c r="Y32" s="783">
        <f>Y31*1.08</f>
        <v>0</v>
      </c>
      <c r="Z32" s="783"/>
      <c r="AA32" s="783"/>
      <c r="AB32" s="783"/>
      <c r="AC32" s="784"/>
      <c r="AD32" s="163" t="s">
        <v>154</v>
      </c>
      <c r="AE32" s="781"/>
      <c r="AF32" s="787"/>
      <c r="AG32" s="781"/>
      <c r="AH32" s="782"/>
      <c r="AI32" s="158"/>
    </row>
    <row r="33" spans="1:35" ht="27" customHeight="1" x14ac:dyDescent="0.15">
      <c r="A33" s="792"/>
      <c r="B33" s="793"/>
      <c r="C33" s="793"/>
      <c r="D33" s="793"/>
      <c r="E33" s="793"/>
      <c r="F33" s="794"/>
      <c r="G33" s="788" t="s">
        <v>160</v>
      </c>
      <c r="H33" s="788"/>
      <c r="I33" s="788"/>
      <c r="J33" s="788"/>
      <c r="K33" s="788"/>
      <c r="L33" s="788"/>
      <c r="M33" s="788" t="s">
        <v>161</v>
      </c>
      <c r="N33" s="788"/>
      <c r="O33" s="788"/>
      <c r="P33" s="788"/>
      <c r="Q33" s="788"/>
      <c r="R33" s="788"/>
      <c r="S33" s="785"/>
      <c r="T33" s="785"/>
      <c r="U33" s="785"/>
      <c r="V33" s="785"/>
      <c r="W33" s="786"/>
      <c r="X33" s="160" t="s">
        <v>154</v>
      </c>
      <c r="Y33" s="785"/>
      <c r="Z33" s="785"/>
      <c r="AA33" s="785"/>
      <c r="AB33" s="785"/>
      <c r="AC33" s="786"/>
      <c r="AD33" s="161" t="s">
        <v>154</v>
      </c>
      <c r="AE33" s="781"/>
      <c r="AF33" s="787"/>
      <c r="AG33" s="781"/>
      <c r="AH33" s="782"/>
      <c r="AI33" s="158"/>
    </row>
    <row r="34" spans="1:35" ht="27" customHeight="1" x14ac:dyDescent="0.15">
      <c r="A34" s="792"/>
      <c r="B34" s="793"/>
      <c r="C34" s="793"/>
      <c r="D34" s="793"/>
      <c r="E34" s="793"/>
      <c r="F34" s="794"/>
      <c r="G34" s="788"/>
      <c r="H34" s="788"/>
      <c r="I34" s="788"/>
      <c r="J34" s="788"/>
      <c r="K34" s="788"/>
      <c r="L34" s="788"/>
      <c r="M34" s="788"/>
      <c r="N34" s="788"/>
      <c r="O34" s="788"/>
      <c r="P34" s="788"/>
      <c r="Q34" s="788"/>
      <c r="R34" s="788"/>
      <c r="S34" s="783">
        <f>S33*1.08</f>
        <v>0</v>
      </c>
      <c r="T34" s="783"/>
      <c r="U34" s="783"/>
      <c r="V34" s="783"/>
      <c r="W34" s="784"/>
      <c r="X34" s="162" t="s">
        <v>154</v>
      </c>
      <c r="Y34" s="783">
        <f>Y33*1.08</f>
        <v>0</v>
      </c>
      <c r="Z34" s="783"/>
      <c r="AA34" s="783"/>
      <c r="AB34" s="783"/>
      <c r="AC34" s="784"/>
      <c r="AD34" s="163" t="s">
        <v>154</v>
      </c>
      <c r="AE34" s="781"/>
      <c r="AF34" s="787"/>
      <c r="AG34" s="781"/>
      <c r="AH34" s="782"/>
      <c r="AI34" s="158"/>
    </row>
    <row r="35" spans="1:35" ht="27" customHeight="1" x14ac:dyDescent="0.15">
      <c r="A35" s="792"/>
      <c r="B35" s="793"/>
      <c r="C35" s="793"/>
      <c r="D35" s="793"/>
      <c r="E35" s="793"/>
      <c r="F35" s="794"/>
      <c r="G35" s="788"/>
      <c r="H35" s="788"/>
      <c r="I35" s="788"/>
      <c r="J35" s="788"/>
      <c r="K35" s="788"/>
      <c r="L35" s="788"/>
      <c r="M35" s="788" t="s">
        <v>158</v>
      </c>
      <c r="N35" s="788"/>
      <c r="O35" s="788"/>
      <c r="P35" s="788"/>
      <c r="Q35" s="788"/>
      <c r="R35" s="788"/>
      <c r="S35" s="785"/>
      <c r="T35" s="785"/>
      <c r="U35" s="785"/>
      <c r="V35" s="785"/>
      <c r="W35" s="786"/>
      <c r="X35" s="160" t="s">
        <v>154</v>
      </c>
      <c r="Y35" s="785"/>
      <c r="Z35" s="785"/>
      <c r="AA35" s="785"/>
      <c r="AB35" s="785"/>
      <c r="AC35" s="786"/>
      <c r="AD35" s="161" t="s">
        <v>154</v>
      </c>
      <c r="AE35" s="781"/>
      <c r="AF35" s="787"/>
      <c r="AG35" s="781"/>
      <c r="AH35" s="782"/>
      <c r="AI35" s="158"/>
    </row>
    <row r="36" spans="1:35" ht="27" customHeight="1" x14ac:dyDescent="0.15">
      <c r="A36" s="795"/>
      <c r="B36" s="796"/>
      <c r="C36" s="796"/>
      <c r="D36" s="796"/>
      <c r="E36" s="796"/>
      <c r="F36" s="797"/>
      <c r="G36" s="788"/>
      <c r="H36" s="788"/>
      <c r="I36" s="788"/>
      <c r="J36" s="788"/>
      <c r="K36" s="788"/>
      <c r="L36" s="788"/>
      <c r="M36" s="788"/>
      <c r="N36" s="788"/>
      <c r="O36" s="788"/>
      <c r="P36" s="788"/>
      <c r="Q36" s="788"/>
      <c r="R36" s="788"/>
      <c r="S36" s="783">
        <f>S35*1.08</f>
        <v>0</v>
      </c>
      <c r="T36" s="783"/>
      <c r="U36" s="783"/>
      <c r="V36" s="783"/>
      <c r="W36" s="784"/>
      <c r="X36" s="162" t="s">
        <v>154</v>
      </c>
      <c r="Y36" s="783">
        <f>Y35*1.08</f>
        <v>0</v>
      </c>
      <c r="Z36" s="783"/>
      <c r="AA36" s="783"/>
      <c r="AB36" s="783"/>
      <c r="AC36" s="784"/>
      <c r="AD36" s="163" t="s">
        <v>154</v>
      </c>
      <c r="AE36" s="781"/>
      <c r="AF36" s="787"/>
      <c r="AG36" s="781"/>
      <c r="AH36" s="782"/>
      <c r="AI36" s="158"/>
    </row>
    <row r="37" spans="1:35" ht="27" customHeight="1" x14ac:dyDescent="0.15">
      <c r="A37" s="789" t="s">
        <v>188</v>
      </c>
      <c r="B37" s="790"/>
      <c r="C37" s="790"/>
      <c r="D37" s="790"/>
      <c r="E37" s="790"/>
      <c r="F37" s="791"/>
      <c r="G37" s="788" t="s">
        <v>169</v>
      </c>
      <c r="H37" s="788"/>
      <c r="I37" s="788"/>
      <c r="J37" s="788"/>
      <c r="K37" s="788"/>
      <c r="L37" s="788"/>
      <c r="M37" s="788" t="s">
        <v>170</v>
      </c>
      <c r="N37" s="788"/>
      <c r="O37" s="788"/>
      <c r="P37" s="788"/>
      <c r="Q37" s="788"/>
      <c r="R37" s="788"/>
      <c r="S37" s="785"/>
      <c r="T37" s="785"/>
      <c r="U37" s="785"/>
      <c r="V37" s="785"/>
      <c r="W37" s="786"/>
      <c r="X37" s="160" t="s">
        <v>154</v>
      </c>
      <c r="Y37" s="785"/>
      <c r="Z37" s="785"/>
      <c r="AA37" s="785"/>
      <c r="AB37" s="785"/>
      <c r="AC37" s="786"/>
      <c r="AD37" s="161" t="s">
        <v>154</v>
      </c>
      <c r="AE37" s="781"/>
      <c r="AF37" s="787"/>
      <c r="AG37" s="781"/>
      <c r="AH37" s="782"/>
      <c r="AI37" s="158"/>
    </row>
    <row r="38" spans="1:35" ht="27" customHeight="1" x14ac:dyDescent="0.15">
      <c r="A38" s="792"/>
      <c r="B38" s="793"/>
      <c r="C38" s="793"/>
      <c r="D38" s="793"/>
      <c r="E38" s="793"/>
      <c r="F38" s="794"/>
      <c r="G38" s="788"/>
      <c r="H38" s="788"/>
      <c r="I38" s="788"/>
      <c r="J38" s="788"/>
      <c r="K38" s="788"/>
      <c r="L38" s="788"/>
      <c r="M38" s="788"/>
      <c r="N38" s="788"/>
      <c r="O38" s="788"/>
      <c r="P38" s="788"/>
      <c r="Q38" s="788"/>
      <c r="R38" s="788"/>
      <c r="S38" s="783">
        <f>S37*1.08</f>
        <v>0</v>
      </c>
      <c r="T38" s="783"/>
      <c r="U38" s="783"/>
      <c r="V38" s="783"/>
      <c r="W38" s="784"/>
      <c r="X38" s="162" t="s">
        <v>154</v>
      </c>
      <c r="Y38" s="783">
        <f>Y37*1.08</f>
        <v>0</v>
      </c>
      <c r="Z38" s="783"/>
      <c r="AA38" s="783"/>
      <c r="AB38" s="783"/>
      <c r="AC38" s="784"/>
      <c r="AD38" s="163" t="s">
        <v>154</v>
      </c>
      <c r="AE38" s="781"/>
      <c r="AF38" s="787"/>
      <c r="AG38" s="781"/>
      <c r="AH38" s="782"/>
      <c r="AI38" s="158"/>
    </row>
    <row r="39" spans="1:35" ht="27" customHeight="1" x14ac:dyDescent="0.15">
      <c r="A39" s="792"/>
      <c r="B39" s="793"/>
      <c r="C39" s="793"/>
      <c r="D39" s="793"/>
      <c r="E39" s="793"/>
      <c r="F39" s="794"/>
      <c r="G39" s="788"/>
      <c r="H39" s="788"/>
      <c r="I39" s="788"/>
      <c r="J39" s="788"/>
      <c r="K39" s="788"/>
      <c r="L39" s="788"/>
      <c r="M39" s="788" t="s">
        <v>158</v>
      </c>
      <c r="N39" s="788"/>
      <c r="O39" s="788"/>
      <c r="P39" s="788"/>
      <c r="Q39" s="788"/>
      <c r="R39" s="788"/>
      <c r="S39" s="785"/>
      <c r="T39" s="785"/>
      <c r="U39" s="785"/>
      <c r="V39" s="785"/>
      <c r="W39" s="786"/>
      <c r="X39" s="160" t="s">
        <v>154</v>
      </c>
      <c r="Y39" s="785"/>
      <c r="Z39" s="785"/>
      <c r="AA39" s="785"/>
      <c r="AB39" s="785"/>
      <c r="AC39" s="786"/>
      <c r="AD39" s="161" t="s">
        <v>154</v>
      </c>
      <c r="AE39" s="781"/>
      <c r="AF39" s="787"/>
      <c r="AG39" s="781"/>
      <c r="AH39" s="782"/>
      <c r="AI39" s="158"/>
    </row>
    <row r="40" spans="1:35" ht="27" customHeight="1" x14ac:dyDescent="0.15">
      <c r="A40" s="792"/>
      <c r="B40" s="793"/>
      <c r="C40" s="793"/>
      <c r="D40" s="793"/>
      <c r="E40" s="793"/>
      <c r="F40" s="794"/>
      <c r="G40" s="788"/>
      <c r="H40" s="788"/>
      <c r="I40" s="788"/>
      <c r="J40" s="788"/>
      <c r="K40" s="788"/>
      <c r="L40" s="788"/>
      <c r="M40" s="788"/>
      <c r="N40" s="788"/>
      <c r="O40" s="788"/>
      <c r="P40" s="788"/>
      <c r="Q40" s="788"/>
      <c r="R40" s="788"/>
      <c r="S40" s="783">
        <f>S39*1.08</f>
        <v>0</v>
      </c>
      <c r="T40" s="783"/>
      <c r="U40" s="783"/>
      <c r="V40" s="783"/>
      <c r="W40" s="784"/>
      <c r="X40" s="162" t="s">
        <v>154</v>
      </c>
      <c r="Y40" s="783">
        <f>Y39*1.08</f>
        <v>0</v>
      </c>
      <c r="Z40" s="783"/>
      <c r="AA40" s="783"/>
      <c r="AB40" s="783"/>
      <c r="AC40" s="784"/>
      <c r="AD40" s="163" t="s">
        <v>154</v>
      </c>
      <c r="AE40" s="781"/>
      <c r="AF40" s="787"/>
      <c r="AG40" s="781"/>
      <c r="AH40" s="782"/>
      <c r="AI40" s="158"/>
    </row>
    <row r="41" spans="1:35" ht="27" customHeight="1" x14ac:dyDescent="0.15">
      <c r="A41" s="792"/>
      <c r="B41" s="793"/>
      <c r="C41" s="793"/>
      <c r="D41" s="793"/>
      <c r="E41" s="793"/>
      <c r="F41" s="794"/>
      <c r="G41" s="788" t="s">
        <v>152</v>
      </c>
      <c r="H41" s="788"/>
      <c r="I41" s="788"/>
      <c r="J41" s="788"/>
      <c r="K41" s="788"/>
      <c r="L41" s="788"/>
      <c r="M41" s="788" t="s">
        <v>153</v>
      </c>
      <c r="N41" s="788"/>
      <c r="O41" s="788"/>
      <c r="P41" s="788"/>
      <c r="Q41" s="788"/>
      <c r="R41" s="788"/>
      <c r="S41" s="785"/>
      <c r="T41" s="785"/>
      <c r="U41" s="785"/>
      <c r="V41" s="785"/>
      <c r="W41" s="786"/>
      <c r="X41" s="160" t="s">
        <v>154</v>
      </c>
      <c r="Y41" s="785"/>
      <c r="Z41" s="785"/>
      <c r="AA41" s="785"/>
      <c r="AB41" s="785"/>
      <c r="AC41" s="786"/>
      <c r="AD41" s="161" t="s">
        <v>154</v>
      </c>
      <c r="AE41" s="781"/>
      <c r="AF41" s="787"/>
      <c r="AG41" s="781"/>
      <c r="AH41" s="782"/>
      <c r="AI41" s="158"/>
    </row>
    <row r="42" spans="1:35" ht="27" customHeight="1" x14ac:dyDescent="0.15">
      <c r="A42" s="792"/>
      <c r="B42" s="793"/>
      <c r="C42" s="793"/>
      <c r="D42" s="793"/>
      <c r="E42" s="793"/>
      <c r="F42" s="794"/>
      <c r="G42" s="788"/>
      <c r="H42" s="788"/>
      <c r="I42" s="788"/>
      <c r="J42" s="788"/>
      <c r="K42" s="788"/>
      <c r="L42" s="788"/>
      <c r="M42" s="788"/>
      <c r="N42" s="788"/>
      <c r="O42" s="788"/>
      <c r="P42" s="788"/>
      <c r="Q42" s="788"/>
      <c r="R42" s="788"/>
      <c r="S42" s="783">
        <f>S41*1.08</f>
        <v>0</v>
      </c>
      <c r="T42" s="783"/>
      <c r="U42" s="783"/>
      <c r="V42" s="783"/>
      <c r="W42" s="784"/>
      <c r="X42" s="162" t="s">
        <v>154</v>
      </c>
      <c r="Y42" s="783">
        <f>Y41*1.08</f>
        <v>0</v>
      </c>
      <c r="Z42" s="783"/>
      <c r="AA42" s="783"/>
      <c r="AB42" s="783"/>
      <c r="AC42" s="784"/>
      <c r="AD42" s="163" t="s">
        <v>154</v>
      </c>
      <c r="AE42" s="781"/>
      <c r="AF42" s="787"/>
      <c r="AG42" s="781"/>
      <c r="AH42" s="782"/>
      <c r="AI42" s="158"/>
    </row>
    <row r="43" spans="1:35" ht="27" customHeight="1" x14ac:dyDescent="0.15">
      <c r="A43" s="792"/>
      <c r="B43" s="793"/>
      <c r="C43" s="793"/>
      <c r="D43" s="793"/>
      <c r="E43" s="793"/>
      <c r="F43" s="794"/>
      <c r="G43" s="788"/>
      <c r="H43" s="788"/>
      <c r="I43" s="788"/>
      <c r="J43" s="788"/>
      <c r="K43" s="788"/>
      <c r="L43" s="788"/>
      <c r="M43" s="788" t="s">
        <v>158</v>
      </c>
      <c r="N43" s="788"/>
      <c r="O43" s="788"/>
      <c r="P43" s="788"/>
      <c r="Q43" s="788"/>
      <c r="R43" s="788"/>
      <c r="S43" s="785"/>
      <c r="T43" s="785"/>
      <c r="U43" s="785"/>
      <c r="V43" s="785"/>
      <c r="W43" s="786"/>
      <c r="X43" s="160" t="s">
        <v>154</v>
      </c>
      <c r="Y43" s="785"/>
      <c r="Z43" s="785"/>
      <c r="AA43" s="785"/>
      <c r="AB43" s="785"/>
      <c r="AC43" s="786"/>
      <c r="AD43" s="161" t="s">
        <v>154</v>
      </c>
      <c r="AE43" s="781"/>
      <c r="AF43" s="787"/>
      <c r="AG43" s="781"/>
      <c r="AH43" s="782"/>
      <c r="AI43" s="158"/>
    </row>
    <row r="44" spans="1:35" ht="27" customHeight="1" x14ac:dyDescent="0.15">
      <c r="A44" s="792"/>
      <c r="B44" s="793"/>
      <c r="C44" s="793"/>
      <c r="D44" s="793"/>
      <c r="E44" s="793"/>
      <c r="F44" s="794"/>
      <c r="G44" s="788"/>
      <c r="H44" s="788"/>
      <c r="I44" s="788"/>
      <c r="J44" s="788"/>
      <c r="K44" s="788"/>
      <c r="L44" s="788"/>
      <c r="M44" s="788"/>
      <c r="N44" s="788"/>
      <c r="O44" s="788"/>
      <c r="P44" s="788"/>
      <c r="Q44" s="788"/>
      <c r="R44" s="788"/>
      <c r="S44" s="783">
        <f>S43*1.08</f>
        <v>0</v>
      </c>
      <c r="T44" s="783"/>
      <c r="U44" s="783"/>
      <c r="V44" s="783"/>
      <c r="W44" s="784"/>
      <c r="X44" s="162" t="s">
        <v>154</v>
      </c>
      <c r="Y44" s="783">
        <f>Y43*1.08</f>
        <v>0</v>
      </c>
      <c r="Z44" s="783"/>
      <c r="AA44" s="783"/>
      <c r="AB44" s="783"/>
      <c r="AC44" s="784"/>
      <c r="AD44" s="163" t="s">
        <v>154</v>
      </c>
      <c r="AE44" s="781"/>
      <c r="AF44" s="787"/>
      <c r="AG44" s="781"/>
      <c r="AH44" s="782"/>
      <c r="AI44" s="158"/>
    </row>
    <row r="45" spans="1:35" ht="27" customHeight="1" x14ac:dyDescent="0.15">
      <c r="A45" s="792"/>
      <c r="B45" s="793"/>
      <c r="C45" s="793"/>
      <c r="D45" s="793"/>
      <c r="E45" s="793"/>
      <c r="F45" s="794"/>
      <c r="G45" s="788" t="s">
        <v>160</v>
      </c>
      <c r="H45" s="788"/>
      <c r="I45" s="788"/>
      <c r="J45" s="788"/>
      <c r="K45" s="788"/>
      <c r="L45" s="788"/>
      <c r="M45" s="788" t="s">
        <v>161</v>
      </c>
      <c r="N45" s="788"/>
      <c r="O45" s="788"/>
      <c r="P45" s="788"/>
      <c r="Q45" s="788"/>
      <c r="R45" s="788"/>
      <c r="S45" s="785"/>
      <c r="T45" s="785"/>
      <c r="U45" s="785"/>
      <c r="V45" s="785"/>
      <c r="W45" s="786"/>
      <c r="X45" s="160" t="s">
        <v>154</v>
      </c>
      <c r="Y45" s="785"/>
      <c r="Z45" s="785"/>
      <c r="AA45" s="785"/>
      <c r="AB45" s="785"/>
      <c r="AC45" s="786"/>
      <c r="AD45" s="161" t="s">
        <v>154</v>
      </c>
      <c r="AE45" s="781"/>
      <c r="AF45" s="787"/>
      <c r="AG45" s="781"/>
      <c r="AH45" s="782"/>
      <c r="AI45" s="158"/>
    </row>
    <row r="46" spans="1:35" ht="27" customHeight="1" x14ac:dyDescent="0.15">
      <c r="A46" s="792"/>
      <c r="B46" s="793"/>
      <c r="C46" s="793"/>
      <c r="D46" s="793"/>
      <c r="E46" s="793"/>
      <c r="F46" s="794"/>
      <c r="G46" s="788"/>
      <c r="H46" s="788"/>
      <c r="I46" s="788"/>
      <c r="J46" s="788"/>
      <c r="K46" s="788"/>
      <c r="L46" s="788"/>
      <c r="M46" s="788"/>
      <c r="N46" s="788"/>
      <c r="O46" s="788"/>
      <c r="P46" s="788"/>
      <c r="Q46" s="788"/>
      <c r="R46" s="788"/>
      <c r="S46" s="783">
        <f>S45*1.08</f>
        <v>0</v>
      </c>
      <c r="T46" s="783"/>
      <c r="U46" s="783"/>
      <c r="V46" s="783"/>
      <c r="W46" s="784"/>
      <c r="X46" s="162" t="s">
        <v>154</v>
      </c>
      <c r="Y46" s="783">
        <f>Y45*1.08</f>
        <v>0</v>
      </c>
      <c r="Z46" s="783"/>
      <c r="AA46" s="783"/>
      <c r="AB46" s="783"/>
      <c r="AC46" s="784"/>
      <c r="AD46" s="163" t="s">
        <v>154</v>
      </c>
      <c r="AE46" s="781"/>
      <c r="AF46" s="787"/>
      <c r="AG46" s="781"/>
      <c r="AH46" s="782"/>
      <c r="AI46" s="158"/>
    </row>
    <row r="47" spans="1:35" ht="27" customHeight="1" x14ac:dyDescent="0.15">
      <c r="A47" s="792"/>
      <c r="B47" s="793"/>
      <c r="C47" s="793"/>
      <c r="D47" s="793"/>
      <c r="E47" s="793"/>
      <c r="F47" s="794"/>
      <c r="G47" s="788"/>
      <c r="H47" s="788"/>
      <c r="I47" s="788"/>
      <c r="J47" s="788"/>
      <c r="K47" s="788"/>
      <c r="L47" s="788"/>
      <c r="M47" s="788" t="s">
        <v>158</v>
      </c>
      <c r="N47" s="788"/>
      <c r="O47" s="788"/>
      <c r="P47" s="788"/>
      <c r="Q47" s="788"/>
      <c r="R47" s="788"/>
      <c r="S47" s="785"/>
      <c r="T47" s="785"/>
      <c r="U47" s="785"/>
      <c r="V47" s="785"/>
      <c r="W47" s="786"/>
      <c r="X47" s="160" t="s">
        <v>154</v>
      </c>
      <c r="Y47" s="785"/>
      <c r="Z47" s="785"/>
      <c r="AA47" s="785"/>
      <c r="AB47" s="785"/>
      <c r="AC47" s="786"/>
      <c r="AD47" s="161" t="s">
        <v>154</v>
      </c>
      <c r="AE47" s="781"/>
      <c r="AF47" s="787"/>
      <c r="AG47" s="781"/>
      <c r="AH47" s="782"/>
      <c r="AI47" s="158"/>
    </row>
    <row r="48" spans="1:35" ht="27" customHeight="1" x14ac:dyDescent="0.15">
      <c r="A48" s="795"/>
      <c r="B48" s="796"/>
      <c r="C48" s="796"/>
      <c r="D48" s="796"/>
      <c r="E48" s="796"/>
      <c r="F48" s="797"/>
      <c r="G48" s="788"/>
      <c r="H48" s="788"/>
      <c r="I48" s="788"/>
      <c r="J48" s="788"/>
      <c r="K48" s="788"/>
      <c r="L48" s="788"/>
      <c r="M48" s="788"/>
      <c r="N48" s="788"/>
      <c r="O48" s="788"/>
      <c r="P48" s="788"/>
      <c r="Q48" s="788"/>
      <c r="R48" s="788"/>
      <c r="S48" s="783">
        <f>S47*1.08</f>
        <v>0</v>
      </c>
      <c r="T48" s="783"/>
      <c r="U48" s="783"/>
      <c r="V48" s="783"/>
      <c r="W48" s="784"/>
      <c r="X48" s="162" t="s">
        <v>154</v>
      </c>
      <c r="Y48" s="783">
        <f>Y47*1.08</f>
        <v>0</v>
      </c>
      <c r="Z48" s="783"/>
      <c r="AA48" s="783"/>
      <c r="AB48" s="783"/>
      <c r="AC48" s="784"/>
      <c r="AD48" s="163" t="s">
        <v>154</v>
      </c>
      <c r="AE48" s="781"/>
      <c r="AF48" s="787"/>
      <c r="AG48" s="781"/>
      <c r="AH48" s="782"/>
      <c r="AI48" s="158"/>
    </row>
    <row r="49" spans="1:35" ht="27" customHeight="1" x14ac:dyDescent="0.15">
      <c r="A49" s="798" t="s">
        <v>190</v>
      </c>
      <c r="B49" s="799"/>
      <c r="C49" s="799"/>
      <c r="D49" s="799"/>
      <c r="E49" s="799"/>
      <c r="F49" s="800"/>
      <c r="G49" s="788" t="s">
        <v>169</v>
      </c>
      <c r="H49" s="788"/>
      <c r="I49" s="788"/>
      <c r="J49" s="788"/>
      <c r="K49" s="788"/>
      <c r="L49" s="788"/>
      <c r="M49" s="788" t="s">
        <v>170</v>
      </c>
      <c r="N49" s="788"/>
      <c r="O49" s="788"/>
      <c r="P49" s="788"/>
      <c r="Q49" s="788"/>
      <c r="R49" s="788"/>
      <c r="S49" s="785"/>
      <c r="T49" s="785"/>
      <c r="U49" s="785"/>
      <c r="V49" s="785"/>
      <c r="W49" s="786"/>
      <c r="X49" s="160" t="s">
        <v>154</v>
      </c>
      <c r="Y49" s="785"/>
      <c r="Z49" s="785"/>
      <c r="AA49" s="785"/>
      <c r="AB49" s="785"/>
      <c r="AC49" s="786"/>
      <c r="AD49" s="161" t="s">
        <v>154</v>
      </c>
      <c r="AE49" s="781"/>
      <c r="AF49" s="787"/>
      <c r="AG49" s="781"/>
      <c r="AH49" s="782"/>
      <c r="AI49" s="158"/>
    </row>
    <row r="50" spans="1:35" ht="27" customHeight="1" x14ac:dyDescent="0.15">
      <c r="A50" s="801"/>
      <c r="B50" s="802"/>
      <c r="C50" s="802"/>
      <c r="D50" s="802"/>
      <c r="E50" s="802"/>
      <c r="F50" s="803"/>
      <c r="G50" s="788"/>
      <c r="H50" s="788"/>
      <c r="I50" s="788"/>
      <c r="J50" s="788"/>
      <c r="K50" s="788"/>
      <c r="L50" s="788"/>
      <c r="M50" s="788"/>
      <c r="N50" s="788"/>
      <c r="O50" s="788"/>
      <c r="P50" s="788"/>
      <c r="Q50" s="788"/>
      <c r="R50" s="788"/>
      <c r="S50" s="783">
        <f>S49*1.08</f>
        <v>0</v>
      </c>
      <c r="T50" s="783"/>
      <c r="U50" s="783"/>
      <c r="V50" s="783"/>
      <c r="W50" s="784"/>
      <c r="X50" s="162" t="s">
        <v>154</v>
      </c>
      <c r="Y50" s="783">
        <f>Y49*1.08</f>
        <v>0</v>
      </c>
      <c r="Z50" s="783"/>
      <c r="AA50" s="783"/>
      <c r="AB50" s="783"/>
      <c r="AC50" s="784"/>
      <c r="AD50" s="163" t="s">
        <v>154</v>
      </c>
      <c r="AE50" s="781"/>
      <c r="AF50" s="787"/>
      <c r="AG50" s="781"/>
      <c r="AH50" s="782"/>
      <c r="AI50" s="158"/>
    </row>
    <row r="51" spans="1:35" ht="27" customHeight="1" x14ac:dyDescent="0.15">
      <c r="A51" s="801"/>
      <c r="B51" s="802"/>
      <c r="C51" s="802"/>
      <c r="D51" s="802"/>
      <c r="E51" s="802"/>
      <c r="F51" s="803"/>
      <c r="G51" s="788"/>
      <c r="H51" s="788"/>
      <c r="I51" s="788"/>
      <c r="J51" s="788"/>
      <c r="K51" s="788"/>
      <c r="L51" s="788"/>
      <c r="M51" s="788" t="s">
        <v>158</v>
      </c>
      <c r="N51" s="788"/>
      <c r="O51" s="788"/>
      <c r="P51" s="788"/>
      <c r="Q51" s="788"/>
      <c r="R51" s="788"/>
      <c r="S51" s="785"/>
      <c r="T51" s="785"/>
      <c r="U51" s="785"/>
      <c r="V51" s="785"/>
      <c r="W51" s="786"/>
      <c r="X51" s="160" t="s">
        <v>154</v>
      </c>
      <c r="Y51" s="785"/>
      <c r="Z51" s="785"/>
      <c r="AA51" s="785"/>
      <c r="AB51" s="785"/>
      <c r="AC51" s="786"/>
      <c r="AD51" s="161" t="s">
        <v>154</v>
      </c>
      <c r="AE51" s="781"/>
      <c r="AF51" s="787"/>
      <c r="AG51" s="781"/>
      <c r="AH51" s="782"/>
      <c r="AI51" s="158"/>
    </row>
    <row r="52" spans="1:35" ht="27" customHeight="1" x14ac:dyDescent="0.15">
      <c r="A52" s="801"/>
      <c r="B52" s="802"/>
      <c r="C52" s="802"/>
      <c r="D52" s="802"/>
      <c r="E52" s="802"/>
      <c r="F52" s="803"/>
      <c r="G52" s="788"/>
      <c r="H52" s="788"/>
      <c r="I52" s="788"/>
      <c r="J52" s="788"/>
      <c r="K52" s="788"/>
      <c r="L52" s="788"/>
      <c r="M52" s="788"/>
      <c r="N52" s="788"/>
      <c r="O52" s="788"/>
      <c r="P52" s="788"/>
      <c r="Q52" s="788"/>
      <c r="R52" s="788"/>
      <c r="S52" s="783">
        <f>S51*1.08</f>
        <v>0</v>
      </c>
      <c r="T52" s="783"/>
      <c r="U52" s="783"/>
      <c r="V52" s="783"/>
      <c r="W52" s="784"/>
      <c r="X52" s="162" t="s">
        <v>154</v>
      </c>
      <c r="Y52" s="783">
        <f>Y51*1.08</f>
        <v>0</v>
      </c>
      <c r="Z52" s="783"/>
      <c r="AA52" s="783"/>
      <c r="AB52" s="783"/>
      <c r="AC52" s="784"/>
      <c r="AD52" s="163" t="s">
        <v>154</v>
      </c>
      <c r="AE52" s="781"/>
      <c r="AF52" s="787"/>
      <c r="AG52" s="781"/>
      <c r="AH52" s="782"/>
      <c r="AI52" s="158"/>
    </row>
    <row r="53" spans="1:35" ht="27" customHeight="1" x14ac:dyDescent="0.15">
      <c r="A53" s="801"/>
      <c r="B53" s="802"/>
      <c r="C53" s="802"/>
      <c r="D53" s="802"/>
      <c r="E53" s="802"/>
      <c r="F53" s="803"/>
      <c r="G53" s="788" t="s">
        <v>152</v>
      </c>
      <c r="H53" s="788"/>
      <c r="I53" s="788"/>
      <c r="J53" s="788"/>
      <c r="K53" s="788"/>
      <c r="L53" s="788"/>
      <c r="M53" s="788" t="s">
        <v>153</v>
      </c>
      <c r="N53" s="788"/>
      <c r="O53" s="788"/>
      <c r="P53" s="788"/>
      <c r="Q53" s="788"/>
      <c r="R53" s="788"/>
      <c r="S53" s="785"/>
      <c r="T53" s="785"/>
      <c r="U53" s="785"/>
      <c r="V53" s="785"/>
      <c r="W53" s="786"/>
      <c r="X53" s="160" t="s">
        <v>154</v>
      </c>
      <c r="Y53" s="785"/>
      <c r="Z53" s="785"/>
      <c r="AA53" s="785"/>
      <c r="AB53" s="785"/>
      <c r="AC53" s="786"/>
      <c r="AD53" s="161" t="s">
        <v>154</v>
      </c>
      <c r="AE53" s="781"/>
      <c r="AF53" s="787"/>
      <c r="AG53" s="781"/>
      <c r="AH53" s="782"/>
      <c r="AI53" s="158"/>
    </row>
    <row r="54" spans="1:35" ht="27" customHeight="1" x14ac:dyDescent="0.15">
      <c r="A54" s="801"/>
      <c r="B54" s="802"/>
      <c r="C54" s="802"/>
      <c r="D54" s="802"/>
      <c r="E54" s="802"/>
      <c r="F54" s="803"/>
      <c r="G54" s="788"/>
      <c r="H54" s="788"/>
      <c r="I54" s="788"/>
      <c r="J54" s="788"/>
      <c r="K54" s="788"/>
      <c r="L54" s="788"/>
      <c r="M54" s="788"/>
      <c r="N54" s="788"/>
      <c r="O54" s="788"/>
      <c r="P54" s="788"/>
      <c r="Q54" s="788"/>
      <c r="R54" s="788"/>
      <c r="S54" s="783">
        <f>S53*1.08</f>
        <v>0</v>
      </c>
      <c r="T54" s="783"/>
      <c r="U54" s="783"/>
      <c r="V54" s="783"/>
      <c r="W54" s="784"/>
      <c r="X54" s="162" t="s">
        <v>154</v>
      </c>
      <c r="Y54" s="783">
        <f>Y53*1.08</f>
        <v>0</v>
      </c>
      <c r="Z54" s="783"/>
      <c r="AA54" s="783"/>
      <c r="AB54" s="783"/>
      <c r="AC54" s="784"/>
      <c r="AD54" s="163" t="s">
        <v>154</v>
      </c>
      <c r="AE54" s="781"/>
      <c r="AF54" s="787"/>
      <c r="AG54" s="781"/>
      <c r="AH54" s="782"/>
      <c r="AI54" s="158"/>
    </row>
    <row r="55" spans="1:35" ht="27" customHeight="1" x14ac:dyDescent="0.15">
      <c r="A55" s="801"/>
      <c r="B55" s="802"/>
      <c r="C55" s="802"/>
      <c r="D55" s="802"/>
      <c r="E55" s="802"/>
      <c r="F55" s="803"/>
      <c r="G55" s="788"/>
      <c r="H55" s="788"/>
      <c r="I55" s="788"/>
      <c r="J55" s="788"/>
      <c r="K55" s="788"/>
      <c r="L55" s="788"/>
      <c r="M55" s="788" t="s">
        <v>158</v>
      </c>
      <c r="N55" s="788"/>
      <c r="O55" s="788"/>
      <c r="P55" s="788"/>
      <c r="Q55" s="788"/>
      <c r="R55" s="788"/>
      <c r="S55" s="785"/>
      <c r="T55" s="785"/>
      <c r="U55" s="785"/>
      <c r="V55" s="785"/>
      <c r="W55" s="786"/>
      <c r="X55" s="160" t="s">
        <v>154</v>
      </c>
      <c r="Y55" s="785"/>
      <c r="Z55" s="785"/>
      <c r="AA55" s="785"/>
      <c r="AB55" s="785"/>
      <c r="AC55" s="786"/>
      <c r="AD55" s="161" t="s">
        <v>154</v>
      </c>
      <c r="AE55" s="781"/>
      <c r="AF55" s="787"/>
      <c r="AG55" s="781"/>
      <c r="AH55" s="782"/>
      <c r="AI55" s="158"/>
    </row>
    <row r="56" spans="1:35" ht="27" customHeight="1" x14ac:dyDescent="0.15">
      <c r="A56" s="801"/>
      <c r="B56" s="802"/>
      <c r="C56" s="802"/>
      <c r="D56" s="802"/>
      <c r="E56" s="802"/>
      <c r="F56" s="803"/>
      <c r="G56" s="788"/>
      <c r="H56" s="788"/>
      <c r="I56" s="788"/>
      <c r="J56" s="788"/>
      <c r="K56" s="788"/>
      <c r="L56" s="788"/>
      <c r="M56" s="788"/>
      <c r="N56" s="788"/>
      <c r="O56" s="788"/>
      <c r="P56" s="788"/>
      <c r="Q56" s="788"/>
      <c r="R56" s="788"/>
      <c r="S56" s="783">
        <f>S55*1.08</f>
        <v>0</v>
      </c>
      <c r="T56" s="783"/>
      <c r="U56" s="783"/>
      <c r="V56" s="783"/>
      <c r="W56" s="784"/>
      <c r="X56" s="162" t="s">
        <v>154</v>
      </c>
      <c r="Y56" s="783">
        <f>Y55*1.08</f>
        <v>0</v>
      </c>
      <c r="Z56" s="783"/>
      <c r="AA56" s="783"/>
      <c r="AB56" s="783"/>
      <c r="AC56" s="784"/>
      <c r="AD56" s="163" t="s">
        <v>154</v>
      </c>
      <c r="AE56" s="781"/>
      <c r="AF56" s="787"/>
      <c r="AG56" s="781"/>
      <c r="AH56" s="782"/>
      <c r="AI56" s="158"/>
    </row>
    <row r="57" spans="1:35" ht="27" customHeight="1" x14ac:dyDescent="0.15">
      <c r="A57" s="801"/>
      <c r="B57" s="802"/>
      <c r="C57" s="802"/>
      <c r="D57" s="802"/>
      <c r="E57" s="802"/>
      <c r="F57" s="803"/>
      <c r="G57" s="788" t="s">
        <v>160</v>
      </c>
      <c r="H57" s="788"/>
      <c r="I57" s="788"/>
      <c r="J57" s="788"/>
      <c r="K57" s="788"/>
      <c r="L57" s="788"/>
      <c r="M57" s="788" t="s">
        <v>161</v>
      </c>
      <c r="N57" s="788"/>
      <c r="O57" s="788"/>
      <c r="P57" s="788"/>
      <c r="Q57" s="788"/>
      <c r="R57" s="788"/>
      <c r="S57" s="785"/>
      <c r="T57" s="785"/>
      <c r="U57" s="785"/>
      <c r="V57" s="785"/>
      <c r="W57" s="786"/>
      <c r="X57" s="160" t="s">
        <v>154</v>
      </c>
      <c r="Y57" s="785"/>
      <c r="Z57" s="785"/>
      <c r="AA57" s="785"/>
      <c r="AB57" s="785"/>
      <c r="AC57" s="786"/>
      <c r="AD57" s="161" t="s">
        <v>154</v>
      </c>
      <c r="AE57" s="781"/>
      <c r="AF57" s="787"/>
      <c r="AG57" s="781"/>
      <c r="AH57" s="782"/>
      <c r="AI57" s="158"/>
    </row>
    <row r="58" spans="1:35" ht="27" customHeight="1" x14ac:dyDescent="0.15">
      <c r="A58" s="801"/>
      <c r="B58" s="802"/>
      <c r="C58" s="802"/>
      <c r="D58" s="802"/>
      <c r="E58" s="802"/>
      <c r="F58" s="803"/>
      <c r="G58" s="788"/>
      <c r="H58" s="788"/>
      <c r="I58" s="788"/>
      <c r="J58" s="788"/>
      <c r="K58" s="788"/>
      <c r="L58" s="788"/>
      <c r="M58" s="788"/>
      <c r="N58" s="788"/>
      <c r="O58" s="788"/>
      <c r="P58" s="788"/>
      <c r="Q58" s="788"/>
      <c r="R58" s="788"/>
      <c r="S58" s="783">
        <f>S57*1.08</f>
        <v>0</v>
      </c>
      <c r="T58" s="783"/>
      <c r="U58" s="783"/>
      <c r="V58" s="783"/>
      <c r="W58" s="784"/>
      <c r="X58" s="162" t="s">
        <v>154</v>
      </c>
      <c r="Y58" s="783">
        <f>Y57*1.08</f>
        <v>0</v>
      </c>
      <c r="Z58" s="783"/>
      <c r="AA58" s="783"/>
      <c r="AB58" s="783"/>
      <c r="AC58" s="784"/>
      <c r="AD58" s="163" t="s">
        <v>154</v>
      </c>
      <c r="AE58" s="781"/>
      <c r="AF58" s="787"/>
      <c r="AG58" s="781"/>
      <c r="AH58" s="782"/>
      <c r="AI58" s="158"/>
    </row>
    <row r="59" spans="1:35" ht="27" customHeight="1" x14ac:dyDescent="0.15">
      <c r="A59" s="801"/>
      <c r="B59" s="802"/>
      <c r="C59" s="802"/>
      <c r="D59" s="802"/>
      <c r="E59" s="802"/>
      <c r="F59" s="803"/>
      <c r="G59" s="788"/>
      <c r="H59" s="788"/>
      <c r="I59" s="788"/>
      <c r="J59" s="788"/>
      <c r="K59" s="788"/>
      <c r="L59" s="788"/>
      <c r="M59" s="788" t="s">
        <v>158</v>
      </c>
      <c r="N59" s="788"/>
      <c r="O59" s="788"/>
      <c r="P59" s="788"/>
      <c r="Q59" s="788"/>
      <c r="R59" s="788"/>
      <c r="S59" s="785"/>
      <c r="T59" s="785"/>
      <c r="U59" s="785"/>
      <c r="V59" s="785"/>
      <c r="W59" s="786"/>
      <c r="X59" s="160" t="s">
        <v>154</v>
      </c>
      <c r="Y59" s="785"/>
      <c r="Z59" s="785"/>
      <c r="AA59" s="785"/>
      <c r="AB59" s="785"/>
      <c r="AC59" s="786"/>
      <c r="AD59" s="161" t="s">
        <v>154</v>
      </c>
      <c r="AE59" s="781"/>
      <c r="AF59" s="787"/>
      <c r="AG59" s="781"/>
      <c r="AH59" s="782"/>
      <c r="AI59" s="158"/>
    </row>
    <row r="60" spans="1:35" ht="27" customHeight="1" x14ac:dyDescent="0.15">
      <c r="A60" s="804"/>
      <c r="B60" s="805"/>
      <c r="C60" s="805"/>
      <c r="D60" s="805"/>
      <c r="E60" s="805"/>
      <c r="F60" s="806"/>
      <c r="G60" s="788"/>
      <c r="H60" s="788"/>
      <c r="I60" s="788"/>
      <c r="J60" s="788"/>
      <c r="K60" s="788"/>
      <c r="L60" s="788"/>
      <c r="M60" s="788"/>
      <c r="N60" s="788"/>
      <c r="O60" s="788"/>
      <c r="P60" s="788"/>
      <c r="Q60" s="788"/>
      <c r="R60" s="788"/>
      <c r="S60" s="783">
        <f>S59*1.08</f>
        <v>0</v>
      </c>
      <c r="T60" s="783"/>
      <c r="U60" s="783"/>
      <c r="V60" s="783"/>
      <c r="W60" s="784"/>
      <c r="X60" s="162" t="s">
        <v>154</v>
      </c>
      <c r="Y60" s="783">
        <f>Y59*1.08</f>
        <v>0</v>
      </c>
      <c r="Z60" s="783"/>
      <c r="AA60" s="783"/>
      <c r="AB60" s="783"/>
      <c r="AC60" s="784"/>
      <c r="AD60" s="163" t="s">
        <v>154</v>
      </c>
      <c r="AE60" s="781"/>
      <c r="AF60" s="787"/>
      <c r="AG60" s="781"/>
      <c r="AH60" s="782"/>
      <c r="AI60" s="158"/>
    </row>
    <row r="61" spans="1:35" ht="27" customHeight="1" x14ac:dyDescent="0.15">
      <c r="A61" s="789" t="s">
        <v>185</v>
      </c>
      <c r="B61" s="790"/>
      <c r="C61" s="790"/>
      <c r="D61" s="790"/>
      <c r="E61" s="790"/>
      <c r="F61" s="791"/>
      <c r="G61" s="788" t="s">
        <v>169</v>
      </c>
      <c r="H61" s="788"/>
      <c r="I61" s="788"/>
      <c r="J61" s="788"/>
      <c r="K61" s="788"/>
      <c r="L61" s="788"/>
      <c r="M61" s="788" t="s">
        <v>24</v>
      </c>
      <c r="N61" s="788"/>
      <c r="O61" s="788"/>
      <c r="P61" s="788"/>
      <c r="Q61" s="788"/>
      <c r="R61" s="788"/>
      <c r="S61" s="785"/>
      <c r="T61" s="785"/>
      <c r="U61" s="785"/>
      <c r="V61" s="785"/>
      <c r="W61" s="786"/>
      <c r="X61" s="160" t="s">
        <v>154</v>
      </c>
      <c r="Y61" s="785"/>
      <c r="Z61" s="785"/>
      <c r="AA61" s="785"/>
      <c r="AB61" s="785"/>
      <c r="AC61" s="786"/>
      <c r="AD61" s="161" t="s">
        <v>154</v>
      </c>
      <c r="AE61" s="781"/>
      <c r="AF61" s="787"/>
      <c r="AG61" s="781"/>
      <c r="AH61" s="782"/>
      <c r="AI61" s="21"/>
    </row>
    <row r="62" spans="1:35" ht="27" customHeight="1" x14ac:dyDescent="0.15">
      <c r="A62" s="792"/>
      <c r="B62" s="793"/>
      <c r="C62" s="793"/>
      <c r="D62" s="793"/>
      <c r="E62" s="793"/>
      <c r="F62" s="794"/>
      <c r="G62" s="788"/>
      <c r="H62" s="788"/>
      <c r="I62" s="788"/>
      <c r="J62" s="788"/>
      <c r="K62" s="788"/>
      <c r="L62" s="788"/>
      <c r="M62" s="788"/>
      <c r="N62" s="788"/>
      <c r="O62" s="788"/>
      <c r="P62" s="788"/>
      <c r="Q62" s="788"/>
      <c r="R62" s="788"/>
      <c r="S62" s="783">
        <f>S61*1.08</f>
        <v>0</v>
      </c>
      <c r="T62" s="783"/>
      <c r="U62" s="783"/>
      <c r="V62" s="783"/>
      <c r="W62" s="784"/>
      <c r="X62" s="162" t="s">
        <v>154</v>
      </c>
      <c r="Y62" s="783">
        <f>Y61*1.08</f>
        <v>0</v>
      </c>
      <c r="Z62" s="783"/>
      <c r="AA62" s="783"/>
      <c r="AB62" s="783"/>
      <c r="AC62" s="784"/>
      <c r="AD62" s="163" t="s">
        <v>154</v>
      </c>
      <c r="AE62" s="781"/>
      <c r="AF62" s="787"/>
      <c r="AG62" s="781"/>
      <c r="AH62" s="782"/>
    </row>
    <row r="63" spans="1:35" ht="27" customHeight="1" x14ac:dyDescent="0.15">
      <c r="A63" s="792"/>
      <c r="B63" s="793"/>
      <c r="C63" s="793"/>
      <c r="D63" s="793"/>
      <c r="E63" s="793"/>
      <c r="F63" s="794"/>
      <c r="G63" s="788"/>
      <c r="H63" s="788"/>
      <c r="I63" s="788"/>
      <c r="J63" s="788"/>
      <c r="K63" s="788"/>
      <c r="L63" s="788"/>
      <c r="M63" s="788" t="s">
        <v>158</v>
      </c>
      <c r="N63" s="788"/>
      <c r="O63" s="788"/>
      <c r="P63" s="788"/>
      <c r="Q63" s="788"/>
      <c r="R63" s="788"/>
      <c r="S63" s="785"/>
      <c r="T63" s="785"/>
      <c r="U63" s="785"/>
      <c r="V63" s="785"/>
      <c r="W63" s="786"/>
      <c r="X63" s="160" t="s">
        <v>154</v>
      </c>
      <c r="Y63" s="785"/>
      <c r="Z63" s="785"/>
      <c r="AA63" s="785"/>
      <c r="AB63" s="785"/>
      <c r="AC63" s="786"/>
      <c r="AD63" s="161" t="s">
        <v>154</v>
      </c>
      <c r="AE63" s="781"/>
      <c r="AF63" s="787"/>
      <c r="AG63" s="781"/>
      <c r="AH63" s="782"/>
    </row>
    <row r="64" spans="1:35" ht="27" customHeight="1" x14ac:dyDescent="0.15">
      <c r="A64" s="792"/>
      <c r="B64" s="793"/>
      <c r="C64" s="793"/>
      <c r="D64" s="793"/>
      <c r="E64" s="793"/>
      <c r="F64" s="794"/>
      <c r="G64" s="788"/>
      <c r="H64" s="788"/>
      <c r="I64" s="788"/>
      <c r="J64" s="788"/>
      <c r="K64" s="788"/>
      <c r="L64" s="788"/>
      <c r="M64" s="788"/>
      <c r="N64" s="788"/>
      <c r="O64" s="788"/>
      <c r="P64" s="788"/>
      <c r="Q64" s="788"/>
      <c r="R64" s="788"/>
      <c r="S64" s="783">
        <f>S63*1.08</f>
        <v>0</v>
      </c>
      <c r="T64" s="783"/>
      <c r="U64" s="783"/>
      <c r="V64" s="783"/>
      <c r="W64" s="784"/>
      <c r="X64" s="162" t="s">
        <v>154</v>
      </c>
      <c r="Y64" s="783">
        <f>Y63*1.08</f>
        <v>0</v>
      </c>
      <c r="Z64" s="783"/>
      <c r="AA64" s="783"/>
      <c r="AB64" s="783"/>
      <c r="AC64" s="784"/>
      <c r="AD64" s="163" t="s">
        <v>154</v>
      </c>
      <c r="AE64" s="781"/>
      <c r="AF64" s="787"/>
      <c r="AG64" s="781"/>
      <c r="AH64" s="782"/>
    </row>
    <row r="65" spans="1:34" ht="27" customHeight="1" x14ac:dyDescent="0.15">
      <c r="A65" s="792"/>
      <c r="B65" s="793"/>
      <c r="C65" s="793"/>
      <c r="D65" s="793"/>
      <c r="E65" s="793"/>
      <c r="F65" s="794"/>
      <c r="G65" s="788" t="s">
        <v>152</v>
      </c>
      <c r="H65" s="788"/>
      <c r="I65" s="788"/>
      <c r="J65" s="788"/>
      <c r="K65" s="788"/>
      <c r="L65" s="788"/>
      <c r="M65" s="788" t="s">
        <v>24</v>
      </c>
      <c r="N65" s="788"/>
      <c r="O65" s="788"/>
      <c r="P65" s="788"/>
      <c r="Q65" s="788"/>
      <c r="R65" s="788"/>
      <c r="S65" s="785"/>
      <c r="T65" s="785"/>
      <c r="U65" s="785"/>
      <c r="V65" s="785"/>
      <c r="W65" s="786"/>
      <c r="X65" s="160" t="s">
        <v>154</v>
      </c>
      <c r="Y65" s="785"/>
      <c r="Z65" s="785"/>
      <c r="AA65" s="785"/>
      <c r="AB65" s="785"/>
      <c r="AC65" s="786"/>
      <c r="AD65" s="161" t="s">
        <v>154</v>
      </c>
      <c r="AE65" s="781"/>
      <c r="AF65" s="787"/>
      <c r="AG65" s="781"/>
      <c r="AH65" s="782"/>
    </row>
    <row r="66" spans="1:34" ht="27" customHeight="1" x14ac:dyDescent="0.15">
      <c r="A66" s="792"/>
      <c r="B66" s="793"/>
      <c r="C66" s="793"/>
      <c r="D66" s="793"/>
      <c r="E66" s="793"/>
      <c r="F66" s="794"/>
      <c r="G66" s="788"/>
      <c r="H66" s="788"/>
      <c r="I66" s="788"/>
      <c r="J66" s="788"/>
      <c r="K66" s="788"/>
      <c r="L66" s="788"/>
      <c r="M66" s="788"/>
      <c r="N66" s="788"/>
      <c r="O66" s="788"/>
      <c r="P66" s="788"/>
      <c r="Q66" s="788"/>
      <c r="R66" s="788"/>
      <c r="S66" s="783">
        <f>S65*1.08</f>
        <v>0</v>
      </c>
      <c r="T66" s="783"/>
      <c r="U66" s="783"/>
      <c r="V66" s="783"/>
      <c r="W66" s="784"/>
      <c r="X66" s="162" t="s">
        <v>154</v>
      </c>
      <c r="Y66" s="783">
        <f>Y65*1.08</f>
        <v>0</v>
      </c>
      <c r="Z66" s="783"/>
      <c r="AA66" s="783"/>
      <c r="AB66" s="783"/>
      <c r="AC66" s="784"/>
      <c r="AD66" s="163" t="s">
        <v>154</v>
      </c>
      <c r="AE66" s="781"/>
      <c r="AF66" s="787"/>
      <c r="AG66" s="781"/>
      <c r="AH66" s="782"/>
    </row>
    <row r="67" spans="1:34" ht="27" customHeight="1" x14ac:dyDescent="0.15">
      <c r="A67" s="792"/>
      <c r="B67" s="793"/>
      <c r="C67" s="793"/>
      <c r="D67" s="793"/>
      <c r="E67" s="793"/>
      <c r="F67" s="794"/>
      <c r="G67" s="788"/>
      <c r="H67" s="788"/>
      <c r="I67" s="788"/>
      <c r="J67" s="788"/>
      <c r="K67" s="788"/>
      <c r="L67" s="788"/>
      <c r="M67" s="788" t="s">
        <v>158</v>
      </c>
      <c r="N67" s="788"/>
      <c r="O67" s="788"/>
      <c r="P67" s="788"/>
      <c r="Q67" s="788"/>
      <c r="R67" s="788"/>
      <c r="S67" s="785"/>
      <c r="T67" s="785"/>
      <c r="U67" s="785"/>
      <c r="V67" s="785"/>
      <c r="W67" s="786"/>
      <c r="X67" s="160" t="s">
        <v>154</v>
      </c>
      <c r="Y67" s="785"/>
      <c r="Z67" s="785"/>
      <c r="AA67" s="785"/>
      <c r="AB67" s="785"/>
      <c r="AC67" s="786"/>
      <c r="AD67" s="161" t="s">
        <v>154</v>
      </c>
      <c r="AE67" s="781"/>
      <c r="AF67" s="787"/>
      <c r="AG67" s="781"/>
      <c r="AH67" s="782"/>
    </row>
    <row r="68" spans="1:34" ht="27" customHeight="1" x14ac:dyDescent="0.15">
      <c r="A68" s="792"/>
      <c r="B68" s="793"/>
      <c r="C68" s="793"/>
      <c r="D68" s="793"/>
      <c r="E68" s="793"/>
      <c r="F68" s="794"/>
      <c r="G68" s="788"/>
      <c r="H68" s="788"/>
      <c r="I68" s="788"/>
      <c r="J68" s="788"/>
      <c r="K68" s="788"/>
      <c r="L68" s="788"/>
      <c r="M68" s="788"/>
      <c r="N68" s="788"/>
      <c r="O68" s="788"/>
      <c r="P68" s="788"/>
      <c r="Q68" s="788"/>
      <c r="R68" s="788"/>
      <c r="S68" s="783">
        <f>S67*1.08</f>
        <v>0</v>
      </c>
      <c r="T68" s="783"/>
      <c r="U68" s="783"/>
      <c r="V68" s="783"/>
      <c r="W68" s="784"/>
      <c r="X68" s="162" t="s">
        <v>154</v>
      </c>
      <c r="Y68" s="783">
        <f>Y67*1.08</f>
        <v>0</v>
      </c>
      <c r="Z68" s="783"/>
      <c r="AA68" s="783"/>
      <c r="AB68" s="783"/>
      <c r="AC68" s="784"/>
      <c r="AD68" s="163" t="s">
        <v>154</v>
      </c>
      <c r="AE68" s="781"/>
      <c r="AF68" s="787"/>
      <c r="AG68" s="781"/>
      <c r="AH68" s="782"/>
    </row>
    <row r="69" spans="1:34" ht="27" customHeight="1" x14ac:dyDescent="0.15">
      <c r="A69" s="792"/>
      <c r="B69" s="793"/>
      <c r="C69" s="793"/>
      <c r="D69" s="793"/>
      <c r="E69" s="793"/>
      <c r="F69" s="794"/>
      <c r="G69" s="788" t="s">
        <v>160</v>
      </c>
      <c r="H69" s="788"/>
      <c r="I69" s="788"/>
      <c r="J69" s="788"/>
      <c r="K69" s="788"/>
      <c r="L69" s="788"/>
      <c r="M69" s="788" t="s">
        <v>24</v>
      </c>
      <c r="N69" s="788"/>
      <c r="O69" s="788"/>
      <c r="P69" s="788"/>
      <c r="Q69" s="788"/>
      <c r="R69" s="788"/>
      <c r="S69" s="785"/>
      <c r="T69" s="785"/>
      <c r="U69" s="785"/>
      <c r="V69" s="785"/>
      <c r="W69" s="786"/>
      <c r="X69" s="160" t="s">
        <v>154</v>
      </c>
      <c r="Y69" s="785"/>
      <c r="Z69" s="785"/>
      <c r="AA69" s="785"/>
      <c r="AB69" s="785"/>
      <c r="AC69" s="786"/>
      <c r="AD69" s="161" t="s">
        <v>154</v>
      </c>
      <c r="AE69" s="781"/>
      <c r="AF69" s="787"/>
      <c r="AG69" s="781"/>
      <c r="AH69" s="782"/>
    </row>
    <row r="70" spans="1:34" ht="27" customHeight="1" x14ac:dyDescent="0.15">
      <c r="A70" s="792"/>
      <c r="B70" s="793"/>
      <c r="C70" s="793"/>
      <c r="D70" s="793"/>
      <c r="E70" s="793"/>
      <c r="F70" s="794"/>
      <c r="G70" s="788"/>
      <c r="H70" s="788"/>
      <c r="I70" s="788"/>
      <c r="J70" s="788"/>
      <c r="K70" s="788"/>
      <c r="L70" s="788"/>
      <c r="M70" s="788"/>
      <c r="N70" s="788"/>
      <c r="O70" s="788"/>
      <c r="P70" s="788"/>
      <c r="Q70" s="788"/>
      <c r="R70" s="788"/>
      <c r="S70" s="783">
        <f>S69*1.08</f>
        <v>0</v>
      </c>
      <c r="T70" s="783"/>
      <c r="U70" s="783"/>
      <c r="V70" s="783"/>
      <c r="W70" s="784"/>
      <c r="X70" s="162" t="s">
        <v>154</v>
      </c>
      <c r="Y70" s="783">
        <f>Y69*1.08</f>
        <v>0</v>
      </c>
      <c r="Z70" s="783"/>
      <c r="AA70" s="783"/>
      <c r="AB70" s="783"/>
      <c r="AC70" s="784"/>
      <c r="AD70" s="163" t="s">
        <v>154</v>
      </c>
      <c r="AE70" s="781"/>
      <c r="AF70" s="787"/>
      <c r="AG70" s="781"/>
      <c r="AH70" s="782"/>
    </row>
    <row r="71" spans="1:34" ht="27" customHeight="1" x14ac:dyDescent="0.15">
      <c r="A71" s="792"/>
      <c r="B71" s="793"/>
      <c r="C71" s="793"/>
      <c r="D71" s="793"/>
      <c r="E71" s="793"/>
      <c r="F71" s="794"/>
      <c r="G71" s="788"/>
      <c r="H71" s="788"/>
      <c r="I71" s="788"/>
      <c r="J71" s="788"/>
      <c r="K71" s="788"/>
      <c r="L71" s="788"/>
      <c r="M71" s="788" t="s">
        <v>158</v>
      </c>
      <c r="N71" s="788"/>
      <c r="O71" s="788"/>
      <c r="P71" s="788"/>
      <c r="Q71" s="788"/>
      <c r="R71" s="788"/>
      <c r="S71" s="785"/>
      <c r="T71" s="785"/>
      <c r="U71" s="785"/>
      <c r="V71" s="785"/>
      <c r="W71" s="786"/>
      <c r="X71" s="160" t="s">
        <v>154</v>
      </c>
      <c r="Y71" s="785"/>
      <c r="Z71" s="785"/>
      <c r="AA71" s="785"/>
      <c r="AB71" s="785"/>
      <c r="AC71" s="786"/>
      <c r="AD71" s="161" t="s">
        <v>154</v>
      </c>
      <c r="AE71" s="781"/>
      <c r="AF71" s="787"/>
      <c r="AG71" s="781"/>
      <c r="AH71" s="782"/>
    </row>
    <row r="72" spans="1:34" ht="27" customHeight="1" x14ac:dyDescent="0.15">
      <c r="A72" s="792"/>
      <c r="B72" s="793"/>
      <c r="C72" s="793"/>
      <c r="D72" s="793"/>
      <c r="E72" s="793"/>
      <c r="F72" s="794"/>
      <c r="G72" s="788"/>
      <c r="H72" s="788"/>
      <c r="I72" s="788"/>
      <c r="J72" s="788"/>
      <c r="K72" s="788"/>
      <c r="L72" s="788"/>
      <c r="M72" s="788"/>
      <c r="N72" s="788"/>
      <c r="O72" s="788"/>
      <c r="P72" s="788"/>
      <c r="Q72" s="788"/>
      <c r="R72" s="788"/>
      <c r="S72" s="783">
        <f>S71*1.08</f>
        <v>0</v>
      </c>
      <c r="T72" s="783"/>
      <c r="U72" s="783"/>
      <c r="V72" s="783"/>
      <c r="W72" s="784"/>
      <c r="X72" s="162" t="s">
        <v>154</v>
      </c>
      <c r="Y72" s="783">
        <f>Y71*1.08</f>
        <v>0</v>
      </c>
      <c r="Z72" s="783"/>
      <c r="AA72" s="783"/>
      <c r="AB72" s="783"/>
      <c r="AC72" s="784"/>
      <c r="AD72" s="163" t="s">
        <v>154</v>
      </c>
      <c r="AE72" s="781"/>
      <c r="AF72" s="787"/>
      <c r="AG72" s="781"/>
      <c r="AH72" s="782"/>
    </row>
    <row r="73" spans="1:34" ht="27" customHeight="1" x14ac:dyDescent="0.15">
      <c r="A73" s="789" t="s">
        <v>187</v>
      </c>
      <c r="B73" s="790"/>
      <c r="C73" s="790"/>
      <c r="D73" s="790"/>
      <c r="E73" s="790"/>
      <c r="F73" s="791"/>
      <c r="G73" s="788" t="s">
        <v>169</v>
      </c>
      <c r="H73" s="788"/>
      <c r="I73" s="788"/>
      <c r="J73" s="788"/>
      <c r="K73" s="788"/>
      <c r="L73" s="788"/>
      <c r="M73" s="788" t="s">
        <v>24</v>
      </c>
      <c r="N73" s="788"/>
      <c r="O73" s="788"/>
      <c r="P73" s="788"/>
      <c r="Q73" s="788"/>
      <c r="R73" s="788"/>
      <c r="S73" s="785"/>
      <c r="T73" s="785"/>
      <c r="U73" s="785"/>
      <c r="V73" s="785"/>
      <c r="W73" s="786"/>
      <c r="X73" s="160" t="s">
        <v>154</v>
      </c>
      <c r="Y73" s="785"/>
      <c r="Z73" s="785"/>
      <c r="AA73" s="785"/>
      <c r="AB73" s="785"/>
      <c r="AC73" s="786"/>
      <c r="AD73" s="161" t="s">
        <v>154</v>
      </c>
      <c r="AE73" s="781"/>
      <c r="AF73" s="787"/>
      <c r="AG73" s="781"/>
      <c r="AH73" s="782"/>
    </row>
    <row r="74" spans="1:34" ht="27" customHeight="1" x14ac:dyDescent="0.15">
      <c r="A74" s="792"/>
      <c r="B74" s="793"/>
      <c r="C74" s="793"/>
      <c r="D74" s="793"/>
      <c r="E74" s="793"/>
      <c r="F74" s="794"/>
      <c r="G74" s="788"/>
      <c r="H74" s="788"/>
      <c r="I74" s="788"/>
      <c r="J74" s="788"/>
      <c r="K74" s="788"/>
      <c r="L74" s="788"/>
      <c r="M74" s="788"/>
      <c r="N74" s="788"/>
      <c r="O74" s="788"/>
      <c r="P74" s="788"/>
      <c r="Q74" s="788"/>
      <c r="R74" s="788"/>
      <c r="S74" s="783">
        <f>S73*1.08</f>
        <v>0</v>
      </c>
      <c r="T74" s="783"/>
      <c r="U74" s="783"/>
      <c r="V74" s="783"/>
      <c r="W74" s="784"/>
      <c r="X74" s="162" t="s">
        <v>154</v>
      </c>
      <c r="Y74" s="783">
        <f>Y73*1.08</f>
        <v>0</v>
      </c>
      <c r="Z74" s="783"/>
      <c r="AA74" s="783"/>
      <c r="AB74" s="783"/>
      <c r="AC74" s="784"/>
      <c r="AD74" s="163" t="s">
        <v>154</v>
      </c>
      <c r="AE74" s="781"/>
      <c r="AF74" s="787"/>
      <c r="AG74" s="781"/>
      <c r="AH74" s="782"/>
    </row>
    <row r="75" spans="1:34" ht="27" customHeight="1" x14ac:dyDescent="0.15">
      <c r="A75" s="792"/>
      <c r="B75" s="793"/>
      <c r="C75" s="793"/>
      <c r="D75" s="793"/>
      <c r="E75" s="793"/>
      <c r="F75" s="794"/>
      <c r="G75" s="788"/>
      <c r="H75" s="788"/>
      <c r="I75" s="788"/>
      <c r="J75" s="788"/>
      <c r="K75" s="788"/>
      <c r="L75" s="788"/>
      <c r="M75" s="788" t="s">
        <v>158</v>
      </c>
      <c r="N75" s="788"/>
      <c r="O75" s="788"/>
      <c r="P75" s="788"/>
      <c r="Q75" s="788"/>
      <c r="R75" s="788"/>
      <c r="S75" s="785"/>
      <c r="T75" s="785"/>
      <c r="U75" s="785"/>
      <c r="V75" s="785"/>
      <c r="W75" s="786"/>
      <c r="X75" s="160" t="s">
        <v>154</v>
      </c>
      <c r="Y75" s="785"/>
      <c r="Z75" s="785"/>
      <c r="AA75" s="785"/>
      <c r="AB75" s="785"/>
      <c r="AC75" s="786"/>
      <c r="AD75" s="161" t="s">
        <v>154</v>
      </c>
      <c r="AE75" s="781"/>
      <c r="AF75" s="787"/>
      <c r="AG75" s="781"/>
      <c r="AH75" s="782"/>
    </row>
    <row r="76" spans="1:34" ht="27" customHeight="1" x14ac:dyDescent="0.15">
      <c r="A76" s="792"/>
      <c r="B76" s="793"/>
      <c r="C76" s="793"/>
      <c r="D76" s="793"/>
      <c r="E76" s="793"/>
      <c r="F76" s="794"/>
      <c r="G76" s="788"/>
      <c r="H76" s="788"/>
      <c r="I76" s="788"/>
      <c r="J76" s="788"/>
      <c r="K76" s="788"/>
      <c r="L76" s="788"/>
      <c r="M76" s="788"/>
      <c r="N76" s="788"/>
      <c r="O76" s="788"/>
      <c r="P76" s="788"/>
      <c r="Q76" s="788"/>
      <c r="R76" s="788"/>
      <c r="S76" s="783">
        <f>S75*1.08</f>
        <v>0</v>
      </c>
      <c r="T76" s="783"/>
      <c r="U76" s="783"/>
      <c r="V76" s="783"/>
      <c r="W76" s="784"/>
      <c r="X76" s="162" t="s">
        <v>154</v>
      </c>
      <c r="Y76" s="783">
        <f>Y75*1.08</f>
        <v>0</v>
      </c>
      <c r="Z76" s="783"/>
      <c r="AA76" s="783"/>
      <c r="AB76" s="783"/>
      <c r="AC76" s="784"/>
      <c r="AD76" s="163" t="s">
        <v>154</v>
      </c>
      <c r="AE76" s="781"/>
      <c r="AF76" s="787"/>
      <c r="AG76" s="781"/>
      <c r="AH76" s="782"/>
    </row>
    <row r="77" spans="1:34" ht="27" customHeight="1" x14ac:dyDescent="0.15">
      <c r="A77" s="792"/>
      <c r="B77" s="793"/>
      <c r="C77" s="793"/>
      <c r="D77" s="793"/>
      <c r="E77" s="793"/>
      <c r="F77" s="794"/>
      <c r="G77" s="788" t="s">
        <v>152</v>
      </c>
      <c r="H77" s="788"/>
      <c r="I77" s="788"/>
      <c r="J77" s="788"/>
      <c r="K77" s="788"/>
      <c r="L77" s="788"/>
      <c r="M77" s="788" t="s">
        <v>24</v>
      </c>
      <c r="N77" s="788"/>
      <c r="O77" s="788"/>
      <c r="P77" s="788"/>
      <c r="Q77" s="788"/>
      <c r="R77" s="788"/>
      <c r="S77" s="785"/>
      <c r="T77" s="785"/>
      <c r="U77" s="785"/>
      <c r="V77" s="785"/>
      <c r="W77" s="786"/>
      <c r="X77" s="160" t="s">
        <v>154</v>
      </c>
      <c r="Y77" s="785"/>
      <c r="Z77" s="785"/>
      <c r="AA77" s="785"/>
      <c r="AB77" s="785"/>
      <c r="AC77" s="786"/>
      <c r="AD77" s="161" t="s">
        <v>154</v>
      </c>
      <c r="AE77" s="781"/>
      <c r="AF77" s="787"/>
      <c r="AG77" s="781"/>
      <c r="AH77" s="782"/>
    </row>
    <row r="78" spans="1:34" ht="27" customHeight="1" x14ac:dyDescent="0.15">
      <c r="A78" s="792"/>
      <c r="B78" s="793"/>
      <c r="C78" s="793"/>
      <c r="D78" s="793"/>
      <c r="E78" s="793"/>
      <c r="F78" s="794"/>
      <c r="G78" s="788"/>
      <c r="H78" s="788"/>
      <c r="I78" s="788"/>
      <c r="J78" s="788"/>
      <c r="K78" s="788"/>
      <c r="L78" s="788"/>
      <c r="M78" s="788"/>
      <c r="N78" s="788"/>
      <c r="O78" s="788"/>
      <c r="P78" s="788"/>
      <c r="Q78" s="788"/>
      <c r="R78" s="788"/>
      <c r="S78" s="783">
        <f>S77*1.08</f>
        <v>0</v>
      </c>
      <c r="T78" s="783"/>
      <c r="U78" s="783"/>
      <c r="V78" s="783"/>
      <c r="W78" s="784"/>
      <c r="X78" s="162" t="s">
        <v>154</v>
      </c>
      <c r="Y78" s="783">
        <f>Y77*1.08</f>
        <v>0</v>
      </c>
      <c r="Z78" s="783"/>
      <c r="AA78" s="783"/>
      <c r="AB78" s="783"/>
      <c r="AC78" s="784"/>
      <c r="AD78" s="163" t="s">
        <v>154</v>
      </c>
      <c r="AE78" s="781"/>
      <c r="AF78" s="787"/>
      <c r="AG78" s="781"/>
      <c r="AH78" s="782"/>
    </row>
    <row r="79" spans="1:34" ht="27" customHeight="1" x14ac:dyDescent="0.15">
      <c r="A79" s="792"/>
      <c r="B79" s="793"/>
      <c r="C79" s="793"/>
      <c r="D79" s="793"/>
      <c r="E79" s="793"/>
      <c r="F79" s="794"/>
      <c r="G79" s="788"/>
      <c r="H79" s="788"/>
      <c r="I79" s="788"/>
      <c r="J79" s="788"/>
      <c r="K79" s="788"/>
      <c r="L79" s="788"/>
      <c r="M79" s="788" t="s">
        <v>158</v>
      </c>
      <c r="N79" s="788"/>
      <c r="O79" s="788"/>
      <c r="P79" s="788"/>
      <c r="Q79" s="788"/>
      <c r="R79" s="788"/>
      <c r="S79" s="785"/>
      <c r="T79" s="785"/>
      <c r="U79" s="785"/>
      <c r="V79" s="785"/>
      <c r="W79" s="786"/>
      <c r="X79" s="160" t="s">
        <v>154</v>
      </c>
      <c r="Y79" s="785"/>
      <c r="Z79" s="785"/>
      <c r="AA79" s="785"/>
      <c r="AB79" s="785"/>
      <c r="AC79" s="786"/>
      <c r="AD79" s="161" t="s">
        <v>154</v>
      </c>
      <c r="AE79" s="781"/>
      <c r="AF79" s="787"/>
      <c r="AG79" s="781"/>
      <c r="AH79" s="782"/>
    </row>
    <row r="80" spans="1:34" ht="27" customHeight="1" x14ac:dyDescent="0.15">
      <c r="A80" s="792"/>
      <c r="B80" s="793"/>
      <c r="C80" s="793"/>
      <c r="D80" s="793"/>
      <c r="E80" s="793"/>
      <c r="F80" s="794"/>
      <c r="G80" s="788"/>
      <c r="H80" s="788"/>
      <c r="I80" s="788"/>
      <c r="J80" s="788"/>
      <c r="K80" s="788"/>
      <c r="L80" s="788"/>
      <c r="M80" s="788"/>
      <c r="N80" s="788"/>
      <c r="O80" s="788"/>
      <c r="P80" s="788"/>
      <c r="Q80" s="788"/>
      <c r="R80" s="788"/>
      <c r="S80" s="783">
        <f>S79*1.08</f>
        <v>0</v>
      </c>
      <c r="T80" s="783"/>
      <c r="U80" s="783"/>
      <c r="V80" s="783"/>
      <c r="W80" s="784"/>
      <c r="X80" s="162" t="s">
        <v>154</v>
      </c>
      <c r="Y80" s="783">
        <f>Y79*1.08</f>
        <v>0</v>
      </c>
      <c r="Z80" s="783"/>
      <c r="AA80" s="783"/>
      <c r="AB80" s="783"/>
      <c r="AC80" s="784"/>
      <c r="AD80" s="163" t="s">
        <v>154</v>
      </c>
      <c r="AE80" s="781"/>
      <c r="AF80" s="787"/>
      <c r="AG80" s="781"/>
      <c r="AH80" s="782"/>
    </row>
    <row r="81" spans="1:34" ht="27" customHeight="1" x14ac:dyDescent="0.15">
      <c r="A81" s="792"/>
      <c r="B81" s="793"/>
      <c r="C81" s="793"/>
      <c r="D81" s="793"/>
      <c r="E81" s="793"/>
      <c r="F81" s="794"/>
      <c r="G81" s="788" t="s">
        <v>160</v>
      </c>
      <c r="H81" s="788"/>
      <c r="I81" s="788"/>
      <c r="J81" s="788"/>
      <c r="K81" s="788"/>
      <c r="L81" s="788"/>
      <c r="M81" s="788" t="s">
        <v>24</v>
      </c>
      <c r="N81" s="788"/>
      <c r="O81" s="788"/>
      <c r="P81" s="788"/>
      <c r="Q81" s="788"/>
      <c r="R81" s="788"/>
      <c r="S81" s="785"/>
      <c r="T81" s="785"/>
      <c r="U81" s="785"/>
      <c r="V81" s="785"/>
      <c r="W81" s="786"/>
      <c r="X81" s="160" t="s">
        <v>154</v>
      </c>
      <c r="Y81" s="785"/>
      <c r="Z81" s="785"/>
      <c r="AA81" s="785"/>
      <c r="AB81" s="785"/>
      <c r="AC81" s="786"/>
      <c r="AD81" s="161" t="s">
        <v>154</v>
      </c>
      <c r="AE81" s="781"/>
      <c r="AF81" s="787"/>
      <c r="AG81" s="781"/>
      <c r="AH81" s="782"/>
    </row>
    <row r="82" spans="1:34" ht="27" customHeight="1" x14ac:dyDescent="0.15">
      <c r="A82" s="792"/>
      <c r="B82" s="793"/>
      <c r="C82" s="793"/>
      <c r="D82" s="793"/>
      <c r="E82" s="793"/>
      <c r="F82" s="794"/>
      <c r="G82" s="788"/>
      <c r="H82" s="788"/>
      <c r="I82" s="788"/>
      <c r="J82" s="788"/>
      <c r="K82" s="788"/>
      <c r="L82" s="788"/>
      <c r="M82" s="788"/>
      <c r="N82" s="788"/>
      <c r="O82" s="788"/>
      <c r="P82" s="788"/>
      <c r="Q82" s="788"/>
      <c r="R82" s="788"/>
      <c r="S82" s="783">
        <f>S81*1.08</f>
        <v>0</v>
      </c>
      <c r="T82" s="783"/>
      <c r="U82" s="783"/>
      <c r="V82" s="783"/>
      <c r="W82" s="784"/>
      <c r="X82" s="162" t="s">
        <v>154</v>
      </c>
      <c r="Y82" s="783">
        <f>Y81*1.08</f>
        <v>0</v>
      </c>
      <c r="Z82" s="783"/>
      <c r="AA82" s="783"/>
      <c r="AB82" s="783"/>
      <c r="AC82" s="784"/>
      <c r="AD82" s="163" t="s">
        <v>154</v>
      </c>
      <c r="AE82" s="781"/>
      <c r="AF82" s="787"/>
      <c r="AG82" s="781"/>
      <c r="AH82" s="782"/>
    </row>
    <row r="83" spans="1:34" ht="27" customHeight="1" x14ac:dyDescent="0.15">
      <c r="A83" s="792"/>
      <c r="B83" s="793"/>
      <c r="C83" s="793"/>
      <c r="D83" s="793"/>
      <c r="E83" s="793"/>
      <c r="F83" s="794"/>
      <c r="G83" s="788"/>
      <c r="H83" s="788"/>
      <c r="I83" s="788"/>
      <c r="J83" s="788"/>
      <c r="K83" s="788"/>
      <c r="L83" s="788"/>
      <c r="M83" s="788" t="s">
        <v>158</v>
      </c>
      <c r="N83" s="788"/>
      <c r="O83" s="788"/>
      <c r="P83" s="788"/>
      <c r="Q83" s="788"/>
      <c r="R83" s="788"/>
      <c r="S83" s="785"/>
      <c r="T83" s="785"/>
      <c r="U83" s="785"/>
      <c r="V83" s="785"/>
      <c r="W83" s="786"/>
      <c r="X83" s="160" t="s">
        <v>154</v>
      </c>
      <c r="Y83" s="785"/>
      <c r="Z83" s="785"/>
      <c r="AA83" s="785"/>
      <c r="AB83" s="785"/>
      <c r="AC83" s="786"/>
      <c r="AD83" s="161" t="s">
        <v>154</v>
      </c>
      <c r="AE83" s="781"/>
      <c r="AF83" s="787"/>
      <c r="AG83" s="781"/>
      <c r="AH83" s="782"/>
    </row>
    <row r="84" spans="1:34" ht="27" customHeight="1" x14ac:dyDescent="0.15">
      <c r="A84" s="795"/>
      <c r="B84" s="796"/>
      <c r="C84" s="796"/>
      <c r="D84" s="796"/>
      <c r="E84" s="796"/>
      <c r="F84" s="797"/>
      <c r="G84" s="788"/>
      <c r="H84" s="788"/>
      <c r="I84" s="788"/>
      <c r="J84" s="788"/>
      <c r="K84" s="788"/>
      <c r="L84" s="788"/>
      <c r="M84" s="788"/>
      <c r="N84" s="788"/>
      <c r="O84" s="788"/>
      <c r="P84" s="788"/>
      <c r="Q84" s="788"/>
      <c r="R84" s="788"/>
      <c r="S84" s="783">
        <f>S83*1.08</f>
        <v>0</v>
      </c>
      <c r="T84" s="783"/>
      <c r="U84" s="783"/>
      <c r="V84" s="783"/>
      <c r="W84" s="784"/>
      <c r="X84" s="162" t="s">
        <v>154</v>
      </c>
      <c r="Y84" s="783">
        <f>Y83*1.08</f>
        <v>0</v>
      </c>
      <c r="Z84" s="783"/>
      <c r="AA84" s="783"/>
      <c r="AB84" s="783"/>
      <c r="AC84" s="784"/>
      <c r="AD84" s="163" t="s">
        <v>154</v>
      </c>
      <c r="AE84" s="781"/>
      <c r="AF84" s="787"/>
      <c r="AG84" s="781"/>
      <c r="AH84" s="782"/>
    </row>
    <row r="85" spans="1:34" ht="27" customHeight="1" x14ac:dyDescent="0.15">
      <c r="A85" s="798" t="s">
        <v>189</v>
      </c>
      <c r="B85" s="799"/>
      <c r="C85" s="799"/>
      <c r="D85" s="799"/>
      <c r="E85" s="799"/>
      <c r="F85" s="800"/>
      <c r="G85" s="788" t="s">
        <v>169</v>
      </c>
      <c r="H85" s="788"/>
      <c r="I85" s="788"/>
      <c r="J85" s="788"/>
      <c r="K85" s="788"/>
      <c r="L85" s="788"/>
      <c r="M85" s="788" t="s">
        <v>24</v>
      </c>
      <c r="N85" s="788"/>
      <c r="O85" s="788"/>
      <c r="P85" s="788"/>
      <c r="Q85" s="788"/>
      <c r="R85" s="788"/>
      <c r="S85" s="785"/>
      <c r="T85" s="785"/>
      <c r="U85" s="785"/>
      <c r="V85" s="785"/>
      <c r="W85" s="786"/>
      <c r="X85" s="160" t="s">
        <v>154</v>
      </c>
      <c r="Y85" s="785"/>
      <c r="Z85" s="785"/>
      <c r="AA85" s="785"/>
      <c r="AB85" s="785"/>
      <c r="AC85" s="786"/>
      <c r="AD85" s="161" t="s">
        <v>154</v>
      </c>
      <c r="AE85" s="781"/>
      <c r="AF85" s="787"/>
      <c r="AG85" s="781"/>
      <c r="AH85" s="782"/>
    </row>
    <row r="86" spans="1:34" ht="27" customHeight="1" x14ac:dyDescent="0.15">
      <c r="A86" s="801"/>
      <c r="B86" s="802"/>
      <c r="C86" s="802"/>
      <c r="D86" s="802"/>
      <c r="E86" s="802"/>
      <c r="F86" s="803"/>
      <c r="G86" s="788"/>
      <c r="H86" s="788"/>
      <c r="I86" s="788"/>
      <c r="J86" s="788"/>
      <c r="K86" s="788"/>
      <c r="L86" s="788"/>
      <c r="M86" s="788"/>
      <c r="N86" s="788"/>
      <c r="O86" s="788"/>
      <c r="P86" s="788"/>
      <c r="Q86" s="788"/>
      <c r="R86" s="788"/>
      <c r="S86" s="783">
        <f>S85*1.08</f>
        <v>0</v>
      </c>
      <c r="T86" s="783"/>
      <c r="U86" s="783"/>
      <c r="V86" s="783"/>
      <c r="W86" s="784"/>
      <c r="X86" s="162" t="s">
        <v>154</v>
      </c>
      <c r="Y86" s="783">
        <f>Y85*1.08</f>
        <v>0</v>
      </c>
      <c r="Z86" s="783"/>
      <c r="AA86" s="783"/>
      <c r="AB86" s="783"/>
      <c r="AC86" s="784"/>
      <c r="AD86" s="163" t="s">
        <v>154</v>
      </c>
      <c r="AE86" s="781"/>
      <c r="AF86" s="787"/>
      <c r="AG86" s="781"/>
      <c r="AH86" s="782"/>
    </row>
    <row r="87" spans="1:34" ht="27" customHeight="1" x14ac:dyDescent="0.15">
      <c r="A87" s="801"/>
      <c r="B87" s="802"/>
      <c r="C87" s="802"/>
      <c r="D87" s="802"/>
      <c r="E87" s="802"/>
      <c r="F87" s="803"/>
      <c r="G87" s="788"/>
      <c r="H87" s="788"/>
      <c r="I87" s="788"/>
      <c r="J87" s="788"/>
      <c r="K87" s="788"/>
      <c r="L87" s="788"/>
      <c r="M87" s="788" t="s">
        <v>158</v>
      </c>
      <c r="N87" s="788"/>
      <c r="O87" s="788"/>
      <c r="P87" s="788"/>
      <c r="Q87" s="788"/>
      <c r="R87" s="788"/>
      <c r="S87" s="785"/>
      <c r="T87" s="785"/>
      <c r="U87" s="785"/>
      <c r="V87" s="785"/>
      <c r="W87" s="786"/>
      <c r="X87" s="160" t="s">
        <v>154</v>
      </c>
      <c r="Y87" s="785"/>
      <c r="Z87" s="785"/>
      <c r="AA87" s="785"/>
      <c r="AB87" s="785"/>
      <c r="AC87" s="786"/>
      <c r="AD87" s="161" t="s">
        <v>154</v>
      </c>
      <c r="AE87" s="781"/>
      <c r="AF87" s="787"/>
      <c r="AG87" s="781"/>
      <c r="AH87" s="782"/>
    </row>
    <row r="88" spans="1:34" ht="27" customHeight="1" x14ac:dyDescent="0.15">
      <c r="A88" s="801"/>
      <c r="B88" s="802"/>
      <c r="C88" s="802"/>
      <c r="D88" s="802"/>
      <c r="E88" s="802"/>
      <c r="F88" s="803"/>
      <c r="G88" s="845"/>
      <c r="H88" s="845"/>
      <c r="I88" s="845"/>
      <c r="J88" s="845"/>
      <c r="K88" s="845"/>
      <c r="L88" s="845"/>
      <c r="M88" s="788"/>
      <c r="N88" s="788"/>
      <c r="O88" s="788"/>
      <c r="P88" s="788"/>
      <c r="Q88" s="788"/>
      <c r="R88" s="788"/>
      <c r="S88" s="783">
        <f>S87*1.08</f>
        <v>0</v>
      </c>
      <c r="T88" s="783"/>
      <c r="U88" s="783"/>
      <c r="V88" s="783"/>
      <c r="W88" s="784"/>
      <c r="X88" s="162" t="s">
        <v>154</v>
      </c>
      <c r="Y88" s="783">
        <f>Y87*1.08</f>
        <v>0</v>
      </c>
      <c r="Z88" s="783"/>
      <c r="AA88" s="783"/>
      <c r="AB88" s="783"/>
      <c r="AC88" s="784"/>
      <c r="AD88" s="163" t="s">
        <v>154</v>
      </c>
      <c r="AE88" s="781"/>
      <c r="AF88" s="787"/>
      <c r="AG88" s="781"/>
      <c r="AH88" s="782"/>
    </row>
    <row r="89" spans="1:34" ht="27" customHeight="1" x14ac:dyDescent="0.15">
      <c r="A89" s="801"/>
      <c r="B89" s="802"/>
      <c r="C89" s="802"/>
      <c r="D89" s="802"/>
      <c r="E89" s="802"/>
      <c r="F89" s="803"/>
      <c r="G89" s="788" t="s">
        <v>152</v>
      </c>
      <c r="H89" s="788"/>
      <c r="I89" s="788"/>
      <c r="J89" s="788"/>
      <c r="K89" s="788"/>
      <c r="L89" s="788"/>
      <c r="M89" s="846" t="s">
        <v>24</v>
      </c>
      <c r="N89" s="846"/>
      <c r="O89" s="846"/>
      <c r="P89" s="846"/>
      <c r="Q89" s="846"/>
      <c r="R89" s="846"/>
      <c r="S89" s="847"/>
      <c r="T89" s="847"/>
      <c r="U89" s="847"/>
      <c r="V89" s="847"/>
      <c r="W89" s="848"/>
      <c r="X89" s="171" t="s">
        <v>154</v>
      </c>
      <c r="Y89" s="847"/>
      <c r="Z89" s="847"/>
      <c r="AA89" s="847"/>
      <c r="AB89" s="847"/>
      <c r="AC89" s="848"/>
      <c r="AD89" s="172" t="s">
        <v>154</v>
      </c>
      <c r="AE89" s="854"/>
      <c r="AF89" s="855"/>
      <c r="AG89" s="854"/>
      <c r="AH89" s="858"/>
    </row>
    <row r="90" spans="1:34" ht="27" customHeight="1" x14ac:dyDescent="0.15">
      <c r="A90" s="801"/>
      <c r="B90" s="802"/>
      <c r="C90" s="802"/>
      <c r="D90" s="802"/>
      <c r="E90" s="802"/>
      <c r="F90" s="803"/>
      <c r="G90" s="788"/>
      <c r="H90" s="788"/>
      <c r="I90" s="788"/>
      <c r="J90" s="788"/>
      <c r="K90" s="788"/>
      <c r="L90" s="788"/>
      <c r="M90" s="788"/>
      <c r="N90" s="788"/>
      <c r="O90" s="788"/>
      <c r="P90" s="788"/>
      <c r="Q90" s="788"/>
      <c r="R90" s="788"/>
      <c r="S90" s="783">
        <f>S89*1.08</f>
        <v>0</v>
      </c>
      <c r="T90" s="783"/>
      <c r="U90" s="783"/>
      <c r="V90" s="783"/>
      <c r="W90" s="784"/>
      <c r="X90" s="162" t="s">
        <v>154</v>
      </c>
      <c r="Y90" s="783">
        <f>Y89*1.08</f>
        <v>0</v>
      </c>
      <c r="Z90" s="783"/>
      <c r="AA90" s="783"/>
      <c r="AB90" s="783"/>
      <c r="AC90" s="784"/>
      <c r="AD90" s="163" t="s">
        <v>154</v>
      </c>
      <c r="AE90" s="781"/>
      <c r="AF90" s="787"/>
      <c r="AG90" s="781"/>
      <c r="AH90" s="782"/>
    </row>
    <row r="91" spans="1:34" ht="27" customHeight="1" x14ac:dyDescent="0.15">
      <c r="A91" s="801"/>
      <c r="B91" s="802"/>
      <c r="C91" s="802"/>
      <c r="D91" s="802"/>
      <c r="E91" s="802"/>
      <c r="F91" s="803"/>
      <c r="G91" s="788"/>
      <c r="H91" s="788"/>
      <c r="I91" s="788"/>
      <c r="J91" s="788"/>
      <c r="K91" s="788"/>
      <c r="L91" s="788"/>
      <c r="M91" s="788" t="s">
        <v>158</v>
      </c>
      <c r="N91" s="788"/>
      <c r="O91" s="788"/>
      <c r="P91" s="788"/>
      <c r="Q91" s="788"/>
      <c r="R91" s="788"/>
      <c r="S91" s="785"/>
      <c r="T91" s="785"/>
      <c r="U91" s="785"/>
      <c r="V91" s="785"/>
      <c r="W91" s="786"/>
      <c r="X91" s="160" t="s">
        <v>154</v>
      </c>
      <c r="Y91" s="785"/>
      <c r="Z91" s="785"/>
      <c r="AA91" s="785"/>
      <c r="AB91" s="785"/>
      <c r="AC91" s="786"/>
      <c r="AD91" s="161" t="s">
        <v>154</v>
      </c>
      <c r="AE91" s="781"/>
      <c r="AF91" s="787"/>
      <c r="AG91" s="781"/>
      <c r="AH91" s="782"/>
    </row>
    <row r="92" spans="1:34" ht="27" customHeight="1" x14ac:dyDescent="0.15">
      <c r="A92" s="801"/>
      <c r="B92" s="802"/>
      <c r="C92" s="802"/>
      <c r="D92" s="802"/>
      <c r="E92" s="802"/>
      <c r="F92" s="803"/>
      <c r="G92" s="788"/>
      <c r="H92" s="788"/>
      <c r="I92" s="788"/>
      <c r="J92" s="788"/>
      <c r="K92" s="788"/>
      <c r="L92" s="788"/>
      <c r="M92" s="845"/>
      <c r="N92" s="845"/>
      <c r="O92" s="845"/>
      <c r="P92" s="845"/>
      <c r="Q92" s="845"/>
      <c r="R92" s="845"/>
      <c r="S92" s="861">
        <f>S91*1.08</f>
        <v>0</v>
      </c>
      <c r="T92" s="861"/>
      <c r="U92" s="861"/>
      <c r="V92" s="861"/>
      <c r="W92" s="862"/>
      <c r="X92" s="164" t="s">
        <v>154</v>
      </c>
      <c r="Y92" s="861">
        <f>Y91*1.08</f>
        <v>0</v>
      </c>
      <c r="Z92" s="861"/>
      <c r="AA92" s="861"/>
      <c r="AB92" s="861"/>
      <c r="AC92" s="862"/>
      <c r="AD92" s="165" t="s">
        <v>154</v>
      </c>
      <c r="AE92" s="856"/>
      <c r="AF92" s="857"/>
      <c r="AG92" s="856"/>
      <c r="AH92" s="859"/>
    </row>
    <row r="93" spans="1:34" ht="27" customHeight="1" x14ac:dyDescent="0.15">
      <c r="A93" s="801"/>
      <c r="B93" s="802"/>
      <c r="C93" s="802"/>
      <c r="D93" s="802"/>
      <c r="E93" s="802"/>
      <c r="F93" s="803"/>
      <c r="G93" s="788" t="s">
        <v>160</v>
      </c>
      <c r="H93" s="788"/>
      <c r="I93" s="788"/>
      <c r="J93" s="788"/>
      <c r="K93" s="788"/>
      <c r="L93" s="788"/>
      <c r="M93" s="788" t="s">
        <v>24</v>
      </c>
      <c r="N93" s="788"/>
      <c r="O93" s="788"/>
      <c r="P93" s="788"/>
      <c r="Q93" s="788"/>
      <c r="R93" s="788"/>
      <c r="S93" s="785"/>
      <c r="T93" s="785"/>
      <c r="U93" s="785"/>
      <c r="V93" s="785"/>
      <c r="W93" s="786"/>
      <c r="X93" s="160" t="s">
        <v>154</v>
      </c>
      <c r="Y93" s="785"/>
      <c r="Z93" s="785"/>
      <c r="AA93" s="785"/>
      <c r="AB93" s="785"/>
      <c r="AC93" s="786"/>
      <c r="AD93" s="161" t="s">
        <v>154</v>
      </c>
      <c r="AE93" s="781"/>
      <c r="AF93" s="787"/>
      <c r="AG93" s="781"/>
      <c r="AH93" s="782"/>
    </row>
    <row r="94" spans="1:34" ht="27" customHeight="1" x14ac:dyDescent="0.15">
      <c r="A94" s="801"/>
      <c r="B94" s="802"/>
      <c r="C94" s="802"/>
      <c r="D94" s="802"/>
      <c r="E94" s="802"/>
      <c r="F94" s="803"/>
      <c r="G94" s="788"/>
      <c r="H94" s="788"/>
      <c r="I94" s="788"/>
      <c r="J94" s="788"/>
      <c r="K94" s="788"/>
      <c r="L94" s="788"/>
      <c r="M94" s="788"/>
      <c r="N94" s="788"/>
      <c r="O94" s="788"/>
      <c r="P94" s="788"/>
      <c r="Q94" s="788"/>
      <c r="R94" s="788"/>
      <c r="S94" s="783">
        <f>S93*1.08</f>
        <v>0</v>
      </c>
      <c r="T94" s="783"/>
      <c r="U94" s="783"/>
      <c r="V94" s="783"/>
      <c r="W94" s="784"/>
      <c r="X94" s="162" t="s">
        <v>154</v>
      </c>
      <c r="Y94" s="783">
        <f>Y93*1.08</f>
        <v>0</v>
      </c>
      <c r="Z94" s="783"/>
      <c r="AA94" s="783"/>
      <c r="AB94" s="783"/>
      <c r="AC94" s="784"/>
      <c r="AD94" s="163" t="s">
        <v>154</v>
      </c>
      <c r="AE94" s="781"/>
      <c r="AF94" s="787"/>
      <c r="AG94" s="781"/>
      <c r="AH94" s="782"/>
    </row>
    <row r="95" spans="1:34" ht="27" customHeight="1" x14ac:dyDescent="0.15">
      <c r="A95" s="801"/>
      <c r="B95" s="802"/>
      <c r="C95" s="802"/>
      <c r="D95" s="802"/>
      <c r="E95" s="802"/>
      <c r="F95" s="803"/>
      <c r="G95" s="788"/>
      <c r="H95" s="788"/>
      <c r="I95" s="788"/>
      <c r="J95" s="788"/>
      <c r="K95" s="788"/>
      <c r="L95" s="788"/>
      <c r="M95" s="788" t="s">
        <v>158</v>
      </c>
      <c r="N95" s="788"/>
      <c r="O95" s="788"/>
      <c r="P95" s="788"/>
      <c r="Q95" s="788"/>
      <c r="R95" s="788"/>
      <c r="S95" s="785"/>
      <c r="T95" s="785"/>
      <c r="U95" s="785"/>
      <c r="V95" s="785"/>
      <c r="W95" s="786"/>
      <c r="X95" s="160" t="s">
        <v>154</v>
      </c>
      <c r="Y95" s="785"/>
      <c r="Z95" s="785"/>
      <c r="AA95" s="785"/>
      <c r="AB95" s="785"/>
      <c r="AC95" s="786"/>
      <c r="AD95" s="161" t="s">
        <v>154</v>
      </c>
      <c r="AE95" s="781"/>
      <c r="AF95" s="787"/>
      <c r="AG95" s="781"/>
      <c r="AH95" s="782"/>
    </row>
    <row r="96" spans="1:34" ht="27" customHeight="1" thickBot="1" x14ac:dyDescent="0.2">
      <c r="A96" s="842"/>
      <c r="B96" s="843"/>
      <c r="C96" s="843"/>
      <c r="D96" s="843"/>
      <c r="E96" s="843"/>
      <c r="F96" s="844"/>
      <c r="G96" s="849"/>
      <c r="H96" s="849"/>
      <c r="I96" s="849"/>
      <c r="J96" s="849"/>
      <c r="K96" s="849"/>
      <c r="L96" s="849"/>
      <c r="M96" s="849"/>
      <c r="N96" s="849"/>
      <c r="O96" s="849"/>
      <c r="P96" s="849"/>
      <c r="Q96" s="849"/>
      <c r="R96" s="849"/>
      <c r="S96" s="850">
        <f>S95*1.08</f>
        <v>0</v>
      </c>
      <c r="T96" s="850"/>
      <c r="U96" s="850"/>
      <c r="V96" s="850"/>
      <c r="W96" s="851"/>
      <c r="X96" s="168" t="s">
        <v>154</v>
      </c>
      <c r="Y96" s="850">
        <f>Y95*1.08</f>
        <v>0</v>
      </c>
      <c r="Z96" s="850"/>
      <c r="AA96" s="850"/>
      <c r="AB96" s="850"/>
      <c r="AC96" s="851"/>
      <c r="AD96" s="169" t="s">
        <v>154</v>
      </c>
      <c r="AE96" s="852"/>
      <c r="AF96" s="860"/>
      <c r="AG96" s="852"/>
      <c r="AH96" s="853"/>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10"/>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topLeftCell="A40" workbookViewId="0">
      <selection activeCell="Y63" sqref="Y63"/>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335</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98" t="s">
        <v>415</v>
      </c>
      <c r="C3" s="898"/>
      <c r="D3" s="898"/>
      <c r="E3" s="898"/>
      <c r="F3" s="807" t="s">
        <v>441</v>
      </c>
      <c r="G3" s="807"/>
      <c r="H3" s="807"/>
      <c r="I3" s="807"/>
      <c r="J3" s="807"/>
      <c r="K3" s="807"/>
      <c r="L3" s="807"/>
      <c r="M3" s="807"/>
      <c r="O3" s="156"/>
      <c r="P3" s="986" t="s">
        <v>136</v>
      </c>
      <c r="Q3" s="986"/>
      <c r="R3" s="986"/>
      <c r="S3" s="986"/>
      <c r="T3" s="807" t="s">
        <v>442</v>
      </c>
      <c r="U3" s="807"/>
      <c r="V3" s="807"/>
      <c r="W3" s="807"/>
      <c r="X3" s="807"/>
      <c r="Y3" s="807"/>
      <c r="Z3" s="807"/>
      <c r="AA3" s="807"/>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61" t="s">
        <v>191</v>
      </c>
      <c r="C5" s="962"/>
      <c r="D5" s="962"/>
      <c r="E5" s="962"/>
      <c r="F5" s="962"/>
      <c r="G5" s="962"/>
      <c r="H5" s="962"/>
      <c r="I5" s="962"/>
      <c r="J5" s="962"/>
      <c r="K5" s="962"/>
      <c r="L5" s="962"/>
      <c r="M5" s="962"/>
      <c r="N5" s="963"/>
      <c r="O5" s="12"/>
      <c r="P5" s="12"/>
      <c r="Q5" s="898" t="s">
        <v>192</v>
      </c>
      <c r="R5" s="898"/>
      <c r="S5" s="898"/>
      <c r="T5" s="898"/>
      <c r="U5" s="970" t="s">
        <v>231</v>
      </c>
      <c r="V5" s="971"/>
      <c r="W5" s="971"/>
      <c r="X5" s="971"/>
      <c r="Y5" s="971"/>
      <c r="Z5" s="971"/>
      <c r="AA5" s="971"/>
      <c r="AB5" s="971"/>
      <c r="AC5" s="971"/>
      <c r="AD5" s="971"/>
      <c r="AE5" s="971"/>
      <c r="AF5" s="971"/>
      <c r="AG5" s="971"/>
      <c r="AH5" s="971"/>
      <c r="AI5" s="972"/>
      <c r="AJ5" s="7"/>
      <c r="AK5" s="7"/>
      <c r="AL5" s="7"/>
      <c r="AM5" s="7"/>
    </row>
    <row r="6" spans="1:41" ht="25.5" customHeight="1" x14ac:dyDescent="0.15">
      <c r="A6" s="154"/>
      <c r="B6" s="964"/>
      <c r="C6" s="965"/>
      <c r="D6" s="965"/>
      <c r="E6" s="965"/>
      <c r="F6" s="965"/>
      <c r="G6" s="965"/>
      <c r="H6" s="965"/>
      <c r="I6" s="965"/>
      <c r="J6" s="965"/>
      <c r="K6" s="965"/>
      <c r="L6" s="965"/>
      <c r="M6" s="965"/>
      <c r="N6" s="966"/>
      <c r="O6" s="12"/>
      <c r="P6" s="12"/>
      <c r="Q6" s="898"/>
      <c r="R6" s="898"/>
      <c r="S6" s="898"/>
      <c r="T6" s="898"/>
      <c r="U6" s="973"/>
      <c r="V6" s="974"/>
      <c r="W6" s="974"/>
      <c r="X6" s="974"/>
      <c r="Y6" s="974"/>
      <c r="Z6" s="974"/>
      <c r="AA6" s="974"/>
      <c r="AB6" s="974"/>
      <c r="AC6" s="974"/>
      <c r="AD6" s="974"/>
      <c r="AE6" s="974"/>
      <c r="AF6" s="974"/>
      <c r="AG6" s="974"/>
      <c r="AH6" s="974"/>
      <c r="AI6" s="975"/>
      <c r="AJ6" s="174"/>
      <c r="AK6" s="7"/>
      <c r="AL6" s="7"/>
      <c r="AM6" s="7"/>
    </row>
    <row r="7" spans="1:41" ht="25.5" customHeight="1" x14ac:dyDescent="0.15">
      <c r="A7" s="154"/>
      <c r="B7" s="967"/>
      <c r="C7" s="968"/>
      <c r="D7" s="968"/>
      <c r="E7" s="968"/>
      <c r="F7" s="968"/>
      <c r="G7" s="968"/>
      <c r="H7" s="968"/>
      <c r="I7" s="968"/>
      <c r="J7" s="968"/>
      <c r="K7" s="968"/>
      <c r="L7" s="968"/>
      <c r="M7" s="968"/>
      <c r="N7" s="969"/>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58" t="s">
        <v>139</v>
      </c>
      <c r="T9" s="959"/>
      <c r="U9" s="959"/>
      <c r="V9" s="959"/>
      <c r="W9" s="959"/>
      <c r="X9" s="959"/>
      <c r="Y9" s="959"/>
      <c r="Z9" s="959"/>
      <c r="AA9" s="959"/>
      <c r="AB9" s="959"/>
      <c r="AC9" s="959"/>
      <c r="AD9" s="960"/>
      <c r="AG9" s="158"/>
      <c r="AH9" s="158"/>
      <c r="AI9" s="157"/>
      <c r="AJ9" s="157"/>
      <c r="AK9" s="7"/>
      <c r="AL9" s="7"/>
      <c r="AM9" s="7"/>
    </row>
    <row r="10" spans="1:41" ht="25.5" customHeight="1" x14ac:dyDescent="0.15">
      <c r="S10" s="976" t="s">
        <v>443</v>
      </c>
      <c r="T10" s="977"/>
      <c r="U10" s="977"/>
      <c r="V10" s="977"/>
      <c r="W10" s="977"/>
      <c r="X10" s="978"/>
      <c r="Y10" s="982" t="s">
        <v>183</v>
      </c>
      <c r="Z10" s="977"/>
      <c r="AA10" s="977"/>
      <c r="AB10" s="977"/>
      <c r="AC10" s="977"/>
      <c r="AD10" s="983"/>
      <c r="AG10" s="158"/>
      <c r="AH10" s="158"/>
      <c r="AI10" s="157"/>
      <c r="AJ10" s="157"/>
      <c r="AK10" s="7"/>
      <c r="AL10" s="7"/>
      <c r="AM10" s="7"/>
    </row>
    <row r="11" spans="1:41" ht="25.5" customHeight="1" thickBot="1" x14ac:dyDescent="0.2">
      <c r="S11" s="979"/>
      <c r="T11" s="980"/>
      <c r="U11" s="980"/>
      <c r="V11" s="980"/>
      <c r="W11" s="980"/>
      <c r="X11" s="981"/>
      <c r="Y11" s="984"/>
      <c r="Z11" s="980"/>
      <c r="AA11" s="980"/>
      <c r="AB11" s="980"/>
      <c r="AC11" s="980"/>
      <c r="AD11" s="985"/>
      <c r="AG11" s="158"/>
      <c r="AH11" s="158"/>
      <c r="AI11" s="157"/>
      <c r="AJ11" s="157"/>
      <c r="AK11" s="7"/>
      <c r="AL11" s="7"/>
      <c r="AM11" s="7"/>
    </row>
    <row r="12" spans="1:41" ht="25.5" customHeight="1" x14ac:dyDescent="0.15">
      <c r="A12" s="990" t="s">
        <v>142</v>
      </c>
      <c r="B12" s="988"/>
      <c r="C12" s="988"/>
      <c r="D12" s="988"/>
      <c r="E12" s="988"/>
      <c r="F12" s="989"/>
      <c r="G12" s="987" t="s">
        <v>196</v>
      </c>
      <c r="H12" s="988"/>
      <c r="I12" s="988"/>
      <c r="J12" s="988"/>
      <c r="K12" s="988"/>
      <c r="L12" s="989"/>
      <c r="M12" s="987" t="s">
        <v>144</v>
      </c>
      <c r="N12" s="988"/>
      <c r="O12" s="988"/>
      <c r="P12" s="988"/>
      <c r="Q12" s="988"/>
      <c r="R12" s="989"/>
      <c r="S12" s="987" t="s">
        <v>145</v>
      </c>
      <c r="T12" s="988"/>
      <c r="U12" s="988"/>
      <c r="V12" s="988"/>
      <c r="W12" s="988"/>
      <c r="X12" s="988"/>
      <c r="Y12" s="988"/>
      <c r="Z12" s="988"/>
      <c r="AA12" s="988"/>
      <c r="AB12" s="988"/>
      <c r="AC12" s="988"/>
      <c r="AD12" s="989"/>
      <c r="AE12" s="987" t="s">
        <v>146</v>
      </c>
      <c r="AF12" s="988"/>
      <c r="AG12" s="956" t="s">
        <v>147</v>
      </c>
      <c r="AH12" s="957"/>
      <c r="AI12" s="158"/>
      <c r="AJ12" s="158"/>
      <c r="AK12" s="157"/>
      <c r="AL12" s="157"/>
      <c r="AM12" s="7"/>
      <c r="AN12" s="7"/>
      <c r="AO12" s="7"/>
    </row>
    <row r="13" spans="1:41" ht="25.5" customHeight="1" x14ac:dyDescent="0.15">
      <c r="A13" s="991"/>
      <c r="B13" s="934"/>
      <c r="C13" s="934"/>
      <c r="D13" s="934"/>
      <c r="E13" s="934"/>
      <c r="F13" s="935"/>
      <c r="G13" s="921"/>
      <c r="H13" s="934"/>
      <c r="I13" s="934"/>
      <c r="J13" s="934"/>
      <c r="K13" s="934"/>
      <c r="L13" s="935"/>
      <c r="M13" s="921"/>
      <c r="N13" s="934"/>
      <c r="O13" s="934"/>
      <c r="P13" s="934"/>
      <c r="Q13" s="934"/>
      <c r="R13" s="935"/>
      <c r="S13" s="921"/>
      <c r="T13" s="934"/>
      <c r="U13" s="934"/>
      <c r="V13" s="934"/>
      <c r="W13" s="934"/>
      <c r="X13" s="934"/>
      <c r="Y13" s="934"/>
      <c r="Z13" s="934"/>
      <c r="AA13" s="934"/>
      <c r="AB13" s="934"/>
      <c r="AC13" s="934"/>
      <c r="AD13" s="935"/>
      <c r="AE13" s="921"/>
      <c r="AF13" s="934"/>
      <c r="AG13" s="921"/>
      <c r="AH13" s="922"/>
      <c r="AI13" s="158"/>
      <c r="AJ13" s="158"/>
      <c r="AK13" s="157"/>
      <c r="AL13" s="157"/>
      <c r="AM13" s="7"/>
      <c r="AN13" s="7"/>
      <c r="AO13" s="7"/>
    </row>
    <row r="14" spans="1:41" ht="25.5" customHeight="1" x14ac:dyDescent="0.15">
      <c r="A14" s="944" t="s">
        <v>198</v>
      </c>
      <c r="B14" s="932"/>
      <c r="C14" s="932"/>
      <c r="D14" s="932"/>
      <c r="E14" s="932"/>
      <c r="F14" s="933"/>
      <c r="G14" s="919" t="s">
        <v>199</v>
      </c>
      <c r="H14" s="932"/>
      <c r="I14" s="932"/>
      <c r="J14" s="932"/>
      <c r="K14" s="932"/>
      <c r="L14" s="933"/>
      <c r="M14" s="919" t="s">
        <v>24</v>
      </c>
      <c r="N14" s="932"/>
      <c r="O14" s="932"/>
      <c r="P14" s="932"/>
      <c r="Q14" s="932"/>
      <c r="R14" s="933"/>
      <c r="S14" s="901">
        <v>140000</v>
      </c>
      <c r="T14" s="936"/>
      <c r="U14" s="936"/>
      <c r="V14" s="936"/>
      <c r="W14" s="936"/>
      <c r="X14" s="176" t="s">
        <v>154</v>
      </c>
      <c r="Y14" s="901"/>
      <c r="Z14" s="936"/>
      <c r="AA14" s="936"/>
      <c r="AB14" s="936"/>
      <c r="AC14" s="936"/>
      <c r="AD14" s="177" t="s">
        <v>154</v>
      </c>
      <c r="AE14" s="919">
        <v>10</v>
      </c>
      <c r="AF14" s="932"/>
      <c r="AG14" s="919" t="s">
        <v>444</v>
      </c>
      <c r="AH14" s="920"/>
      <c r="AI14" s="158"/>
      <c r="AJ14" s="158"/>
      <c r="AK14" s="157"/>
      <c r="AL14" s="157"/>
      <c r="AM14" s="7"/>
      <c r="AN14" s="7"/>
      <c r="AO14" s="7"/>
    </row>
    <row r="15" spans="1:41" ht="25.5" customHeight="1" x14ac:dyDescent="0.15">
      <c r="A15" s="945"/>
      <c r="B15" s="946"/>
      <c r="C15" s="946"/>
      <c r="D15" s="946"/>
      <c r="E15" s="946"/>
      <c r="F15" s="947"/>
      <c r="G15" s="951"/>
      <c r="H15" s="946"/>
      <c r="I15" s="946"/>
      <c r="J15" s="946"/>
      <c r="K15" s="946"/>
      <c r="L15" s="947"/>
      <c r="M15" s="921"/>
      <c r="N15" s="934"/>
      <c r="O15" s="934"/>
      <c r="P15" s="934"/>
      <c r="Q15" s="934"/>
      <c r="R15" s="935"/>
      <c r="S15" s="865">
        <f>S14*1.08</f>
        <v>151200</v>
      </c>
      <c r="T15" s="931"/>
      <c r="U15" s="931"/>
      <c r="V15" s="931"/>
      <c r="W15" s="931"/>
      <c r="X15" s="178" t="s">
        <v>154</v>
      </c>
      <c r="Y15" s="865">
        <f>Y14*1.08</f>
        <v>0</v>
      </c>
      <c r="Z15" s="931"/>
      <c r="AA15" s="931"/>
      <c r="AB15" s="931"/>
      <c r="AC15" s="931"/>
      <c r="AD15" s="179" t="s">
        <v>154</v>
      </c>
      <c r="AE15" s="951"/>
      <c r="AF15" s="946"/>
      <c r="AG15" s="951"/>
      <c r="AH15" s="954"/>
      <c r="AI15" s="158"/>
      <c r="AJ15" s="158"/>
      <c r="AK15" s="157"/>
      <c r="AL15" s="157"/>
      <c r="AM15" s="7"/>
      <c r="AN15" s="7"/>
      <c r="AO15" s="7"/>
    </row>
    <row r="16" spans="1:41" ht="25.5" customHeight="1" x14ac:dyDescent="0.15">
      <c r="A16" s="945"/>
      <c r="B16" s="946"/>
      <c r="C16" s="946"/>
      <c r="D16" s="946"/>
      <c r="E16" s="946"/>
      <c r="F16" s="947"/>
      <c r="G16" s="951"/>
      <c r="H16" s="946"/>
      <c r="I16" s="946"/>
      <c r="J16" s="946"/>
      <c r="K16" s="946"/>
      <c r="L16" s="947"/>
      <c r="M16" s="919" t="s">
        <v>201</v>
      </c>
      <c r="N16" s="932"/>
      <c r="O16" s="932"/>
      <c r="P16" s="932"/>
      <c r="Q16" s="932"/>
      <c r="R16" s="933"/>
      <c r="S16" s="901">
        <v>145000</v>
      </c>
      <c r="T16" s="936"/>
      <c r="U16" s="936"/>
      <c r="V16" s="936"/>
      <c r="W16" s="936"/>
      <c r="X16" s="176" t="s">
        <v>154</v>
      </c>
      <c r="Y16" s="901"/>
      <c r="Z16" s="936"/>
      <c r="AA16" s="936"/>
      <c r="AB16" s="936"/>
      <c r="AC16" s="936"/>
      <c r="AD16" s="177" t="s">
        <v>154</v>
      </c>
      <c r="AE16" s="951"/>
      <c r="AF16" s="946"/>
      <c r="AG16" s="951"/>
      <c r="AH16" s="954"/>
      <c r="AI16" s="158"/>
      <c r="AJ16" s="158"/>
      <c r="AK16" s="157"/>
      <c r="AL16" s="157"/>
      <c r="AM16" s="7"/>
      <c r="AN16" s="7"/>
      <c r="AO16" s="7"/>
    </row>
    <row r="17" spans="1:41" ht="25.5" customHeight="1" x14ac:dyDescent="0.15">
      <c r="A17" s="945"/>
      <c r="B17" s="946"/>
      <c r="C17" s="946"/>
      <c r="D17" s="946"/>
      <c r="E17" s="946"/>
      <c r="F17" s="947"/>
      <c r="G17" s="951"/>
      <c r="H17" s="946"/>
      <c r="I17" s="946"/>
      <c r="J17" s="946"/>
      <c r="K17" s="946"/>
      <c r="L17" s="947"/>
      <c r="M17" s="921"/>
      <c r="N17" s="934"/>
      <c r="O17" s="934"/>
      <c r="P17" s="934"/>
      <c r="Q17" s="934"/>
      <c r="R17" s="935"/>
      <c r="S17" s="865">
        <f>S16*1.08</f>
        <v>156600</v>
      </c>
      <c r="T17" s="931"/>
      <c r="U17" s="931"/>
      <c r="V17" s="931"/>
      <c r="W17" s="931"/>
      <c r="X17" s="178" t="s">
        <v>154</v>
      </c>
      <c r="Y17" s="865">
        <f>Y16*1.08</f>
        <v>0</v>
      </c>
      <c r="Z17" s="931"/>
      <c r="AA17" s="931"/>
      <c r="AB17" s="931"/>
      <c r="AC17" s="931"/>
      <c r="AD17" s="179" t="s">
        <v>154</v>
      </c>
      <c r="AE17" s="951"/>
      <c r="AF17" s="946"/>
      <c r="AG17" s="951"/>
      <c r="AH17" s="954"/>
      <c r="AI17" s="158"/>
      <c r="AJ17" s="158"/>
      <c r="AK17" s="157"/>
      <c r="AL17" s="157"/>
      <c r="AM17" s="7"/>
      <c r="AN17" s="7"/>
      <c r="AO17" s="7"/>
    </row>
    <row r="18" spans="1:41" ht="25.5" customHeight="1" x14ac:dyDescent="0.15">
      <c r="A18" s="945"/>
      <c r="B18" s="946"/>
      <c r="C18" s="946"/>
      <c r="D18" s="946"/>
      <c r="E18" s="946"/>
      <c r="F18" s="947"/>
      <c r="G18" s="951"/>
      <c r="H18" s="946"/>
      <c r="I18" s="946"/>
      <c r="J18" s="946"/>
      <c r="K18" s="946"/>
      <c r="L18" s="947"/>
      <c r="M18" s="919" t="s">
        <v>158</v>
      </c>
      <c r="N18" s="932"/>
      <c r="O18" s="932"/>
      <c r="P18" s="932"/>
      <c r="Q18" s="932"/>
      <c r="R18" s="933"/>
      <c r="S18" s="901">
        <v>150000</v>
      </c>
      <c r="T18" s="936"/>
      <c r="U18" s="936"/>
      <c r="V18" s="936"/>
      <c r="W18" s="936"/>
      <c r="X18" s="176" t="s">
        <v>154</v>
      </c>
      <c r="Y18" s="901"/>
      <c r="Z18" s="936"/>
      <c r="AA18" s="936"/>
      <c r="AB18" s="936"/>
      <c r="AC18" s="936"/>
      <c r="AD18" s="177" t="s">
        <v>154</v>
      </c>
      <c r="AE18" s="951"/>
      <c r="AF18" s="946"/>
      <c r="AG18" s="951"/>
      <c r="AH18" s="954"/>
      <c r="AI18" s="158"/>
      <c r="AJ18" s="158"/>
      <c r="AK18" s="157"/>
      <c r="AL18" s="157"/>
      <c r="AM18" s="7"/>
      <c r="AN18" s="7"/>
      <c r="AO18" s="7"/>
    </row>
    <row r="19" spans="1:41" ht="25.5" customHeight="1" x14ac:dyDescent="0.15">
      <c r="A19" s="945"/>
      <c r="B19" s="946"/>
      <c r="C19" s="946"/>
      <c r="D19" s="946"/>
      <c r="E19" s="946"/>
      <c r="F19" s="947"/>
      <c r="G19" s="921"/>
      <c r="H19" s="934"/>
      <c r="I19" s="934"/>
      <c r="J19" s="934"/>
      <c r="K19" s="934"/>
      <c r="L19" s="935"/>
      <c r="M19" s="921"/>
      <c r="N19" s="934"/>
      <c r="O19" s="934"/>
      <c r="P19" s="934"/>
      <c r="Q19" s="934"/>
      <c r="R19" s="935"/>
      <c r="S19" s="865">
        <f>S18*1.08</f>
        <v>162000</v>
      </c>
      <c r="T19" s="931"/>
      <c r="U19" s="931"/>
      <c r="V19" s="931"/>
      <c r="W19" s="931"/>
      <c r="X19" s="178" t="s">
        <v>154</v>
      </c>
      <c r="Y19" s="865">
        <f>Y18*1.08</f>
        <v>0</v>
      </c>
      <c r="Z19" s="931"/>
      <c r="AA19" s="931"/>
      <c r="AB19" s="931"/>
      <c r="AC19" s="931"/>
      <c r="AD19" s="179" t="s">
        <v>154</v>
      </c>
      <c r="AE19" s="921"/>
      <c r="AF19" s="934"/>
      <c r="AG19" s="921"/>
      <c r="AH19" s="922"/>
      <c r="AI19" s="158"/>
      <c r="AJ19" s="158"/>
      <c r="AK19" s="157"/>
      <c r="AL19" s="157"/>
      <c r="AM19" s="7"/>
      <c r="AN19" s="7"/>
      <c r="AO19" s="7"/>
    </row>
    <row r="20" spans="1:41" ht="25.5" customHeight="1" x14ac:dyDescent="0.15">
      <c r="A20" s="945"/>
      <c r="B20" s="946"/>
      <c r="C20" s="946"/>
      <c r="D20" s="946"/>
      <c r="E20" s="946"/>
      <c r="F20" s="947"/>
      <c r="G20" s="919" t="s">
        <v>160</v>
      </c>
      <c r="H20" s="932"/>
      <c r="I20" s="932"/>
      <c r="J20" s="932"/>
      <c r="K20" s="932"/>
      <c r="L20" s="933"/>
      <c r="M20" s="919" t="s">
        <v>161</v>
      </c>
      <c r="N20" s="932"/>
      <c r="O20" s="932"/>
      <c r="P20" s="932"/>
      <c r="Q20" s="932"/>
      <c r="R20" s="933"/>
      <c r="S20" s="901">
        <v>110000</v>
      </c>
      <c r="T20" s="936"/>
      <c r="U20" s="936"/>
      <c r="V20" s="936"/>
      <c r="W20" s="936"/>
      <c r="X20" s="176" t="s">
        <v>154</v>
      </c>
      <c r="Y20" s="901"/>
      <c r="Z20" s="936"/>
      <c r="AA20" s="936"/>
      <c r="AB20" s="936"/>
      <c r="AC20" s="936"/>
      <c r="AD20" s="177" t="s">
        <v>154</v>
      </c>
      <c r="AE20" s="919">
        <v>10</v>
      </c>
      <c r="AF20" s="932"/>
      <c r="AG20" s="919" t="s">
        <v>444</v>
      </c>
      <c r="AH20" s="920"/>
      <c r="AI20" s="158"/>
      <c r="AJ20" s="158"/>
      <c r="AK20" s="157"/>
      <c r="AL20" s="157"/>
      <c r="AM20" s="7"/>
      <c r="AN20" s="7"/>
      <c r="AO20" s="7"/>
    </row>
    <row r="21" spans="1:41" ht="25.5" customHeight="1" x14ac:dyDescent="0.15">
      <c r="A21" s="945"/>
      <c r="B21" s="946"/>
      <c r="C21" s="946"/>
      <c r="D21" s="946"/>
      <c r="E21" s="946"/>
      <c r="F21" s="947"/>
      <c r="G21" s="951"/>
      <c r="H21" s="946"/>
      <c r="I21" s="946"/>
      <c r="J21" s="946"/>
      <c r="K21" s="946"/>
      <c r="L21" s="947"/>
      <c r="M21" s="921"/>
      <c r="N21" s="934"/>
      <c r="O21" s="934"/>
      <c r="P21" s="934"/>
      <c r="Q21" s="934"/>
      <c r="R21" s="935"/>
      <c r="S21" s="865">
        <f>S20*1.08</f>
        <v>118800.00000000001</v>
      </c>
      <c r="T21" s="931"/>
      <c r="U21" s="931"/>
      <c r="V21" s="931"/>
      <c r="W21" s="931"/>
      <c r="X21" s="178" t="s">
        <v>154</v>
      </c>
      <c r="Y21" s="865">
        <f>Y20*1.08</f>
        <v>0</v>
      </c>
      <c r="Z21" s="931"/>
      <c r="AA21" s="931"/>
      <c r="AB21" s="931"/>
      <c r="AC21" s="931"/>
      <c r="AD21" s="179" t="s">
        <v>154</v>
      </c>
      <c r="AE21" s="951"/>
      <c r="AF21" s="946"/>
      <c r="AG21" s="951"/>
      <c r="AH21" s="954"/>
      <c r="AI21" s="158"/>
      <c r="AJ21" s="158"/>
      <c r="AK21" s="157"/>
      <c r="AL21" s="157"/>
      <c r="AM21" s="7"/>
      <c r="AN21" s="7"/>
      <c r="AO21" s="7"/>
    </row>
    <row r="22" spans="1:41" ht="25.5" customHeight="1" x14ac:dyDescent="0.15">
      <c r="A22" s="945"/>
      <c r="B22" s="946"/>
      <c r="C22" s="946"/>
      <c r="D22" s="946"/>
      <c r="E22" s="946"/>
      <c r="F22" s="947"/>
      <c r="G22" s="951"/>
      <c r="H22" s="946"/>
      <c r="I22" s="946"/>
      <c r="J22" s="946"/>
      <c r="K22" s="946"/>
      <c r="L22" s="947"/>
      <c r="M22" s="919" t="s">
        <v>201</v>
      </c>
      <c r="N22" s="932"/>
      <c r="O22" s="932"/>
      <c r="P22" s="932"/>
      <c r="Q22" s="932"/>
      <c r="R22" s="933"/>
      <c r="S22" s="901">
        <v>115000</v>
      </c>
      <c r="T22" s="936"/>
      <c r="U22" s="936"/>
      <c r="V22" s="936"/>
      <c r="W22" s="936"/>
      <c r="X22" s="176" t="s">
        <v>154</v>
      </c>
      <c r="Y22" s="901"/>
      <c r="Z22" s="936"/>
      <c r="AA22" s="936"/>
      <c r="AB22" s="936"/>
      <c r="AC22" s="936"/>
      <c r="AD22" s="177" t="s">
        <v>154</v>
      </c>
      <c r="AE22" s="951"/>
      <c r="AF22" s="946"/>
      <c r="AG22" s="951"/>
      <c r="AH22" s="954"/>
      <c r="AI22" s="158"/>
      <c r="AJ22" s="158"/>
      <c r="AK22" s="157"/>
      <c r="AL22" s="157"/>
      <c r="AM22" s="7"/>
      <c r="AN22" s="7"/>
      <c r="AO22" s="7"/>
    </row>
    <row r="23" spans="1:41" ht="25.5" customHeight="1" x14ac:dyDescent="0.15">
      <c r="A23" s="945"/>
      <c r="B23" s="946"/>
      <c r="C23" s="946"/>
      <c r="D23" s="946"/>
      <c r="E23" s="946"/>
      <c r="F23" s="947"/>
      <c r="G23" s="951"/>
      <c r="H23" s="946"/>
      <c r="I23" s="946"/>
      <c r="J23" s="946"/>
      <c r="K23" s="946"/>
      <c r="L23" s="947"/>
      <c r="M23" s="921"/>
      <c r="N23" s="934"/>
      <c r="O23" s="934"/>
      <c r="P23" s="934"/>
      <c r="Q23" s="934"/>
      <c r="R23" s="935"/>
      <c r="S23" s="865">
        <f>S22*1.08</f>
        <v>124200.00000000001</v>
      </c>
      <c r="T23" s="931"/>
      <c r="U23" s="931"/>
      <c r="V23" s="931"/>
      <c r="W23" s="931"/>
      <c r="X23" s="178" t="s">
        <v>154</v>
      </c>
      <c r="Y23" s="865">
        <f>Y22*1.08</f>
        <v>0</v>
      </c>
      <c r="Z23" s="931"/>
      <c r="AA23" s="931"/>
      <c r="AB23" s="931"/>
      <c r="AC23" s="931"/>
      <c r="AD23" s="179" t="s">
        <v>154</v>
      </c>
      <c r="AE23" s="951"/>
      <c r="AF23" s="946"/>
      <c r="AG23" s="951"/>
      <c r="AH23" s="954"/>
      <c r="AI23" s="158"/>
      <c r="AJ23" s="158"/>
      <c r="AK23" s="157"/>
      <c r="AL23" s="157"/>
      <c r="AM23" s="7"/>
      <c r="AN23" s="7"/>
      <c r="AO23" s="7"/>
    </row>
    <row r="24" spans="1:41" ht="25.5" customHeight="1" x14ac:dyDescent="0.15">
      <c r="A24" s="945"/>
      <c r="B24" s="946"/>
      <c r="C24" s="946"/>
      <c r="D24" s="946"/>
      <c r="E24" s="946"/>
      <c r="F24" s="947"/>
      <c r="G24" s="951"/>
      <c r="H24" s="946"/>
      <c r="I24" s="946"/>
      <c r="J24" s="946"/>
      <c r="K24" s="946"/>
      <c r="L24" s="947"/>
      <c r="M24" s="919" t="s">
        <v>158</v>
      </c>
      <c r="N24" s="932"/>
      <c r="O24" s="932"/>
      <c r="P24" s="932"/>
      <c r="Q24" s="932"/>
      <c r="R24" s="933"/>
      <c r="S24" s="901">
        <v>120000</v>
      </c>
      <c r="T24" s="936"/>
      <c r="U24" s="936"/>
      <c r="V24" s="936"/>
      <c r="W24" s="936"/>
      <c r="X24" s="176" t="s">
        <v>154</v>
      </c>
      <c r="Y24" s="901"/>
      <c r="Z24" s="936"/>
      <c r="AA24" s="936"/>
      <c r="AB24" s="936"/>
      <c r="AC24" s="936"/>
      <c r="AD24" s="177" t="s">
        <v>154</v>
      </c>
      <c r="AE24" s="951"/>
      <c r="AF24" s="946"/>
      <c r="AG24" s="951"/>
      <c r="AH24" s="954"/>
      <c r="AI24" s="158"/>
      <c r="AJ24" s="158"/>
      <c r="AK24" s="157"/>
      <c r="AL24" s="157"/>
      <c r="AM24" s="7"/>
      <c r="AN24" s="7"/>
      <c r="AO24" s="7"/>
    </row>
    <row r="25" spans="1:41" ht="25.5" customHeight="1" x14ac:dyDescent="0.15">
      <c r="A25" s="945"/>
      <c r="B25" s="946"/>
      <c r="C25" s="946"/>
      <c r="D25" s="946"/>
      <c r="E25" s="946"/>
      <c r="F25" s="947"/>
      <c r="G25" s="921"/>
      <c r="H25" s="934"/>
      <c r="I25" s="934"/>
      <c r="J25" s="934"/>
      <c r="K25" s="934"/>
      <c r="L25" s="935"/>
      <c r="M25" s="921"/>
      <c r="N25" s="934"/>
      <c r="O25" s="934"/>
      <c r="P25" s="934"/>
      <c r="Q25" s="934"/>
      <c r="R25" s="935"/>
      <c r="S25" s="865">
        <f>S24*1.08</f>
        <v>129600.00000000001</v>
      </c>
      <c r="T25" s="931"/>
      <c r="U25" s="931"/>
      <c r="V25" s="931"/>
      <c r="W25" s="931"/>
      <c r="X25" s="178" t="s">
        <v>154</v>
      </c>
      <c r="Y25" s="865">
        <f>Y24*1.08</f>
        <v>0</v>
      </c>
      <c r="Z25" s="931"/>
      <c r="AA25" s="931"/>
      <c r="AB25" s="931"/>
      <c r="AC25" s="931"/>
      <c r="AD25" s="179" t="s">
        <v>154</v>
      </c>
      <c r="AE25" s="921"/>
      <c r="AF25" s="934"/>
      <c r="AG25" s="921"/>
      <c r="AH25" s="922"/>
      <c r="AI25" s="158"/>
      <c r="AJ25" s="158"/>
      <c r="AK25" s="157"/>
      <c r="AL25" s="157"/>
      <c r="AM25" s="7"/>
      <c r="AN25" s="7"/>
      <c r="AO25" s="7"/>
    </row>
    <row r="26" spans="1:41" ht="25.5" customHeight="1" x14ac:dyDescent="0.15">
      <c r="A26" s="944" t="s">
        <v>206</v>
      </c>
      <c r="B26" s="932"/>
      <c r="C26" s="932"/>
      <c r="D26" s="932"/>
      <c r="E26" s="932"/>
      <c r="F26" s="933"/>
      <c r="G26" s="919" t="s">
        <v>195</v>
      </c>
      <c r="H26" s="932"/>
      <c r="I26" s="932"/>
      <c r="J26" s="932"/>
      <c r="K26" s="932"/>
      <c r="L26" s="933"/>
      <c r="M26" s="919" t="s">
        <v>24</v>
      </c>
      <c r="N26" s="932"/>
      <c r="O26" s="932"/>
      <c r="P26" s="932"/>
      <c r="Q26" s="932"/>
      <c r="R26" s="933"/>
      <c r="S26" s="901"/>
      <c r="T26" s="936"/>
      <c r="U26" s="936"/>
      <c r="V26" s="936"/>
      <c r="W26" s="936"/>
      <c r="X26" s="176" t="s">
        <v>154</v>
      </c>
      <c r="Y26" s="901"/>
      <c r="Z26" s="936"/>
      <c r="AA26" s="936"/>
      <c r="AB26" s="936"/>
      <c r="AC26" s="936"/>
      <c r="AD26" s="177" t="s">
        <v>154</v>
      </c>
      <c r="AE26" s="919"/>
      <c r="AF26" s="932"/>
      <c r="AG26" s="919"/>
      <c r="AH26" s="920"/>
      <c r="AI26" s="158"/>
      <c r="AJ26" s="158"/>
      <c r="AK26" s="157"/>
      <c r="AL26" s="157"/>
      <c r="AM26" s="7"/>
      <c r="AN26" s="7"/>
      <c r="AO26" s="7"/>
    </row>
    <row r="27" spans="1:41" ht="25.5" customHeight="1" x14ac:dyDescent="0.15">
      <c r="A27" s="945"/>
      <c r="B27" s="946"/>
      <c r="C27" s="946"/>
      <c r="D27" s="946"/>
      <c r="E27" s="946"/>
      <c r="F27" s="947"/>
      <c r="G27" s="951"/>
      <c r="H27" s="946"/>
      <c r="I27" s="946"/>
      <c r="J27" s="946"/>
      <c r="K27" s="946"/>
      <c r="L27" s="947"/>
      <c r="M27" s="921"/>
      <c r="N27" s="934"/>
      <c r="O27" s="934"/>
      <c r="P27" s="934"/>
      <c r="Q27" s="934"/>
      <c r="R27" s="935"/>
      <c r="S27" s="865">
        <f>S26*1.08</f>
        <v>0</v>
      </c>
      <c r="T27" s="931"/>
      <c r="U27" s="931"/>
      <c r="V27" s="931"/>
      <c r="W27" s="931"/>
      <c r="X27" s="178" t="s">
        <v>154</v>
      </c>
      <c r="Y27" s="865">
        <f>Y26*1.08</f>
        <v>0</v>
      </c>
      <c r="Z27" s="931"/>
      <c r="AA27" s="931"/>
      <c r="AB27" s="931"/>
      <c r="AC27" s="931"/>
      <c r="AD27" s="179" t="s">
        <v>154</v>
      </c>
      <c r="AE27" s="951"/>
      <c r="AF27" s="946"/>
      <c r="AG27" s="951"/>
      <c r="AH27" s="954"/>
      <c r="AI27" s="158"/>
      <c r="AJ27" s="158"/>
      <c r="AK27" s="157"/>
      <c r="AL27" s="157"/>
      <c r="AM27" s="7"/>
      <c r="AN27" s="7"/>
      <c r="AO27" s="7"/>
    </row>
    <row r="28" spans="1:41" ht="25.5" customHeight="1" x14ac:dyDescent="0.15">
      <c r="A28" s="945"/>
      <c r="B28" s="946"/>
      <c r="C28" s="946"/>
      <c r="D28" s="946"/>
      <c r="E28" s="946"/>
      <c r="F28" s="947"/>
      <c r="G28" s="951"/>
      <c r="H28" s="946"/>
      <c r="I28" s="946"/>
      <c r="J28" s="946"/>
      <c r="K28" s="946"/>
      <c r="L28" s="947"/>
      <c r="M28" s="919" t="s">
        <v>201</v>
      </c>
      <c r="N28" s="932"/>
      <c r="O28" s="932"/>
      <c r="P28" s="932"/>
      <c r="Q28" s="932"/>
      <c r="R28" s="933"/>
      <c r="S28" s="901"/>
      <c r="T28" s="936"/>
      <c r="U28" s="936"/>
      <c r="V28" s="936"/>
      <c r="W28" s="936"/>
      <c r="X28" s="176" t="s">
        <v>154</v>
      </c>
      <c r="Y28" s="901"/>
      <c r="Z28" s="936"/>
      <c r="AA28" s="936"/>
      <c r="AB28" s="936"/>
      <c r="AC28" s="936"/>
      <c r="AD28" s="177" t="s">
        <v>154</v>
      </c>
      <c r="AE28" s="951"/>
      <c r="AF28" s="946"/>
      <c r="AG28" s="951"/>
      <c r="AH28" s="954"/>
      <c r="AI28" s="158"/>
      <c r="AJ28" s="158"/>
      <c r="AK28" s="157"/>
      <c r="AL28" s="157"/>
      <c r="AM28" s="7"/>
      <c r="AN28" s="7"/>
      <c r="AO28" s="7"/>
    </row>
    <row r="29" spans="1:41" ht="25.5" customHeight="1" x14ac:dyDescent="0.15">
      <c r="A29" s="945"/>
      <c r="B29" s="946"/>
      <c r="C29" s="946"/>
      <c r="D29" s="946"/>
      <c r="E29" s="946"/>
      <c r="F29" s="947"/>
      <c r="G29" s="951"/>
      <c r="H29" s="946"/>
      <c r="I29" s="946"/>
      <c r="J29" s="946"/>
      <c r="K29" s="946"/>
      <c r="L29" s="947"/>
      <c r="M29" s="921"/>
      <c r="N29" s="934"/>
      <c r="O29" s="934"/>
      <c r="P29" s="934"/>
      <c r="Q29" s="934"/>
      <c r="R29" s="935"/>
      <c r="S29" s="865">
        <f>S28*1.08</f>
        <v>0</v>
      </c>
      <c r="T29" s="931"/>
      <c r="U29" s="931"/>
      <c r="V29" s="931"/>
      <c r="W29" s="931"/>
      <c r="X29" s="178" t="s">
        <v>154</v>
      </c>
      <c r="Y29" s="865">
        <f>Y28*1.08</f>
        <v>0</v>
      </c>
      <c r="Z29" s="931"/>
      <c r="AA29" s="931"/>
      <c r="AB29" s="931"/>
      <c r="AC29" s="931"/>
      <c r="AD29" s="179" t="s">
        <v>154</v>
      </c>
      <c r="AE29" s="951"/>
      <c r="AF29" s="946"/>
      <c r="AG29" s="951"/>
      <c r="AH29" s="954"/>
      <c r="AI29" s="158"/>
      <c r="AJ29" s="158"/>
      <c r="AK29" s="157"/>
      <c r="AL29" s="157"/>
      <c r="AM29" s="7"/>
      <c r="AN29" s="7"/>
      <c r="AO29" s="7"/>
    </row>
    <row r="30" spans="1:41" ht="25.5" customHeight="1" x14ac:dyDescent="0.15">
      <c r="A30" s="945"/>
      <c r="B30" s="946"/>
      <c r="C30" s="946"/>
      <c r="D30" s="946"/>
      <c r="E30" s="946"/>
      <c r="F30" s="947"/>
      <c r="G30" s="951"/>
      <c r="H30" s="946"/>
      <c r="I30" s="946"/>
      <c r="J30" s="946"/>
      <c r="K30" s="946"/>
      <c r="L30" s="947"/>
      <c r="M30" s="919" t="s">
        <v>158</v>
      </c>
      <c r="N30" s="932"/>
      <c r="O30" s="932"/>
      <c r="P30" s="932"/>
      <c r="Q30" s="932"/>
      <c r="R30" s="933"/>
      <c r="S30" s="901"/>
      <c r="T30" s="936"/>
      <c r="U30" s="936"/>
      <c r="V30" s="936"/>
      <c r="W30" s="936"/>
      <c r="X30" s="176" t="s">
        <v>154</v>
      </c>
      <c r="Y30" s="901"/>
      <c r="Z30" s="936"/>
      <c r="AA30" s="936"/>
      <c r="AB30" s="936"/>
      <c r="AC30" s="936"/>
      <c r="AD30" s="177" t="s">
        <v>154</v>
      </c>
      <c r="AE30" s="951"/>
      <c r="AF30" s="946"/>
      <c r="AG30" s="951"/>
      <c r="AH30" s="954"/>
      <c r="AI30" s="158"/>
      <c r="AJ30" s="158"/>
      <c r="AK30" s="170"/>
      <c r="AL30" s="170"/>
      <c r="AM30" s="7"/>
      <c r="AN30" s="7"/>
      <c r="AO30" s="7"/>
    </row>
    <row r="31" spans="1:41" ht="25.5" customHeight="1" x14ac:dyDescent="0.15">
      <c r="A31" s="945"/>
      <c r="B31" s="946"/>
      <c r="C31" s="946"/>
      <c r="D31" s="946"/>
      <c r="E31" s="946"/>
      <c r="F31" s="947"/>
      <c r="G31" s="921"/>
      <c r="H31" s="934"/>
      <c r="I31" s="934"/>
      <c r="J31" s="934"/>
      <c r="K31" s="934"/>
      <c r="L31" s="935"/>
      <c r="M31" s="921"/>
      <c r="N31" s="934"/>
      <c r="O31" s="934"/>
      <c r="P31" s="934"/>
      <c r="Q31" s="934"/>
      <c r="R31" s="935"/>
      <c r="S31" s="865">
        <f>S30*1.08</f>
        <v>0</v>
      </c>
      <c r="T31" s="931"/>
      <c r="U31" s="931"/>
      <c r="V31" s="931"/>
      <c r="W31" s="931"/>
      <c r="X31" s="178" t="s">
        <v>154</v>
      </c>
      <c r="Y31" s="865">
        <f>Y30*1.08</f>
        <v>0</v>
      </c>
      <c r="Z31" s="931"/>
      <c r="AA31" s="931"/>
      <c r="AB31" s="931"/>
      <c r="AC31" s="931"/>
      <c r="AD31" s="179" t="s">
        <v>154</v>
      </c>
      <c r="AE31" s="921"/>
      <c r="AF31" s="934"/>
      <c r="AG31" s="921"/>
      <c r="AH31" s="922"/>
      <c r="AI31" s="158"/>
      <c r="AJ31" s="158"/>
      <c r="AK31" s="170"/>
      <c r="AL31" s="170"/>
      <c r="AM31" s="7"/>
      <c r="AN31" s="7"/>
      <c r="AO31" s="7"/>
    </row>
    <row r="32" spans="1:41" ht="25.5" customHeight="1" x14ac:dyDescent="0.15">
      <c r="A32" s="945"/>
      <c r="B32" s="946"/>
      <c r="C32" s="946"/>
      <c r="D32" s="946"/>
      <c r="E32" s="946"/>
      <c r="F32" s="947"/>
      <c r="G32" s="919" t="s">
        <v>160</v>
      </c>
      <c r="H32" s="932"/>
      <c r="I32" s="932"/>
      <c r="J32" s="932"/>
      <c r="K32" s="932"/>
      <c r="L32" s="933"/>
      <c r="M32" s="919" t="s">
        <v>161</v>
      </c>
      <c r="N32" s="932"/>
      <c r="O32" s="932"/>
      <c r="P32" s="932"/>
      <c r="Q32" s="932"/>
      <c r="R32" s="933"/>
      <c r="S32" s="901"/>
      <c r="T32" s="936"/>
      <c r="U32" s="936"/>
      <c r="V32" s="936"/>
      <c r="W32" s="936"/>
      <c r="X32" s="176" t="s">
        <v>154</v>
      </c>
      <c r="Y32" s="901"/>
      <c r="Z32" s="936"/>
      <c r="AA32" s="936"/>
      <c r="AB32" s="936"/>
      <c r="AC32" s="936"/>
      <c r="AD32" s="177" t="s">
        <v>154</v>
      </c>
      <c r="AE32" s="919"/>
      <c r="AF32" s="932"/>
      <c r="AG32" s="919"/>
      <c r="AH32" s="920"/>
      <c r="AI32" s="158"/>
      <c r="AJ32" s="158"/>
      <c r="AK32" s="170"/>
      <c r="AL32" s="170"/>
      <c r="AM32" s="7"/>
      <c r="AN32" s="7"/>
      <c r="AO32" s="7"/>
    </row>
    <row r="33" spans="1:41" ht="25.5" customHeight="1" x14ac:dyDescent="0.15">
      <c r="A33" s="945"/>
      <c r="B33" s="946"/>
      <c r="C33" s="946"/>
      <c r="D33" s="946"/>
      <c r="E33" s="946"/>
      <c r="F33" s="947"/>
      <c r="G33" s="951"/>
      <c r="H33" s="946"/>
      <c r="I33" s="946"/>
      <c r="J33" s="946"/>
      <c r="K33" s="946"/>
      <c r="L33" s="947"/>
      <c r="M33" s="921"/>
      <c r="N33" s="934"/>
      <c r="O33" s="934"/>
      <c r="P33" s="934"/>
      <c r="Q33" s="934"/>
      <c r="R33" s="935"/>
      <c r="S33" s="865">
        <f>S32*1.08</f>
        <v>0</v>
      </c>
      <c r="T33" s="931"/>
      <c r="U33" s="931"/>
      <c r="V33" s="931"/>
      <c r="W33" s="931"/>
      <c r="X33" s="178" t="s">
        <v>154</v>
      </c>
      <c r="Y33" s="865">
        <f>Y32*1.08</f>
        <v>0</v>
      </c>
      <c r="Z33" s="931"/>
      <c r="AA33" s="931"/>
      <c r="AB33" s="931"/>
      <c r="AC33" s="931"/>
      <c r="AD33" s="179" t="s">
        <v>154</v>
      </c>
      <c r="AE33" s="951"/>
      <c r="AF33" s="946"/>
      <c r="AG33" s="951"/>
      <c r="AH33" s="954"/>
      <c r="AI33" s="158"/>
      <c r="AJ33" s="158"/>
      <c r="AK33" s="170"/>
      <c r="AL33" s="170"/>
      <c r="AM33" s="7"/>
      <c r="AN33" s="7"/>
      <c r="AO33" s="7"/>
    </row>
    <row r="34" spans="1:41" ht="25.5" customHeight="1" x14ac:dyDescent="0.15">
      <c r="A34" s="945"/>
      <c r="B34" s="946"/>
      <c r="C34" s="946"/>
      <c r="D34" s="946"/>
      <c r="E34" s="946"/>
      <c r="F34" s="947"/>
      <c r="G34" s="951"/>
      <c r="H34" s="946"/>
      <c r="I34" s="946"/>
      <c r="J34" s="946"/>
      <c r="K34" s="946"/>
      <c r="L34" s="947"/>
      <c r="M34" s="919" t="s">
        <v>207</v>
      </c>
      <c r="N34" s="932"/>
      <c r="O34" s="932"/>
      <c r="P34" s="932"/>
      <c r="Q34" s="932"/>
      <c r="R34" s="933"/>
      <c r="S34" s="901"/>
      <c r="T34" s="936"/>
      <c r="U34" s="936"/>
      <c r="V34" s="936"/>
      <c r="W34" s="936"/>
      <c r="X34" s="176" t="s">
        <v>154</v>
      </c>
      <c r="Y34" s="901"/>
      <c r="Z34" s="936"/>
      <c r="AA34" s="936"/>
      <c r="AB34" s="936"/>
      <c r="AC34" s="936"/>
      <c r="AD34" s="177" t="s">
        <v>154</v>
      </c>
      <c r="AE34" s="951"/>
      <c r="AF34" s="946"/>
      <c r="AG34" s="951"/>
      <c r="AH34" s="954"/>
      <c r="AI34" s="158"/>
      <c r="AJ34" s="158"/>
      <c r="AK34" s="170"/>
      <c r="AL34" s="170"/>
      <c r="AM34" s="7"/>
      <c r="AN34" s="7"/>
      <c r="AO34" s="7"/>
    </row>
    <row r="35" spans="1:41" ht="25.5" customHeight="1" x14ac:dyDescent="0.15">
      <c r="A35" s="945"/>
      <c r="B35" s="946"/>
      <c r="C35" s="946"/>
      <c r="D35" s="946"/>
      <c r="E35" s="946"/>
      <c r="F35" s="947"/>
      <c r="G35" s="951"/>
      <c r="H35" s="946"/>
      <c r="I35" s="946"/>
      <c r="J35" s="946"/>
      <c r="K35" s="946"/>
      <c r="L35" s="947"/>
      <c r="M35" s="921"/>
      <c r="N35" s="934"/>
      <c r="O35" s="934"/>
      <c r="P35" s="934"/>
      <c r="Q35" s="934"/>
      <c r="R35" s="935"/>
      <c r="S35" s="865">
        <f>S34*1.08</f>
        <v>0</v>
      </c>
      <c r="T35" s="931"/>
      <c r="U35" s="931"/>
      <c r="V35" s="931"/>
      <c r="W35" s="931"/>
      <c r="X35" s="178" t="s">
        <v>154</v>
      </c>
      <c r="Y35" s="865">
        <f>Y34*1.08</f>
        <v>0</v>
      </c>
      <c r="Z35" s="931"/>
      <c r="AA35" s="931"/>
      <c r="AB35" s="931"/>
      <c r="AC35" s="931"/>
      <c r="AD35" s="179" t="s">
        <v>154</v>
      </c>
      <c r="AE35" s="951"/>
      <c r="AF35" s="946"/>
      <c r="AG35" s="951"/>
      <c r="AH35" s="954"/>
      <c r="AI35" s="158"/>
      <c r="AJ35" s="158"/>
      <c r="AK35" s="170"/>
      <c r="AL35" s="170"/>
      <c r="AM35" s="7"/>
      <c r="AN35" s="7"/>
      <c r="AO35" s="7"/>
    </row>
    <row r="36" spans="1:41" ht="25.5" customHeight="1" x14ac:dyDescent="0.15">
      <c r="A36" s="945"/>
      <c r="B36" s="946"/>
      <c r="C36" s="946"/>
      <c r="D36" s="946"/>
      <c r="E36" s="946"/>
      <c r="F36" s="947"/>
      <c r="G36" s="951"/>
      <c r="H36" s="946"/>
      <c r="I36" s="946"/>
      <c r="J36" s="946"/>
      <c r="K36" s="946"/>
      <c r="L36" s="947"/>
      <c r="M36" s="919" t="s">
        <v>158</v>
      </c>
      <c r="N36" s="932"/>
      <c r="O36" s="932"/>
      <c r="P36" s="932"/>
      <c r="Q36" s="932"/>
      <c r="R36" s="933"/>
      <c r="S36" s="901"/>
      <c r="T36" s="936"/>
      <c r="U36" s="936"/>
      <c r="V36" s="936"/>
      <c r="W36" s="936"/>
      <c r="X36" s="176" t="s">
        <v>154</v>
      </c>
      <c r="Y36" s="901"/>
      <c r="Z36" s="936"/>
      <c r="AA36" s="936"/>
      <c r="AB36" s="936"/>
      <c r="AC36" s="936"/>
      <c r="AD36" s="177" t="s">
        <v>154</v>
      </c>
      <c r="AE36" s="951"/>
      <c r="AF36" s="946"/>
      <c r="AG36" s="951"/>
      <c r="AH36" s="954"/>
      <c r="AI36" s="158"/>
      <c r="AJ36" s="158"/>
      <c r="AK36" s="170"/>
      <c r="AL36" s="170"/>
      <c r="AM36" s="7"/>
      <c r="AN36" s="7"/>
      <c r="AO36" s="7"/>
    </row>
    <row r="37" spans="1:41" ht="25.5" customHeight="1" thickBot="1" x14ac:dyDescent="0.2">
      <c r="A37" s="948"/>
      <c r="B37" s="949"/>
      <c r="C37" s="949"/>
      <c r="D37" s="949"/>
      <c r="E37" s="949"/>
      <c r="F37" s="950"/>
      <c r="G37" s="953"/>
      <c r="H37" s="949"/>
      <c r="I37" s="949"/>
      <c r="J37" s="949"/>
      <c r="K37" s="949"/>
      <c r="L37" s="950"/>
      <c r="M37" s="953"/>
      <c r="N37" s="949"/>
      <c r="O37" s="949"/>
      <c r="P37" s="949"/>
      <c r="Q37" s="949"/>
      <c r="R37" s="950"/>
      <c r="S37" s="927">
        <f>S36*1.08</f>
        <v>0</v>
      </c>
      <c r="T37" s="952"/>
      <c r="U37" s="952"/>
      <c r="V37" s="952"/>
      <c r="W37" s="952"/>
      <c r="X37" s="180" t="s">
        <v>154</v>
      </c>
      <c r="Y37" s="927">
        <f>Y36*1.08</f>
        <v>0</v>
      </c>
      <c r="Z37" s="952"/>
      <c r="AA37" s="952"/>
      <c r="AB37" s="952"/>
      <c r="AC37" s="952"/>
      <c r="AD37" s="181" t="s">
        <v>154</v>
      </c>
      <c r="AE37" s="953"/>
      <c r="AF37" s="949"/>
      <c r="AG37" s="953"/>
      <c r="AH37" s="955"/>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30" t="s">
        <v>193</v>
      </c>
      <c r="B41" s="930"/>
      <c r="C41" s="930"/>
      <c r="D41" s="930"/>
      <c r="E41" s="930"/>
      <c r="F41" s="930"/>
      <c r="G41" s="93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30"/>
      <c r="B42" s="930"/>
      <c r="C42" s="930"/>
      <c r="D42" s="930"/>
      <c r="E42" s="930"/>
      <c r="F42" s="930"/>
      <c r="G42" s="930"/>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37" t="s">
        <v>445</v>
      </c>
      <c r="F44" s="938"/>
      <c r="G44" s="938"/>
      <c r="H44" s="938"/>
      <c r="I44" s="938"/>
      <c r="J44" s="938"/>
      <c r="K44" s="938"/>
      <c r="L44" s="938" t="s">
        <v>446</v>
      </c>
      <c r="M44" s="938"/>
      <c r="N44" s="938"/>
      <c r="O44" s="938"/>
      <c r="P44" s="938"/>
      <c r="Q44" s="938"/>
      <c r="R44" s="938"/>
      <c r="S44" s="941" t="s">
        <v>150</v>
      </c>
      <c r="T44" s="941"/>
      <c r="U44" s="941"/>
      <c r="V44" s="941"/>
      <c r="W44" s="941"/>
      <c r="X44" s="941"/>
      <c r="Y44" s="941"/>
      <c r="Z44" s="941"/>
      <c r="AA44" s="941"/>
      <c r="AB44" s="941"/>
      <c r="AC44" s="941"/>
      <c r="AD44" s="941"/>
      <c r="AE44" s="941"/>
      <c r="AF44" s="942"/>
      <c r="AG44" s="7"/>
    </row>
    <row r="45" spans="1:41" ht="14.25" thickBot="1" x14ac:dyDescent="0.2">
      <c r="A45" s="157"/>
      <c r="B45" s="157"/>
      <c r="C45" s="157"/>
      <c r="D45" s="157"/>
      <c r="E45" s="939"/>
      <c r="F45" s="940"/>
      <c r="G45" s="940"/>
      <c r="H45" s="940"/>
      <c r="I45" s="940"/>
      <c r="J45" s="940"/>
      <c r="K45" s="940"/>
      <c r="L45" s="940"/>
      <c r="M45" s="940"/>
      <c r="N45" s="940"/>
      <c r="O45" s="940"/>
      <c r="P45" s="940"/>
      <c r="Q45" s="940"/>
      <c r="R45" s="940"/>
      <c r="S45" s="888"/>
      <c r="T45" s="888"/>
      <c r="U45" s="888"/>
      <c r="V45" s="888"/>
      <c r="W45" s="888"/>
      <c r="X45" s="888"/>
      <c r="Y45" s="888"/>
      <c r="Z45" s="888"/>
      <c r="AA45" s="888"/>
      <c r="AB45" s="888"/>
      <c r="AC45" s="888"/>
      <c r="AD45" s="888"/>
      <c r="AE45" s="888"/>
      <c r="AF45" s="943"/>
      <c r="AG45" s="7"/>
    </row>
    <row r="46" spans="1:41" x14ac:dyDescent="0.15">
      <c r="A46" s="890" t="s">
        <v>155</v>
      </c>
      <c r="B46" s="891"/>
      <c r="C46" s="891"/>
      <c r="D46" s="929"/>
      <c r="E46" s="883" t="s">
        <v>194</v>
      </c>
      <c r="F46" s="917"/>
      <c r="G46" s="917"/>
      <c r="H46" s="917"/>
      <c r="I46" s="917"/>
      <c r="J46" s="917"/>
      <c r="K46" s="917"/>
      <c r="L46" s="884" t="s">
        <v>447</v>
      </c>
      <c r="M46" s="917"/>
      <c r="N46" s="917"/>
      <c r="O46" s="917"/>
      <c r="P46" s="917"/>
      <c r="Q46" s="917"/>
      <c r="R46" s="917"/>
      <c r="S46" s="902" t="s">
        <v>195</v>
      </c>
      <c r="T46" s="868"/>
      <c r="U46" s="869"/>
      <c r="V46" s="904">
        <v>4000</v>
      </c>
      <c r="W46" s="905"/>
      <c r="X46" s="905"/>
      <c r="Y46" s="905"/>
      <c r="Z46" s="908" t="s">
        <v>154</v>
      </c>
      <c r="AA46" s="910">
        <f>V46*1.08</f>
        <v>4320</v>
      </c>
      <c r="AB46" s="911"/>
      <c r="AC46" s="911"/>
      <c r="AD46" s="908" t="s">
        <v>154</v>
      </c>
      <c r="AE46" s="919" t="s">
        <v>157</v>
      </c>
      <c r="AF46" s="920"/>
      <c r="AG46" s="7"/>
    </row>
    <row r="47" spans="1:41" x14ac:dyDescent="0.15">
      <c r="A47" s="870"/>
      <c r="B47" s="871"/>
      <c r="C47" s="871"/>
      <c r="D47" s="881"/>
      <c r="E47" s="918"/>
      <c r="F47" s="917"/>
      <c r="G47" s="917"/>
      <c r="H47" s="917"/>
      <c r="I47" s="917"/>
      <c r="J47" s="917"/>
      <c r="K47" s="917"/>
      <c r="L47" s="917"/>
      <c r="M47" s="917"/>
      <c r="N47" s="917"/>
      <c r="O47" s="917"/>
      <c r="P47" s="917"/>
      <c r="Q47" s="917"/>
      <c r="R47" s="917"/>
      <c r="S47" s="903"/>
      <c r="T47" s="871"/>
      <c r="U47" s="872"/>
      <c r="V47" s="906"/>
      <c r="W47" s="907"/>
      <c r="X47" s="907"/>
      <c r="Y47" s="907"/>
      <c r="Z47" s="909"/>
      <c r="AA47" s="912"/>
      <c r="AB47" s="913"/>
      <c r="AC47" s="913"/>
      <c r="AD47" s="909"/>
      <c r="AE47" s="921"/>
      <c r="AF47" s="922"/>
      <c r="AG47" s="7"/>
    </row>
    <row r="48" spans="1:41" x14ac:dyDescent="0.15">
      <c r="A48" s="870"/>
      <c r="B48" s="871"/>
      <c r="C48" s="871"/>
      <c r="D48" s="881"/>
      <c r="E48" s="918"/>
      <c r="F48" s="917"/>
      <c r="G48" s="917"/>
      <c r="H48" s="917"/>
      <c r="I48" s="917"/>
      <c r="J48" s="917"/>
      <c r="K48" s="917"/>
      <c r="L48" s="917"/>
      <c r="M48" s="917"/>
      <c r="N48" s="917"/>
      <c r="O48" s="917"/>
      <c r="P48" s="917"/>
      <c r="Q48" s="917"/>
      <c r="R48" s="917"/>
      <c r="S48" s="902" t="s">
        <v>197</v>
      </c>
      <c r="T48" s="868"/>
      <c r="U48" s="869"/>
      <c r="V48" s="904"/>
      <c r="W48" s="905"/>
      <c r="X48" s="905"/>
      <c r="Y48" s="905"/>
      <c r="Z48" s="908" t="s">
        <v>154</v>
      </c>
      <c r="AA48" s="910">
        <f>V48*1.08</f>
        <v>0</v>
      </c>
      <c r="AB48" s="911"/>
      <c r="AC48" s="911"/>
      <c r="AD48" s="908" t="s">
        <v>154</v>
      </c>
      <c r="AE48" s="919" t="s">
        <v>157</v>
      </c>
      <c r="AF48" s="920"/>
      <c r="AG48" s="157"/>
    </row>
    <row r="49" spans="1:33" x14ac:dyDescent="0.15">
      <c r="A49" s="893"/>
      <c r="B49" s="894"/>
      <c r="C49" s="894"/>
      <c r="D49" s="916"/>
      <c r="E49" s="918"/>
      <c r="F49" s="917"/>
      <c r="G49" s="917"/>
      <c r="H49" s="917"/>
      <c r="I49" s="917"/>
      <c r="J49" s="917"/>
      <c r="K49" s="917"/>
      <c r="L49" s="917"/>
      <c r="M49" s="917"/>
      <c r="N49" s="917"/>
      <c r="O49" s="917"/>
      <c r="P49" s="917"/>
      <c r="Q49" s="917"/>
      <c r="R49" s="917"/>
      <c r="S49" s="903"/>
      <c r="T49" s="871"/>
      <c r="U49" s="872"/>
      <c r="V49" s="906"/>
      <c r="W49" s="907"/>
      <c r="X49" s="907"/>
      <c r="Y49" s="907"/>
      <c r="Z49" s="909"/>
      <c r="AA49" s="912"/>
      <c r="AB49" s="913"/>
      <c r="AC49" s="913"/>
      <c r="AD49" s="909"/>
      <c r="AE49" s="921"/>
      <c r="AF49" s="922"/>
      <c r="AG49" s="157"/>
    </row>
    <row r="50" spans="1:33" x14ac:dyDescent="0.15">
      <c r="A50" s="867" t="s">
        <v>200</v>
      </c>
      <c r="B50" s="868"/>
      <c r="C50" s="868"/>
      <c r="D50" s="880"/>
      <c r="E50" s="883" t="s">
        <v>194</v>
      </c>
      <c r="F50" s="917"/>
      <c r="G50" s="917"/>
      <c r="H50" s="917"/>
      <c r="I50" s="917"/>
      <c r="J50" s="917"/>
      <c r="K50" s="917"/>
      <c r="L50" s="884" t="s">
        <v>448</v>
      </c>
      <c r="M50" s="917"/>
      <c r="N50" s="917"/>
      <c r="O50" s="917"/>
      <c r="P50" s="917"/>
      <c r="Q50" s="917"/>
      <c r="R50" s="917"/>
      <c r="S50" s="902" t="s">
        <v>195</v>
      </c>
      <c r="T50" s="868"/>
      <c r="U50" s="869"/>
      <c r="V50" s="904">
        <v>5000</v>
      </c>
      <c r="W50" s="905"/>
      <c r="X50" s="905"/>
      <c r="Y50" s="905"/>
      <c r="Z50" s="908" t="s">
        <v>154</v>
      </c>
      <c r="AA50" s="910">
        <f>V50*1.08</f>
        <v>5400</v>
      </c>
      <c r="AB50" s="911"/>
      <c r="AC50" s="911"/>
      <c r="AD50" s="908" t="s">
        <v>154</v>
      </c>
      <c r="AE50" s="919" t="s">
        <v>157</v>
      </c>
      <c r="AF50" s="920"/>
      <c r="AG50" s="157"/>
    </row>
    <row r="51" spans="1:33" x14ac:dyDescent="0.15">
      <c r="A51" s="870"/>
      <c r="B51" s="871"/>
      <c r="C51" s="871"/>
      <c r="D51" s="881"/>
      <c r="E51" s="918"/>
      <c r="F51" s="917"/>
      <c r="G51" s="917"/>
      <c r="H51" s="917"/>
      <c r="I51" s="917"/>
      <c r="J51" s="917"/>
      <c r="K51" s="917"/>
      <c r="L51" s="917"/>
      <c r="M51" s="917"/>
      <c r="N51" s="917"/>
      <c r="O51" s="917"/>
      <c r="P51" s="917"/>
      <c r="Q51" s="917"/>
      <c r="R51" s="917"/>
      <c r="S51" s="903"/>
      <c r="T51" s="871"/>
      <c r="U51" s="872"/>
      <c r="V51" s="906"/>
      <c r="W51" s="907"/>
      <c r="X51" s="907"/>
      <c r="Y51" s="907"/>
      <c r="Z51" s="909"/>
      <c r="AA51" s="912"/>
      <c r="AB51" s="913"/>
      <c r="AC51" s="913"/>
      <c r="AD51" s="909"/>
      <c r="AE51" s="921"/>
      <c r="AF51" s="922"/>
      <c r="AG51" s="157"/>
    </row>
    <row r="52" spans="1:33" x14ac:dyDescent="0.15">
      <c r="A52" s="870"/>
      <c r="B52" s="871"/>
      <c r="C52" s="871"/>
      <c r="D52" s="881"/>
      <c r="E52" s="918"/>
      <c r="F52" s="917"/>
      <c r="G52" s="917"/>
      <c r="H52" s="917"/>
      <c r="I52" s="917"/>
      <c r="J52" s="917"/>
      <c r="K52" s="917"/>
      <c r="L52" s="917"/>
      <c r="M52" s="917"/>
      <c r="N52" s="917"/>
      <c r="O52" s="917"/>
      <c r="P52" s="917"/>
      <c r="Q52" s="917"/>
      <c r="R52" s="917"/>
      <c r="S52" s="902" t="s">
        <v>197</v>
      </c>
      <c r="T52" s="868"/>
      <c r="U52" s="869"/>
      <c r="V52" s="904"/>
      <c r="W52" s="905"/>
      <c r="X52" s="905"/>
      <c r="Y52" s="905"/>
      <c r="Z52" s="908" t="s">
        <v>154</v>
      </c>
      <c r="AA52" s="910">
        <f>V52*1.08</f>
        <v>0</v>
      </c>
      <c r="AB52" s="911"/>
      <c r="AC52" s="911"/>
      <c r="AD52" s="908" t="s">
        <v>154</v>
      </c>
      <c r="AE52" s="919" t="s">
        <v>157</v>
      </c>
      <c r="AF52" s="920"/>
      <c r="AG52" s="157"/>
    </row>
    <row r="53" spans="1:33" x14ac:dyDescent="0.15">
      <c r="A53" s="893"/>
      <c r="B53" s="894"/>
      <c r="C53" s="894"/>
      <c r="D53" s="916"/>
      <c r="E53" s="918"/>
      <c r="F53" s="917"/>
      <c r="G53" s="917"/>
      <c r="H53" s="917"/>
      <c r="I53" s="917"/>
      <c r="J53" s="917"/>
      <c r="K53" s="917"/>
      <c r="L53" s="917"/>
      <c r="M53" s="917"/>
      <c r="N53" s="917"/>
      <c r="O53" s="917"/>
      <c r="P53" s="917"/>
      <c r="Q53" s="917"/>
      <c r="R53" s="917"/>
      <c r="S53" s="903"/>
      <c r="T53" s="871"/>
      <c r="U53" s="872"/>
      <c r="V53" s="906"/>
      <c r="W53" s="907"/>
      <c r="X53" s="907"/>
      <c r="Y53" s="907"/>
      <c r="Z53" s="909"/>
      <c r="AA53" s="912"/>
      <c r="AB53" s="913"/>
      <c r="AC53" s="913"/>
      <c r="AD53" s="909"/>
      <c r="AE53" s="921"/>
      <c r="AF53" s="922"/>
      <c r="AG53" s="157"/>
    </row>
    <row r="54" spans="1:33" x14ac:dyDescent="0.15">
      <c r="A54" s="867" t="s">
        <v>174</v>
      </c>
      <c r="B54" s="868"/>
      <c r="C54" s="868"/>
      <c r="D54" s="880"/>
      <c r="E54" s="883" t="s">
        <v>202</v>
      </c>
      <c r="F54" s="884"/>
      <c r="G54" s="884"/>
      <c r="H54" s="884"/>
      <c r="I54" s="884"/>
      <c r="J54" s="884"/>
      <c r="K54" s="884"/>
      <c r="L54" s="884" t="s">
        <v>449</v>
      </c>
      <c r="M54" s="884"/>
      <c r="N54" s="884"/>
      <c r="O54" s="884"/>
      <c r="P54" s="884"/>
      <c r="Q54" s="884"/>
      <c r="R54" s="884"/>
      <c r="S54" s="887" t="s">
        <v>203</v>
      </c>
      <c r="T54" s="888"/>
      <c r="U54" s="888"/>
      <c r="V54" s="900">
        <v>4000</v>
      </c>
      <c r="W54" s="900"/>
      <c r="X54" s="900"/>
      <c r="Y54" s="901"/>
      <c r="Z54" s="863" t="s">
        <v>154</v>
      </c>
      <c r="AA54" s="864">
        <f>V54*1.08</f>
        <v>4320</v>
      </c>
      <c r="AB54" s="864"/>
      <c r="AC54" s="865"/>
      <c r="AD54" s="866" t="s">
        <v>154</v>
      </c>
      <c r="AE54" s="898" t="s">
        <v>157</v>
      </c>
      <c r="AF54" s="899"/>
      <c r="AG54" s="157"/>
    </row>
    <row r="55" spans="1:33" x14ac:dyDescent="0.15">
      <c r="A55" s="870"/>
      <c r="B55" s="871"/>
      <c r="C55" s="871"/>
      <c r="D55" s="881"/>
      <c r="E55" s="883"/>
      <c r="F55" s="884"/>
      <c r="G55" s="884"/>
      <c r="H55" s="884"/>
      <c r="I55" s="884"/>
      <c r="J55" s="884"/>
      <c r="K55" s="884"/>
      <c r="L55" s="884"/>
      <c r="M55" s="884"/>
      <c r="N55" s="884"/>
      <c r="O55" s="884"/>
      <c r="P55" s="884"/>
      <c r="Q55" s="884"/>
      <c r="R55" s="884"/>
      <c r="S55" s="888"/>
      <c r="T55" s="888"/>
      <c r="U55" s="888"/>
      <c r="V55" s="900"/>
      <c r="W55" s="900"/>
      <c r="X55" s="900"/>
      <c r="Y55" s="901"/>
      <c r="Z55" s="863"/>
      <c r="AA55" s="864"/>
      <c r="AB55" s="864"/>
      <c r="AC55" s="865"/>
      <c r="AD55" s="866"/>
      <c r="AE55" s="898"/>
      <c r="AF55" s="899"/>
      <c r="AG55" s="157"/>
    </row>
    <row r="56" spans="1:33" x14ac:dyDescent="0.15">
      <c r="A56" s="870"/>
      <c r="B56" s="871"/>
      <c r="C56" s="871"/>
      <c r="D56" s="881"/>
      <c r="E56" s="883"/>
      <c r="F56" s="884"/>
      <c r="G56" s="884"/>
      <c r="H56" s="884"/>
      <c r="I56" s="884"/>
      <c r="J56" s="884"/>
      <c r="K56" s="884"/>
      <c r="L56" s="884"/>
      <c r="M56" s="884"/>
      <c r="N56" s="884"/>
      <c r="O56" s="884"/>
      <c r="P56" s="884"/>
      <c r="Q56" s="884"/>
      <c r="R56" s="884"/>
      <c r="S56" s="888"/>
      <c r="T56" s="888"/>
      <c r="U56" s="888"/>
      <c r="V56" s="900"/>
      <c r="W56" s="900"/>
      <c r="X56" s="900"/>
      <c r="Y56" s="901"/>
      <c r="Z56" s="863"/>
      <c r="AA56" s="864"/>
      <c r="AB56" s="864"/>
      <c r="AC56" s="865"/>
      <c r="AD56" s="866"/>
      <c r="AE56" s="898"/>
      <c r="AF56" s="899"/>
      <c r="AG56" s="157"/>
    </row>
    <row r="57" spans="1:33" x14ac:dyDescent="0.15">
      <c r="A57" s="870"/>
      <c r="B57" s="871"/>
      <c r="C57" s="871"/>
      <c r="D57" s="881"/>
      <c r="E57" s="883"/>
      <c r="F57" s="884"/>
      <c r="G57" s="884"/>
      <c r="H57" s="884"/>
      <c r="I57" s="884"/>
      <c r="J57" s="884"/>
      <c r="K57" s="884"/>
      <c r="L57" s="884"/>
      <c r="M57" s="884"/>
      <c r="N57" s="884"/>
      <c r="O57" s="884"/>
      <c r="P57" s="884"/>
      <c r="Q57" s="884"/>
      <c r="R57" s="884"/>
      <c r="S57" s="887" t="s">
        <v>204</v>
      </c>
      <c r="T57" s="888"/>
      <c r="U57" s="888"/>
      <c r="V57" s="900"/>
      <c r="W57" s="900"/>
      <c r="X57" s="900"/>
      <c r="Y57" s="901"/>
      <c r="Z57" s="863" t="s">
        <v>154</v>
      </c>
      <c r="AA57" s="864">
        <f>V57*1.08</f>
        <v>0</v>
      </c>
      <c r="AB57" s="864"/>
      <c r="AC57" s="865"/>
      <c r="AD57" s="866" t="s">
        <v>154</v>
      </c>
      <c r="AE57" s="898" t="s">
        <v>157</v>
      </c>
      <c r="AF57" s="899"/>
      <c r="AG57" s="157"/>
    </row>
    <row r="58" spans="1:33" x14ac:dyDescent="0.15">
      <c r="A58" s="870"/>
      <c r="B58" s="871"/>
      <c r="C58" s="871"/>
      <c r="D58" s="881"/>
      <c r="E58" s="883"/>
      <c r="F58" s="884"/>
      <c r="G58" s="884"/>
      <c r="H58" s="884"/>
      <c r="I58" s="884"/>
      <c r="J58" s="884"/>
      <c r="K58" s="884"/>
      <c r="L58" s="884"/>
      <c r="M58" s="884"/>
      <c r="N58" s="884"/>
      <c r="O58" s="884"/>
      <c r="P58" s="884"/>
      <c r="Q58" s="884"/>
      <c r="R58" s="884"/>
      <c r="S58" s="888"/>
      <c r="T58" s="888"/>
      <c r="U58" s="888"/>
      <c r="V58" s="900"/>
      <c r="W58" s="900"/>
      <c r="X58" s="900"/>
      <c r="Y58" s="901"/>
      <c r="Z58" s="863"/>
      <c r="AA58" s="864"/>
      <c r="AB58" s="864"/>
      <c r="AC58" s="865"/>
      <c r="AD58" s="866"/>
      <c r="AE58" s="898"/>
      <c r="AF58" s="899"/>
      <c r="AG58" s="157"/>
    </row>
    <row r="59" spans="1:33" x14ac:dyDescent="0.15">
      <c r="A59" s="870"/>
      <c r="B59" s="871"/>
      <c r="C59" s="871"/>
      <c r="D59" s="881"/>
      <c r="E59" s="883"/>
      <c r="F59" s="884"/>
      <c r="G59" s="884"/>
      <c r="H59" s="884"/>
      <c r="I59" s="884"/>
      <c r="J59" s="884"/>
      <c r="K59" s="884"/>
      <c r="L59" s="884"/>
      <c r="M59" s="884"/>
      <c r="N59" s="884"/>
      <c r="O59" s="884"/>
      <c r="P59" s="884"/>
      <c r="Q59" s="884"/>
      <c r="R59" s="884"/>
      <c r="S59" s="888"/>
      <c r="T59" s="888"/>
      <c r="U59" s="888"/>
      <c r="V59" s="900"/>
      <c r="W59" s="900"/>
      <c r="X59" s="900"/>
      <c r="Y59" s="901"/>
      <c r="Z59" s="863"/>
      <c r="AA59" s="864"/>
      <c r="AB59" s="864"/>
      <c r="AC59" s="865"/>
      <c r="AD59" s="866"/>
      <c r="AE59" s="898"/>
      <c r="AF59" s="899"/>
      <c r="AG59" s="157"/>
    </row>
    <row r="60" spans="1:33" x14ac:dyDescent="0.15">
      <c r="A60" s="870"/>
      <c r="B60" s="871"/>
      <c r="C60" s="871"/>
      <c r="D60" s="881"/>
      <c r="E60" s="883"/>
      <c r="F60" s="884"/>
      <c r="G60" s="884"/>
      <c r="H60" s="884"/>
      <c r="I60" s="884"/>
      <c r="J60" s="884"/>
      <c r="K60" s="884"/>
      <c r="L60" s="884"/>
      <c r="M60" s="884"/>
      <c r="N60" s="884"/>
      <c r="O60" s="884"/>
      <c r="P60" s="884"/>
      <c r="Q60" s="884"/>
      <c r="R60" s="884"/>
      <c r="S60" s="887" t="s">
        <v>205</v>
      </c>
      <c r="T60" s="888"/>
      <c r="U60" s="888"/>
      <c r="V60" s="900"/>
      <c r="W60" s="900"/>
      <c r="X60" s="900"/>
      <c r="Y60" s="901"/>
      <c r="Z60" s="863" t="s">
        <v>154</v>
      </c>
      <c r="AA60" s="864">
        <f>V60*1.08</f>
        <v>0</v>
      </c>
      <c r="AB60" s="864"/>
      <c r="AC60" s="865"/>
      <c r="AD60" s="866" t="s">
        <v>154</v>
      </c>
      <c r="AE60" s="898" t="s">
        <v>157</v>
      </c>
      <c r="AF60" s="899"/>
      <c r="AG60" s="157"/>
    </row>
    <row r="61" spans="1:33" x14ac:dyDescent="0.15">
      <c r="A61" s="870"/>
      <c r="B61" s="871"/>
      <c r="C61" s="871"/>
      <c r="D61" s="881"/>
      <c r="E61" s="883"/>
      <c r="F61" s="884"/>
      <c r="G61" s="884"/>
      <c r="H61" s="884"/>
      <c r="I61" s="884"/>
      <c r="J61" s="884"/>
      <c r="K61" s="884"/>
      <c r="L61" s="884"/>
      <c r="M61" s="884"/>
      <c r="N61" s="884"/>
      <c r="O61" s="884"/>
      <c r="P61" s="884"/>
      <c r="Q61" s="884"/>
      <c r="R61" s="884"/>
      <c r="S61" s="888"/>
      <c r="T61" s="888"/>
      <c r="U61" s="888"/>
      <c r="V61" s="900"/>
      <c r="W61" s="900"/>
      <c r="X61" s="900"/>
      <c r="Y61" s="901"/>
      <c r="Z61" s="863"/>
      <c r="AA61" s="864"/>
      <c r="AB61" s="864"/>
      <c r="AC61" s="865"/>
      <c r="AD61" s="866"/>
      <c r="AE61" s="898"/>
      <c r="AF61" s="899"/>
      <c r="AG61" s="157"/>
    </row>
    <row r="62" spans="1:33" ht="14.25" thickBot="1" x14ac:dyDescent="0.2">
      <c r="A62" s="873"/>
      <c r="B62" s="874"/>
      <c r="C62" s="874"/>
      <c r="D62" s="882"/>
      <c r="E62" s="885"/>
      <c r="F62" s="886"/>
      <c r="G62" s="886"/>
      <c r="H62" s="886"/>
      <c r="I62" s="886"/>
      <c r="J62" s="886"/>
      <c r="K62" s="886"/>
      <c r="L62" s="886"/>
      <c r="M62" s="886"/>
      <c r="N62" s="886"/>
      <c r="O62" s="886"/>
      <c r="P62" s="886"/>
      <c r="Q62" s="886"/>
      <c r="R62" s="886"/>
      <c r="S62" s="889"/>
      <c r="T62" s="889"/>
      <c r="U62" s="889"/>
      <c r="V62" s="923"/>
      <c r="W62" s="923"/>
      <c r="X62" s="923"/>
      <c r="Y62" s="924"/>
      <c r="Z62" s="925"/>
      <c r="AA62" s="926"/>
      <c r="AB62" s="926"/>
      <c r="AC62" s="927"/>
      <c r="AD62" s="928"/>
      <c r="AE62" s="914"/>
      <c r="AF62" s="915"/>
      <c r="AG62" s="157"/>
    </row>
    <row r="63" spans="1:33" ht="14.25" thickBot="1" x14ac:dyDescent="0.2">
      <c r="AG63" s="157"/>
    </row>
    <row r="64" spans="1:33" x14ac:dyDescent="0.15">
      <c r="A64" s="890" t="s">
        <v>177</v>
      </c>
      <c r="B64" s="891"/>
      <c r="C64" s="891"/>
      <c r="D64" s="892"/>
      <c r="E64" s="896" t="s">
        <v>450</v>
      </c>
      <c r="F64" s="896"/>
      <c r="G64" s="896"/>
      <c r="H64" s="896"/>
      <c r="I64" s="896"/>
      <c r="J64" s="896"/>
      <c r="K64" s="896"/>
      <c r="L64" s="896"/>
      <c r="M64" s="896"/>
      <c r="N64" s="896"/>
      <c r="O64" s="896"/>
      <c r="P64" s="896"/>
      <c r="Q64" s="896"/>
      <c r="R64" s="896"/>
      <c r="S64" s="896"/>
      <c r="T64" s="896"/>
      <c r="U64" s="896"/>
      <c r="V64" s="896"/>
      <c r="W64" s="896"/>
      <c r="X64" s="896"/>
      <c r="Y64" s="896"/>
      <c r="Z64" s="896"/>
      <c r="AA64" s="896"/>
      <c r="AB64" s="896"/>
      <c r="AC64" s="896"/>
      <c r="AD64" s="896"/>
      <c r="AE64" s="896"/>
      <c r="AF64" s="897"/>
      <c r="AG64" s="157"/>
    </row>
    <row r="65" spans="1:33" x14ac:dyDescent="0.15">
      <c r="A65" s="870"/>
      <c r="B65" s="871"/>
      <c r="C65" s="871"/>
      <c r="D65" s="872"/>
      <c r="E65" s="876"/>
      <c r="F65" s="876"/>
      <c r="G65" s="876"/>
      <c r="H65" s="876"/>
      <c r="I65" s="876"/>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7"/>
      <c r="AG65" s="157"/>
    </row>
    <row r="66" spans="1:33" x14ac:dyDescent="0.15">
      <c r="A66" s="870"/>
      <c r="B66" s="871"/>
      <c r="C66" s="871"/>
      <c r="D66" s="872"/>
      <c r="E66" s="876"/>
      <c r="F66" s="876"/>
      <c r="G66" s="876"/>
      <c r="H66" s="876"/>
      <c r="I66" s="876"/>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7"/>
      <c r="AG66" s="170"/>
    </row>
    <row r="67" spans="1:33" x14ac:dyDescent="0.15">
      <c r="A67" s="870"/>
      <c r="B67" s="871"/>
      <c r="C67" s="871"/>
      <c r="D67" s="872"/>
      <c r="E67" s="876"/>
      <c r="F67" s="876"/>
      <c r="G67" s="876"/>
      <c r="H67" s="876"/>
      <c r="I67" s="876"/>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7"/>
      <c r="AG67" s="170"/>
    </row>
    <row r="68" spans="1:33" x14ac:dyDescent="0.15">
      <c r="A68" s="893"/>
      <c r="B68" s="894"/>
      <c r="C68" s="894"/>
      <c r="D68" s="895"/>
      <c r="E68" s="876"/>
      <c r="F68" s="876"/>
      <c r="G68" s="876"/>
      <c r="H68" s="876"/>
      <c r="I68" s="876"/>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7"/>
      <c r="AG68" s="170"/>
    </row>
    <row r="69" spans="1:33" x14ac:dyDescent="0.15">
      <c r="A69" s="867" t="s">
        <v>181</v>
      </c>
      <c r="B69" s="868"/>
      <c r="C69" s="868"/>
      <c r="D69" s="869"/>
      <c r="E69" s="876"/>
      <c r="F69" s="876"/>
      <c r="G69" s="876"/>
      <c r="H69" s="876"/>
      <c r="I69" s="876"/>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7"/>
      <c r="AG69" s="170"/>
    </row>
    <row r="70" spans="1:33" x14ac:dyDescent="0.15">
      <c r="A70" s="870"/>
      <c r="B70" s="871"/>
      <c r="C70" s="871"/>
      <c r="D70" s="872"/>
      <c r="E70" s="876"/>
      <c r="F70" s="876"/>
      <c r="G70" s="876"/>
      <c r="H70" s="876"/>
      <c r="I70" s="876"/>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7"/>
      <c r="AG70" s="170"/>
    </row>
    <row r="71" spans="1:33" x14ac:dyDescent="0.15">
      <c r="A71" s="870"/>
      <c r="B71" s="871"/>
      <c r="C71" s="871"/>
      <c r="D71" s="872"/>
      <c r="E71" s="876"/>
      <c r="F71" s="876"/>
      <c r="G71" s="876"/>
      <c r="H71" s="876"/>
      <c r="I71" s="876"/>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7"/>
      <c r="AG71" s="170"/>
    </row>
    <row r="72" spans="1:33" x14ac:dyDescent="0.15">
      <c r="A72" s="870"/>
      <c r="B72" s="871"/>
      <c r="C72" s="871"/>
      <c r="D72" s="872"/>
      <c r="E72" s="876"/>
      <c r="F72" s="876"/>
      <c r="G72" s="876"/>
      <c r="H72" s="876"/>
      <c r="I72" s="876"/>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7"/>
      <c r="AG72" s="170"/>
    </row>
    <row r="73" spans="1:33" ht="14.25" thickBot="1" x14ac:dyDescent="0.2">
      <c r="A73" s="873"/>
      <c r="B73" s="874"/>
      <c r="C73" s="874"/>
      <c r="D73" s="875"/>
      <c r="E73" s="878"/>
      <c r="F73" s="878"/>
      <c r="G73" s="878"/>
      <c r="H73" s="878"/>
      <c r="I73" s="878"/>
      <c r="J73" s="878"/>
      <c r="K73" s="878"/>
      <c r="L73" s="878"/>
      <c r="M73" s="878"/>
      <c r="N73" s="878"/>
      <c r="O73" s="878"/>
      <c r="P73" s="878"/>
      <c r="Q73" s="878"/>
      <c r="R73" s="878"/>
      <c r="S73" s="878"/>
      <c r="T73" s="878"/>
      <c r="U73" s="878"/>
      <c r="V73" s="878"/>
      <c r="W73" s="878"/>
      <c r="X73" s="878"/>
      <c r="Y73" s="878"/>
      <c r="Z73" s="878"/>
      <c r="AA73" s="878"/>
      <c r="AB73" s="878"/>
      <c r="AC73" s="878"/>
      <c r="AD73" s="878"/>
      <c r="AE73" s="878"/>
      <c r="AF73" s="879"/>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10"/>
  <pageMargins left="0.78700000000000003" right="0.78700000000000003" top="0.98399999999999999" bottom="0.98399999999999999" header="0.51200000000000001" footer="0.51200000000000001"/>
  <pageSetup paperSize="8" scale="81" orientation="portrait"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336</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98" t="s">
        <v>135</v>
      </c>
      <c r="C3" s="898"/>
      <c r="D3" s="898"/>
      <c r="E3" s="807"/>
      <c r="F3" s="807"/>
      <c r="G3" s="807"/>
      <c r="H3" s="807"/>
      <c r="I3" s="807"/>
      <c r="J3" s="807"/>
      <c r="K3" s="807"/>
      <c r="L3" s="807"/>
      <c r="N3" s="156"/>
      <c r="O3" s="986" t="s">
        <v>136</v>
      </c>
      <c r="P3" s="986"/>
      <c r="Q3" s="986"/>
      <c r="R3" s="986"/>
      <c r="S3" s="807"/>
      <c r="T3" s="807"/>
      <c r="U3" s="807"/>
      <c r="V3" s="807"/>
      <c r="W3" s="807"/>
      <c r="X3" s="807"/>
      <c r="Y3" s="807"/>
      <c r="Z3" s="807"/>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61" t="s">
        <v>138</v>
      </c>
      <c r="D6" s="1059"/>
      <c r="E6" s="1059"/>
      <c r="F6" s="1059"/>
      <c r="G6" s="1059"/>
      <c r="H6" s="1059"/>
      <c r="I6" s="1059"/>
      <c r="J6" s="1059"/>
      <c r="K6" s="1059"/>
      <c r="L6" s="1059"/>
      <c r="M6" s="1059"/>
      <c r="N6" s="1060"/>
      <c r="P6" s="1068" t="s">
        <v>208</v>
      </c>
      <c r="Q6" s="1068"/>
      <c r="R6" s="1068"/>
      <c r="S6" s="1068"/>
      <c r="T6" s="1069" t="s">
        <v>231</v>
      </c>
      <c r="U6" s="1069"/>
      <c r="V6" s="1069"/>
      <c r="W6" s="1069"/>
      <c r="X6" s="1069"/>
      <c r="Y6" s="1069"/>
      <c r="Z6" s="1069"/>
      <c r="AA6" s="1069"/>
      <c r="AB6" s="1069"/>
      <c r="AC6" s="1069"/>
      <c r="AD6" s="1069"/>
      <c r="AE6" s="1069"/>
      <c r="AF6" s="1069"/>
      <c r="AG6" s="1069"/>
      <c r="AH6" s="1069"/>
      <c r="AJ6" s="7"/>
      <c r="AK6" s="157"/>
      <c r="AL6" s="157"/>
      <c r="AM6" s="7"/>
      <c r="AN6" s="7"/>
    </row>
    <row r="7" spans="1:40" ht="14.25" customHeight="1" x14ac:dyDescent="0.15">
      <c r="C7" s="1061"/>
      <c r="D7" s="1062"/>
      <c r="E7" s="1062"/>
      <c r="F7" s="1062"/>
      <c r="G7" s="1062"/>
      <c r="H7" s="1062"/>
      <c r="I7" s="1062"/>
      <c r="J7" s="1062"/>
      <c r="K7" s="1062"/>
      <c r="L7" s="1062"/>
      <c r="M7" s="1062"/>
      <c r="N7" s="1063"/>
      <c r="P7" s="1046"/>
      <c r="Q7" s="1046"/>
      <c r="R7" s="1046"/>
      <c r="S7" s="1046"/>
      <c r="T7" s="1070"/>
      <c r="U7" s="1070"/>
      <c r="V7" s="1070"/>
      <c r="W7" s="1070"/>
      <c r="X7" s="1070"/>
      <c r="Y7" s="1070"/>
      <c r="Z7" s="1070"/>
      <c r="AA7" s="1070"/>
      <c r="AB7" s="1070"/>
      <c r="AC7" s="1070"/>
      <c r="AD7" s="1070"/>
      <c r="AE7" s="1070"/>
      <c r="AF7" s="1070"/>
      <c r="AG7" s="1070"/>
      <c r="AH7" s="1070"/>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58" t="s">
        <v>139</v>
      </c>
      <c r="S9" s="959"/>
      <c r="T9" s="959"/>
      <c r="U9" s="959"/>
      <c r="V9" s="959"/>
      <c r="W9" s="959"/>
      <c r="X9" s="959"/>
      <c r="Y9" s="959"/>
      <c r="Z9" s="959"/>
      <c r="AA9" s="959"/>
      <c r="AB9" s="959"/>
      <c r="AC9" s="960"/>
      <c r="AI9" s="158"/>
      <c r="AJ9" s="7"/>
      <c r="AK9" s="157"/>
      <c r="AL9" s="157"/>
      <c r="AM9" s="7"/>
      <c r="AN9" s="7"/>
    </row>
    <row r="10" spans="1:40" x14ac:dyDescent="0.15">
      <c r="R10" s="1067" t="s">
        <v>141</v>
      </c>
      <c r="S10" s="977"/>
      <c r="T10" s="977"/>
      <c r="U10" s="977"/>
      <c r="V10" s="977"/>
      <c r="W10" s="978"/>
      <c r="X10" s="982" t="s">
        <v>141</v>
      </c>
      <c r="Y10" s="977"/>
      <c r="Z10" s="977"/>
      <c r="AA10" s="977"/>
      <c r="AB10" s="977"/>
      <c r="AC10" s="983"/>
      <c r="AI10" s="158"/>
      <c r="AJ10" s="7"/>
      <c r="AK10" s="157"/>
      <c r="AL10" s="157"/>
      <c r="AM10" s="7"/>
      <c r="AN10" s="7"/>
    </row>
    <row r="11" spans="1:40" s="21" customFormat="1" ht="29.25" customHeight="1" thickBot="1" x14ac:dyDescent="0.2">
      <c r="R11" s="979"/>
      <c r="S11" s="980"/>
      <c r="T11" s="980"/>
      <c r="U11" s="980"/>
      <c r="V11" s="980"/>
      <c r="W11" s="981"/>
      <c r="X11" s="984"/>
      <c r="Y11" s="980"/>
      <c r="Z11" s="980"/>
      <c r="AA11" s="980"/>
      <c r="AB11" s="980"/>
      <c r="AC11" s="985"/>
      <c r="AI11" s="167"/>
      <c r="AJ11" s="7"/>
      <c r="AK11" s="157"/>
      <c r="AL11" s="157"/>
      <c r="AM11" s="7"/>
      <c r="AN11" s="7"/>
    </row>
    <row r="12" spans="1:40" ht="22.5" customHeight="1" x14ac:dyDescent="0.15">
      <c r="A12" s="958" t="s">
        <v>142</v>
      </c>
      <c r="B12" s="959"/>
      <c r="C12" s="959"/>
      <c r="D12" s="959"/>
      <c r="E12" s="959"/>
      <c r="F12" s="959" t="s">
        <v>143</v>
      </c>
      <c r="G12" s="959"/>
      <c r="H12" s="959"/>
      <c r="I12" s="959"/>
      <c r="J12" s="959"/>
      <c r="K12" s="959"/>
      <c r="L12" s="959" t="s">
        <v>144</v>
      </c>
      <c r="M12" s="959"/>
      <c r="N12" s="959"/>
      <c r="O12" s="959"/>
      <c r="P12" s="959"/>
      <c r="Q12" s="959"/>
      <c r="R12" s="987" t="s">
        <v>209</v>
      </c>
      <c r="S12" s="988"/>
      <c r="T12" s="988"/>
      <c r="U12" s="988"/>
      <c r="V12" s="988"/>
      <c r="W12" s="988"/>
      <c r="X12" s="987" t="s">
        <v>210</v>
      </c>
      <c r="Y12" s="988"/>
      <c r="Z12" s="988"/>
      <c r="AA12" s="988"/>
      <c r="AB12" s="988"/>
      <c r="AC12" s="988"/>
      <c r="AD12" s="959" t="s">
        <v>146</v>
      </c>
      <c r="AE12" s="1064"/>
      <c r="AF12" s="1065" t="s">
        <v>147</v>
      </c>
      <c r="AG12" s="1066"/>
      <c r="AH12" s="960"/>
      <c r="AI12" s="158"/>
      <c r="AJ12" s="157"/>
      <c r="AK12" s="157"/>
      <c r="AL12" s="157"/>
      <c r="AM12" s="157"/>
      <c r="AN12" s="157"/>
    </row>
    <row r="13" spans="1:40" ht="18" customHeight="1" x14ac:dyDescent="0.15">
      <c r="A13" s="1071"/>
      <c r="B13" s="898"/>
      <c r="C13" s="898"/>
      <c r="D13" s="898"/>
      <c r="E13" s="898"/>
      <c r="F13" s="898"/>
      <c r="G13" s="898"/>
      <c r="H13" s="898"/>
      <c r="I13" s="898"/>
      <c r="J13" s="898"/>
      <c r="K13" s="898"/>
      <c r="L13" s="898"/>
      <c r="M13" s="898"/>
      <c r="N13" s="898"/>
      <c r="O13" s="898"/>
      <c r="P13" s="898"/>
      <c r="Q13" s="898"/>
      <c r="R13" s="921"/>
      <c r="S13" s="934"/>
      <c r="T13" s="934"/>
      <c r="U13" s="934"/>
      <c r="V13" s="934"/>
      <c r="W13" s="934"/>
      <c r="X13" s="921"/>
      <c r="Y13" s="934"/>
      <c r="Z13" s="934"/>
      <c r="AA13" s="934"/>
      <c r="AB13" s="934"/>
      <c r="AC13" s="934"/>
      <c r="AD13" s="898"/>
      <c r="AE13" s="1047"/>
      <c r="AF13" s="898"/>
      <c r="AG13" s="1047"/>
      <c r="AH13" s="899"/>
      <c r="AI13" s="158"/>
      <c r="AJ13" s="157"/>
      <c r="AK13" s="157"/>
      <c r="AL13" s="157"/>
      <c r="AM13" s="157"/>
      <c r="AN13" s="157"/>
    </row>
    <row r="14" spans="1:40" ht="21.75" customHeight="1" x14ac:dyDescent="0.15">
      <c r="A14" s="944" t="s">
        <v>211</v>
      </c>
      <c r="B14" s="932"/>
      <c r="C14" s="932"/>
      <c r="D14" s="932"/>
      <c r="E14" s="933"/>
      <c r="F14" s="1058" t="s">
        <v>212</v>
      </c>
      <c r="G14" s="932"/>
      <c r="H14" s="932"/>
      <c r="I14" s="932"/>
      <c r="J14" s="932"/>
      <c r="K14" s="933"/>
      <c r="L14" s="898" t="s">
        <v>213</v>
      </c>
      <c r="M14" s="898"/>
      <c r="N14" s="898"/>
      <c r="O14" s="898"/>
      <c r="P14" s="898"/>
      <c r="Q14" s="898"/>
      <c r="R14" s="900"/>
      <c r="S14" s="900"/>
      <c r="T14" s="900"/>
      <c r="U14" s="900"/>
      <c r="V14" s="901"/>
      <c r="W14" s="176" t="s">
        <v>154</v>
      </c>
      <c r="X14" s="900"/>
      <c r="Y14" s="900"/>
      <c r="Z14" s="900"/>
      <c r="AA14" s="900"/>
      <c r="AB14" s="901"/>
      <c r="AC14" s="177" t="s">
        <v>154</v>
      </c>
      <c r="AD14" s="898"/>
      <c r="AE14" s="1047"/>
      <c r="AF14" s="898"/>
      <c r="AG14" s="1047"/>
      <c r="AH14" s="899"/>
      <c r="AI14" s="158"/>
      <c r="AJ14" s="157"/>
      <c r="AK14" s="157"/>
      <c r="AL14" s="157"/>
      <c r="AM14" s="157"/>
      <c r="AN14" s="157"/>
    </row>
    <row r="15" spans="1:40" ht="21.75" customHeight="1" x14ac:dyDescent="0.15">
      <c r="A15" s="945"/>
      <c r="B15" s="946"/>
      <c r="C15" s="946"/>
      <c r="D15" s="946"/>
      <c r="E15" s="947"/>
      <c r="F15" s="951"/>
      <c r="G15" s="946"/>
      <c r="H15" s="946"/>
      <c r="I15" s="946"/>
      <c r="J15" s="946"/>
      <c r="K15" s="947"/>
      <c r="L15" s="898"/>
      <c r="M15" s="898"/>
      <c r="N15" s="898"/>
      <c r="O15" s="898"/>
      <c r="P15" s="898"/>
      <c r="Q15" s="898"/>
      <c r="R15" s="864">
        <f>R14*1.08</f>
        <v>0</v>
      </c>
      <c r="S15" s="864"/>
      <c r="T15" s="864"/>
      <c r="U15" s="864"/>
      <c r="V15" s="865"/>
      <c r="W15" s="178" t="s">
        <v>154</v>
      </c>
      <c r="X15" s="864">
        <f>X14*1.08</f>
        <v>0</v>
      </c>
      <c r="Y15" s="864"/>
      <c r="Z15" s="864"/>
      <c r="AA15" s="864"/>
      <c r="AB15" s="865"/>
      <c r="AC15" s="179" t="s">
        <v>154</v>
      </c>
      <c r="AD15" s="898"/>
      <c r="AE15" s="1047"/>
      <c r="AF15" s="898"/>
      <c r="AG15" s="1047"/>
      <c r="AH15" s="899"/>
      <c r="AI15" s="158"/>
      <c r="AJ15" s="157"/>
      <c r="AK15" s="157"/>
      <c r="AL15" s="157"/>
      <c r="AM15" s="157"/>
      <c r="AN15" s="157"/>
    </row>
    <row r="16" spans="1:40" ht="21.75" customHeight="1" x14ac:dyDescent="0.15">
      <c r="A16" s="945"/>
      <c r="B16" s="946"/>
      <c r="C16" s="946"/>
      <c r="D16" s="946"/>
      <c r="E16" s="947"/>
      <c r="F16" s="951"/>
      <c r="G16" s="946"/>
      <c r="H16" s="946"/>
      <c r="I16" s="946"/>
      <c r="J16" s="946"/>
      <c r="K16" s="947"/>
      <c r="L16" s="898" t="s">
        <v>216</v>
      </c>
      <c r="M16" s="898"/>
      <c r="N16" s="898"/>
      <c r="O16" s="898"/>
      <c r="P16" s="898"/>
      <c r="Q16" s="898"/>
      <c r="R16" s="900"/>
      <c r="S16" s="900"/>
      <c r="T16" s="900"/>
      <c r="U16" s="900"/>
      <c r="V16" s="901"/>
      <c r="W16" s="176" t="s">
        <v>154</v>
      </c>
      <c r="X16" s="900"/>
      <c r="Y16" s="900"/>
      <c r="Z16" s="900"/>
      <c r="AA16" s="900"/>
      <c r="AB16" s="901"/>
      <c r="AC16" s="177" t="s">
        <v>154</v>
      </c>
      <c r="AD16" s="898"/>
      <c r="AE16" s="1047"/>
      <c r="AF16" s="898"/>
      <c r="AG16" s="1047"/>
      <c r="AH16" s="899"/>
      <c r="AI16" s="158"/>
      <c r="AJ16" s="157"/>
      <c r="AK16" s="157"/>
      <c r="AL16" s="157"/>
      <c r="AM16" s="157"/>
      <c r="AN16" s="157"/>
    </row>
    <row r="17" spans="1:40" ht="21.75" customHeight="1" x14ac:dyDescent="0.15">
      <c r="A17" s="945"/>
      <c r="B17" s="946"/>
      <c r="C17" s="946"/>
      <c r="D17" s="946"/>
      <c r="E17" s="947"/>
      <c r="F17" s="921"/>
      <c r="G17" s="934"/>
      <c r="H17" s="934"/>
      <c r="I17" s="934"/>
      <c r="J17" s="934"/>
      <c r="K17" s="935"/>
      <c r="L17" s="898"/>
      <c r="M17" s="898"/>
      <c r="N17" s="898"/>
      <c r="O17" s="898"/>
      <c r="P17" s="898"/>
      <c r="Q17" s="898"/>
      <c r="R17" s="864">
        <f>R16*1.08</f>
        <v>0</v>
      </c>
      <c r="S17" s="864"/>
      <c r="T17" s="864"/>
      <c r="U17" s="864"/>
      <c r="V17" s="865"/>
      <c r="W17" s="178" t="s">
        <v>154</v>
      </c>
      <c r="X17" s="864">
        <f>X16*1.08</f>
        <v>0</v>
      </c>
      <c r="Y17" s="864"/>
      <c r="Z17" s="864"/>
      <c r="AA17" s="864"/>
      <c r="AB17" s="865"/>
      <c r="AC17" s="179" t="s">
        <v>154</v>
      </c>
      <c r="AD17" s="898"/>
      <c r="AE17" s="1047"/>
      <c r="AF17" s="898"/>
      <c r="AG17" s="1047"/>
      <c r="AH17" s="899"/>
      <c r="AI17" s="158"/>
      <c r="AJ17" s="157"/>
      <c r="AK17" s="157"/>
      <c r="AL17" s="157"/>
      <c r="AM17" s="157"/>
      <c r="AN17" s="157"/>
    </row>
    <row r="18" spans="1:40" ht="21.75" customHeight="1" x14ac:dyDescent="0.15">
      <c r="A18" s="945"/>
      <c r="B18" s="946"/>
      <c r="C18" s="946"/>
      <c r="D18" s="946"/>
      <c r="E18" s="947"/>
      <c r="F18" s="919" t="s">
        <v>169</v>
      </c>
      <c r="G18" s="932"/>
      <c r="H18" s="932"/>
      <c r="I18" s="932"/>
      <c r="J18" s="932"/>
      <c r="K18" s="933"/>
      <c r="L18" s="898" t="s">
        <v>218</v>
      </c>
      <c r="M18" s="898"/>
      <c r="N18" s="898"/>
      <c r="O18" s="898"/>
      <c r="P18" s="898"/>
      <c r="Q18" s="898"/>
      <c r="R18" s="900"/>
      <c r="S18" s="900"/>
      <c r="T18" s="900"/>
      <c r="U18" s="900"/>
      <c r="V18" s="901"/>
      <c r="W18" s="176" t="s">
        <v>154</v>
      </c>
      <c r="X18" s="900"/>
      <c r="Y18" s="900"/>
      <c r="Z18" s="900"/>
      <c r="AA18" s="900"/>
      <c r="AB18" s="901"/>
      <c r="AC18" s="177" t="s">
        <v>154</v>
      </c>
      <c r="AD18" s="898"/>
      <c r="AE18" s="1047"/>
      <c r="AF18" s="898"/>
      <c r="AG18" s="1047"/>
      <c r="AH18" s="899"/>
      <c r="AI18" s="158"/>
      <c r="AJ18" s="157"/>
      <c r="AK18" s="157"/>
      <c r="AL18" s="157"/>
      <c r="AM18" s="157"/>
      <c r="AN18" s="157"/>
    </row>
    <row r="19" spans="1:40" ht="21.75" customHeight="1" x14ac:dyDescent="0.15">
      <c r="A19" s="945"/>
      <c r="B19" s="946"/>
      <c r="C19" s="946"/>
      <c r="D19" s="946"/>
      <c r="E19" s="947"/>
      <c r="F19" s="951"/>
      <c r="G19" s="946"/>
      <c r="H19" s="946"/>
      <c r="I19" s="946"/>
      <c r="J19" s="946"/>
      <c r="K19" s="947"/>
      <c r="L19" s="898"/>
      <c r="M19" s="898"/>
      <c r="N19" s="898"/>
      <c r="O19" s="898"/>
      <c r="P19" s="898"/>
      <c r="Q19" s="898"/>
      <c r="R19" s="864">
        <f>R18*1.08</f>
        <v>0</v>
      </c>
      <c r="S19" s="864"/>
      <c r="T19" s="864"/>
      <c r="U19" s="864"/>
      <c r="V19" s="865"/>
      <c r="W19" s="178" t="s">
        <v>154</v>
      </c>
      <c r="X19" s="864">
        <f>X18*1.08</f>
        <v>0</v>
      </c>
      <c r="Y19" s="864"/>
      <c r="Z19" s="864"/>
      <c r="AA19" s="864"/>
      <c r="AB19" s="865"/>
      <c r="AC19" s="179" t="s">
        <v>154</v>
      </c>
      <c r="AD19" s="898"/>
      <c r="AE19" s="1047"/>
      <c r="AF19" s="898"/>
      <c r="AG19" s="1047"/>
      <c r="AH19" s="899"/>
      <c r="AI19" s="158"/>
      <c r="AJ19" s="157"/>
      <c r="AK19" s="157"/>
      <c r="AL19" s="157"/>
      <c r="AM19" s="157"/>
      <c r="AN19" s="157"/>
    </row>
    <row r="20" spans="1:40" ht="21.75" customHeight="1" x14ac:dyDescent="0.15">
      <c r="A20" s="945"/>
      <c r="B20" s="946"/>
      <c r="C20" s="946"/>
      <c r="D20" s="946"/>
      <c r="E20" s="947"/>
      <c r="F20" s="951"/>
      <c r="G20" s="946"/>
      <c r="H20" s="946"/>
      <c r="I20" s="946"/>
      <c r="J20" s="946"/>
      <c r="K20" s="947"/>
      <c r="L20" s="898" t="s">
        <v>216</v>
      </c>
      <c r="M20" s="898"/>
      <c r="N20" s="898"/>
      <c r="O20" s="898"/>
      <c r="P20" s="898"/>
      <c r="Q20" s="898"/>
      <c r="R20" s="900"/>
      <c r="S20" s="900"/>
      <c r="T20" s="900"/>
      <c r="U20" s="900"/>
      <c r="V20" s="901"/>
      <c r="W20" s="176" t="s">
        <v>154</v>
      </c>
      <c r="X20" s="900"/>
      <c r="Y20" s="900"/>
      <c r="Z20" s="900"/>
      <c r="AA20" s="900"/>
      <c r="AB20" s="901"/>
      <c r="AC20" s="177" t="s">
        <v>154</v>
      </c>
      <c r="AD20" s="898"/>
      <c r="AE20" s="1047"/>
      <c r="AF20" s="898"/>
      <c r="AG20" s="1047"/>
      <c r="AH20" s="899"/>
      <c r="AI20" s="158"/>
      <c r="AJ20" s="157"/>
      <c r="AK20" s="157"/>
      <c r="AL20" s="157"/>
      <c r="AM20" s="157"/>
      <c r="AN20" s="157"/>
    </row>
    <row r="21" spans="1:40" ht="21.75" customHeight="1" x14ac:dyDescent="0.15">
      <c r="A21" s="945"/>
      <c r="B21" s="946"/>
      <c r="C21" s="946"/>
      <c r="D21" s="946"/>
      <c r="E21" s="947"/>
      <c r="F21" s="921"/>
      <c r="G21" s="934"/>
      <c r="H21" s="934"/>
      <c r="I21" s="934"/>
      <c r="J21" s="934"/>
      <c r="K21" s="935"/>
      <c r="L21" s="898"/>
      <c r="M21" s="898"/>
      <c r="N21" s="898"/>
      <c r="O21" s="898"/>
      <c r="P21" s="898"/>
      <c r="Q21" s="898"/>
      <c r="R21" s="864">
        <f>R20*1.08</f>
        <v>0</v>
      </c>
      <c r="S21" s="864"/>
      <c r="T21" s="864"/>
      <c r="U21" s="864"/>
      <c r="V21" s="865"/>
      <c r="W21" s="178" t="s">
        <v>154</v>
      </c>
      <c r="X21" s="864">
        <f>X20*1.08</f>
        <v>0</v>
      </c>
      <c r="Y21" s="864"/>
      <c r="Z21" s="864"/>
      <c r="AA21" s="864"/>
      <c r="AB21" s="865"/>
      <c r="AC21" s="179" t="s">
        <v>154</v>
      </c>
      <c r="AD21" s="898"/>
      <c r="AE21" s="1047"/>
      <c r="AF21" s="898"/>
      <c r="AG21" s="1047"/>
      <c r="AH21" s="899"/>
      <c r="AI21" s="158"/>
      <c r="AJ21" s="157"/>
      <c r="AK21" s="157"/>
      <c r="AL21" s="157"/>
      <c r="AM21" s="157"/>
      <c r="AN21" s="157"/>
    </row>
    <row r="22" spans="1:40" ht="21.75" customHeight="1" x14ac:dyDescent="0.15">
      <c r="A22" s="945"/>
      <c r="B22" s="946"/>
      <c r="C22" s="946"/>
      <c r="D22" s="946"/>
      <c r="E22" s="947"/>
      <c r="F22" s="919" t="s">
        <v>220</v>
      </c>
      <c r="G22" s="932"/>
      <c r="H22" s="932"/>
      <c r="I22" s="932"/>
      <c r="J22" s="932"/>
      <c r="K22" s="933"/>
      <c r="L22" s="898" t="s">
        <v>221</v>
      </c>
      <c r="M22" s="898"/>
      <c r="N22" s="898"/>
      <c r="O22" s="898"/>
      <c r="P22" s="898"/>
      <c r="Q22" s="898"/>
      <c r="R22" s="900"/>
      <c r="S22" s="900"/>
      <c r="T22" s="900"/>
      <c r="U22" s="900"/>
      <c r="V22" s="901"/>
      <c r="W22" s="176" t="s">
        <v>154</v>
      </c>
      <c r="X22" s="900"/>
      <c r="Y22" s="900"/>
      <c r="Z22" s="900"/>
      <c r="AA22" s="900"/>
      <c r="AB22" s="901"/>
      <c r="AC22" s="177" t="s">
        <v>154</v>
      </c>
      <c r="AD22" s="898"/>
      <c r="AE22" s="1047"/>
      <c r="AF22" s="898"/>
      <c r="AG22" s="1047"/>
      <c r="AH22" s="899"/>
      <c r="AI22" s="158"/>
      <c r="AJ22" s="157"/>
      <c r="AK22" s="157"/>
      <c r="AL22" s="157"/>
      <c r="AM22" s="157"/>
      <c r="AN22" s="157"/>
    </row>
    <row r="23" spans="1:40" ht="21.75" customHeight="1" x14ac:dyDescent="0.15">
      <c r="A23" s="945"/>
      <c r="B23" s="946"/>
      <c r="C23" s="946"/>
      <c r="D23" s="946"/>
      <c r="E23" s="947"/>
      <c r="F23" s="951"/>
      <c r="G23" s="946"/>
      <c r="H23" s="946"/>
      <c r="I23" s="946"/>
      <c r="J23" s="946"/>
      <c r="K23" s="947"/>
      <c r="L23" s="898"/>
      <c r="M23" s="898"/>
      <c r="N23" s="898"/>
      <c r="O23" s="898"/>
      <c r="P23" s="898"/>
      <c r="Q23" s="898"/>
      <c r="R23" s="864">
        <f>R22*1.08</f>
        <v>0</v>
      </c>
      <c r="S23" s="864"/>
      <c r="T23" s="864"/>
      <c r="U23" s="864"/>
      <c r="V23" s="865"/>
      <c r="W23" s="178" t="s">
        <v>154</v>
      </c>
      <c r="X23" s="864">
        <f>X22*1.08</f>
        <v>0</v>
      </c>
      <c r="Y23" s="864"/>
      <c r="Z23" s="864"/>
      <c r="AA23" s="864"/>
      <c r="AB23" s="865"/>
      <c r="AC23" s="179" t="s">
        <v>154</v>
      </c>
      <c r="AD23" s="898"/>
      <c r="AE23" s="1047"/>
      <c r="AF23" s="898"/>
      <c r="AG23" s="1047"/>
      <c r="AH23" s="899"/>
      <c r="AI23" s="158"/>
      <c r="AJ23" s="157"/>
      <c r="AK23" s="157"/>
      <c r="AL23" s="157"/>
      <c r="AM23" s="157"/>
      <c r="AN23" s="157"/>
    </row>
    <row r="24" spans="1:40" ht="21.75" customHeight="1" x14ac:dyDescent="0.15">
      <c r="A24" s="945"/>
      <c r="B24" s="946"/>
      <c r="C24" s="946"/>
      <c r="D24" s="946"/>
      <c r="E24" s="947"/>
      <c r="F24" s="951"/>
      <c r="G24" s="946"/>
      <c r="H24" s="946"/>
      <c r="I24" s="946"/>
      <c r="J24" s="946"/>
      <c r="K24" s="947"/>
      <c r="L24" s="898" t="s">
        <v>216</v>
      </c>
      <c r="M24" s="898"/>
      <c r="N24" s="898"/>
      <c r="O24" s="898"/>
      <c r="P24" s="898"/>
      <c r="Q24" s="898"/>
      <c r="R24" s="900"/>
      <c r="S24" s="900"/>
      <c r="T24" s="900"/>
      <c r="U24" s="900"/>
      <c r="V24" s="901"/>
      <c r="W24" s="176" t="s">
        <v>154</v>
      </c>
      <c r="X24" s="900"/>
      <c r="Y24" s="900"/>
      <c r="Z24" s="900"/>
      <c r="AA24" s="900"/>
      <c r="AB24" s="901"/>
      <c r="AC24" s="177" t="s">
        <v>154</v>
      </c>
      <c r="AD24" s="898"/>
      <c r="AE24" s="1047"/>
      <c r="AF24" s="898"/>
      <c r="AG24" s="1047"/>
      <c r="AH24" s="899"/>
      <c r="AI24" s="158"/>
      <c r="AJ24" s="157"/>
      <c r="AK24" s="157"/>
      <c r="AL24" s="157"/>
      <c r="AM24" s="157"/>
      <c r="AN24" s="157"/>
    </row>
    <row r="25" spans="1:40" ht="21.75" customHeight="1" x14ac:dyDescent="0.15">
      <c r="A25" s="945"/>
      <c r="B25" s="946"/>
      <c r="C25" s="946"/>
      <c r="D25" s="946"/>
      <c r="E25" s="947"/>
      <c r="F25" s="921"/>
      <c r="G25" s="934"/>
      <c r="H25" s="934"/>
      <c r="I25" s="934"/>
      <c r="J25" s="934"/>
      <c r="K25" s="935"/>
      <c r="L25" s="898"/>
      <c r="M25" s="898"/>
      <c r="N25" s="898"/>
      <c r="O25" s="898"/>
      <c r="P25" s="898"/>
      <c r="Q25" s="898"/>
      <c r="R25" s="864">
        <f>R24*1.08</f>
        <v>0</v>
      </c>
      <c r="S25" s="864"/>
      <c r="T25" s="864"/>
      <c r="U25" s="864"/>
      <c r="V25" s="865"/>
      <c r="W25" s="178" t="s">
        <v>154</v>
      </c>
      <c r="X25" s="864">
        <f>X24*1.08</f>
        <v>0</v>
      </c>
      <c r="Y25" s="864"/>
      <c r="Z25" s="864"/>
      <c r="AA25" s="864"/>
      <c r="AB25" s="865"/>
      <c r="AC25" s="179" t="s">
        <v>154</v>
      </c>
      <c r="AD25" s="898"/>
      <c r="AE25" s="1047"/>
      <c r="AF25" s="898"/>
      <c r="AG25" s="1047"/>
      <c r="AH25" s="899"/>
      <c r="AI25" s="158"/>
      <c r="AJ25" s="157"/>
      <c r="AK25" s="157"/>
      <c r="AL25" s="157"/>
      <c r="AM25" s="157"/>
      <c r="AN25" s="157"/>
    </row>
    <row r="26" spans="1:40" ht="21.75" customHeight="1" x14ac:dyDescent="0.15">
      <c r="A26" s="945"/>
      <c r="B26" s="946"/>
      <c r="C26" s="946"/>
      <c r="D26" s="946"/>
      <c r="E26" s="947"/>
      <c r="F26" s="919" t="s">
        <v>222</v>
      </c>
      <c r="G26" s="932"/>
      <c r="H26" s="932"/>
      <c r="I26" s="932"/>
      <c r="J26" s="932"/>
      <c r="K26" s="933"/>
      <c r="L26" s="898" t="s">
        <v>223</v>
      </c>
      <c r="M26" s="898"/>
      <c r="N26" s="898"/>
      <c r="O26" s="898"/>
      <c r="P26" s="898"/>
      <c r="Q26" s="898"/>
      <c r="R26" s="900"/>
      <c r="S26" s="900"/>
      <c r="T26" s="900"/>
      <c r="U26" s="900"/>
      <c r="V26" s="901"/>
      <c r="W26" s="176" t="s">
        <v>154</v>
      </c>
      <c r="X26" s="900"/>
      <c r="Y26" s="900"/>
      <c r="Z26" s="900"/>
      <c r="AA26" s="900"/>
      <c r="AB26" s="901"/>
      <c r="AC26" s="177" t="s">
        <v>154</v>
      </c>
      <c r="AD26" s="898"/>
      <c r="AE26" s="1047"/>
      <c r="AF26" s="898"/>
      <c r="AG26" s="1047"/>
      <c r="AH26" s="899"/>
      <c r="AI26" s="158"/>
      <c r="AJ26" s="158"/>
    </row>
    <row r="27" spans="1:40" ht="21.75" customHeight="1" x14ac:dyDescent="0.15">
      <c r="A27" s="945"/>
      <c r="B27" s="946"/>
      <c r="C27" s="946"/>
      <c r="D27" s="946"/>
      <c r="E27" s="947"/>
      <c r="F27" s="951"/>
      <c r="G27" s="946"/>
      <c r="H27" s="946"/>
      <c r="I27" s="946"/>
      <c r="J27" s="946"/>
      <c r="K27" s="947"/>
      <c r="L27" s="898"/>
      <c r="M27" s="898"/>
      <c r="N27" s="898"/>
      <c r="O27" s="898"/>
      <c r="P27" s="898"/>
      <c r="Q27" s="898"/>
      <c r="R27" s="864">
        <f>R26*1.08</f>
        <v>0</v>
      </c>
      <c r="S27" s="864"/>
      <c r="T27" s="864"/>
      <c r="U27" s="864"/>
      <c r="V27" s="865"/>
      <c r="W27" s="178" t="s">
        <v>154</v>
      </c>
      <c r="X27" s="864">
        <f>X26*1.08</f>
        <v>0</v>
      </c>
      <c r="Y27" s="864"/>
      <c r="Z27" s="864"/>
      <c r="AA27" s="864"/>
      <c r="AB27" s="865"/>
      <c r="AC27" s="179" t="s">
        <v>154</v>
      </c>
      <c r="AD27" s="898"/>
      <c r="AE27" s="1047"/>
      <c r="AF27" s="898"/>
      <c r="AG27" s="1047"/>
      <c r="AH27" s="899"/>
      <c r="AI27" s="158"/>
    </row>
    <row r="28" spans="1:40" ht="21.75" customHeight="1" x14ac:dyDescent="0.15">
      <c r="A28" s="945"/>
      <c r="B28" s="946"/>
      <c r="C28" s="946"/>
      <c r="D28" s="946"/>
      <c r="E28" s="947"/>
      <c r="F28" s="951"/>
      <c r="G28" s="946"/>
      <c r="H28" s="946"/>
      <c r="I28" s="946"/>
      <c r="J28" s="946"/>
      <c r="K28" s="947"/>
      <c r="L28" s="898" t="s">
        <v>216</v>
      </c>
      <c r="M28" s="898"/>
      <c r="N28" s="898"/>
      <c r="O28" s="898"/>
      <c r="P28" s="898"/>
      <c r="Q28" s="898"/>
      <c r="R28" s="900"/>
      <c r="S28" s="900"/>
      <c r="T28" s="900"/>
      <c r="U28" s="900"/>
      <c r="V28" s="901"/>
      <c r="W28" s="176" t="s">
        <v>154</v>
      </c>
      <c r="X28" s="900"/>
      <c r="Y28" s="900"/>
      <c r="Z28" s="900"/>
      <c r="AA28" s="900"/>
      <c r="AB28" s="901"/>
      <c r="AC28" s="177" t="s">
        <v>154</v>
      </c>
      <c r="AD28" s="898"/>
      <c r="AE28" s="1047"/>
      <c r="AF28" s="898"/>
      <c r="AG28" s="1047"/>
      <c r="AH28" s="899"/>
      <c r="AI28" s="158"/>
      <c r="AJ28" s="187"/>
    </row>
    <row r="29" spans="1:40" ht="21.75" customHeight="1" x14ac:dyDescent="0.15">
      <c r="A29" s="991"/>
      <c r="B29" s="934"/>
      <c r="C29" s="934"/>
      <c r="D29" s="934"/>
      <c r="E29" s="935"/>
      <c r="F29" s="921"/>
      <c r="G29" s="934"/>
      <c r="H29" s="934"/>
      <c r="I29" s="934"/>
      <c r="J29" s="934"/>
      <c r="K29" s="935"/>
      <c r="L29" s="898"/>
      <c r="M29" s="898"/>
      <c r="N29" s="898"/>
      <c r="O29" s="898"/>
      <c r="P29" s="898"/>
      <c r="Q29" s="898"/>
      <c r="R29" s="864">
        <f>R28*1.08</f>
        <v>0</v>
      </c>
      <c r="S29" s="864"/>
      <c r="T29" s="864"/>
      <c r="U29" s="864"/>
      <c r="V29" s="865"/>
      <c r="W29" s="178" t="s">
        <v>154</v>
      </c>
      <c r="X29" s="864">
        <f>X28*1.08</f>
        <v>0</v>
      </c>
      <c r="Y29" s="864"/>
      <c r="Z29" s="864"/>
      <c r="AA29" s="864"/>
      <c r="AB29" s="865"/>
      <c r="AC29" s="179" t="s">
        <v>154</v>
      </c>
      <c r="AD29" s="898"/>
      <c r="AE29" s="1047"/>
      <c r="AF29" s="898"/>
      <c r="AG29" s="1047"/>
      <c r="AH29" s="899"/>
      <c r="AI29" s="158"/>
    </row>
    <row r="30" spans="1:40" ht="21.75" customHeight="1" x14ac:dyDescent="0.15">
      <c r="A30" s="944" t="s">
        <v>217</v>
      </c>
      <c r="B30" s="932"/>
      <c r="C30" s="932"/>
      <c r="D30" s="932"/>
      <c r="E30" s="933"/>
      <c r="F30" s="1046" t="s">
        <v>227</v>
      </c>
      <c r="G30" s="1046"/>
      <c r="H30" s="1046"/>
      <c r="I30" s="1046"/>
      <c r="J30" s="1046"/>
      <c r="K30" s="1046"/>
      <c r="L30" s="898" t="s">
        <v>213</v>
      </c>
      <c r="M30" s="898"/>
      <c r="N30" s="898"/>
      <c r="O30" s="898"/>
      <c r="P30" s="898"/>
      <c r="Q30" s="898"/>
      <c r="R30" s="900"/>
      <c r="S30" s="900"/>
      <c r="T30" s="900"/>
      <c r="U30" s="900"/>
      <c r="V30" s="901"/>
      <c r="W30" s="176" t="s">
        <v>154</v>
      </c>
      <c r="X30" s="900"/>
      <c r="Y30" s="900"/>
      <c r="Z30" s="900"/>
      <c r="AA30" s="900"/>
      <c r="AB30" s="901"/>
      <c r="AC30" s="177" t="s">
        <v>154</v>
      </c>
      <c r="AD30" s="898"/>
      <c r="AE30" s="1047"/>
      <c r="AF30" s="898"/>
      <c r="AG30" s="1047"/>
      <c r="AH30" s="899"/>
      <c r="AI30" s="158"/>
    </row>
    <row r="31" spans="1:40" ht="21.75" customHeight="1" x14ac:dyDescent="0.15">
      <c r="A31" s="945"/>
      <c r="B31" s="946"/>
      <c r="C31" s="946"/>
      <c r="D31" s="946"/>
      <c r="E31" s="947"/>
      <c r="F31" s="898"/>
      <c r="G31" s="898"/>
      <c r="H31" s="898"/>
      <c r="I31" s="898"/>
      <c r="J31" s="898"/>
      <c r="K31" s="898"/>
      <c r="L31" s="898"/>
      <c r="M31" s="898"/>
      <c r="N31" s="898"/>
      <c r="O31" s="898"/>
      <c r="P31" s="898"/>
      <c r="Q31" s="898"/>
      <c r="R31" s="864">
        <f>R30*1.08</f>
        <v>0</v>
      </c>
      <c r="S31" s="864"/>
      <c r="T31" s="864"/>
      <c r="U31" s="864"/>
      <c r="V31" s="865"/>
      <c r="W31" s="178" t="s">
        <v>154</v>
      </c>
      <c r="X31" s="864">
        <f>X30*1.08</f>
        <v>0</v>
      </c>
      <c r="Y31" s="864"/>
      <c r="Z31" s="864"/>
      <c r="AA31" s="864"/>
      <c r="AB31" s="865"/>
      <c r="AC31" s="179" t="s">
        <v>154</v>
      </c>
      <c r="AD31" s="898"/>
      <c r="AE31" s="1047"/>
      <c r="AF31" s="898"/>
      <c r="AG31" s="1047"/>
      <c r="AH31" s="899"/>
      <c r="AI31" s="158"/>
    </row>
    <row r="32" spans="1:40" ht="21.75" customHeight="1" x14ac:dyDescent="0.15">
      <c r="A32" s="945"/>
      <c r="B32" s="946"/>
      <c r="C32" s="946"/>
      <c r="D32" s="946"/>
      <c r="E32" s="947"/>
      <c r="F32" s="898"/>
      <c r="G32" s="898"/>
      <c r="H32" s="898"/>
      <c r="I32" s="898"/>
      <c r="J32" s="898"/>
      <c r="K32" s="898"/>
      <c r="L32" s="898" t="s">
        <v>216</v>
      </c>
      <c r="M32" s="898"/>
      <c r="N32" s="898"/>
      <c r="O32" s="898"/>
      <c r="P32" s="898"/>
      <c r="Q32" s="898"/>
      <c r="R32" s="900"/>
      <c r="S32" s="900"/>
      <c r="T32" s="900"/>
      <c r="U32" s="900"/>
      <c r="V32" s="901"/>
      <c r="W32" s="176" t="s">
        <v>154</v>
      </c>
      <c r="X32" s="900"/>
      <c r="Y32" s="900"/>
      <c r="Z32" s="900"/>
      <c r="AA32" s="900"/>
      <c r="AB32" s="901"/>
      <c r="AC32" s="177" t="s">
        <v>154</v>
      </c>
      <c r="AD32" s="898"/>
      <c r="AE32" s="1047"/>
      <c r="AF32" s="898"/>
      <c r="AG32" s="1047"/>
      <c r="AH32" s="899"/>
      <c r="AI32" s="158"/>
    </row>
    <row r="33" spans="1:41" ht="21.75" customHeight="1" x14ac:dyDescent="0.15">
      <c r="A33" s="945"/>
      <c r="B33" s="946"/>
      <c r="C33" s="946"/>
      <c r="D33" s="946"/>
      <c r="E33" s="947"/>
      <c r="F33" s="898"/>
      <c r="G33" s="898"/>
      <c r="H33" s="898"/>
      <c r="I33" s="898"/>
      <c r="J33" s="898"/>
      <c r="K33" s="898"/>
      <c r="L33" s="898"/>
      <c r="M33" s="898"/>
      <c r="N33" s="898"/>
      <c r="O33" s="898"/>
      <c r="P33" s="898"/>
      <c r="Q33" s="898"/>
      <c r="R33" s="864">
        <f>R32*1.08</f>
        <v>0</v>
      </c>
      <c r="S33" s="864"/>
      <c r="T33" s="864"/>
      <c r="U33" s="864"/>
      <c r="V33" s="865"/>
      <c r="W33" s="178" t="s">
        <v>154</v>
      </c>
      <c r="X33" s="864">
        <f>X32*1.08</f>
        <v>0</v>
      </c>
      <c r="Y33" s="864"/>
      <c r="Z33" s="864"/>
      <c r="AA33" s="864"/>
      <c r="AB33" s="865"/>
      <c r="AC33" s="179" t="s">
        <v>154</v>
      </c>
      <c r="AD33" s="898"/>
      <c r="AE33" s="1047"/>
      <c r="AF33" s="898"/>
      <c r="AG33" s="1047"/>
      <c r="AH33" s="899"/>
      <c r="AI33" s="158"/>
    </row>
    <row r="34" spans="1:41" ht="21.75" customHeight="1" x14ac:dyDescent="0.15">
      <c r="A34" s="945"/>
      <c r="B34" s="946"/>
      <c r="C34" s="946"/>
      <c r="D34" s="946"/>
      <c r="E34" s="947"/>
      <c r="F34" s="898" t="s">
        <v>172</v>
      </c>
      <c r="G34" s="898"/>
      <c r="H34" s="898"/>
      <c r="I34" s="898"/>
      <c r="J34" s="898"/>
      <c r="K34" s="898"/>
      <c r="L34" s="898" t="s">
        <v>213</v>
      </c>
      <c r="M34" s="898"/>
      <c r="N34" s="898"/>
      <c r="O34" s="898"/>
      <c r="P34" s="898"/>
      <c r="Q34" s="898"/>
      <c r="R34" s="900"/>
      <c r="S34" s="900"/>
      <c r="T34" s="900"/>
      <c r="U34" s="900"/>
      <c r="V34" s="901"/>
      <c r="W34" s="176" t="s">
        <v>154</v>
      </c>
      <c r="X34" s="900"/>
      <c r="Y34" s="900"/>
      <c r="Z34" s="900"/>
      <c r="AA34" s="900"/>
      <c r="AB34" s="901"/>
      <c r="AC34" s="177" t="s">
        <v>154</v>
      </c>
      <c r="AD34" s="898"/>
      <c r="AE34" s="1047"/>
      <c r="AF34" s="898"/>
      <c r="AG34" s="1047"/>
      <c r="AH34" s="899"/>
      <c r="AI34" s="158"/>
    </row>
    <row r="35" spans="1:41" ht="21.75" customHeight="1" x14ac:dyDescent="0.15">
      <c r="A35" s="945"/>
      <c r="B35" s="946"/>
      <c r="C35" s="946"/>
      <c r="D35" s="946"/>
      <c r="E35" s="947"/>
      <c r="F35" s="898"/>
      <c r="G35" s="898"/>
      <c r="H35" s="898"/>
      <c r="I35" s="898"/>
      <c r="J35" s="898"/>
      <c r="K35" s="898"/>
      <c r="L35" s="898"/>
      <c r="M35" s="898"/>
      <c r="N35" s="898"/>
      <c r="O35" s="898"/>
      <c r="P35" s="898"/>
      <c r="Q35" s="898"/>
      <c r="R35" s="864">
        <f>R34*1.08</f>
        <v>0</v>
      </c>
      <c r="S35" s="864"/>
      <c r="T35" s="864"/>
      <c r="U35" s="864"/>
      <c r="V35" s="865"/>
      <c r="W35" s="178" t="s">
        <v>154</v>
      </c>
      <c r="X35" s="864">
        <f>X34*1.08</f>
        <v>0</v>
      </c>
      <c r="Y35" s="864"/>
      <c r="Z35" s="864"/>
      <c r="AA35" s="864"/>
      <c r="AB35" s="865"/>
      <c r="AC35" s="179" t="s">
        <v>154</v>
      </c>
      <c r="AD35" s="898"/>
      <c r="AE35" s="1047"/>
      <c r="AF35" s="898"/>
      <c r="AG35" s="1047"/>
      <c r="AH35" s="899"/>
      <c r="AI35" s="158"/>
    </row>
    <row r="36" spans="1:41" ht="21.75" customHeight="1" x14ac:dyDescent="0.15">
      <c r="A36" s="945"/>
      <c r="B36" s="946"/>
      <c r="C36" s="946"/>
      <c r="D36" s="946"/>
      <c r="E36" s="947"/>
      <c r="F36" s="898"/>
      <c r="G36" s="898"/>
      <c r="H36" s="898"/>
      <c r="I36" s="898"/>
      <c r="J36" s="898"/>
      <c r="K36" s="898"/>
      <c r="L36" s="898" t="s">
        <v>216</v>
      </c>
      <c r="M36" s="898"/>
      <c r="N36" s="898"/>
      <c r="O36" s="898"/>
      <c r="P36" s="898"/>
      <c r="Q36" s="898"/>
      <c r="R36" s="900"/>
      <c r="S36" s="900"/>
      <c r="T36" s="900"/>
      <c r="U36" s="900"/>
      <c r="V36" s="901"/>
      <c r="W36" s="176" t="s">
        <v>154</v>
      </c>
      <c r="X36" s="900"/>
      <c r="Y36" s="900"/>
      <c r="Z36" s="900"/>
      <c r="AA36" s="900"/>
      <c r="AB36" s="901"/>
      <c r="AC36" s="177" t="s">
        <v>154</v>
      </c>
      <c r="AD36" s="898"/>
      <c r="AE36" s="1047"/>
      <c r="AF36" s="898"/>
      <c r="AG36" s="1047"/>
      <c r="AH36" s="899"/>
      <c r="AI36" s="158"/>
      <c r="AJ36" s="158"/>
      <c r="AK36" s="17"/>
    </row>
    <row r="37" spans="1:41" ht="21.75" customHeight="1" x14ac:dyDescent="0.15">
      <c r="A37" s="945"/>
      <c r="B37" s="946"/>
      <c r="C37" s="946"/>
      <c r="D37" s="946"/>
      <c r="E37" s="947"/>
      <c r="F37" s="898"/>
      <c r="G37" s="898"/>
      <c r="H37" s="898"/>
      <c r="I37" s="898"/>
      <c r="J37" s="898"/>
      <c r="K37" s="898"/>
      <c r="L37" s="898"/>
      <c r="M37" s="898"/>
      <c r="N37" s="898"/>
      <c r="O37" s="898"/>
      <c r="P37" s="898"/>
      <c r="Q37" s="898"/>
      <c r="R37" s="864">
        <f>R36*1.08</f>
        <v>0</v>
      </c>
      <c r="S37" s="864"/>
      <c r="T37" s="864"/>
      <c r="U37" s="864"/>
      <c r="V37" s="865"/>
      <c r="W37" s="178" t="s">
        <v>154</v>
      </c>
      <c r="X37" s="864">
        <f>X36*1.08</f>
        <v>0</v>
      </c>
      <c r="Y37" s="864"/>
      <c r="Z37" s="864"/>
      <c r="AA37" s="864"/>
      <c r="AB37" s="865"/>
      <c r="AC37" s="179" t="s">
        <v>154</v>
      </c>
      <c r="AD37" s="898"/>
      <c r="AE37" s="1047"/>
      <c r="AF37" s="898"/>
      <c r="AG37" s="1047"/>
      <c r="AH37" s="899"/>
      <c r="AI37" s="158"/>
      <c r="AJ37" s="158"/>
      <c r="AK37" s="17"/>
    </row>
    <row r="38" spans="1:41" ht="21.75" customHeight="1" x14ac:dyDescent="0.15">
      <c r="A38" s="945"/>
      <c r="B38" s="946"/>
      <c r="C38" s="946"/>
      <c r="D38" s="946"/>
      <c r="E38" s="947"/>
      <c r="F38" s="1049" t="s">
        <v>228</v>
      </c>
      <c r="G38" s="898"/>
      <c r="H38" s="898"/>
      <c r="I38" s="898"/>
      <c r="J38" s="898"/>
      <c r="K38" s="898"/>
      <c r="L38" s="898" t="s">
        <v>229</v>
      </c>
      <c r="M38" s="898"/>
      <c r="N38" s="898"/>
      <c r="O38" s="898"/>
      <c r="P38" s="898"/>
      <c r="Q38" s="898"/>
      <c r="R38" s="900"/>
      <c r="S38" s="900"/>
      <c r="T38" s="900"/>
      <c r="U38" s="900"/>
      <c r="V38" s="901"/>
      <c r="W38" s="176" t="s">
        <v>154</v>
      </c>
      <c r="X38" s="900"/>
      <c r="Y38" s="900"/>
      <c r="Z38" s="900"/>
      <c r="AA38" s="900"/>
      <c r="AB38" s="901"/>
      <c r="AC38" s="177" t="s">
        <v>154</v>
      </c>
      <c r="AD38" s="898"/>
      <c r="AE38" s="1047"/>
      <c r="AF38" s="898"/>
      <c r="AG38" s="1047"/>
      <c r="AH38" s="899"/>
      <c r="AI38" s="158"/>
      <c r="AJ38" s="158"/>
      <c r="AK38" s="17"/>
    </row>
    <row r="39" spans="1:41" ht="21.75" customHeight="1" x14ac:dyDescent="0.15">
      <c r="A39" s="945"/>
      <c r="B39" s="946"/>
      <c r="C39" s="946"/>
      <c r="D39" s="946"/>
      <c r="E39" s="947"/>
      <c r="F39" s="898"/>
      <c r="G39" s="898"/>
      <c r="H39" s="898"/>
      <c r="I39" s="898"/>
      <c r="J39" s="898"/>
      <c r="K39" s="898"/>
      <c r="L39" s="898"/>
      <c r="M39" s="898"/>
      <c r="N39" s="898"/>
      <c r="O39" s="898"/>
      <c r="P39" s="898"/>
      <c r="Q39" s="898"/>
      <c r="R39" s="864">
        <f>R38*1.08</f>
        <v>0</v>
      </c>
      <c r="S39" s="864"/>
      <c r="T39" s="864"/>
      <c r="U39" s="864"/>
      <c r="V39" s="865"/>
      <c r="W39" s="178" t="s">
        <v>154</v>
      </c>
      <c r="X39" s="864">
        <f>X38*1.08</f>
        <v>0</v>
      </c>
      <c r="Y39" s="864"/>
      <c r="Z39" s="864"/>
      <c r="AA39" s="864"/>
      <c r="AB39" s="865"/>
      <c r="AC39" s="179" t="s">
        <v>154</v>
      </c>
      <c r="AD39" s="898"/>
      <c r="AE39" s="1047"/>
      <c r="AF39" s="898"/>
      <c r="AG39" s="1047"/>
      <c r="AH39" s="899"/>
      <c r="AI39" s="158"/>
      <c r="AJ39" s="158"/>
      <c r="AK39" s="17"/>
    </row>
    <row r="40" spans="1:41" ht="21.75" customHeight="1" x14ac:dyDescent="0.15">
      <c r="A40" s="945"/>
      <c r="B40" s="946"/>
      <c r="C40" s="946"/>
      <c r="D40" s="946"/>
      <c r="E40" s="947"/>
      <c r="F40" s="898"/>
      <c r="G40" s="898"/>
      <c r="H40" s="898"/>
      <c r="I40" s="898"/>
      <c r="J40" s="898"/>
      <c r="K40" s="898"/>
      <c r="L40" s="898" t="s">
        <v>216</v>
      </c>
      <c r="M40" s="898"/>
      <c r="N40" s="898"/>
      <c r="O40" s="898"/>
      <c r="P40" s="898"/>
      <c r="Q40" s="898"/>
      <c r="R40" s="900"/>
      <c r="S40" s="900"/>
      <c r="T40" s="900"/>
      <c r="U40" s="900"/>
      <c r="V40" s="901"/>
      <c r="W40" s="176" t="s">
        <v>154</v>
      </c>
      <c r="X40" s="900"/>
      <c r="Y40" s="900"/>
      <c r="Z40" s="900"/>
      <c r="AA40" s="900"/>
      <c r="AB40" s="901"/>
      <c r="AC40" s="177" t="s">
        <v>154</v>
      </c>
      <c r="AD40" s="898"/>
      <c r="AE40" s="1047"/>
      <c r="AF40" s="898"/>
      <c r="AG40" s="1047"/>
      <c r="AH40" s="899"/>
      <c r="AI40" s="158"/>
      <c r="AJ40" s="158"/>
    </row>
    <row r="41" spans="1:41" ht="21.75" customHeight="1" x14ac:dyDescent="0.15">
      <c r="A41" s="945"/>
      <c r="B41" s="946"/>
      <c r="C41" s="946"/>
      <c r="D41" s="946"/>
      <c r="E41" s="947"/>
      <c r="F41" s="898"/>
      <c r="G41" s="898"/>
      <c r="H41" s="898"/>
      <c r="I41" s="898"/>
      <c r="J41" s="898"/>
      <c r="K41" s="898"/>
      <c r="L41" s="898"/>
      <c r="M41" s="898"/>
      <c r="N41" s="898"/>
      <c r="O41" s="898"/>
      <c r="P41" s="898"/>
      <c r="Q41" s="898"/>
      <c r="R41" s="864">
        <f>R40*1.08</f>
        <v>0</v>
      </c>
      <c r="S41" s="864"/>
      <c r="T41" s="864"/>
      <c r="U41" s="864"/>
      <c r="V41" s="865"/>
      <c r="W41" s="178" t="s">
        <v>154</v>
      </c>
      <c r="X41" s="864">
        <f>X40*1.08</f>
        <v>0</v>
      </c>
      <c r="Y41" s="864"/>
      <c r="Z41" s="864"/>
      <c r="AA41" s="864"/>
      <c r="AB41" s="865"/>
      <c r="AC41" s="179" t="s">
        <v>154</v>
      </c>
      <c r="AD41" s="898"/>
      <c r="AE41" s="1047"/>
      <c r="AF41" s="898"/>
      <c r="AG41" s="1047"/>
      <c r="AH41" s="899"/>
      <c r="AI41" s="158"/>
      <c r="AJ41" s="158"/>
    </row>
    <row r="42" spans="1:41" ht="21.75" customHeight="1" x14ac:dyDescent="0.15">
      <c r="A42" s="945"/>
      <c r="B42" s="946"/>
      <c r="C42" s="946"/>
      <c r="D42" s="946"/>
      <c r="E42" s="947"/>
      <c r="F42" s="1049" t="s">
        <v>230</v>
      </c>
      <c r="G42" s="898"/>
      <c r="H42" s="898"/>
      <c r="I42" s="898"/>
      <c r="J42" s="898"/>
      <c r="K42" s="898"/>
      <c r="L42" s="898" t="s">
        <v>221</v>
      </c>
      <c r="M42" s="898"/>
      <c r="N42" s="898"/>
      <c r="O42" s="898"/>
      <c r="P42" s="898"/>
      <c r="Q42" s="898"/>
      <c r="R42" s="900"/>
      <c r="S42" s="900"/>
      <c r="T42" s="900"/>
      <c r="U42" s="900"/>
      <c r="V42" s="901"/>
      <c r="W42" s="176" t="s">
        <v>154</v>
      </c>
      <c r="X42" s="900"/>
      <c r="Y42" s="900"/>
      <c r="Z42" s="900"/>
      <c r="AA42" s="900"/>
      <c r="AB42" s="901"/>
      <c r="AC42" s="177" t="s">
        <v>154</v>
      </c>
      <c r="AD42" s="898"/>
      <c r="AE42" s="1047"/>
      <c r="AF42" s="898"/>
      <c r="AG42" s="1047"/>
      <c r="AH42" s="899"/>
      <c r="AI42" s="158"/>
      <c r="AJ42" s="158"/>
    </row>
    <row r="43" spans="1:41" ht="21.75" customHeight="1" x14ac:dyDescent="0.15">
      <c r="A43" s="945"/>
      <c r="B43" s="946"/>
      <c r="C43" s="946"/>
      <c r="D43" s="946"/>
      <c r="E43" s="947"/>
      <c r="F43" s="898"/>
      <c r="G43" s="898"/>
      <c r="H43" s="898"/>
      <c r="I43" s="898"/>
      <c r="J43" s="898"/>
      <c r="K43" s="898"/>
      <c r="L43" s="898"/>
      <c r="M43" s="898"/>
      <c r="N43" s="898"/>
      <c r="O43" s="898"/>
      <c r="P43" s="898"/>
      <c r="Q43" s="898"/>
      <c r="R43" s="864">
        <f>R42*1.08</f>
        <v>0</v>
      </c>
      <c r="S43" s="864"/>
      <c r="T43" s="864"/>
      <c r="U43" s="864"/>
      <c r="V43" s="865"/>
      <c r="W43" s="178" t="s">
        <v>154</v>
      </c>
      <c r="X43" s="864">
        <f>X42*1.08</f>
        <v>0</v>
      </c>
      <c r="Y43" s="864"/>
      <c r="Z43" s="864"/>
      <c r="AA43" s="864"/>
      <c r="AB43" s="865"/>
      <c r="AC43" s="179" t="s">
        <v>154</v>
      </c>
      <c r="AD43" s="898"/>
      <c r="AE43" s="1047"/>
      <c r="AF43" s="898"/>
      <c r="AG43" s="1047"/>
      <c r="AH43" s="899"/>
      <c r="AI43" s="158"/>
      <c r="AJ43" s="158"/>
    </row>
    <row r="44" spans="1:41" ht="21.75" customHeight="1" x14ac:dyDescent="0.15">
      <c r="A44" s="945"/>
      <c r="B44" s="946"/>
      <c r="C44" s="946"/>
      <c r="D44" s="946"/>
      <c r="E44" s="947"/>
      <c r="F44" s="898"/>
      <c r="G44" s="898"/>
      <c r="H44" s="898"/>
      <c r="I44" s="898"/>
      <c r="J44" s="898"/>
      <c r="K44" s="898"/>
      <c r="L44" s="898" t="s">
        <v>216</v>
      </c>
      <c r="M44" s="898"/>
      <c r="N44" s="898"/>
      <c r="O44" s="898"/>
      <c r="P44" s="898"/>
      <c r="Q44" s="898"/>
      <c r="R44" s="900"/>
      <c r="S44" s="900"/>
      <c r="T44" s="900"/>
      <c r="U44" s="900"/>
      <c r="V44" s="901"/>
      <c r="W44" s="176" t="s">
        <v>154</v>
      </c>
      <c r="X44" s="900"/>
      <c r="Y44" s="900"/>
      <c r="Z44" s="900"/>
      <c r="AA44" s="900"/>
      <c r="AB44" s="901"/>
      <c r="AC44" s="177" t="s">
        <v>154</v>
      </c>
      <c r="AD44" s="898"/>
      <c r="AE44" s="1047"/>
      <c r="AF44" s="898"/>
      <c r="AG44" s="1047"/>
      <c r="AH44" s="899"/>
      <c r="AI44" s="158"/>
      <c r="AJ44" s="158"/>
    </row>
    <row r="45" spans="1:41" ht="21.75" customHeight="1" thickBot="1" x14ac:dyDescent="0.2">
      <c r="A45" s="948"/>
      <c r="B45" s="949"/>
      <c r="C45" s="949"/>
      <c r="D45" s="949"/>
      <c r="E45" s="950"/>
      <c r="F45" s="914"/>
      <c r="G45" s="914"/>
      <c r="H45" s="914"/>
      <c r="I45" s="914"/>
      <c r="J45" s="914"/>
      <c r="K45" s="914"/>
      <c r="L45" s="914"/>
      <c r="M45" s="914"/>
      <c r="N45" s="914"/>
      <c r="O45" s="914"/>
      <c r="P45" s="914"/>
      <c r="Q45" s="914"/>
      <c r="R45" s="926">
        <f>R44*1.08</f>
        <v>0</v>
      </c>
      <c r="S45" s="926"/>
      <c r="T45" s="926"/>
      <c r="U45" s="926"/>
      <c r="V45" s="927"/>
      <c r="W45" s="180" t="s">
        <v>154</v>
      </c>
      <c r="X45" s="926">
        <f>X44*1.08</f>
        <v>0</v>
      </c>
      <c r="Y45" s="926"/>
      <c r="Z45" s="926"/>
      <c r="AA45" s="926"/>
      <c r="AB45" s="927"/>
      <c r="AC45" s="181" t="s">
        <v>154</v>
      </c>
      <c r="AD45" s="914"/>
      <c r="AE45" s="1048"/>
      <c r="AF45" s="914"/>
      <c r="AG45" s="1048"/>
      <c r="AH45" s="915"/>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30" t="s">
        <v>140</v>
      </c>
      <c r="B47" s="930"/>
      <c r="C47" s="930"/>
      <c r="D47" s="930"/>
      <c r="E47" s="930"/>
      <c r="F47" s="930"/>
      <c r="G47" s="930"/>
      <c r="H47" s="157"/>
      <c r="I47" s="157"/>
      <c r="J47" s="157"/>
      <c r="K47" s="157"/>
      <c r="L47" s="157"/>
      <c r="M47" s="157"/>
      <c r="N47" s="157"/>
      <c r="O47" s="157"/>
      <c r="P47" s="157"/>
      <c r="Q47" s="157"/>
      <c r="AD47" s="157"/>
      <c r="AE47" s="157"/>
      <c r="AF47" s="157"/>
      <c r="AG47" s="10"/>
      <c r="AH47" s="10"/>
      <c r="AI47" s="158"/>
      <c r="AJ47" s="158"/>
    </row>
    <row r="48" spans="1:41" ht="13.5" customHeight="1" x14ac:dyDescent="0.15">
      <c r="A48" s="930"/>
      <c r="B48" s="930"/>
      <c r="C48" s="930"/>
      <c r="D48" s="930"/>
      <c r="E48" s="930"/>
      <c r="F48" s="930"/>
      <c r="G48" s="930"/>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37" t="s">
        <v>148</v>
      </c>
      <c r="F51" s="938"/>
      <c r="G51" s="938"/>
      <c r="H51" s="938"/>
      <c r="I51" s="938"/>
      <c r="J51" s="938"/>
      <c r="K51" s="938"/>
      <c r="L51" s="938" t="s">
        <v>149</v>
      </c>
      <c r="M51" s="938"/>
      <c r="N51" s="938"/>
      <c r="O51" s="938"/>
      <c r="P51" s="938"/>
      <c r="Q51" s="938"/>
      <c r="R51" s="938"/>
      <c r="S51" s="941" t="s">
        <v>150</v>
      </c>
      <c r="T51" s="941"/>
      <c r="U51" s="941"/>
      <c r="V51" s="941"/>
      <c r="W51" s="941"/>
      <c r="X51" s="941"/>
      <c r="Y51" s="941"/>
      <c r="Z51" s="941"/>
      <c r="AA51" s="941"/>
      <c r="AB51" s="941"/>
      <c r="AC51" s="941"/>
      <c r="AD51" s="941"/>
      <c r="AE51" s="941"/>
      <c r="AF51" s="942"/>
      <c r="AJ51" s="21"/>
      <c r="AK51" s="170"/>
      <c r="AL51" s="170"/>
      <c r="AM51" s="170"/>
      <c r="AN51" s="17"/>
      <c r="AO51" s="17"/>
    </row>
    <row r="52" spans="1:41" ht="14.25" thickBot="1" x14ac:dyDescent="0.2">
      <c r="A52" s="158"/>
      <c r="B52" s="157"/>
      <c r="C52" s="157"/>
      <c r="D52" s="157"/>
      <c r="E52" s="939"/>
      <c r="F52" s="940"/>
      <c r="G52" s="940"/>
      <c r="H52" s="940"/>
      <c r="I52" s="940"/>
      <c r="J52" s="940"/>
      <c r="K52" s="940"/>
      <c r="L52" s="940"/>
      <c r="M52" s="940"/>
      <c r="N52" s="940"/>
      <c r="O52" s="940"/>
      <c r="P52" s="940"/>
      <c r="Q52" s="940"/>
      <c r="R52" s="940"/>
      <c r="S52" s="888"/>
      <c r="T52" s="888"/>
      <c r="U52" s="888"/>
      <c r="V52" s="888"/>
      <c r="W52" s="888"/>
      <c r="X52" s="888"/>
      <c r="Y52" s="888"/>
      <c r="Z52" s="888"/>
      <c r="AA52" s="888"/>
      <c r="AB52" s="888"/>
      <c r="AC52" s="888"/>
      <c r="AD52" s="888"/>
      <c r="AE52" s="888"/>
      <c r="AF52" s="943"/>
      <c r="AJ52" s="21"/>
      <c r="AK52" s="170"/>
      <c r="AL52" s="170"/>
      <c r="AM52" s="170"/>
      <c r="AN52" s="17"/>
      <c r="AO52" s="17"/>
    </row>
    <row r="53" spans="1:41" ht="13.5" customHeight="1" x14ac:dyDescent="0.15">
      <c r="A53" s="890" t="s">
        <v>155</v>
      </c>
      <c r="B53" s="891"/>
      <c r="C53" s="891"/>
      <c r="D53" s="892"/>
      <c r="E53" s="1004" t="s">
        <v>214</v>
      </c>
      <c r="F53" s="1050"/>
      <c r="G53" s="1050"/>
      <c r="H53" s="1050"/>
      <c r="I53" s="1050"/>
      <c r="J53" s="1050"/>
      <c r="K53" s="1051"/>
      <c r="L53" s="1004" t="s">
        <v>214</v>
      </c>
      <c r="M53" s="1005"/>
      <c r="N53" s="1005"/>
      <c r="O53" s="1005"/>
      <c r="P53" s="1005"/>
      <c r="Q53" s="1005"/>
      <c r="R53" s="1006"/>
      <c r="S53" s="902" t="s">
        <v>215</v>
      </c>
      <c r="T53" s="868"/>
      <c r="U53" s="869"/>
      <c r="V53" s="904"/>
      <c r="W53" s="905"/>
      <c r="X53" s="905"/>
      <c r="Y53" s="905"/>
      <c r="Z53" s="908" t="s">
        <v>154</v>
      </c>
      <c r="AA53" s="910">
        <f>V53*1.08</f>
        <v>0</v>
      </c>
      <c r="AB53" s="911"/>
      <c r="AC53" s="911"/>
      <c r="AD53" s="908" t="s">
        <v>154</v>
      </c>
      <c r="AE53" s="919" t="s">
        <v>157</v>
      </c>
      <c r="AF53" s="920"/>
      <c r="AJ53" s="21"/>
      <c r="AK53" s="170"/>
      <c r="AL53" s="170"/>
      <c r="AM53" s="170"/>
      <c r="AN53" s="17"/>
      <c r="AO53" s="17"/>
    </row>
    <row r="54" spans="1:41" x14ac:dyDescent="0.15">
      <c r="A54" s="870"/>
      <c r="B54" s="871"/>
      <c r="C54" s="871"/>
      <c r="D54" s="872"/>
      <c r="E54" s="1052"/>
      <c r="F54" s="1053"/>
      <c r="G54" s="1053"/>
      <c r="H54" s="1053"/>
      <c r="I54" s="1053"/>
      <c r="J54" s="1053"/>
      <c r="K54" s="1054"/>
      <c r="L54" s="1007"/>
      <c r="M54" s="1008"/>
      <c r="N54" s="1008"/>
      <c r="O54" s="1008"/>
      <c r="P54" s="1008"/>
      <c r="Q54" s="1008"/>
      <c r="R54" s="1009"/>
      <c r="S54" s="1024"/>
      <c r="T54" s="894"/>
      <c r="U54" s="895"/>
      <c r="V54" s="906"/>
      <c r="W54" s="907"/>
      <c r="X54" s="907"/>
      <c r="Y54" s="907"/>
      <c r="Z54" s="909"/>
      <c r="AA54" s="912"/>
      <c r="AB54" s="913"/>
      <c r="AC54" s="913"/>
      <c r="AD54" s="909"/>
      <c r="AE54" s="921"/>
      <c r="AF54" s="922"/>
      <c r="AJ54" s="21"/>
      <c r="AK54" s="170"/>
      <c r="AL54" s="170"/>
      <c r="AM54" s="170"/>
      <c r="AN54" s="17"/>
      <c r="AO54" s="17"/>
    </row>
    <row r="55" spans="1:41" x14ac:dyDescent="0.15">
      <c r="A55" s="870"/>
      <c r="B55" s="871"/>
      <c r="C55" s="871"/>
      <c r="D55" s="872"/>
      <c r="E55" s="1052"/>
      <c r="F55" s="1053"/>
      <c r="G55" s="1053"/>
      <c r="H55" s="1053"/>
      <c r="I55" s="1053"/>
      <c r="J55" s="1053"/>
      <c r="K55" s="1054"/>
      <c r="L55" s="1007"/>
      <c r="M55" s="1008"/>
      <c r="N55" s="1008"/>
      <c r="O55" s="1008"/>
      <c r="P55" s="1008"/>
      <c r="Q55" s="1008"/>
      <c r="R55" s="1009"/>
      <c r="S55" s="902" t="s">
        <v>217</v>
      </c>
      <c r="T55" s="868"/>
      <c r="U55" s="869"/>
      <c r="V55" s="904"/>
      <c r="W55" s="905"/>
      <c r="X55" s="905"/>
      <c r="Y55" s="905"/>
      <c r="Z55" s="908" t="s">
        <v>154</v>
      </c>
      <c r="AA55" s="910">
        <f>V55*1.08</f>
        <v>0</v>
      </c>
      <c r="AB55" s="911"/>
      <c r="AC55" s="911"/>
      <c r="AD55" s="908" t="s">
        <v>154</v>
      </c>
      <c r="AE55" s="919" t="s">
        <v>157</v>
      </c>
      <c r="AF55" s="920"/>
      <c r="AI55" s="21"/>
      <c r="AJ55" s="21"/>
      <c r="AK55" s="170"/>
      <c r="AL55" s="170"/>
      <c r="AM55" s="170"/>
      <c r="AN55" s="17"/>
      <c r="AO55" s="17"/>
    </row>
    <row r="56" spans="1:41" ht="13.5" customHeight="1" x14ac:dyDescent="0.15">
      <c r="A56" s="893"/>
      <c r="B56" s="894"/>
      <c r="C56" s="894"/>
      <c r="D56" s="895"/>
      <c r="E56" s="1055"/>
      <c r="F56" s="1056"/>
      <c r="G56" s="1056"/>
      <c r="H56" s="1056"/>
      <c r="I56" s="1056"/>
      <c r="J56" s="1056"/>
      <c r="K56" s="1057"/>
      <c r="L56" s="1029"/>
      <c r="M56" s="1030"/>
      <c r="N56" s="1030"/>
      <c r="O56" s="1030"/>
      <c r="P56" s="1030"/>
      <c r="Q56" s="1030"/>
      <c r="R56" s="1031"/>
      <c r="S56" s="1024"/>
      <c r="T56" s="894"/>
      <c r="U56" s="895"/>
      <c r="V56" s="906"/>
      <c r="W56" s="907"/>
      <c r="X56" s="907"/>
      <c r="Y56" s="907"/>
      <c r="Z56" s="909"/>
      <c r="AA56" s="912"/>
      <c r="AB56" s="913"/>
      <c r="AC56" s="913"/>
      <c r="AD56" s="909"/>
      <c r="AE56" s="921"/>
      <c r="AF56" s="922"/>
      <c r="AI56" s="21"/>
      <c r="AJ56" s="21"/>
      <c r="AK56" s="170"/>
      <c r="AL56" s="170"/>
      <c r="AM56" s="170"/>
      <c r="AN56" s="17"/>
      <c r="AO56" s="17"/>
    </row>
    <row r="57" spans="1:41" ht="13.5" customHeight="1" x14ac:dyDescent="0.15">
      <c r="A57" s="867" t="s">
        <v>167</v>
      </c>
      <c r="B57" s="868"/>
      <c r="C57" s="868"/>
      <c r="D57" s="869"/>
      <c r="E57" s="1004" t="s">
        <v>219</v>
      </c>
      <c r="F57" s="1005"/>
      <c r="G57" s="1005"/>
      <c r="H57" s="1005"/>
      <c r="I57" s="1005"/>
      <c r="J57" s="1005"/>
      <c r="K57" s="1006"/>
      <c r="L57" s="1004" t="s">
        <v>219</v>
      </c>
      <c r="M57" s="1005"/>
      <c r="N57" s="1005"/>
      <c r="O57" s="1005"/>
      <c r="P57" s="1005"/>
      <c r="Q57" s="1005"/>
      <c r="R57" s="1006"/>
      <c r="S57" s="1025"/>
      <c r="T57" s="1032"/>
      <c r="U57" s="1033"/>
      <c r="V57" s="1036"/>
      <c r="W57" s="1037"/>
      <c r="X57" s="1037"/>
      <c r="Y57" s="1037"/>
      <c r="Z57" s="1040"/>
      <c r="AA57" s="1042"/>
      <c r="AB57" s="1043"/>
      <c r="AC57" s="1043"/>
      <c r="AD57" s="1040"/>
      <c r="AE57" s="1025"/>
      <c r="AF57" s="1026"/>
      <c r="AI57" s="21"/>
      <c r="AK57" s="170"/>
      <c r="AL57" s="170"/>
      <c r="AM57" s="170"/>
      <c r="AN57" s="17"/>
      <c r="AO57" s="17"/>
    </row>
    <row r="58" spans="1:41" x14ac:dyDescent="0.15">
      <c r="A58" s="870"/>
      <c r="B58" s="871"/>
      <c r="C58" s="871"/>
      <c r="D58" s="872"/>
      <c r="E58" s="1007"/>
      <c r="F58" s="1008"/>
      <c r="G58" s="1008"/>
      <c r="H58" s="1008"/>
      <c r="I58" s="1008"/>
      <c r="J58" s="1008"/>
      <c r="K58" s="1009"/>
      <c r="L58" s="1007"/>
      <c r="M58" s="1008"/>
      <c r="N58" s="1008"/>
      <c r="O58" s="1008"/>
      <c r="P58" s="1008"/>
      <c r="Q58" s="1008"/>
      <c r="R58" s="1009"/>
      <c r="S58" s="1027"/>
      <c r="T58" s="1034"/>
      <c r="U58" s="1035"/>
      <c r="V58" s="1038"/>
      <c r="W58" s="1039"/>
      <c r="X58" s="1039"/>
      <c r="Y58" s="1039"/>
      <c r="Z58" s="1041"/>
      <c r="AA58" s="1044"/>
      <c r="AB58" s="1045"/>
      <c r="AC58" s="1045"/>
      <c r="AD58" s="1041"/>
      <c r="AE58" s="1027"/>
      <c r="AF58" s="1028"/>
      <c r="AI58" s="21"/>
      <c r="AK58" s="170"/>
      <c r="AL58" s="170"/>
      <c r="AM58" s="170"/>
      <c r="AN58" s="17"/>
      <c r="AO58" s="17"/>
    </row>
    <row r="59" spans="1:41" x14ac:dyDescent="0.15">
      <c r="A59" s="870"/>
      <c r="B59" s="871"/>
      <c r="C59" s="871"/>
      <c r="D59" s="872"/>
      <c r="E59" s="1007"/>
      <c r="F59" s="1008"/>
      <c r="G59" s="1008"/>
      <c r="H59" s="1008"/>
      <c r="I59" s="1008"/>
      <c r="J59" s="1008"/>
      <c r="K59" s="1009"/>
      <c r="L59" s="1007"/>
      <c r="M59" s="1008"/>
      <c r="N59" s="1008"/>
      <c r="O59" s="1008"/>
      <c r="P59" s="1008"/>
      <c r="Q59" s="1008"/>
      <c r="R59" s="1009"/>
      <c r="S59" s="902" t="s">
        <v>217</v>
      </c>
      <c r="T59" s="868"/>
      <c r="U59" s="869"/>
      <c r="V59" s="904"/>
      <c r="W59" s="905"/>
      <c r="X59" s="905"/>
      <c r="Y59" s="905"/>
      <c r="Z59" s="908" t="s">
        <v>154</v>
      </c>
      <c r="AA59" s="910">
        <f>V59*1.08</f>
        <v>0</v>
      </c>
      <c r="AB59" s="911"/>
      <c r="AC59" s="911"/>
      <c r="AD59" s="908" t="s">
        <v>154</v>
      </c>
      <c r="AE59" s="919" t="s">
        <v>157</v>
      </c>
      <c r="AF59" s="920"/>
      <c r="AI59" s="21"/>
      <c r="AK59" s="170"/>
      <c r="AL59" s="170"/>
      <c r="AM59" s="170"/>
      <c r="AN59" s="17"/>
      <c r="AO59" s="17"/>
    </row>
    <row r="60" spans="1:41" ht="13.5" customHeight="1" x14ac:dyDescent="0.15">
      <c r="A60" s="893"/>
      <c r="B60" s="894"/>
      <c r="C60" s="894"/>
      <c r="D60" s="895"/>
      <c r="E60" s="1029"/>
      <c r="F60" s="1030"/>
      <c r="G60" s="1030"/>
      <c r="H60" s="1030"/>
      <c r="I60" s="1030"/>
      <c r="J60" s="1030"/>
      <c r="K60" s="1031"/>
      <c r="L60" s="1029"/>
      <c r="M60" s="1030"/>
      <c r="N60" s="1030"/>
      <c r="O60" s="1030"/>
      <c r="P60" s="1030"/>
      <c r="Q60" s="1030"/>
      <c r="R60" s="1031"/>
      <c r="S60" s="1024"/>
      <c r="T60" s="894"/>
      <c r="U60" s="895"/>
      <c r="V60" s="906"/>
      <c r="W60" s="907"/>
      <c r="X60" s="907"/>
      <c r="Y60" s="907"/>
      <c r="Z60" s="909"/>
      <c r="AA60" s="912"/>
      <c r="AB60" s="913"/>
      <c r="AC60" s="913"/>
      <c r="AD60" s="909"/>
      <c r="AE60" s="921"/>
      <c r="AF60" s="922"/>
      <c r="AI60" s="21"/>
      <c r="AK60" s="170"/>
      <c r="AL60" s="170"/>
      <c r="AM60" s="170"/>
      <c r="AN60" s="17"/>
      <c r="AO60" s="17"/>
    </row>
    <row r="61" spans="1:41" x14ac:dyDescent="0.15">
      <c r="A61" s="867" t="s">
        <v>171</v>
      </c>
      <c r="B61" s="868"/>
      <c r="C61" s="868"/>
      <c r="D61" s="869"/>
      <c r="E61" s="1004" t="s">
        <v>219</v>
      </c>
      <c r="F61" s="1005"/>
      <c r="G61" s="1005"/>
      <c r="H61" s="1005"/>
      <c r="I61" s="1005"/>
      <c r="J61" s="1005"/>
      <c r="K61" s="1006"/>
      <c r="L61" s="1004" t="s">
        <v>219</v>
      </c>
      <c r="M61" s="1005"/>
      <c r="N61" s="1005"/>
      <c r="O61" s="1005"/>
      <c r="P61" s="1005"/>
      <c r="Q61" s="1005"/>
      <c r="R61" s="1006"/>
      <c r="S61" s="902" t="s">
        <v>215</v>
      </c>
      <c r="T61" s="868"/>
      <c r="U61" s="869"/>
      <c r="V61" s="904"/>
      <c r="W61" s="905"/>
      <c r="X61" s="905"/>
      <c r="Y61" s="905"/>
      <c r="Z61" s="908" t="s">
        <v>154</v>
      </c>
      <c r="AA61" s="910">
        <f>V61*1.08</f>
        <v>0</v>
      </c>
      <c r="AB61" s="911"/>
      <c r="AC61" s="911"/>
      <c r="AD61" s="908" t="s">
        <v>154</v>
      </c>
      <c r="AE61" s="919" t="s">
        <v>157</v>
      </c>
      <c r="AF61" s="920"/>
      <c r="AI61" s="21"/>
      <c r="AK61" s="170"/>
      <c r="AL61" s="170"/>
      <c r="AM61" s="170"/>
      <c r="AN61" s="17"/>
      <c r="AO61" s="17"/>
    </row>
    <row r="62" spans="1:41" x14ac:dyDescent="0.15">
      <c r="A62" s="870"/>
      <c r="B62" s="871"/>
      <c r="C62" s="871"/>
      <c r="D62" s="872"/>
      <c r="E62" s="1007"/>
      <c r="F62" s="1008"/>
      <c r="G62" s="1008"/>
      <c r="H62" s="1008"/>
      <c r="I62" s="1008"/>
      <c r="J62" s="1008"/>
      <c r="K62" s="1009"/>
      <c r="L62" s="1007"/>
      <c r="M62" s="1008"/>
      <c r="N62" s="1008"/>
      <c r="O62" s="1008"/>
      <c r="P62" s="1008"/>
      <c r="Q62" s="1008"/>
      <c r="R62" s="1009"/>
      <c r="S62" s="1024"/>
      <c r="T62" s="894"/>
      <c r="U62" s="895"/>
      <c r="V62" s="906"/>
      <c r="W62" s="907"/>
      <c r="X62" s="907"/>
      <c r="Y62" s="907"/>
      <c r="Z62" s="909"/>
      <c r="AA62" s="912"/>
      <c r="AB62" s="913"/>
      <c r="AC62" s="913"/>
      <c r="AD62" s="909"/>
      <c r="AE62" s="921"/>
      <c r="AF62" s="922"/>
      <c r="AI62" s="21"/>
      <c r="AK62" s="170"/>
      <c r="AL62" s="170"/>
      <c r="AM62" s="170"/>
      <c r="AN62" s="17"/>
      <c r="AO62" s="17"/>
    </row>
    <row r="63" spans="1:41" x14ac:dyDescent="0.15">
      <c r="A63" s="870"/>
      <c r="B63" s="871"/>
      <c r="C63" s="871"/>
      <c r="D63" s="872"/>
      <c r="E63" s="1007"/>
      <c r="F63" s="1008"/>
      <c r="G63" s="1008"/>
      <c r="H63" s="1008"/>
      <c r="I63" s="1008"/>
      <c r="J63" s="1008"/>
      <c r="K63" s="1009"/>
      <c r="L63" s="1007"/>
      <c r="M63" s="1008"/>
      <c r="N63" s="1008"/>
      <c r="O63" s="1008"/>
      <c r="P63" s="1008"/>
      <c r="Q63" s="1008"/>
      <c r="R63" s="1009"/>
      <c r="S63" s="902" t="s">
        <v>217</v>
      </c>
      <c r="T63" s="868"/>
      <c r="U63" s="869"/>
      <c r="V63" s="904"/>
      <c r="W63" s="905"/>
      <c r="X63" s="905"/>
      <c r="Y63" s="905"/>
      <c r="Z63" s="908" t="s">
        <v>154</v>
      </c>
      <c r="AA63" s="910">
        <f>V63*1.08</f>
        <v>0</v>
      </c>
      <c r="AB63" s="911"/>
      <c r="AC63" s="911"/>
      <c r="AD63" s="908" t="s">
        <v>154</v>
      </c>
      <c r="AE63" s="919" t="s">
        <v>157</v>
      </c>
      <c r="AF63" s="920"/>
      <c r="AI63" s="21"/>
      <c r="AK63" s="170"/>
      <c r="AL63" s="170"/>
      <c r="AM63" s="170"/>
      <c r="AN63" s="17"/>
      <c r="AO63" s="17"/>
    </row>
    <row r="64" spans="1:41" x14ac:dyDescent="0.15">
      <c r="A64" s="893"/>
      <c r="B64" s="894"/>
      <c r="C64" s="894"/>
      <c r="D64" s="895"/>
      <c r="E64" s="1029"/>
      <c r="F64" s="1030"/>
      <c r="G64" s="1030"/>
      <c r="H64" s="1030"/>
      <c r="I64" s="1030"/>
      <c r="J64" s="1030"/>
      <c r="K64" s="1031"/>
      <c r="L64" s="1029"/>
      <c r="M64" s="1030"/>
      <c r="N64" s="1030"/>
      <c r="O64" s="1030"/>
      <c r="P64" s="1030"/>
      <c r="Q64" s="1030"/>
      <c r="R64" s="1031"/>
      <c r="S64" s="1024"/>
      <c r="T64" s="894"/>
      <c r="U64" s="895"/>
      <c r="V64" s="906"/>
      <c r="W64" s="907"/>
      <c r="X64" s="907"/>
      <c r="Y64" s="907"/>
      <c r="Z64" s="909"/>
      <c r="AA64" s="912"/>
      <c r="AB64" s="913"/>
      <c r="AC64" s="913"/>
      <c r="AD64" s="909"/>
      <c r="AE64" s="921"/>
      <c r="AF64" s="922"/>
      <c r="AK64" s="17"/>
      <c r="AL64" s="17"/>
      <c r="AM64" s="17"/>
      <c r="AN64" s="17"/>
      <c r="AO64" s="17"/>
    </row>
    <row r="65" spans="1:41" x14ac:dyDescent="0.15">
      <c r="A65" s="867" t="s">
        <v>174</v>
      </c>
      <c r="B65" s="868"/>
      <c r="C65" s="868"/>
      <c r="D65" s="869"/>
      <c r="E65" s="1004" t="s">
        <v>224</v>
      </c>
      <c r="F65" s="1005"/>
      <c r="G65" s="1005"/>
      <c r="H65" s="1005"/>
      <c r="I65" s="1005"/>
      <c r="J65" s="1005"/>
      <c r="K65" s="1006"/>
      <c r="L65" s="1004" t="s">
        <v>224</v>
      </c>
      <c r="M65" s="1005"/>
      <c r="N65" s="1005"/>
      <c r="O65" s="1005"/>
      <c r="P65" s="1005"/>
      <c r="Q65" s="1005"/>
      <c r="R65" s="1006"/>
      <c r="S65" s="887" t="s">
        <v>225</v>
      </c>
      <c r="T65" s="887"/>
      <c r="U65" s="887"/>
      <c r="V65" s="1002"/>
      <c r="W65" s="1002"/>
      <c r="X65" s="1002"/>
      <c r="Y65" s="1003"/>
      <c r="Z65" s="863" t="s">
        <v>154</v>
      </c>
      <c r="AA65" s="864">
        <f>V65*1.08</f>
        <v>0</v>
      </c>
      <c r="AB65" s="864"/>
      <c r="AC65" s="865"/>
      <c r="AD65" s="866" t="s">
        <v>154</v>
      </c>
      <c r="AE65" s="898" t="s">
        <v>157</v>
      </c>
      <c r="AF65" s="899"/>
      <c r="AK65" s="17"/>
      <c r="AL65" s="17"/>
      <c r="AM65" s="17"/>
      <c r="AN65" s="17"/>
      <c r="AO65" s="17"/>
    </row>
    <row r="66" spans="1:41" x14ac:dyDescent="0.15">
      <c r="A66" s="870"/>
      <c r="B66" s="871"/>
      <c r="C66" s="871"/>
      <c r="D66" s="872"/>
      <c r="E66" s="1007"/>
      <c r="F66" s="1008"/>
      <c r="G66" s="1008"/>
      <c r="H66" s="1008"/>
      <c r="I66" s="1008"/>
      <c r="J66" s="1008"/>
      <c r="K66" s="1009"/>
      <c r="L66" s="1007"/>
      <c r="M66" s="1008"/>
      <c r="N66" s="1008"/>
      <c r="O66" s="1008"/>
      <c r="P66" s="1008"/>
      <c r="Q66" s="1008"/>
      <c r="R66" s="1009"/>
      <c r="S66" s="887"/>
      <c r="T66" s="887"/>
      <c r="U66" s="887"/>
      <c r="V66" s="1002"/>
      <c r="W66" s="1002"/>
      <c r="X66" s="1002"/>
      <c r="Y66" s="1003"/>
      <c r="Z66" s="863"/>
      <c r="AA66" s="864"/>
      <c r="AB66" s="864"/>
      <c r="AC66" s="865"/>
      <c r="AD66" s="866"/>
      <c r="AE66" s="898"/>
      <c r="AF66" s="899"/>
      <c r="AK66" s="17"/>
      <c r="AL66" s="17"/>
      <c r="AM66" s="17"/>
      <c r="AN66" s="17"/>
      <c r="AO66" s="17"/>
    </row>
    <row r="67" spans="1:41" x14ac:dyDescent="0.15">
      <c r="A67" s="870"/>
      <c r="B67" s="871"/>
      <c r="C67" s="871"/>
      <c r="D67" s="872"/>
      <c r="E67" s="1007"/>
      <c r="F67" s="1008"/>
      <c r="G67" s="1008"/>
      <c r="H67" s="1008"/>
      <c r="I67" s="1008"/>
      <c r="J67" s="1008"/>
      <c r="K67" s="1009"/>
      <c r="L67" s="1007"/>
      <c r="M67" s="1008"/>
      <c r="N67" s="1008"/>
      <c r="O67" s="1008"/>
      <c r="P67" s="1008"/>
      <c r="Q67" s="1008"/>
      <c r="R67" s="1009"/>
      <c r="S67" s="887"/>
      <c r="T67" s="887"/>
      <c r="U67" s="887"/>
      <c r="V67" s="1002"/>
      <c r="W67" s="1002"/>
      <c r="X67" s="1002"/>
      <c r="Y67" s="1003"/>
      <c r="Z67" s="863"/>
      <c r="AA67" s="864"/>
      <c r="AB67" s="864"/>
      <c r="AC67" s="865"/>
      <c r="AD67" s="866"/>
      <c r="AE67" s="898"/>
      <c r="AF67" s="899"/>
      <c r="AK67" s="17"/>
      <c r="AL67" s="17"/>
      <c r="AM67" s="17"/>
      <c r="AN67" s="17"/>
      <c r="AO67" s="17"/>
    </row>
    <row r="68" spans="1:41" x14ac:dyDescent="0.15">
      <c r="A68" s="870"/>
      <c r="B68" s="871"/>
      <c r="C68" s="871"/>
      <c r="D68" s="872"/>
      <c r="E68" s="1007"/>
      <c r="F68" s="1008"/>
      <c r="G68" s="1008"/>
      <c r="H68" s="1008"/>
      <c r="I68" s="1008"/>
      <c r="J68" s="1008"/>
      <c r="K68" s="1009"/>
      <c r="L68" s="1007"/>
      <c r="M68" s="1008"/>
      <c r="N68" s="1008"/>
      <c r="O68" s="1008"/>
      <c r="P68" s="1008"/>
      <c r="Q68" s="1008"/>
      <c r="R68" s="1009"/>
      <c r="S68" s="887" t="s">
        <v>226</v>
      </c>
      <c r="T68" s="887"/>
      <c r="U68" s="887"/>
      <c r="V68" s="1002"/>
      <c r="W68" s="1002"/>
      <c r="X68" s="1002"/>
      <c r="Y68" s="1003"/>
      <c r="Z68" s="863" t="s">
        <v>154</v>
      </c>
      <c r="AA68" s="864">
        <f>V68*1.08</f>
        <v>0</v>
      </c>
      <c r="AB68" s="864"/>
      <c r="AC68" s="865"/>
      <c r="AD68" s="866" t="s">
        <v>154</v>
      </c>
      <c r="AE68" s="898" t="s">
        <v>157</v>
      </c>
      <c r="AF68" s="899"/>
    </row>
    <row r="69" spans="1:41" x14ac:dyDescent="0.15">
      <c r="A69" s="870"/>
      <c r="B69" s="871"/>
      <c r="C69" s="871"/>
      <c r="D69" s="872"/>
      <c r="E69" s="1007"/>
      <c r="F69" s="1008"/>
      <c r="G69" s="1008"/>
      <c r="H69" s="1008"/>
      <c r="I69" s="1008"/>
      <c r="J69" s="1008"/>
      <c r="K69" s="1009"/>
      <c r="L69" s="1007"/>
      <c r="M69" s="1008"/>
      <c r="N69" s="1008"/>
      <c r="O69" s="1008"/>
      <c r="P69" s="1008"/>
      <c r="Q69" s="1008"/>
      <c r="R69" s="1009"/>
      <c r="S69" s="887"/>
      <c r="T69" s="887"/>
      <c r="U69" s="887"/>
      <c r="V69" s="1002"/>
      <c r="W69" s="1002"/>
      <c r="X69" s="1002"/>
      <c r="Y69" s="1003"/>
      <c r="Z69" s="863"/>
      <c r="AA69" s="864"/>
      <c r="AB69" s="864"/>
      <c r="AC69" s="865"/>
      <c r="AD69" s="866"/>
      <c r="AE69" s="898"/>
      <c r="AF69" s="899"/>
    </row>
    <row r="70" spans="1:41" ht="14.25" thickBot="1" x14ac:dyDescent="0.2">
      <c r="A70" s="873"/>
      <c r="B70" s="874"/>
      <c r="C70" s="874"/>
      <c r="D70" s="875"/>
      <c r="E70" s="1010"/>
      <c r="F70" s="1011"/>
      <c r="G70" s="1011"/>
      <c r="H70" s="1011"/>
      <c r="I70" s="1011"/>
      <c r="J70" s="1011"/>
      <c r="K70" s="1012"/>
      <c r="L70" s="1010"/>
      <c r="M70" s="1011"/>
      <c r="N70" s="1011"/>
      <c r="O70" s="1011"/>
      <c r="P70" s="1011"/>
      <c r="Q70" s="1011"/>
      <c r="R70" s="1012"/>
      <c r="S70" s="1001"/>
      <c r="T70" s="1001"/>
      <c r="U70" s="1001"/>
      <c r="V70" s="1013"/>
      <c r="W70" s="1013"/>
      <c r="X70" s="1013"/>
      <c r="Y70" s="1014"/>
      <c r="Z70" s="925"/>
      <c r="AA70" s="926"/>
      <c r="AB70" s="926"/>
      <c r="AC70" s="927"/>
      <c r="AD70" s="928"/>
      <c r="AE70" s="914"/>
      <c r="AF70" s="915"/>
    </row>
    <row r="71" spans="1:41" ht="14.25" thickBot="1" x14ac:dyDescent="0.2"/>
    <row r="72" spans="1:41" x14ac:dyDescent="0.15">
      <c r="A72" s="990" t="s">
        <v>177</v>
      </c>
      <c r="B72" s="988"/>
      <c r="C72" s="988"/>
      <c r="D72" s="957"/>
      <c r="E72" s="1015" t="s">
        <v>178</v>
      </c>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7"/>
    </row>
    <row r="73" spans="1:41" x14ac:dyDescent="0.15">
      <c r="A73" s="945"/>
      <c r="B73" s="946"/>
      <c r="C73" s="946"/>
      <c r="D73" s="954"/>
      <c r="E73" s="1018"/>
      <c r="F73" s="1019"/>
      <c r="G73" s="1019"/>
      <c r="H73" s="1019"/>
      <c r="I73" s="1019"/>
      <c r="J73" s="1019"/>
      <c r="K73" s="1019"/>
      <c r="L73" s="1019"/>
      <c r="M73" s="1019"/>
      <c r="N73" s="1019"/>
      <c r="O73" s="1019"/>
      <c r="P73" s="1019"/>
      <c r="Q73" s="1019"/>
      <c r="R73" s="1019"/>
      <c r="S73" s="1019"/>
      <c r="T73" s="1019"/>
      <c r="U73" s="1019"/>
      <c r="V73" s="1019"/>
      <c r="W73" s="1019"/>
      <c r="X73" s="1019"/>
      <c r="Y73" s="1019"/>
      <c r="Z73" s="1019"/>
      <c r="AA73" s="1019"/>
      <c r="AB73" s="1019"/>
      <c r="AC73" s="1019"/>
      <c r="AD73" s="1019"/>
      <c r="AE73" s="1019"/>
      <c r="AF73" s="1020"/>
    </row>
    <row r="74" spans="1:41" x14ac:dyDescent="0.15">
      <c r="A74" s="945"/>
      <c r="B74" s="946"/>
      <c r="C74" s="946"/>
      <c r="D74" s="954"/>
      <c r="E74" s="1018"/>
      <c r="F74" s="1019"/>
      <c r="G74" s="1019"/>
      <c r="H74" s="1019"/>
      <c r="I74" s="1019"/>
      <c r="J74" s="1019"/>
      <c r="K74" s="1019"/>
      <c r="L74" s="1019"/>
      <c r="M74" s="1019"/>
      <c r="N74" s="1019"/>
      <c r="O74" s="1019"/>
      <c r="P74" s="1019"/>
      <c r="Q74" s="1019"/>
      <c r="R74" s="1019"/>
      <c r="S74" s="1019"/>
      <c r="T74" s="1019"/>
      <c r="U74" s="1019"/>
      <c r="V74" s="1019"/>
      <c r="W74" s="1019"/>
      <c r="X74" s="1019"/>
      <c r="Y74" s="1019"/>
      <c r="Z74" s="1019"/>
      <c r="AA74" s="1019"/>
      <c r="AB74" s="1019"/>
      <c r="AC74" s="1019"/>
      <c r="AD74" s="1019"/>
      <c r="AE74" s="1019"/>
      <c r="AF74" s="1020"/>
    </row>
    <row r="75" spans="1:41" x14ac:dyDescent="0.15">
      <c r="A75" s="945"/>
      <c r="B75" s="946"/>
      <c r="C75" s="946"/>
      <c r="D75" s="954"/>
      <c r="E75" s="1021"/>
      <c r="F75" s="1022"/>
      <c r="G75" s="1022"/>
      <c r="H75" s="1022"/>
      <c r="I75" s="1022"/>
      <c r="J75" s="1022"/>
      <c r="K75" s="1022"/>
      <c r="L75" s="1022"/>
      <c r="M75" s="1022"/>
      <c r="N75" s="1022"/>
      <c r="O75" s="1022"/>
      <c r="P75" s="1022"/>
      <c r="Q75" s="1022"/>
      <c r="R75" s="1022"/>
      <c r="S75" s="1022"/>
      <c r="T75" s="1022"/>
      <c r="U75" s="1022"/>
      <c r="V75" s="1022"/>
      <c r="W75" s="1022"/>
      <c r="X75" s="1022"/>
      <c r="Y75" s="1022"/>
      <c r="Z75" s="1022"/>
      <c r="AA75" s="1022"/>
      <c r="AB75" s="1022"/>
      <c r="AC75" s="1022"/>
      <c r="AD75" s="1022"/>
      <c r="AE75" s="1022"/>
      <c r="AF75" s="1023"/>
    </row>
    <row r="76" spans="1:41" x14ac:dyDescent="0.15">
      <c r="A76" s="944" t="s">
        <v>181</v>
      </c>
      <c r="B76" s="932"/>
      <c r="C76" s="932"/>
      <c r="D76" s="920"/>
      <c r="E76" s="992" t="s">
        <v>328</v>
      </c>
      <c r="F76" s="993"/>
      <c r="G76" s="993"/>
      <c r="H76" s="993"/>
      <c r="I76" s="993"/>
      <c r="J76" s="993"/>
      <c r="K76" s="993"/>
      <c r="L76" s="993"/>
      <c r="M76" s="993"/>
      <c r="N76" s="993"/>
      <c r="O76" s="993"/>
      <c r="P76" s="993"/>
      <c r="Q76" s="993"/>
      <c r="R76" s="993"/>
      <c r="S76" s="993"/>
      <c r="T76" s="993"/>
      <c r="U76" s="993"/>
      <c r="V76" s="993"/>
      <c r="W76" s="993"/>
      <c r="X76" s="993"/>
      <c r="Y76" s="993"/>
      <c r="Z76" s="993"/>
      <c r="AA76" s="993"/>
      <c r="AB76" s="993"/>
      <c r="AC76" s="993"/>
      <c r="AD76" s="993"/>
      <c r="AE76" s="993"/>
      <c r="AF76" s="994"/>
    </row>
    <row r="77" spans="1:41" x14ac:dyDescent="0.15">
      <c r="A77" s="945"/>
      <c r="B77" s="946"/>
      <c r="C77" s="946"/>
      <c r="D77" s="954"/>
      <c r="E77" s="995"/>
      <c r="F77" s="996"/>
      <c r="G77" s="996"/>
      <c r="H77" s="996"/>
      <c r="I77" s="996"/>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7"/>
    </row>
    <row r="78" spans="1:41" x14ac:dyDescent="0.15">
      <c r="A78" s="945"/>
      <c r="B78" s="946"/>
      <c r="C78" s="946"/>
      <c r="D78" s="954"/>
      <c r="E78" s="995"/>
      <c r="F78" s="996"/>
      <c r="G78" s="996"/>
      <c r="H78" s="996"/>
      <c r="I78" s="996"/>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7"/>
    </row>
    <row r="79" spans="1:41" ht="14.25" thickBot="1" x14ac:dyDescent="0.2">
      <c r="A79" s="948"/>
      <c r="B79" s="949"/>
      <c r="C79" s="949"/>
      <c r="D79" s="955"/>
      <c r="E79" s="998"/>
      <c r="F79" s="999"/>
      <c r="G79" s="999"/>
      <c r="H79" s="999"/>
      <c r="I79" s="999"/>
      <c r="J79" s="999"/>
      <c r="K79" s="999"/>
      <c r="L79" s="999"/>
      <c r="M79" s="999"/>
      <c r="N79" s="999"/>
      <c r="O79" s="999"/>
      <c r="P79" s="999"/>
      <c r="Q79" s="999"/>
      <c r="R79" s="999"/>
      <c r="S79" s="999"/>
      <c r="T79" s="999"/>
      <c r="U79" s="999"/>
      <c r="V79" s="999"/>
      <c r="W79" s="999"/>
      <c r="X79" s="999"/>
      <c r="Y79" s="999"/>
      <c r="Z79" s="999"/>
      <c r="AA79" s="999"/>
      <c r="AB79" s="999"/>
      <c r="AC79" s="999"/>
      <c r="AD79" s="999"/>
      <c r="AE79" s="999"/>
      <c r="AF79" s="1000"/>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49" workbookViewId="0">
      <selection activeCell="B62" sqref="B62"/>
    </sheetView>
  </sheetViews>
  <sheetFormatPr defaultColWidth="8.875" defaultRowHeight="13.5" x14ac:dyDescent="0.15"/>
  <cols>
    <col min="1" max="1" width="24.375" bestFit="1" customWidth="1"/>
    <col min="2" max="2" width="47.5" customWidth="1"/>
  </cols>
  <sheetData>
    <row r="2" spans="1:2" x14ac:dyDescent="0.15">
      <c r="A2" s="400" t="s">
        <v>452</v>
      </c>
      <c r="B2" s="401" t="s">
        <v>453</v>
      </c>
    </row>
    <row r="3" spans="1:2" x14ac:dyDescent="0.15">
      <c r="A3" t="s">
        <v>454</v>
      </c>
    </row>
    <row r="4" spans="1:2" x14ac:dyDescent="0.15">
      <c r="A4" t="s">
        <v>456</v>
      </c>
      <c r="B4" t="s">
        <v>455</v>
      </c>
    </row>
    <row r="5" spans="1:2" x14ac:dyDescent="0.15">
      <c r="A5" t="s">
        <v>457</v>
      </c>
      <c r="B5" t="s">
        <v>702</v>
      </c>
    </row>
    <row r="6" spans="1:2" x14ac:dyDescent="0.15">
      <c r="A6" t="s">
        <v>458</v>
      </c>
      <c r="B6" t="s">
        <v>703</v>
      </c>
    </row>
    <row r="7" spans="1:2" x14ac:dyDescent="0.15">
      <c r="A7" t="s">
        <v>459</v>
      </c>
      <c r="B7" t="s">
        <v>704</v>
      </c>
    </row>
    <row r="8" spans="1:2" x14ac:dyDescent="0.15">
      <c r="A8" t="s">
        <v>460</v>
      </c>
    </row>
    <row r="9" spans="1:2" x14ac:dyDescent="0.15">
      <c r="A9" t="s">
        <v>461</v>
      </c>
    </row>
    <row r="10" spans="1:2" x14ac:dyDescent="0.15">
      <c r="A10" t="s">
        <v>462</v>
      </c>
    </row>
    <row r="11" spans="1:2" x14ac:dyDescent="0.15">
      <c r="A11" t="s">
        <v>463</v>
      </c>
    </row>
    <row r="12" spans="1:2" x14ac:dyDescent="0.15">
      <c r="A12" t="s">
        <v>464</v>
      </c>
    </row>
    <row r="13" spans="1:2" x14ac:dyDescent="0.15">
      <c r="A13" t="s">
        <v>465</v>
      </c>
    </row>
    <row r="14" spans="1:2" x14ac:dyDescent="0.15">
      <c r="A14" t="s">
        <v>466</v>
      </c>
    </row>
    <row r="33" spans="1:2" x14ac:dyDescent="0.15">
      <c r="A33" t="s">
        <v>467</v>
      </c>
      <c r="B33" t="str">
        <f>IF(ISBLANK('入力シート１＜普通車　料金表＞'!C33:C33),"",'入力シート１＜普通車　料金表＞'!C33:C33)</f>
        <v/>
      </c>
    </row>
    <row r="34" spans="1:2" x14ac:dyDescent="0.15">
      <c r="A34" t="s">
        <v>468</v>
      </c>
      <c r="B34" t="str">
        <f>A34</f>
        <v>普通AT</v>
      </c>
    </row>
    <row r="35" spans="1:2" x14ac:dyDescent="0.15">
      <c r="A35" t="s">
        <v>469</v>
      </c>
      <c r="B35" t="str">
        <f t="shared" ref="B35:B36" si="0">A35</f>
        <v>普通MT</v>
      </c>
    </row>
    <row r="36" spans="1:2" x14ac:dyDescent="0.15">
      <c r="A36" t="s">
        <v>470</v>
      </c>
      <c r="B36" t="str">
        <f t="shared" si="0"/>
        <v>普通二輪</v>
      </c>
    </row>
    <row r="37" spans="1:2" x14ac:dyDescent="0.15">
      <c r="A37" t="s">
        <v>471</v>
      </c>
    </row>
    <row r="38" spans="1:2" x14ac:dyDescent="0.15">
      <c r="A38" t="s">
        <v>472</v>
      </c>
    </row>
    <row r="39" spans="1:2" x14ac:dyDescent="0.15">
      <c r="A39" t="s">
        <v>473</v>
      </c>
    </row>
    <row r="40" spans="1:2" x14ac:dyDescent="0.15">
      <c r="A40" t="s">
        <v>474</v>
      </c>
    </row>
    <row r="41" spans="1:2" x14ac:dyDescent="0.15">
      <c r="A41" t="s">
        <v>475</v>
      </c>
    </row>
    <row r="42" spans="1:2" x14ac:dyDescent="0.15">
      <c r="A42" t="s">
        <v>476</v>
      </c>
    </row>
    <row r="43" spans="1:2" x14ac:dyDescent="0.15">
      <c r="A43" t="s">
        <v>477</v>
      </c>
    </row>
    <row r="44" spans="1:2" x14ac:dyDescent="0.15">
      <c r="A44" t="s">
        <v>478</v>
      </c>
    </row>
    <row r="45" spans="1:2" x14ac:dyDescent="0.15">
      <c r="A45" t="s">
        <v>479</v>
      </c>
    </row>
    <row r="46" spans="1:2" x14ac:dyDescent="0.15">
      <c r="A46" t="s">
        <v>480</v>
      </c>
    </row>
    <row r="47" spans="1:2" x14ac:dyDescent="0.15">
      <c r="A47" t="s">
        <v>481</v>
      </c>
    </row>
    <row r="48" spans="1:2" x14ac:dyDescent="0.15">
      <c r="A48" t="s">
        <v>482</v>
      </c>
    </row>
    <row r="49" spans="1:2" x14ac:dyDescent="0.15">
      <c r="A49" t="s">
        <v>483</v>
      </c>
    </row>
    <row r="50" spans="1:2" x14ac:dyDescent="0.15">
      <c r="A50" t="s">
        <v>484</v>
      </c>
    </row>
    <row r="51" spans="1:2" x14ac:dyDescent="0.15">
      <c r="A51" t="s">
        <v>485</v>
      </c>
    </row>
    <row r="52" spans="1:2" x14ac:dyDescent="0.15">
      <c r="A52" t="s">
        <v>486</v>
      </c>
    </row>
    <row r="53" spans="1:2" x14ac:dyDescent="0.15">
      <c r="A53" t="s">
        <v>487</v>
      </c>
    </row>
    <row r="54" spans="1:2" x14ac:dyDescent="0.15">
      <c r="A54" t="s">
        <v>488</v>
      </c>
    </row>
    <row r="55" spans="1:2" x14ac:dyDescent="0.15">
      <c r="A55" t="s">
        <v>489</v>
      </c>
    </row>
    <row r="56" spans="1:2" x14ac:dyDescent="0.15">
      <c r="A56" t="s">
        <v>490</v>
      </c>
    </row>
    <row r="57" spans="1:2" x14ac:dyDescent="0.15">
      <c r="A57" t="s">
        <v>491</v>
      </c>
    </row>
    <row r="58" spans="1:2" x14ac:dyDescent="0.15">
      <c r="A58" t="s">
        <v>492</v>
      </c>
    </row>
    <row r="59" spans="1:2" x14ac:dyDescent="0.15">
      <c r="A59" t="s">
        <v>493</v>
      </c>
      <c r="B59" t="s">
        <v>763</v>
      </c>
    </row>
    <row r="62" spans="1:2" ht="54" x14ac:dyDescent="0.15">
      <c r="A62" t="s">
        <v>765</v>
      </c>
      <c r="B62" s="407" t="s">
        <v>766</v>
      </c>
    </row>
  </sheetData>
  <phoneticPr fontId="14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10"/>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234</v>
      </c>
      <c r="B1" s="193">
        <f>'入力シート１＜普通車　料金表＞'!R2</f>
        <v>43374</v>
      </c>
    </row>
    <row r="2" spans="1:2" x14ac:dyDescent="0.15">
      <c r="A2" s="192" t="s">
        <v>235</v>
      </c>
      <c r="B2" s="193">
        <f>'入力シート１＜普通車　料金表＞'!T2</f>
        <v>43616</v>
      </c>
    </row>
    <row r="3" spans="1:2" x14ac:dyDescent="0.15">
      <c r="A3" t="s">
        <v>232</v>
      </c>
      <c r="B3">
        <f>'入力シート１＜普通車　料金表＞'!H4</f>
        <v>10000</v>
      </c>
    </row>
    <row r="4" spans="1:2" x14ac:dyDescent="0.15">
      <c r="A4" t="s">
        <v>233</v>
      </c>
      <c r="B4">
        <f>'入力シート１＜普通車　料金表＞'!L4</f>
        <v>20000</v>
      </c>
    </row>
    <row r="5" spans="1:2" x14ac:dyDescent="0.15">
      <c r="A5" s="190" t="s">
        <v>236</v>
      </c>
      <c r="B5" s="191">
        <f>IF(ISBLANK('入力シート１＜普通車　料金表＞'!C10),"",'入力シート１＜普通車　料金表＞'!C10)</f>
        <v>43374</v>
      </c>
    </row>
    <row r="6" spans="1:2" x14ac:dyDescent="0.15">
      <c r="A6" s="190" t="s">
        <v>237</v>
      </c>
      <c r="B6" s="191">
        <f>IF(ISBLANK('入力シート１＜普通車　料金表＞'!E10),"",'入力シート１＜普通車　料金表＞'!E10)</f>
        <v>43477</v>
      </c>
    </row>
    <row r="7" spans="1:2" x14ac:dyDescent="0.15">
      <c r="A7" s="190" t="s">
        <v>238</v>
      </c>
      <c r="B7" s="191">
        <f>IF(ISBLANK('入力シート１＜普通車　料金表＞'!C11),"",'入力シート１＜普通車　料金表＞'!C11)</f>
        <v>43549</v>
      </c>
    </row>
    <row r="8" spans="1:2" x14ac:dyDescent="0.15">
      <c r="A8" s="190" t="s">
        <v>239</v>
      </c>
      <c r="B8" s="191">
        <f>IF(ISBLANK('入力シート１＜普通車　料金表＞'!E11),"",'入力シート１＜普通車　料金表＞'!E11)</f>
        <v>43616</v>
      </c>
    </row>
    <row r="9" spans="1:2" x14ac:dyDescent="0.15">
      <c r="A9" s="190" t="s">
        <v>240</v>
      </c>
      <c r="B9" s="191" t="str">
        <f>IF(ISBLANK('入力シート１＜普通車　料金表＞'!C12),"",'入力シート１＜普通車　料金表＞'!C12)</f>
        <v/>
      </c>
    </row>
    <row r="10" spans="1:2" x14ac:dyDescent="0.15">
      <c r="A10" s="190" t="s">
        <v>241</v>
      </c>
      <c r="B10" s="191" t="str">
        <f>IF(ISBLANK('入力シート１＜普通車　料金表＞'!E12),"",'入力シート１＜普通車　料金表＞'!E12)</f>
        <v/>
      </c>
    </row>
    <row r="11" spans="1:2" x14ac:dyDescent="0.15">
      <c r="A11" s="194" t="s">
        <v>242</v>
      </c>
      <c r="B11" s="195">
        <f>IF(ISBLANK('入力シート１＜普通車　料金表＞'!F10),"",'入力シート１＜普通車　料金表＞'!F10)</f>
        <v>43478</v>
      </c>
    </row>
    <row r="12" spans="1:2" x14ac:dyDescent="0.15">
      <c r="A12" s="194" t="s">
        <v>243</v>
      </c>
      <c r="B12" s="195">
        <f>IF(ISBLANK('入力シート１＜普通車　料金表＞'!H10),"",'入力シート１＜普通車　料金表＞'!H10)</f>
        <v>43497</v>
      </c>
    </row>
    <row r="13" spans="1:2" x14ac:dyDescent="0.15">
      <c r="A13" s="194" t="s">
        <v>244</v>
      </c>
      <c r="B13" s="195">
        <f>IF(ISBLANK('入力シート１＜普通車　料金表＞'!F11),"",'入力シート１＜普通車　料金表＞'!F11)</f>
        <v>43538</v>
      </c>
    </row>
    <row r="14" spans="1:2" x14ac:dyDescent="0.15">
      <c r="A14" s="194" t="s">
        <v>245</v>
      </c>
      <c r="B14" s="195">
        <f>IF(ISBLANK('入力シート１＜普通車　料金表＞'!H11),"",'入力シート１＜普通車　料金表＞'!H11)</f>
        <v>43548</v>
      </c>
    </row>
    <row r="15" spans="1:2" x14ac:dyDescent="0.15">
      <c r="A15" s="194" t="s">
        <v>246</v>
      </c>
      <c r="B15" s="195" t="str">
        <f>IF(ISBLANK('入力シート１＜普通車　料金表＞'!F12),"",'入力シート１＜普通車　料金表＞'!F12)</f>
        <v/>
      </c>
    </row>
    <row r="16" spans="1:2" x14ac:dyDescent="0.15">
      <c r="A16" s="194" t="s">
        <v>247</v>
      </c>
      <c r="B16" s="195" t="str">
        <f>IF(ISBLANK('入力シート１＜普通車　料金表＞'!H12),"",'入力シート１＜普通車　料金表＞'!H12)</f>
        <v/>
      </c>
    </row>
    <row r="17" spans="1:2" x14ac:dyDescent="0.15">
      <c r="A17" s="196" t="s">
        <v>248</v>
      </c>
      <c r="B17" s="197">
        <f>IF(ISBLANK('入力シート１＜普通車　料金表＞'!I10),"",'入力シート１＜普通車　料金表＞'!I10)</f>
        <v>43498</v>
      </c>
    </row>
    <row r="18" spans="1:2" x14ac:dyDescent="0.15">
      <c r="A18" s="196" t="s">
        <v>249</v>
      </c>
      <c r="B18" s="197">
        <f>IF(ISBLANK('入力シート１＜普通車　料金表＞'!K10),"",'入力シート１＜普通車　料金表＞'!K10)</f>
        <v>43537</v>
      </c>
    </row>
    <row r="19" spans="1:2" x14ac:dyDescent="0.15">
      <c r="A19" s="196" t="s">
        <v>250</v>
      </c>
      <c r="B19" s="197" t="str">
        <f>IF(ISBLANK('入力シート１＜普通車　料金表＞'!I11),"",'入力シート１＜普通車　料金表＞'!I11)</f>
        <v/>
      </c>
    </row>
    <row r="20" spans="1:2" x14ac:dyDescent="0.15">
      <c r="A20" s="196" t="s">
        <v>251</v>
      </c>
      <c r="B20" s="197" t="str">
        <f>IF(ISBLANK('入力シート１＜普通車　料金表＞'!K11),"",'入力シート１＜普通車　料金表＞'!K11)</f>
        <v/>
      </c>
    </row>
    <row r="21" spans="1:2" x14ac:dyDescent="0.15">
      <c r="A21" s="196" t="s">
        <v>252</v>
      </c>
      <c r="B21" s="197" t="str">
        <f>IF(ISBLANK('入力シート１＜普通車　料金表＞'!I12),"",'入力シート１＜普通車　料金表＞'!I12)</f>
        <v/>
      </c>
    </row>
    <row r="22" spans="1:2" x14ac:dyDescent="0.15">
      <c r="A22" s="196" t="s">
        <v>253</v>
      </c>
      <c r="B22" s="197" t="str">
        <f>IF(ISBLANK('入力シート１＜普通車　料金表＞'!K12),"",'入力シート１＜普通車　料金表＞'!K12)</f>
        <v/>
      </c>
    </row>
    <row r="23" spans="1:2" x14ac:dyDescent="0.15">
      <c r="A23" s="198" t="s">
        <v>254</v>
      </c>
      <c r="B23" s="199" t="str">
        <f>IF(ISBLANK('入力シート１＜普通車　料金表＞'!L10),"",'入力シート１＜普通車　料金表＞'!L10)</f>
        <v/>
      </c>
    </row>
    <row r="24" spans="1:2" x14ac:dyDescent="0.15">
      <c r="A24" s="198" t="s">
        <v>255</v>
      </c>
      <c r="B24" s="199" t="str">
        <f>IF(ISBLANK('入力シート１＜普通車　料金表＞'!N10),"",'入力シート１＜普通車　料金表＞'!N10)</f>
        <v/>
      </c>
    </row>
    <row r="25" spans="1:2" x14ac:dyDescent="0.15">
      <c r="A25" s="198" t="s">
        <v>256</v>
      </c>
      <c r="B25" s="199" t="str">
        <f>IF(ISBLANK('入力シート１＜普通車　料金表＞'!L11),"",'入力シート１＜普通車　料金表＞'!L11)</f>
        <v/>
      </c>
    </row>
    <row r="26" spans="1:2" x14ac:dyDescent="0.15">
      <c r="A26" s="198" t="s">
        <v>257</v>
      </c>
      <c r="B26" s="199" t="str">
        <f>IF(ISBLANK('入力シート１＜普通車　料金表＞'!N11),"",'入力シート１＜普通車　料金表＞'!N11)</f>
        <v/>
      </c>
    </row>
    <row r="27" spans="1:2" x14ac:dyDescent="0.15">
      <c r="A27" s="198" t="s">
        <v>258</v>
      </c>
      <c r="B27" s="199" t="str">
        <f>IF(ISBLANK('入力シート１＜普通車　料金表＞'!L12),"",'入力シート１＜普通車　料金表＞'!L12)</f>
        <v/>
      </c>
    </row>
    <row r="28" spans="1:2" x14ac:dyDescent="0.15">
      <c r="A28" s="198" t="s">
        <v>259</v>
      </c>
      <c r="B28" s="199" t="str">
        <f>IF(ISBLANK('入力シート１＜普通車　料金表＞'!N12),"",'入力シート１＜普通車　料金表＞'!N12)</f>
        <v/>
      </c>
    </row>
    <row r="29" spans="1:2" x14ac:dyDescent="0.15">
      <c r="A29" s="200" t="s">
        <v>260</v>
      </c>
      <c r="B29" s="201" t="str">
        <f>IF(ISBLANK('入力シート１＜普通車　料金表＞'!O10),"",'入力シート１＜普通車　料金表＞'!O10)</f>
        <v/>
      </c>
    </row>
    <row r="30" spans="1:2" x14ac:dyDescent="0.15">
      <c r="A30" s="200" t="s">
        <v>261</v>
      </c>
      <c r="B30" s="201" t="str">
        <f>IF(ISBLANK('入力シート１＜普通車　料金表＞'!Q10),"",'入力シート１＜普通車　料金表＞'!Q10)</f>
        <v/>
      </c>
    </row>
    <row r="31" spans="1:2" x14ac:dyDescent="0.15">
      <c r="A31" s="200" t="s">
        <v>262</v>
      </c>
      <c r="B31" s="201" t="str">
        <f>IF(ISBLANK('入力シート１＜普通車　料金表＞'!O11),"",'入力シート１＜普通車　料金表＞'!O11)</f>
        <v/>
      </c>
    </row>
    <row r="32" spans="1:2" x14ac:dyDescent="0.15">
      <c r="A32" s="200" t="s">
        <v>263</v>
      </c>
      <c r="B32" s="201" t="str">
        <f>IF(ISBLANK('入力シート１＜普通車　料金表＞'!Q11),"",'入力シート１＜普通車　料金表＞'!Q11)</f>
        <v/>
      </c>
    </row>
    <row r="33" spans="1:2" x14ac:dyDescent="0.15">
      <c r="A33" s="200" t="s">
        <v>264</v>
      </c>
      <c r="B33" s="201" t="str">
        <f>IF(ISBLANK('入力シート１＜普通車　料金表＞'!O12),"",'入力シート１＜普通車　料金表＞'!O12)</f>
        <v/>
      </c>
    </row>
    <row r="34" spans="1:2" x14ac:dyDescent="0.15">
      <c r="A34" s="200" t="s">
        <v>265</v>
      </c>
      <c r="B34" s="201" t="str">
        <f>IF(ISBLANK('入力シート１＜普通車　料金表＞'!Q12),"",'入力シート１＜普通車　料金表＞'!Q12)</f>
        <v/>
      </c>
    </row>
    <row r="35" spans="1:2" x14ac:dyDescent="0.15">
      <c r="A35" s="202" t="s">
        <v>266</v>
      </c>
      <c r="B35" s="203" t="str">
        <f>IF(ISBLANK('入力シート１＜普通車　料金表＞'!R10),"",'入力シート１＜普通車　料金表＞'!R10)</f>
        <v/>
      </c>
    </row>
    <row r="36" spans="1:2" x14ac:dyDescent="0.15">
      <c r="A36" s="202" t="s">
        <v>267</v>
      </c>
      <c r="B36" s="203" t="str">
        <f>IF(ISBLANK('入力シート１＜普通車　料金表＞'!T10),"",'入力シート１＜普通車　料金表＞'!T10)</f>
        <v/>
      </c>
    </row>
    <row r="37" spans="1:2" x14ac:dyDescent="0.15">
      <c r="A37" s="202" t="s">
        <v>268</v>
      </c>
      <c r="B37" s="203" t="str">
        <f>IF(ISBLANK('入力シート１＜普通車　料金表＞'!R11),"",'入力シート１＜普通車　料金表＞'!R11)</f>
        <v/>
      </c>
    </row>
    <row r="38" spans="1:2" x14ac:dyDescent="0.15">
      <c r="A38" s="202" t="s">
        <v>269</v>
      </c>
      <c r="B38" s="203" t="str">
        <f>IF(ISBLANK('入力シート１＜普通車　料金表＞'!T11),"",'入力シート１＜普通車　料金表＞'!T11)</f>
        <v/>
      </c>
    </row>
    <row r="39" spans="1:2" x14ac:dyDescent="0.15">
      <c r="A39" s="202" t="s">
        <v>270</v>
      </c>
      <c r="B39" s="203" t="str">
        <f>IF(ISBLANK('入力シート１＜普通車　料金表＞'!R12),"",'入力シート１＜普通車　料金表＞'!R12)</f>
        <v/>
      </c>
    </row>
    <row r="40" spans="1:2" x14ac:dyDescent="0.15">
      <c r="A40" s="202" t="s">
        <v>271</v>
      </c>
      <c r="B40" s="203" t="str">
        <f>IF(ISBLANK('入力シート１＜普通車　料金表＞'!T12),"",'入力シート１＜普通車　料金表＞'!T12)</f>
        <v/>
      </c>
    </row>
    <row r="41" spans="1:2" x14ac:dyDescent="0.15">
      <c r="A41" s="205" t="s">
        <v>272</v>
      </c>
      <c r="B41" s="205" t="str">
        <f>IF('入力シート１＜普通車　料金表＞'!B13="","",'入力シート１＜普通車　料金表＞'!B13)</f>
        <v>レギュラー</v>
      </c>
    </row>
    <row r="42" spans="1:2" x14ac:dyDescent="0.15">
      <c r="A42" s="205" t="s">
        <v>273</v>
      </c>
      <c r="B42" s="205">
        <f>IF('入力シート１＜普通車　料金表＞'!C13:C13="","",'入力シート１＜普通車　料金表＞'!C13:C13)</f>
        <v>215000</v>
      </c>
    </row>
    <row r="43" spans="1:2" x14ac:dyDescent="0.15">
      <c r="A43" s="205" t="s">
        <v>274</v>
      </c>
      <c r="B43" s="205">
        <f>IF('入力シート１＜普通車　料金表＞'!F13:F13="","",'入力シート１＜普通車　料金表＞'!F13:F13)</f>
        <v>225000</v>
      </c>
    </row>
    <row r="44" spans="1:2" x14ac:dyDescent="0.15">
      <c r="A44" s="205" t="s">
        <v>275</v>
      </c>
      <c r="B44" s="205">
        <f>IF('入力シート１＜普通車　料金表＞'!I13:I13="","",'入力シート１＜普通車　料金表＞'!I13:I13)</f>
        <v>270000</v>
      </c>
    </row>
    <row r="45" spans="1:2" x14ac:dyDescent="0.15">
      <c r="A45" s="205" t="s">
        <v>276</v>
      </c>
      <c r="B45" s="205" t="str">
        <f>IF('入力シート１＜普通車　料金表＞'!L13:L13="","",'入力シート１＜普通車　料金表＞'!L13:L13)</f>
        <v/>
      </c>
    </row>
    <row r="46" spans="1:2" x14ac:dyDescent="0.15">
      <c r="A46" s="205" t="s">
        <v>277</v>
      </c>
      <c r="B46" s="205" t="str">
        <f>IF('入力シート１＜普通車　料金表＞'!O13:O13="","",'入力シート１＜普通車　料金表＞'!O13:O13)</f>
        <v/>
      </c>
    </row>
    <row r="47" spans="1:2" x14ac:dyDescent="0.15">
      <c r="A47" s="205" t="s">
        <v>284</v>
      </c>
      <c r="B47" s="205" t="str">
        <f>IF('入力シート１＜普通車　料金表＞'!R13:R13="","",'入力シート１＜普通車　料金表＞'!R13:R13)</f>
        <v/>
      </c>
    </row>
    <row r="48" spans="1:2" x14ac:dyDescent="0.15">
      <c r="A48" s="204" t="s">
        <v>278</v>
      </c>
      <c r="B48" s="204" t="str">
        <f>IF('入力シート１＜普通車　料金表＞'!B15="","",'入力シート１＜普通車　料金表＞'!B15)</f>
        <v>ツイン</v>
      </c>
    </row>
    <row r="49" spans="1:4" x14ac:dyDescent="0.15">
      <c r="A49" s="204" t="s">
        <v>279</v>
      </c>
      <c r="B49" s="204">
        <f>IF('入力シート１＜普通車　料金表＞'!C15:C15="","",'入力シート１＜普通車　料金表＞'!C15:C15)</f>
        <v>230000</v>
      </c>
    </row>
    <row r="50" spans="1:4" x14ac:dyDescent="0.15">
      <c r="A50" s="204" t="s">
        <v>280</v>
      </c>
      <c r="B50" s="204">
        <f>IF('入力シート１＜普通車　料金表＞'!F15:F15="","",'入力シート１＜普通車　料金表＞'!F15:F15)</f>
        <v>240000</v>
      </c>
    </row>
    <row r="51" spans="1:4" x14ac:dyDescent="0.15">
      <c r="A51" s="204" t="s">
        <v>281</v>
      </c>
      <c r="B51" s="204">
        <f>IF('入力シート１＜普通車　料金表＞'!I15:I15="","",'入力シート１＜普通車　料金表＞'!I15:I15)</f>
        <v>275000</v>
      </c>
    </row>
    <row r="52" spans="1:4" x14ac:dyDescent="0.15">
      <c r="A52" s="204" t="s">
        <v>282</v>
      </c>
      <c r="B52" s="204" t="str">
        <f>IF('入力シート１＜普通車　料金表＞'!L15:L15="","",'入力シート１＜普通車　料金表＞'!L15:L15)</f>
        <v/>
      </c>
    </row>
    <row r="53" spans="1:4" x14ac:dyDescent="0.15">
      <c r="A53" s="204" t="s">
        <v>283</v>
      </c>
      <c r="B53" s="204" t="str">
        <f>IF('入力シート１＜普通車　料金表＞'!O15:O15="","",'入力シート１＜普通車　料金表＞'!O15:O15)</f>
        <v/>
      </c>
    </row>
    <row r="54" spans="1:4" x14ac:dyDescent="0.15">
      <c r="A54" s="204" t="s">
        <v>285</v>
      </c>
      <c r="B54" s="204" t="str">
        <f>IF('入力シート１＜普通車　料金表＞'!R15:R15="","",'入力シート１＜普通車　料金表＞'!R15:R15)</f>
        <v/>
      </c>
    </row>
    <row r="55" spans="1:4" x14ac:dyDescent="0.15">
      <c r="A55" s="206" t="s">
        <v>286</v>
      </c>
      <c r="B55" s="206" t="str">
        <f>IF('入力シート１＜普通車　料金表＞'!B17="","",'入力シート１＜普通車　料金表＞'!B17)</f>
        <v>シングル</v>
      </c>
      <c r="D55" s="1"/>
    </row>
    <row r="56" spans="1:4" x14ac:dyDescent="0.15">
      <c r="A56" s="206" t="s">
        <v>287</v>
      </c>
      <c r="B56" s="206">
        <f>IF('入力シート１＜普通車　料金表＞'!C17:C17="","",'入力シート１＜普通車　料金表＞'!C17:C17)</f>
        <v>235000</v>
      </c>
    </row>
    <row r="57" spans="1:4" x14ac:dyDescent="0.15">
      <c r="A57" s="206" t="s">
        <v>288</v>
      </c>
      <c r="B57" s="206">
        <f>IF('入力シート１＜普通車　料金表＞'!F17:F17="","",'入力シート１＜普通車　料金表＞'!F17:F17)</f>
        <v>245000</v>
      </c>
    </row>
    <row r="58" spans="1:4" x14ac:dyDescent="0.15">
      <c r="A58" s="206" t="s">
        <v>289</v>
      </c>
      <c r="B58" s="206">
        <f>IF('入力シート１＜普通車　料金表＞'!I17:I17="","",'入力シート１＜普通車　料金表＞'!I17:I17)</f>
        <v>280000</v>
      </c>
    </row>
    <row r="59" spans="1:4" x14ac:dyDescent="0.15">
      <c r="A59" s="206" t="s">
        <v>290</v>
      </c>
      <c r="B59" s="206" t="str">
        <f>IF('入力シート１＜普通車　料金表＞'!L17:L17="","",'入力シート１＜普通車　料金表＞'!L17:L17)</f>
        <v/>
      </c>
    </row>
    <row r="60" spans="1:4" x14ac:dyDescent="0.15">
      <c r="A60" s="206" t="s">
        <v>291</v>
      </c>
      <c r="B60" s="206" t="str">
        <f>IF('入力シート１＜普通車　料金表＞'!O17:O17="","",'入力シート１＜普通車　料金表＞'!O17:O17)</f>
        <v/>
      </c>
    </row>
    <row r="61" spans="1:4" x14ac:dyDescent="0.15">
      <c r="A61" s="206" t="s">
        <v>292</v>
      </c>
      <c r="B61" s="206" t="str">
        <f>IF('入力シート１＜普通車　料金表＞'!R17:R17="","",'入力シート１＜普通車　料金表＞'!R17:R17)</f>
        <v/>
      </c>
    </row>
    <row r="62" spans="1:4" x14ac:dyDescent="0.15">
      <c r="A62" s="208" t="s">
        <v>293</v>
      </c>
      <c r="B62" s="208" t="str">
        <f>IF('入力シート１＜普通車　料金表＞'!B19="","",'入力シート１＜普通車　料金表＞'!B19)</f>
        <v/>
      </c>
    </row>
    <row r="63" spans="1:4" x14ac:dyDescent="0.15">
      <c r="A63" s="208" t="s">
        <v>294</v>
      </c>
      <c r="B63" s="208" t="str">
        <f>IF('入力シート１＜普通車　料金表＞'!C19:C19="","",'入力シート１＜普通車　料金表＞'!C19:C19)</f>
        <v/>
      </c>
    </row>
    <row r="64" spans="1:4" x14ac:dyDescent="0.15">
      <c r="A64" s="208" t="s">
        <v>295</v>
      </c>
      <c r="B64" s="208" t="str">
        <f>IF('入力シート１＜普通車　料金表＞'!F19:F19="","",'入力シート１＜普通車　料金表＞'!F19:F19)</f>
        <v/>
      </c>
    </row>
    <row r="65" spans="1:2" x14ac:dyDescent="0.15">
      <c r="A65" s="208" t="s">
        <v>296</v>
      </c>
      <c r="B65" s="208" t="str">
        <f>IF('入力シート１＜普通車　料金表＞'!I19:I19="","",'入力シート１＜普通車　料金表＞'!I19:I19)</f>
        <v/>
      </c>
    </row>
    <row r="66" spans="1:2" x14ac:dyDescent="0.15">
      <c r="A66" s="208" t="s">
        <v>297</v>
      </c>
      <c r="B66" s="208" t="str">
        <f>IF('入力シート１＜普通車　料金表＞'!L19:L19="","",'入力シート１＜普通車　料金表＞'!L19:L19)</f>
        <v/>
      </c>
    </row>
    <row r="67" spans="1:2" x14ac:dyDescent="0.15">
      <c r="A67" s="208" t="s">
        <v>298</v>
      </c>
      <c r="B67" s="208" t="str">
        <f>IF('入力シート１＜普通車　料金表＞'!O19:O19="","",'入力シート１＜普通車　料金表＞'!O19:O19)</f>
        <v/>
      </c>
    </row>
    <row r="68" spans="1:2" x14ac:dyDescent="0.15">
      <c r="A68" s="208" t="s">
        <v>299</v>
      </c>
      <c r="B68" s="208" t="str">
        <f>IF('入力シート１＜普通車　料金表＞'!R19:R19="","",'入力シート１＜普通車　料金表＞'!R19:R19)</f>
        <v/>
      </c>
    </row>
    <row r="69" spans="1:2" x14ac:dyDescent="0.15">
      <c r="A69" s="194" t="s">
        <v>300</v>
      </c>
      <c r="B69" s="194" t="str">
        <f>IF('入力シート１＜普通車　料金表＞'!B21="","",'入力シート１＜普通車　料金表＞'!B21)</f>
        <v/>
      </c>
    </row>
    <row r="70" spans="1:2" x14ac:dyDescent="0.15">
      <c r="A70" s="194" t="s">
        <v>301</v>
      </c>
      <c r="B70" s="194" t="str">
        <f>IF('入力シート１＜普通車　料金表＞'!C21:C21="","",'入力シート１＜普通車　料金表＞'!C21:C21)</f>
        <v/>
      </c>
    </row>
    <row r="71" spans="1:2" x14ac:dyDescent="0.15">
      <c r="A71" s="194" t="s">
        <v>302</v>
      </c>
      <c r="B71" s="194" t="str">
        <f>IF('入力シート１＜普通車　料金表＞'!F21:F21="","",'入力シート１＜普通車　料金表＞'!F21:F21)</f>
        <v/>
      </c>
    </row>
    <row r="72" spans="1:2" x14ac:dyDescent="0.15">
      <c r="A72" s="194" t="s">
        <v>303</v>
      </c>
      <c r="B72" s="194" t="str">
        <f>IF('入力シート１＜普通車　料金表＞'!I21:I21="","",'入力シート１＜普通車　料金表＞'!I21:I21)</f>
        <v/>
      </c>
    </row>
    <row r="73" spans="1:2" x14ac:dyDescent="0.15">
      <c r="A73" s="194" t="s">
        <v>304</v>
      </c>
      <c r="B73" s="194" t="str">
        <f>IF('入力シート１＜普通車　料金表＞'!L21:L21="","",'入力シート１＜普通車　料金表＞'!L21:L21)</f>
        <v/>
      </c>
    </row>
    <row r="74" spans="1:2" x14ac:dyDescent="0.15">
      <c r="A74" s="194" t="s">
        <v>305</v>
      </c>
      <c r="B74" s="194" t="str">
        <f>IF('入力シート１＜普通車　料金表＞'!O21:O21="","",'入力シート１＜普通車　料金表＞'!O21:O21)</f>
        <v/>
      </c>
    </row>
    <row r="75" spans="1:2" x14ac:dyDescent="0.15">
      <c r="A75" s="194" t="s">
        <v>306</v>
      </c>
      <c r="B75" s="194" t="str">
        <f>IF('入力シート１＜普通車　料金表＞'!R21:R21="","",'入力シート１＜普通車　料金表＞'!R21:R21)</f>
        <v/>
      </c>
    </row>
    <row r="76" spans="1:2" x14ac:dyDescent="0.15">
      <c r="A76" s="207" t="s">
        <v>307</v>
      </c>
      <c r="B76" s="207" t="str">
        <f>IF('入力シート１＜普通車　料金表＞'!B23="","",'入力シート１＜普通車　料金表＞'!B23)</f>
        <v/>
      </c>
    </row>
    <row r="77" spans="1:2" x14ac:dyDescent="0.15">
      <c r="A77" s="207" t="s">
        <v>308</v>
      </c>
      <c r="B77" s="207" t="str">
        <f>IF('入力シート１＜普通車　料金表＞'!C23:C23="","",'入力シート１＜普通車　料金表＞'!C23:C23)</f>
        <v/>
      </c>
    </row>
    <row r="78" spans="1:2" x14ac:dyDescent="0.15">
      <c r="A78" s="207" t="s">
        <v>309</v>
      </c>
      <c r="B78" s="207" t="str">
        <f>IF('入力シート１＜普通車　料金表＞'!F23:F23="","",'入力シート１＜普通車　料金表＞'!F23:F23)</f>
        <v/>
      </c>
    </row>
    <row r="79" spans="1:2" x14ac:dyDescent="0.15">
      <c r="A79" s="207" t="s">
        <v>310</v>
      </c>
      <c r="B79" s="207" t="str">
        <f>IF('入力シート１＜普通車　料金表＞'!I23:I23="","",'入力シート１＜普通車　料金表＞'!I23:I23)</f>
        <v/>
      </c>
    </row>
    <row r="80" spans="1:2" x14ac:dyDescent="0.15">
      <c r="A80" s="207" t="s">
        <v>311</v>
      </c>
      <c r="B80" s="207" t="str">
        <f>IF('入力シート１＜普通車　料金表＞'!L23:L23="","",'入力シート１＜普通車　料金表＞'!L23:L23)</f>
        <v/>
      </c>
    </row>
    <row r="81" spans="1:2" x14ac:dyDescent="0.15">
      <c r="A81" s="207" t="s">
        <v>312</v>
      </c>
      <c r="B81" s="207" t="str">
        <f>IF('入力シート１＜普通車　料金表＞'!O23:O23="","",'入力シート１＜普通車　料金表＞'!O23:O23)</f>
        <v/>
      </c>
    </row>
    <row r="82" spans="1:2" x14ac:dyDescent="0.15">
      <c r="A82" s="207" t="s">
        <v>313</v>
      </c>
      <c r="B82" s="207" t="str">
        <f>IF('入力シート１＜普通車　料金表＞'!R23:R23="","",'入力シート１＜普通車　料金表＞'!R23:R23)</f>
        <v/>
      </c>
    </row>
    <row r="83" spans="1:2" x14ac:dyDescent="0.15">
      <c r="A83" t="s">
        <v>314</v>
      </c>
      <c r="B83">
        <f>IF('入力シート１＜普通車　料金表＞'!E35="","",'入力シート１＜普通車　料金表＞'!E35)</f>
        <v>67000</v>
      </c>
    </row>
    <row r="84" spans="1:2" x14ac:dyDescent="0.15">
      <c r="A84" t="s">
        <v>315</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25歳まで</v>
      </c>
      <c r="C1" s="1" t="str">
        <f>IF('入力シート１＜普通車　料金表＞'!I48="","",'入力シート１＜普通車　料金表＞'!I48)</f>
        <v>26歳以上</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1時限4,000円（税込4,320円）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1回5,000円(税込5,400円）</v>
      </c>
    </row>
    <row r="5" spans="1:4" x14ac:dyDescent="0.15">
      <c r="A5" s="1" t="str">
        <f>'入力シート１＜普通車　料金表＞'!B52</f>
        <v>宿泊
(食事付）</v>
      </c>
      <c r="B5" s="1" t="str">
        <f>IF('入力シート１＜普通車　料金表＞'!C53="","",'入力シート１＜普通車　料金表＞'!C53)</f>
        <v>※年末年始は休校の為、一時帰宅となります。その際の交通費はお客様のご負担となります。</v>
      </c>
      <c r="C5" s="1" t="str">
        <f>IF('入力シート１＜普通車　料金表＞'!I52="","",'入力シート１＜普通車　料金表＞'!I52)</f>
        <v>規定宿泊数＋3泊まで</v>
      </c>
      <c r="D5" s="1" t="str">
        <f>IF('入力シート１＜普通車　料金表＞'!O52="","",'入力シート１＜普通車　料金表＞'!O52)</f>
        <v>1泊4,000円（税込4,320円）</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原付講習費5,000円（税込5,400円）（ご希望の方のみ　諸事情により受講できない場合がございます。）</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84"/>
  <sheetViews>
    <sheetView workbookViewId="0">
      <selection sqref="A1:G17"/>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705</v>
      </c>
    </row>
    <row r="2" spans="1:7" ht="27" x14ac:dyDescent="0.15">
      <c r="A2" t="s">
        <v>706</v>
      </c>
      <c r="B2" t="s">
        <v>707</v>
      </c>
      <c r="C2" t="s">
        <v>708</v>
      </c>
      <c r="D2" t="s">
        <v>709</v>
      </c>
      <c r="E2" s="403" t="s">
        <v>710</v>
      </c>
      <c r="F2" s="403" t="s">
        <v>711</v>
      </c>
    </row>
    <row r="3" spans="1:7" x14ac:dyDescent="0.15">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x14ac:dyDescent="0.15">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x14ac:dyDescent="0.15">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x14ac:dyDescent="0.15">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x14ac:dyDescent="0.15">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row>
    <row r="8" spans="1:7" x14ac:dyDescent="0.15">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x14ac:dyDescent="0.15">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x14ac:dyDescent="0.15">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x14ac:dyDescent="0.15">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x14ac:dyDescent="0.15">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x14ac:dyDescent="0.15">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x14ac:dyDescent="0.15">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row>
    <row r="15" spans="1:7" x14ac:dyDescent="0.15">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x14ac:dyDescent="0.15">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x14ac:dyDescent="0.15">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x14ac:dyDescent="0.15">
      <c r="G47" s="1"/>
    </row>
    <row r="55" spans="4:4" x14ac:dyDescent="0.15">
      <c r="D55" s="1"/>
    </row>
    <row r="84" spans="2:2" x14ac:dyDescent="0.15">
      <c r="B84">
        <f>IF('入力シート１＜普通車　料金表＞'!E37="","",'入力シート１＜普通車　料金表＞'!E37)</f>
        <v>48000</v>
      </c>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L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43478</v>
      </c>
      <c r="AG1">
        <f>IF(ISBLANK('入力シート１＜普通車　料金表＞'!I10),"",'入力シート１＜普通車　料金表＞'!I10)</f>
        <v>43498</v>
      </c>
      <c r="AH1" t="str">
        <f>IF(ISBLANK('入力シート１＜普通車　料金表＞'!L10),"",'入力シート１＜普通車　料金表＞'!L10)</f>
        <v/>
      </c>
      <c r="AI1" t="str">
        <f>IF(ISBLANK('入力シート１＜普通車　料金表＞'!O10),"",'入力シート１＜普通車　料金表＞'!O10)</f>
        <v/>
      </c>
    </row>
    <row r="2" spans="1:35" x14ac:dyDescent="0.15">
      <c r="AD2" t="s">
        <v>1</v>
      </c>
      <c r="AE2">
        <f>IF(ISBLANK('入力シート１＜普通車　料金表＞'!E10),"",'入力シート１＜普通車　料金表＞'!E10)</f>
        <v>43477</v>
      </c>
      <c r="AF2">
        <f>IF(ISBLANK('入力シート１＜普通車　料金表＞'!H10),"",'入力シート１＜普通車　料金表＞'!H10)</f>
        <v>43497</v>
      </c>
      <c r="AG2">
        <f>IF(ISBLANK('入力シート１＜普通車　料金表＞'!K10),"",'入力シート１＜普通車　料金表＞'!K10)</f>
        <v>43537</v>
      </c>
      <c r="AH2" t="str">
        <f>IF(ISBLANK('入力シート１＜普通車　料金表＞'!N10),"",'入力シート１＜普通車　料金表＞'!N10)</f>
        <v/>
      </c>
      <c r="AI2" t="str">
        <f>IF(ISBLANK('入力シート１＜普通車　料金表＞'!Q10),"",'入力シート１＜普通車　料金表＞'!Q10)</f>
        <v/>
      </c>
    </row>
    <row r="3" spans="1:35" x14ac:dyDescent="0.15">
      <c r="A3" s="209"/>
      <c r="C3" s="209"/>
      <c r="D3" s="209"/>
      <c r="AD3" t="s">
        <v>0</v>
      </c>
      <c r="AE3">
        <f>IF(ISBLANK('入力シート１＜普通車　料金表＞'!C11),"",'入力シート１＜普通車　料金表＞'!C11)</f>
        <v>43549</v>
      </c>
      <c r="AF3">
        <f>IF(ISBLANK('入力シート１＜普通車　料金表＞'!F11),"",'入力シート１＜普通車　料金表＞'!F11)</f>
        <v>43538</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43548</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43390</v>
      </c>
      <c r="D10" s="209">
        <f>IF(スケジュール!D12="","",スケジュール!D12)</f>
        <v>43392</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t="str">
        <f>IF(スケジュール!C13="","",スケジュール!C13)</f>
        <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43392</v>
      </c>
      <c r="D13" s="209">
        <f>IF(スケジュール!D15="","",スケジュール!D15)</f>
        <v>43397</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43397</v>
      </c>
      <c r="D17" s="209">
        <f>IF(スケジュール!D19="","",スケジュール!D19)</f>
        <v>43399</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43399</v>
      </c>
      <c r="D20" s="209">
        <f>IF(スケジュール!D22="","",スケジュール!D22)</f>
        <v>43404</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f>IF(スケジュール!C26="","",スケジュール!C26)</f>
        <v>43404</v>
      </c>
      <c r="D24" s="209">
        <f>IF(スケジュール!D26="","",スケジュール!D26)</f>
        <v>43406</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t="str">
        <f>IF(スケジュール!C27="","",スケジュール!C27)</f>
        <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43406</v>
      </c>
      <c r="D27" s="209">
        <f>IF(スケジュール!D29="","",スケジュール!D29)</f>
        <v>43411</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43411</v>
      </c>
      <c r="D31" s="209">
        <f>IF(スケジュール!D33="","",スケジュール!D33)</f>
        <v>43413</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t="str">
        <f>IF(スケジュール!C34="","",スケジュール!C34)</f>
        <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43413</v>
      </c>
      <c r="D34" s="209">
        <f>IF(スケジュール!D36="","",スケジュール!D36)</f>
        <v>43418</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43418</v>
      </c>
      <c r="D38" s="209">
        <f>IF(スケジュール!D40="","",スケジュール!D40)</f>
        <v>43420</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t="str">
        <f>IF(スケジュール!C41="","",スケジュール!C41)</f>
        <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43420</v>
      </c>
      <c r="D41" s="209">
        <f>IF(スケジュール!D43="","",スケジュール!D43)</f>
        <v>43425</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43425</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t="str">
        <f>IF(スケジュール!C48="","",スケジュール!C48)</f>
        <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43430</v>
      </c>
      <c r="D48" s="209">
        <f>IF(スケジュール!D50="","",スケジュール!D50)</f>
        <v>43432</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43432</v>
      </c>
      <c r="D52" s="209">
        <f>IF(スケジュール!D54="","",スケジュール!D54)</f>
        <v>43434</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43439</v>
      </c>
      <c r="D55" s="210">
        <f>IF(スケジュール!D57="","",スケジュール!D57)</f>
        <v>43439</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43439</v>
      </c>
      <c r="D59" s="209">
        <f>IF(スケジュール!D61="","",スケジュール!D61)</f>
        <v>43441</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43441</v>
      </c>
      <c r="D62" s="209">
        <f>IF(スケジュール!D64="","",スケジュール!D64)</f>
        <v>43446</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43446</v>
      </c>
      <c r="D66" s="209">
        <f>IF(スケジュール!D68="","",スケジュール!D68)</f>
        <v>43448</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t="str">
        <f>IF(スケジュール!C69="","",スケジュール!C69)</f>
        <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43448</v>
      </c>
      <c r="D69" s="209">
        <f>IF(スケジュール!D71="","",スケジュール!D71)</f>
        <v>43453</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43453</v>
      </c>
      <c r="D73" s="209">
        <f>IF(スケジュール!D75="","",スケジュール!D75)</f>
        <v>43455</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43455</v>
      </c>
      <c r="D76" s="209">
        <f>IF(スケジュール!D78="","",スケジュール!D78)</f>
        <v>43460</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43460</v>
      </c>
      <c r="D80" s="209">
        <f>IF(スケジュール!D82="","",スケジュール!D82)</f>
        <v>43472</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43472</v>
      </c>
      <c r="D83" s="209">
        <f>IF(スケジュール!D85="","",スケジュール!D85)</f>
        <v>43476</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43488</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43488</v>
      </c>
      <c r="D108" s="209">
        <f>IF(スケジュール!D110="","",スケジュール!D110)</f>
        <v>43490</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43495</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43495</v>
      </c>
      <c r="D115" s="209">
        <f>IF(スケジュール!D117="","",スケジュール!D117)</f>
        <v>43497</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t="str">
        <f>IF(スケジュール!C118="","",スケジュール!C118)</f>
        <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43502</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f>IF(スケジュール!C124="","",スケジュール!C124)</f>
        <v>43502</v>
      </c>
      <c r="D122" s="209">
        <f>IF(スケジュール!D124="","",スケジュール!D124)</f>
        <v>43504</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t="str">
        <f>IF(スケジュール!C125="","",スケジュール!C125)</f>
        <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43509</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f>IF(スケジュール!C131="","",スケジュール!C131)</f>
        <v>43509</v>
      </c>
      <c r="D129" s="209">
        <f>IF(スケジュール!D131="","",スケジュール!D131)</f>
        <v>43511</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t="str">
        <f>IF(スケジュール!C132="","",スケジュール!C132)</f>
        <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43511</v>
      </c>
      <c r="D132" s="209">
        <f>IF(スケジュール!D134="","",スケジュール!D134)</f>
        <v>43516</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43516</v>
      </c>
      <c r="D136" s="209">
        <f>IF(スケジュール!D138="","",スケジュール!D138)</f>
        <v>43518</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43518</v>
      </c>
      <c r="D139" s="209">
        <f>IF(スケジュール!D141="","",スケジュール!D141)</f>
        <v>43523</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t="str">
        <f>IF(スケジュール!C144="","",スケジュール!C144)</f>
        <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f>IF(スケジュール!C145="","",スケジュール!C145)</f>
        <v>43523</v>
      </c>
      <c r="D143" s="209">
        <f>IF(スケジュール!D145="","",スケジュール!D145)</f>
        <v>43525</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t="str">
        <f>IF(スケジュール!C146="","",スケジュール!C146)</f>
        <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43525</v>
      </c>
      <c r="D146" s="209">
        <f>IF(スケジュール!D148="","",スケジュール!D148)</f>
        <v>43530</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v>
      </c>
      <c r="AG146" t="str">
        <f>IF(スケジュール!AA148="","",スケジュール!AA148)</f>
        <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f>IF(スケジュール!C152="","",スケジュール!C152)</f>
        <v>43530</v>
      </c>
      <c r="D150" s="209">
        <f>IF(スケジュール!D152="","",スケジュール!D152)</f>
        <v>43532</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43532</v>
      </c>
      <c r="D153" s="209">
        <f>IF(スケジュール!D155="","",スケジュール!D155)</f>
        <v>43537</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v>
      </c>
      <c r="AG153" t="str">
        <f>IF(スケジュール!AA155="","",スケジュール!AA155)</f>
        <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f>IF(スケジュール!C159="","",スケジュール!C159)</f>
        <v>43537</v>
      </c>
      <c r="D157" s="209">
        <f>IF(スケジュール!D159="","",スケジュール!D159)</f>
        <v>43539</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t="str">
        <f>IF(スケジュール!C160="","",スケジュール!C160)</f>
        <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43539</v>
      </c>
      <c r="D160" s="209">
        <f>IF(スケジュール!D162="","",スケジュール!D162)</f>
        <v>43544</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v>
      </c>
      <c r="AG160" t="str">
        <f>IF(スケジュール!AA162="","",スケジュール!AA162)</f>
        <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f>IF(スケジュール!C166="","",スケジュール!C166)</f>
        <v>43544</v>
      </c>
      <c r="D164" s="209">
        <f>IF(スケジュール!D166="","",スケジュール!D166)</f>
        <v>43546</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43546</v>
      </c>
      <c r="D167" s="209">
        <f>IF(スケジュール!D169="","",スケジュール!D169)</f>
        <v>43551</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f>IF(スケジュール!C173="","",スケジュール!C173)</f>
        <v>43551</v>
      </c>
      <c r="D171" s="209">
        <f>IF(スケジュール!D173="","",スケジュール!D173)</f>
        <v>43553</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t="str">
        <f>IF(スケジュール!C174="","",スケジュール!C174)</f>
        <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43558</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43558</v>
      </c>
      <c r="D178" s="209">
        <f>IF(スケジュール!D180="","",スケジュール!D180)</f>
        <v>43560</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43565</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f>IF(スケジュール!C187="","",スケジュール!C187)</f>
        <v>43565</v>
      </c>
      <c r="D185" s="209">
        <f>IF(スケジュール!D187="","",スケジュール!D187)</f>
        <v>43567</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t="str">
        <f>IF(スケジュール!C188="","",スケジュール!C188)</f>
        <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43572</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43572</v>
      </c>
      <c r="D192" s="209">
        <f>IF(スケジュール!D194="","",スケジュール!D194)</f>
        <v>43574</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t="str">
        <f>IF(スケジュール!C195="","",スケジュール!C195)</f>
        <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43579</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43579</v>
      </c>
      <c r="D199" s="209">
        <f>IF(スケジュール!D201="","",スケジュール!D201)</f>
        <v>43581</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43586</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43586</v>
      </c>
      <c r="D206" s="209">
        <f>IF(スケジュール!D208="","",スケジュール!D208)</f>
        <v>43592</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43592</v>
      </c>
      <c r="D209" s="209">
        <f>IF(スケジュール!D211="","",スケジュール!D211)</f>
        <v>43593</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43593</v>
      </c>
      <c r="D213" s="209">
        <f>IF(スケジュール!D215="","",スケジュール!D215)</f>
        <v>43595</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43600</v>
      </c>
      <c r="D216" s="209">
        <f>IF(スケジュール!D218="","",スケジュール!D218)</f>
        <v>43600</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43600</v>
      </c>
      <c r="D220" s="209">
        <f>IF(スケジュール!D222="","",スケジュール!D222)</f>
        <v>43602</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43607</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43607</v>
      </c>
      <c r="D227" s="209">
        <f>IF(スケジュール!D229="","",スケジュール!D229)</f>
        <v>43609</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43614</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43614</v>
      </c>
      <c r="D234" s="209">
        <f>IF(スケジュール!D236="","",スケジュール!D236)</f>
        <v>43616</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43621</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43621</v>
      </c>
      <c r="D241" s="209">
        <f>IF(スケジュール!D243="","",スケジュール!D243)</f>
        <v>43623</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43628</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43628</v>
      </c>
      <c r="D248" s="209">
        <f>IF(スケジュール!D250="","",スケジュール!D250)</f>
        <v>43630</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2" sqref="C52:H5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50" t="s">
        <v>416</v>
      </c>
      <c r="L1" s="447"/>
      <c r="M1" s="447"/>
      <c r="N1" s="447"/>
      <c r="O1" s="447"/>
      <c r="P1" s="447"/>
      <c r="Q1" s="447"/>
      <c r="R1" s="447"/>
      <c r="S1" s="447"/>
      <c r="T1" s="447"/>
      <c r="U1" s="447"/>
      <c r="V1" s="447"/>
      <c r="W1" s="447"/>
      <c r="X1" s="447"/>
      <c r="Y1" s="447"/>
      <c r="Z1" s="447"/>
      <c r="AA1" s="447"/>
    </row>
    <row r="2" spans="1:27" customFormat="1" ht="57.75" customHeight="1" x14ac:dyDescent="0.15">
      <c r="B2" s="319" t="s">
        <v>360</v>
      </c>
      <c r="C2" s="448" t="s">
        <v>318</v>
      </c>
      <c r="D2" s="448"/>
      <c r="E2" s="448"/>
      <c r="F2" s="449"/>
      <c r="G2" s="9"/>
      <c r="H2" s="10"/>
      <c r="I2" s="10"/>
      <c r="J2" s="450" t="s">
        <v>36</v>
      </c>
      <c r="K2" s="450"/>
      <c r="L2" s="451" t="s">
        <v>319</v>
      </c>
      <c r="M2" s="451"/>
      <c r="N2" s="451"/>
      <c r="Q2" s="289" t="s">
        <v>115</v>
      </c>
      <c r="R2" s="267">
        <v>43374</v>
      </c>
      <c r="S2" s="145" t="s">
        <v>363</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52" t="s">
        <v>116</v>
      </c>
      <c r="G4" s="453"/>
      <c r="H4" s="247">
        <v>15000</v>
      </c>
      <c r="I4" s="290" t="s">
        <v>37</v>
      </c>
      <c r="J4" s="13"/>
      <c r="K4" s="452" t="s">
        <v>38</v>
      </c>
      <c r="L4" s="247">
        <v>15000</v>
      </c>
      <c r="M4" s="290" t="s">
        <v>39</v>
      </c>
      <c r="N4" s="290"/>
      <c r="O4" s="143"/>
      <c r="U4" s="14"/>
      <c r="V4" s="14"/>
      <c r="W4" s="1"/>
      <c r="X4" s="12"/>
      <c r="Y4" s="12"/>
      <c r="Z4" s="12"/>
      <c r="AA4" s="12"/>
    </row>
    <row r="5" spans="1:27" customFormat="1" ht="43.5" customHeight="1" thickBot="1" x14ac:dyDescent="0.2">
      <c r="B5" s="6"/>
      <c r="C5" s="15"/>
      <c r="F5" s="454"/>
      <c r="G5" s="455"/>
      <c r="H5" s="248">
        <v>16200</v>
      </c>
      <c r="I5" s="291" t="s">
        <v>40</v>
      </c>
      <c r="J5" s="16"/>
      <c r="K5" s="454"/>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4" t="s">
        <v>18</v>
      </c>
      <c r="D9" s="444"/>
      <c r="E9" s="444"/>
      <c r="F9" s="444" t="s">
        <v>19</v>
      </c>
      <c r="G9" s="444"/>
      <c r="H9" s="444"/>
      <c r="I9" s="444" t="s">
        <v>20</v>
      </c>
      <c r="J9" s="444"/>
      <c r="K9" s="444"/>
      <c r="L9" s="444" t="s">
        <v>21</v>
      </c>
      <c r="M9" s="444"/>
      <c r="N9" s="444"/>
      <c r="O9" s="444" t="s">
        <v>22</v>
      </c>
      <c r="P9" s="444"/>
      <c r="Q9" s="444"/>
      <c r="R9" s="444" t="s">
        <v>23</v>
      </c>
      <c r="S9" s="444"/>
      <c r="T9" s="444"/>
      <c r="U9" s="62"/>
    </row>
    <row r="10" spans="1:27" ht="54" customHeight="1" x14ac:dyDescent="0.15">
      <c r="A10" s="445" t="s">
        <v>351</v>
      </c>
      <c r="B10" s="446"/>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41" t="s">
        <v>350</v>
      </c>
    </row>
    <row r="11" spans="1:27" ht="54" customHeight="1" x14ac:dyDescent="0.15">
      <c r="A11" s="445"/>
      <c r="B11" s="446"/>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2"/>
    </row>
    <row r="12" spans="1:27" ht="54" customHeight="1" x14ac:dyDescent="0.15">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2"/>
    </row>
    <row r="13" spans="1:27" ht="54" customHeight="1" x14ac:dyDescent="0.15">
      <c r="A13" s="438">
        <v>1</v>
      </c>
      <c r="B13" s="415" t="s">
        <v>24</v>
      </c>
      <c r="C13" s="443">
        <v>190000</v>
      </c>
      <c r="D13" s="443"/>
      <c r="E13" s="443"/>
      <c r="F13" s="443">
        <v>200000</v>
      </c>
      <c r="G13" s="443"/>
      <c r="H13" s="443"/>
      <c r="I13" s="443">
        <v>210000</v>
      </c>
      <c r="J13" s="443"/>
      <c r="K13" s="443"/>
      <c r="L13" s="443">
        <v>220000</v>
      </c>
      <c r="M13" s="443"/>
      <c r="N13" s="443"/>
      <c r="O13" s="443">
        <v>230000</v>
      </c>
      <c r="P13" s="443"/>
      <c r="Q13" s="443"/>
      <c r="R13" s="443">
        <v>240000</v>
      </c>
      <c r="S13" s="443"/>
      <c r="T13" s="443"/>
      <c r="U13" s="216">
        <v>3000</v>
      </c>
    </row>
    <row r="14" spans="1:27" ht="54" customHeight="1" x14ac:dyDescent="0.15">
      <c r="A14" s="438"/>
      <c r="B14" s="415"/>
      <c r="C14" s="249" t="s">
        <v>17</v>
      </c>
      <c r="D14" s="430">
        <v>205200</v>
      </c>
      <c r="E14" s="430"/>
      <c r="F14" s="249" t="s">
        <v>17</v>
      </c>
      <c r="G14" s="430">
        <v>216000</v>
      </c>
      <c r="H14" s="430"/>
      <c r="I14" s="249" t="s">
        <v>17</v>
      </c>
      <c r="J14" s="430">
        <v>226800</v>
      </c>
      <c r="K14" s="430"/>
      <c r="L14" s="249" t="s">
        <v>17</v>
      </c>
      <c r="M14" s="430">
        <v>237600</v>
      </c>
      <c r="N14" s="430"/>
      <c r="O14" s="249" t="s">
        <v>17</v>
      </c>
      <c r="P14" s="430">
        <v>248400</v>
      </c>
      <c r="Q14" s="430"/>
      <c r="R14" s="249" t="s">
        <v>17</v>
      </c>
      <c r="S14" s="430">
        <v>259200</v>
      </c>
      <c r="T14" s="430"/>
      <c r="U14" s="250" t="s">
        <v>366</v>
      </c>
    </row>
    <row r="15" spans="1:27" ht="54" customHeight="1" x14ac:dyDescent="0.15">
      <c r="A15" s="438">
        <v>2</v>
      </c>
      <c r="B15" s="439" t="s">
        <v>316</v>
      </c>
      <c r="C15" s="431">
        <v>200000</v>
      </c>
      <c r="D15" s="431"/>
      <c r="E15" s="431"/>
      <c r="F15" s="431">
        <v>200000</v>
      </c>
      <c r="G15" s="431"/>
      <c r="H15" s="431"/>
      <c r="I15" s="431">
        <v>200000</v>
      </c>
      <c r="J15" s="431"/>
      <c r="K15" s="431"/>
      <c r="L15" s="431">
        <v>200000</v>
      </c>
      <c r="M15" s="431"/>
      <c r="N15" s="431"/>
      <c r="O15" s="431">
        <v>200000</v>
      </c>
      <c r="P15" s="431"/>
      <c r="Q15" s="431"/>
      <c r="R15" s="431">
        <v>200000</v>
      </c>
      <c r="S15" s="431"/>
      <c r="T15" s="431"/>
      <c r="U15" s="216">
        <v>4000</v>
      </c>
    </row>
    <row r="16" spans="1:27" ht="54" customHeight="1" x14ac:dyDescent="0.15">
      <c r="A16" s="438"/>
      <c r="B16" s="440"/>
      <c r="C16" s="249" t="s">
        <v>17</v>
      </c>
      <c r="D16" s="430">
        <v>216000</v>
      </c>
      <c r="E16" s="430"/>
      <c r="F16" s="249" t="s">
        <v>17</v>
      </c>
      <c r="G16" s="430">
        <v>216000</v>
      </c>
      <c r="H16" s="430"/>
      <c r="I16" s="249" t="s">
        <v>17</v>
      </c>
      <c r="J16" s="430">
        <v>216000</v>
      </c>
      <c r="K16" s="430"/>
      <c r="L16" s="249" t="s">
        <v>17</v>
      </c>
      <c r="M16" s="430">
        <v>216000</v>
      </c>
      <c r="N16" s="430"/>
      <c r="O16" s="249" t="s">
        <v>17</v>
      </c>
      <c r="P16" s="430">
        <v>216000</v>
      </c>
      <c r="Q16" s="430"/>
      <c r="R16" s="249" t="s">
        <v>17</v>
      </c>
      <c r="S16" s="430">
        <v>216000</v>
      </c>
      <c r="T16" s="430"/>
      <c r="U16" s="250" t="s">
        <v>367</v>
      </c>
    </row>
    <row r="17" spans="1:24" ht="54" customHeight="1" x14ac:dyDescent="0.15">
      <c r="A17" s="438">
        <v>3</v>
      </c>
      <c r="B17" s="439" t="s">
        <v>25</v>
      </c>
      <c r="C17" s="431">
        <v>200000</v>
      </c>
      <c r="D17" s="431"/>
      <c r="E17" s="431"/>
      <c r="F17" s="431">
        <v>200000</v>
      </c>
      <c r="G17" s="431"/>
      <c r="H17" s="431"/>
      <c r="I17" s="431">
        <v>200000</v>
      </c>
      <c r="J17" s="431"/>
      <c r="K17" s="431"/>
      <c r="L17" s="431">
        <v>200000</v>
      </c>
      <c r="M17" s="431"/>
      <c r="N17" s="431"/>
      <c r="O17" s="431">
        <v>200000</v>
      </c>
      <c r="P17" s="431"/>
      <c r="Q17" s="431"/>
      <c r="R17" s="431">
        <v>200000</v>
      </c>
      <c r="S17" s="431"/>
      <c r="T17" s="431"/>
      <c r="U17" s="216">
        <v>4000</v>
      </c>
    </row>
    <row r="18" spans="1:24" ht="54" customHeight="1" x14ac:dyDescent="0.15">
      <c r="A18" s="438"/>
      <c r="B18" s="440"/>
      <c r="C18" s="249" t="s">
        <v>17</v>
      </c>
      <c r="D18" s="430">
        <v>216000</v>
      </c>
      <c r="E18" s="430"/>
      <c r="F18" s="249" t="s">
        <v>17</v>
      </c>
      <c r="G18" s="430">
        <v>216000</v>
      </c>
      <c r="H18" s="430"/>
      <c r="I18" s="249" t="s">
        <v>17</v>
      </c>
      <c r="J18" s="430">
        <v>216000</v>
      </c>
      <c r="K18" s="430"/>
      <c r="L18" s="249" t="s">
        <v>17</v>
      </c>
      <c r="M18" s="430">
        <v>216000</v>
      </c>
      <c r="N18" s="430"/>
      <c r="O18" s="249" t="s">
        <v>17</v>
      </c>
      <c r="P18" s="430">
        <v>216000</v>
      </c>
      <c r="Q18" s="430"/>
      <c r="R18" s="249" t="s">
        <v>17</v>
      </c>
      <c r="S18" s="430">
        <v>216000</v>
      </c>
      <c r="T18" s="430"/>
      <c r="U18" s="250" t="s">
        <v>367</v>
      </c>
    </row>
    <row r="19" spans="1:24" ht="54" customHeight="1" x14ac:dyDescent="0.15">
      <c r="A19" s="438">
        <v>4</v>
      </c>
      <c r="B19" s="415" t="s">
        <v>317</v>
      </c>
      <c r="C19" s="431">
        <v>200000</v>
      </c>
      <c r="D19" s="431"/>
      <c r="E19" s="431"/>
      <c r="F19" s="431">
        <v>210000</v>
      </c>
      <c r="G19" s="431"/>
      <c r="H19" s="431"/>
      <c r="I19" s="431">
        <v>220000</v>
      </c>
      <c r="J19" s="431"/>
      <c r="K19" s="431"/>
      <c r="L19" s="431">
        <v>230000</v>
      </c>
      <c r="M19" s="431"/>
      <c r="N19" s="431"/>
      <c r="O19" s="431">
        <v>240000</v>
      </c>
      <c r="P19" s="431"/>
      <c r="Q19" s="431"/>
      <c r="R19" s="431">
        <v>250000</v>
      </c>
      <c r="S19" s="431"/>
      <c r="T19" s="431"/>
      <c r="U19" s="216">
        <v>4000</v>
      </c>
    </row>
    <row r="20" spans="1:24" ht="54" customHeight="1" x14ac:dyDescent="0.15">
      <c r="A20" s="438"/>
      <c r="B20" s="440"/>
      <c r="C20" s="249" t="s">
        <v>17</v>
      </c>
      <c r="D20" s="430">
        <v>216000</v>
      </c>
      <c r="E20" s="430"/>
      <c r="F20" s="249" t="s">
        <v>17</v>
      </c>
      <c r="G20" s="430">
        <v>226800</v>
      </c>
      <c r="H20" s="430"/>
      <c r="I20" s="249" t="s">
        <v>17</v>
      </c>
      <c r="J20" s="430">
        <v>237600</v>
      </c>
      <c r="K20" s="430"/>
      <c r="L20" s="249" t="s">
        <v>17</v>
      </c>
      <c r="M20" s="430">
        <v>248400</v>
      </c>
      <c r="N20" s="430"/>
      <c r="O20" s="249" t="s">
        <v>17</v>
      </c>
      <c r="P20" s="430">
        <v>259200</v>
      </c>
      <c r="Q20" s="430"/>
      <c r="R20" s="249" t="s">
        <v>17</v>
      </c>
      <c r="S20" s="430">
        <v>270000</v>
      </c>
      <c r="T20" s="430"/>
      <c r="U20" s="250" t="s">
        <v>367</v>
      </c>
    </row>
    <row r="21" spans="1:24" ht="54" customHeight="1" x14ac:dyDescent="0.15">
      <c r="A21" s="438">
        <v>5</v>
      </c>
      <c r="B21" s="464"/>
      <c r="C21" s="431"/>
      <c r="D21" s="431"/>
      <c r="E21" s="431"/>
      <c r="F21" s="431"/>
      <c r="G21" s="431"/>
      <c r="H21" s="431"/>
      <c r="I21" s="431"/>
      <c r="J21" s="431"/>
      <c r="K21" s="431"/>
      <c r="L21" s="431"/>
      <c r="M21" s="431"/>
      <c r="N21" s="431"/>
      <c r="O21" s="431"/>
      <c r="P21" s="431"/>
      <c r="Q21" s="431"/>
      <c r="R21" s="431"/>
      <c r="S21" s="431"/>
      <c r="T21" s="431"/>
      <c r="U21" s="251"/>
    </row>
    <row r="22" spans="1:24" ht="54" customHeight="1" x14ac:dyDescent="0.15">
      <c r="A22" s="438"/>
      <c r="B22" s="465"/>
      <c r="C22" s="249" t="s">
        <v>17</v>
      </c>
      <c r="D22" s="430" t="s">
        <v>365</v>
      </c>
      <c r="E22" s="430"/>
      <c r="F22" s="249" t="s">
        <v>17</v>
      </c>
      <c r="G22" s="430" t="str">
        <f>IF(ISBLANK(F21),"",ROUNDDOWN(F21+F21*入力用データ!$D$1*0.01,0))</f>
        <v/>
      </c>
      <c r="H22" s="430"/>
      <c r="I22" s="249" t="s">
        <v>17</v>
      </c>
      <c r="J22" s="430" t="str">
        <f>IF(ISBLANK(I21),"",ROUNDDOWN(I21+I21*入力用データ!$D$1*0.01,0))</f>
        <v/>
      </c>
      <c r="K22" s="430"/>
      <c r="L22" s="249" t="s">
        <v>17</v>
      </c>
      <c r="M22" s="430" t="str">
        <f>IF(ISBLANK(L21),"",ROUNDDOWN(L21+L21*入力用データ!$D$1*0.01,0))</f>
        <v/>
      </c>
      <c r="N22" s="430"/>
      <c r="O22" s="249" t="s">
        <v>17</v>
      </c>
      <c r="P22" s="430" t="str">
        <f>IF(ISBLANK(O21),"",ROUNDDOWN(O21+O21*入力用データ!$D$1*0.01,0))</f>
        <v/>
      </c>
      <c r="Q22" s="430"/>
      <c r="R22" s="249" t="s">
        <v>17</v>
      </c>
      <c r="S22" s="430" t="str">
        <f>IF(ISBLANK(R21),"",ROUNDDOWN(R21+R21*入力用データ!$D$1*0.01,0))</f>
        <v/>
      </c>
      <c r="T22" s="430"/>
      <c r="U22" s="250" t="str">
        <f>IF(ISBLANK(U21),"税込","税込 "&amp;ROUNDDOWN(U21+U21*入力用データ!$D$1*0.01,0))</f>
        <v>税込</v>
      </c>
    </row>
    <row r="23" spans="1:24" ht="54" customHeight="1" x14ac:dyDescent="0.15">
      <c r="A23" s="438">
        <v>6</v>
      </c>
      <c r="B23" s="463"/>
      <c r="C23" s="431"/>
      <c r="D23" s="431"/>
      <c r="E23" s="431"/>
      <c r="F23" s="431"/>
      <c r="G23" s="431"/>
      <c r="H23" s="431"/>
      <c r="I23" s="431"/>
      <c r="J23" s="431"/>
      <c r="K23" s="431"/>
      <c r="L23" s="431"/>
      <c r="M23" s="431"/>
      <c r="N23" s="431"/>
      <c r="O23" s="431"/>
      <c r="P23" s="431"/>
      <c r="Q23" s="431"/>
      <c r="R23" s="431"/>
      <c r="S23" s="431"/>
      <c r="T23" s="431"/>
      <c r="U23" s="251"/>
      <c r="X23" s="32"/>
    </row>
    <row r="24" spans="1:24" ht="54" customHeight="1" x14ac:dyDescent="0.15">
      <c r="A24" s="438"/>
      <c r="B24" s="463"/>
      <c r="C24" s="249" t="s">
        <v>17</v>
      </c>
      <c r="D24" s="430" t="str">
        <f>IF(ISBLANK(C23),"",ROUNDDOWN(C23+C23*入力用データ!$D$1*0.01,0))</f>
        <v/>
      </c>
      <c r="E24" s="430"/>
      <c r="F24" s="249" t="s">
        <v>17</v>
      </c>
      <c r="G24" s="430" t="str">
        <f>IF(ISBLANK(F23),"",ROUNDDOWN(F23+F23*入力用データ!$D$1*0.01,0))</f>
        <v/>
      </c>
      <c r="H24" s="430"/>
      <c r="I24" s="249" t="s">
        <v>17</v>
      </c>
      <c r="J24" s="430" t="str">
        <f>IF(ISBLANK(I23),"",ROUNDDOWN(I23+I23*入力用データ!$D$1*0.01,0))</f>
        <v/>
      </c>
      <c r="K24" s="430"/>
      <c r="L24" s="249" t="s">
        <v>17</v>
      </c>
      <c r="M24" s="430" t="str">
        <f>IF(ISBLANK(L23),"",ROUNDDOWN(L23+L23*入力用データ!$D$1*0.01,0))</f>
        <v/>
      </c>
      <c r="N24" s="430"/>
      <c r="O24" s="249" t="s">
        <v>17</v>
      </c>
      <c r="P24" s="430" t="str">
        <f>IF(ISBLANK(O23),"",ROUNDDOWN(O23+O23*入力用データ!$D$1*0.01,0))</f>
        <v/>
      </c>
      <c r="Q24" s="430"/>
      <c r="R24" s="249" t="s">
        <v>17</v>
      </c>
      <c r="S24" s="430" t="str">
        <f>IF(ISBLANK(R23),"",ROUNDDOWN(R23+R23*入力用データ!$D$1*0.01,0))</f>
        <v/>
      </c>
      <c r="T24" s="430"/>
      <c r="U24" s="250" t="str">
        <f>IF(ISBLANK(U23),"税込","税込 "&amp;ROUNDDOWN(U23+U23*入力用データ!$D$1*0.01,0))</f>
        <v>税込</v>
      </c>
      <c r="X24" s="32"/>
    </row>
    <row r="25" spans="1:24" ht="54" customHeight="1" x14ac:dyDescent="0.15">
      <c r="A25" s="438">
        <v>7</v>
      </c>
      <c r="B25" s="463"/>
      <c r="C25" s="431"/>
      <c r="D25" s="431"/>
      <c r="E25" s="431"/>
      <c r="F25" s="431"/>
      <c r="G25" s="431"/>
      <c r="H25" s="431"/>
      <c r="I25" s="431"/>
      <c r="J25" s="431"/>
      <c r="K25" s="431"/>
      <c r="L25" s="431"/>
      <c r="M25" s="431"/>
      <c r="N25" s="431"/>
      <c r="O25" s="431"/>
      <c r="P25" s="431"/>
      <c r="Q25" s="431"/>
      <c r="R25" s="431"/>
      <c r="S25" s="431"/>
      <c r="T25" s="431"/>
      <c r="U25" s="251"/>
      <c r="X25" s="32"/>
    </row>
    <row r="26" spans="1:24" ht="54" customHeight="1" x14ac:dyDescent="0.15">
      <c r="A26" s="438"/>
      <c r="B26" s="463"/>
      <c r="C26" s="249" t="s">
        <v>17</v>
      </c>
      <c r="D26" s="430" t="str">
        <f>IF(ISBLANK(C25),"",ROUNDDOWN(C25+C25*入力用データ!$D$1*0.01,0))</f>
        <v/>
      </c>
      <c r="E26" s="430"/>
      <c r="F26" s="249" t="s">
        <v>17</v>
      </c>
      <c r="G26" s="430" t="str">
        <f>IF(ISBLANK(F25),"",ROUNDDOWN(F25+F25*入力用データ!$D$1*0.01,0))</f>
        <v/>
      </c>
      <c r="H26" s="430"/>
      <c r="I26" s="249" t="s">
        <v>17</v>
      </c>
      <c r="J26" s="430" t="str">
        <f>IF(ISBLANK(I25),"",ROUNDDOWN(I25+I25*入力用データ!$D$1*0.01,0))</f>
        <v/>
      </c>
      <c r="K26" s="430"/>
      <c r="L26" s="249" t="s">
        <v>17</v>
      </c>
      <c r="M26" s="430" t="str">
        <f>IF(ISBLANK(L25),"",ROUNDDOWN(L25+L25*入力用データ!$D$1*0.01,0))</f>
        <v/>
      </c>
      <c r="N26" s="430"/>
      <c r="O26" s="249" t="s">
        <v>17</v>
      </c>
      <c r="P26" s="430" t="str">
        <f>IF(ISBLANK(O25),"",ROUNDDOWN(O25+O25*入力用データ!$D$1*0.01,0))</f>
        <v/>
      </c>
      <c r="Q26" s="430"/>
      <c r="R26" s="249" t="s">
        <v>17</v>
      </c>
      <c r="S26" s="430" t="str">
        <f>IF(ISBLANK(R25),"",ROUNDDOWN(R25+R25*入力用データ!$D$1*0.01,0))</f>
        <v/>
      </c>
      <c r="T26" s="430"/>
      <c r="U26" s="250" t="str">
        <f>IF(ISBLANK(U25),"税込","税込 "&amp;ROUNDDOWN(U25+U25*入力用データ!$D$1*0.01,0))</f>
        <v>税込</v>
      </c>
      <c r="X26" s="32"/>
    </row>
    <row r="27" spans="1:24" ht="54" customHeight="1" x14ac:dyDescent="0.15">
      <c r="A27" s="438">
        <v>8</v>
      </c>
      <c r="B27" s="463"/>
      <c r="C27" s="431"/>
      <c r="D27" s="431"/>
      <c r="E27" s="431"/>
      <c r="F27" s="431"/>
      <c r="G27" s="431"/>
      <c r="H27" s="431"/>
      <c r="I27" s="431"/>
      <c r="J27" s="431"/>
      <c r="K27" s="431"/>
      <c r="L27" s="431"/>
      <c r="M27" s="431"/>
      <c r="N27" s="431"/>
      <c r="O27" s="431"/>
      <c r="P27" s="431"/>
      <c r="Q27" s="431"/>
      <c r="R27" s="431"/>
      <c r="S27" s="431"/>
      <c r="T27" s="431"/>
      <c r="U27" s="251"/>
      <c r="X27" s="32"/>
    </row>
    <row r="28" spans="1:24" ht="54" customHeight="1" x14ac:dyDescent="0.15">
      <c r="A28" s="438"/>
      <c r="B28" s="463"/>
      <c r="C28" s="249" t="s">
        <v>17</v>
      </c>
      <c r="D28" s="430" t="str">
        <f>IF(ISBLANK(C27),"",ROUNDDOWN(C27+C27*入力用データ!$D$1*0.01,0))</f>
        <v/>
      </c>
      <c r="E28" s="430"/>
      <c r="F28" s="249" t="s">
        <v>17</v>
      </c>
      <c r="G28" s="430" t="str">
        <f>IF(ISBLANK(F27),"",ROUNDDOWN(F27+F27*入力用データ!$D$1*0.01,0))</f>
        <v/>
      </c>
      <c r="H28" s="430"/>
      <c r="I28" s="249" t="s">
        <v>17</v>
      </c>
      <c r="J28" s="430" t="str">
        <f>IF(ISBLANK(I27),"",ROUNDDOWN(I27+I27*入力用データ!$D$1*0.01,0))</f>
        <v/>
      </c>
      <c r="K28" s="430"/>
      <c r="L28" s="249" t="s">
        <v>17</v>
      </c>
      <c r="M28" s="430" t="str">
        <f>IF(ISBLANK(L27),"",ROUNDDOWN(L27+L27*入力用データ!$D$1*0.01,0))</f>
        <v/>
      </c>
      <c r="N28" s="430"/>
      <c r="O28" s="249" t="s">
        <v>17</v>
      </c>
      <c r="P28" s="430" t="str">
        <f>IF(ISBLANK(O27),"",ROUNDDOWN(O27+O27*入力用データ!$D$1*0.01,0))</f>
        <v/>
      </c>
      <c r="Q28" s="430"/>
      <c r="R28" s="249" t="s">
        <v>17</v>
      </c>
      <c r="S28" s="430" t="str">
        <f>IF(ISBLANK(R27),"",ROUNDDOWN(R27+R27*入力用データ!$D$1*0.01,0))</f>
        <v/>
      </c>
      <c r="T28" s="430"/>
      <c r="U28" s="250" t="str">
        <f>IF(ISBLANK(U27),"税込","税込 "&amp;ROUNDDOWN(U27+U27*入力用データ!$D$1*0.01,0))</f>
        <v>税込</v>
      </c>
    </row>
    <row r="29" spans="1:24" ht="54" customHeight="1" x14ac:dyDescent="0.15">
      <c r="A29" s="438">
        <v>9</v>
      </c>
      <c r="B29" s="463"/>
      <c r="C29" s="431"/>
      <c r="D29" s="431"/>
      <c r="E29" s="431"/>
      <c r="F29" s="431"/>
      <c r="G29" s="431"/>
      <c r="H29" s="431"/>
      <c r="I29" s="431"/>
      <c r="J29" s="431"/>
      <c r="K29" s="431"/>
      <c r="L29" s="431"/>
      <c r="M29" s="431"/>
      <c r="N29" s="431"/>
      <c r="O29" s="431"/>
      <c r="P29" s="431"/>
      <c r="Q29" s="431"/>
      <c r="R29" s="431"/>
      <c r="S29" s="431"/>
      <c r="T29" s="431"/>
      <c r="U29" s="251"/>
    </row>
    <row r="30" spans="1:24" ht="54" customHeight="1" x14ac:dyDescent="0.15">
      <c r="A30" s="438"/>
      <c r="B30" s="463"/>
      <c r="C30" s="249" t="s">
        <v>17</v>
      </c>
      <c r="D30" s="430" t="str">
        <f>IF(ISBLANK(C29),"",ROUNDDOWN(C29+C29*入力用データ!$D$1*0.01,0))</f>
        <v/>
      </c>
      <c r="E30" s="430"/>
      <c r="F30" s="249" t="s">
        <v>17</v>
      </c>
      <c r="G30" s="430" t="str">
        <f>IF(ISBLANK(F29),"",ROUNDDOWN(F29+F29*入力用データ!$D$1*0.01,0))</f>
        <v/>
      </c>
      <c r="H30" s="430"/>
      <c r="I30" s="249" t="s">
        <v>17</v>
      </c>
      <c r="J30" s="430" t="str">
        <f>IF(ISBLANK(I29),"",ROUNDDOWN(I29+I29*入力用データ!$D$1*0.01,0))</f>
        <v/>
      </c>
      <c r="K30" s="430"/>
      <c r="L30" s="249" t="s">
        <v>17</v>
      </c>
      <c r="M30" s="430" t="str">
        <f>IF(ISBLANK(L29),"",ROUNDDOWN(L29+L29*入力用データ!$D$1*0.01,0))</f>
        <v/>
      </c>
      <c r="N30" s="430"/>
      <c r="O30" s="249" t="s">
        <v>17</v>
      </c>
      <c r="P30" s="430" t="str">
        <f>IF(ISBLANK(O29),"",ROUNDDOWN(O29+O29*入力用データ!$D$1*0.01,0))</f>
        <v/>
      </c>
      <c r="Q30" s="430"/>
      <c r="R30" s="249" t="s">
        <v>17</v>
      </c>
      <c r="S30" s="430" t="str">
        <f>IF(ISBLANK(R29),"",ROUNDDOWN(R29+R29*入力用データ!$D$1*0.01,0))</f>
        <v/>
      </c>
      <c r="T30" s="430"/>
      <c r="U30" s="250" t="str">
        <f>IF(ISBLANK(U29),"税込","税込 "&amp;ROUNDDOWN(U29+U29*入力用データ!$D$1*0.01,0))</f>
        <v>税込</v>
      </c>
    </row>
    <row r="31" spans="1:24" ht="54" customHeight="1" x14ac:dyDescent="0.15">
      <c r="A31" s="438">
        <v>10</v>
      </c>
      <c r="B31" s="463"/>
      <c r="C31" s="431"/>
      <c r="D31" s="431"/>
      <c r="E31" s="431"/>
      <c r="F31" s="431"/>
      <c r="G31" s="431"/>
      <c r="H31" s="431"/>
      <c r="I31" s="431"/>
      <c r="J31" s="431"/>
      <c r="K31" s="431"/>
      <c r="L31" s="431"/>
      <c r="M31" s="431"/>
      <c r="N31" s="431"/>
      <c r="O31" s="431"/>
      <c r="P31" s="431"/>
      <c r="Q31" s="431"/>
      <c r="R31" s="431"/>
      <c r="S31" s="431"/>
      <c r="T31" s="431"/>
      <c r="U31" s="251"/>
    </row>
    <row r="32" spans="1:24" ht="54" customHeight="1" x14ac:dyDescent="0.15">
      <c r="A32" s="438"/>
      <c r="B32" s="463"/>
      <c r="C32" s="249" t="s">
        <v>17</v>
      </c>
      <c r="D32" s="430" t="str">
        <f>IF(ISBLANK(C31),"",ROUNDDOWN(C31+C31*入力用データ!$D$1*0.01,0))</f>
        <v/>
      </c>
      <c r="E32" s="430"/>
      <c r="F32" s="249" t="s">
        <v>17</v>
      </c>
      <c r="G32" s="430" t="str">
        <f>IF(ISBLANK(F31),"",ROUNDDOWN(F31+F31*入力用データ!$D$1*0.01,0))</f>
        <v/>
      </c>
      <c r="H32" s="430"/>
      <c r="I32" s="249" t="s">
        <v>17</v>
      </c>
      <c r="J32" s="430" t="str">
        <f>IF(ISBLANK(I31),"",ROUNDDOWN(I31+I31*入力用データ!$D$1*0.01,0))</f>
        <v/>
      </c>
      <c r="K32" s="430"/>
      <c r="L32" s="249" t="s">
        <v>17</v>
      </c>
      <c r="M32" s="430" t="str">
        <f>IF(ISBLANK(L31),"",ROUNDDOWN(L31+L31*入力用データ!$D$1*0.01,0))</f>
        <v/>
      </c>
      <c r="N32" s="430"/>
      <c r="O32" s="249" t="s">
        <v>17</v>
      </c>
      <c r="P32" s="430" t="str">
        <f>IF(ISBLANK(O31),"",ROUNDDOWN(O31+O31*入力用データ!$D$1*0.01,0))</f>
        <v/>
      </c>
      <c r="Q32" s="430"/>
      <c r="R32" s="249" t="s">
        <v>17</v>
      </c>
      <c r="S32" s="430" t="str">
        <f>IF(ISBLANK(R31),"",ROUNDDOWN(R31+R31*入力用データ!$D$1*0.01,0))</f>
        <v/>
      </c>
      <c r="T32" s="430"/>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6" t="s">
        <v>62</v>
      </c>
      <c r="C35" s="420" t="s">
        <v>63</v>
      </c>
      <c r="D35" s="421"/>
      <c r="E35" s="428">
        <v>67000</v>
      </c>
      <c r="F35" s="429"/>
      <c r="G35" s="59" t="s">
        <v>64</v>
      </c>
      <c r="H35" s="255" t="s">
        <v>65</v>
      </c>
      <c r="I35" s="435"/>
      <c r="J35" s="435"/>
      <c r="K35" s="435"/>
      <c r="L35" s="435"/>
      <c r="M35" s="437" t="s">
        <v>97</v>
      </c>
      <c r="N35" s="437"/>
      <c r="O35" s="437"/>
      <c r="P35" s="437"/>
      <c r="Q35" s="437"/>
      <c r="R35" s="437"/>
      <c r="S35" s="437"/>
      <c r="T35" s="437"/>
      <c r="U35" s="437"/>
    </row>
    <row r="36" spans="2:23" s="52" customFormat="1" ht="59.1" hidden="1" customHeight="1" x14ac:dyDescent="0.15">
      <c r="B36" s="434"/>
      <c r="C36" s="422" t="s">
        <v>66</v>
      </c>
      <c r="D36" s="423"/>
      <c r="E36" s="424">
        <f>IF(ISBLANK(E35),"",ROUNDDOWN(E35+E35*入力用データ!$D$1*0.01,0))</f>
        <v>72360</v>
      </c>
      <c r="F36" s="425"/>
      <c r="G36" s="60" t="s">
        <v>64</v>
      </c>
      <c r="H36" s="256" t="s">
        <v>67</v>
      </c>
      <c r="I36" s="257" t="s">
        <v>321</v>
      </c>
      <c r="J36" s="61"/>
      <c r="K36" s="61"/>
      <c r="L36" s="61"/>
      <c r="M36" s="437" t="s">
        <v>337</v>
      </c>
      <c r="N36" s="437"/>
      <c r="O36" s="437"/>
      <c r="P36" s="437"/>
      <c r="Q36" s="437"/>
      <c r="R36" s="437"/>
      <c r="S36" s="437"/>
      <c r="T36" s="437"/>
      <c r="U36" s="437"/>
      <c r="V36" s="55"/>
      <c r="W36" s="56"/>
    </row>
    <row r="37" spans="2:23" s="52" customFormat="1" ht="59.1" hidden="1" customHeight="1" x14ac:dyDescent="0.15">
      <c r="B37" s="426" t="s">
        <v>68</v>
      </c>
      <c r="C37" s="420" t="s">
        <v>63</v>
      </c>
      <c r="D37" s="421"/>
      <c r="E37" s="428">
        <v>48000</v>
      </c>
      <c r="F37" s="429"/>
      <c r="G37" s="59" t="s">
        <v>64</v>
      </c>
      <c r="H37" s="255" t="s">
        <v>65</v>
      </c>
      <c r="I37" s="435"/>
      <c r="J37" s="435"/>
      <c r="K37" s="435"/>
      <c r="L37" s="435"/>
      <c r="M37" s="437" t="s">
        <v>97</v>
      </c>
      <c r="N37" s="437"/>
      <c r="O37" s="437"/>
      <c r="P37" s="437"/>
      <c r="Q37" s="437"/>
      <c r="R37" s="437"/>
      <c r="S37" s="437"/>
      <c r="T37" s="437"/>
      <c r="U37" s="437"/>
      <c r="V37" s="55"/>
    </row>
    <row r="38" spans="2:23" s="52" customFormat="1" ht="59.1" hidden="1" customHeight="1" x14ac:dyDescent="0.15">
      <c r="B38" s="427"/>
      <c r="C38" s="422" t="s">
        <v>66</v>
      </c>
      <c r="D38" s="423"/>
      <c r="E38" s="424">
        <f>IF(ISBLANK(E37),"",ROUNDDOWN(E37+E37*入力用データ!$D$1*0.01,0))</f>
        <v>51840</v>
      </c>
      <c r="F38" s="425"/>
      <c r="G38" s="60" t="s">
        <v>64</v>
      </c>
      <c r="H38" s="256" t="s">
        <v>67</v>
      </c>
      <c r="I38" s="436" t="s">
        <v>320</v>
      </c>
      <c r="J38" s="436"/>
      <c r="K38" s="436"/>
      <c r="L38" s="436"/>
      <c r="M38" s="437" t="s">
        <v>337</v>
      </c>
      <c r="N38" s="437"/>
      <c r="O38" s="437"/>
      <c r="P38" s="437"/>
      <c r="Q38" s="437"/>
      <c r="R38" s="437"/>
      <c r="S38" s="437"/>
      <c r="T38" s="437"/>
      <c r="U38" s="437"/>
      <c r="V38" s="55"/>
    </row>
    <row r="39" spans="2:23" s="52" customFormat="1" ht="39.950000000000003" hidden="1" customHeight="1" x14ac:dyDescent="0.15">
      <c r="C39" s="258" t="s">
        <v>338</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339</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13" t="s">
        <v>44</v>
      </c>
      <c r="D48" s="413"/>
      <c r="E48" s="413"/>
      <c r="F48" s="413"/>
      <c r="G48" s="413"/>
      <c r="H48" s="413"/>
      <c r="I48" s="413" t="s">
        <v>45</v>
      </c>
      <c r="J48" s="413"/>
      <c r="K48" s="413"/>
      <c r="L48" s="413"/>
      <c r="M48" s="413"/>
      <c r="N48" s="413"/>
      <c r="O48" s="417" t="s">
        <v>46</v>
      </c>
      <c r="P48" s="418"/>
      <c r="Q48" s="418"/>
      <c r="R48" s="418"/>
      <c r="S48" s="418"/>
      <c r="T48" s="419"/>
    </row>
    <row r="49" spans="2:20" ht="87" customHeight="1" x14ac:dyDescent="0.15">
      <c r="B49" s="262" t="s">
        <v>47</v>
      </c>
      <c r="C49" s="414" t="s">
        <v>48</v>
      </c>
      <c r="D49" s="414"/>
      <c r="E49" s="414"/>
      <c r="F49" s="414"/>
      <c r="G49" s="414"/>
      <c r="H49" s="414"/>
      <c r="I49" s="416" t="s">
        <v>342</v>
      </c>
      <c r="J49" s="416"/>
      <c r="K49" s="416"/>
      <c r="L49" s="416"/>
      <c r="M49" s="416"/>
      <c r="N49" s="416"/>
      <c r="O49" s="414" t="s">
        <v>49</v>
      </c>
      <c r="P49" s="414"/>
      <c r="Q49" s="414"/>
      <c r="R49" s="414"/>
      <c r="S49" s="414"/>
      <c r="T49" s="414"/>
    </row>
    <row r="50" spans="2:20" ht="87" customHeight="1" x14ac:dyDescent="0.15">
      <c r="B50" s="262" t="s">
        <v>50</v>
      </c>
      <c r="C50" s="414" t="s">
        <v>48</v>
      </c>
      <c r="D50" s="414"/>
      <c r="E50" s="414"/>
      <c r="F50" s="414"/>
      <c r="G50" s="414"/>
      <c r="H50" s="414"/>
      <c r="I50" s="416" t="s">
        <v>51</v>
      </c>
      <c r="J50" s="416"/>
      <c r="K50" s="416"/>
      <c r="L50" s="416"/>
      <c r="M50" s="416"/>
      <c r="N50" s="416"/>
      <c r="O50" s="414" t="s">
        <v>52</v>
      </c>
      <c r="P50" s="414"/>
      <c r="Q50" s="414"/>
      <c r="R50" s="414"/>
      <c r="S50" s="414"/>
      <c r="T50" s="414"/>
    </row>
    <row r="51" spans="2:20" ht="87" customHeight="1" x14ac:dyDescent="0.15">
      <c r="B51" s="262" t="s">
        <v>53</v>
      </c>
      <c r="C51" s="414" t="s">
        <v>48</v>
      </c>
      <c r="D51" s="414"/>
      <c r="E51" s="414"/>
      <c r="F51" s="414"/>
      <c r="G51" s="414"/>
      <c r="H51" s="414"/>
      <c r="I51" s="414" t="s">
        <v>51</v>
      </c>
      <c r="J51" s="414"/>
      <c r="K51" s="414"/>
      <c r="L51" s="414"/>
      <c r="M51" s="414"/>
      <c r="N51" s="414"/>
      <c r="O51" s="414" t="s">
        <v>52</v>
      </c>
      <c r="P51" s="414"/>
      <c r="Q51" s="414"/>
      <c r="R51" s="414"/>
      <c r="S51" s="414"/>
      <c r="T51" s="414"/>
    </row>
    <row r="52" spans="2:20" ht="132" customHeight="1" x14ac:dyDescent="0.15">
      <c r="B52" s="262" t="s">
        <v>54</v>
      </c>
      <c r="C52" s="414" t="s">
        <v>48</v>
      </c>
      <c r="D52" s="414"/>
      <c r="E52" s="414"/>
      <c r="F52" s="414"/>
      <c r="G52" s="414"/>
      <c r="H52" s="414"/>
      <c r="I52" s="459" t="s">
        <v>55</v>
      </c>
      <c r="J52" s="459"/>
      <c r="K52" s="459"/>
      <c r="L52" s="459"/>
      <c r="M52" s="459"/>
      <c r="N52" s="459"/>
      <c r="O52" s="415" t="s">
        <v>56</v>
      </c>
      <c r="P52" s="415"/>
      <c r="Q52" s="415"/>
      <c r="R52" s="415"/>
      <c r="S52" s="415"/>
      <c r="T52" s="415"/>
    </row>
    <row r="53" spans="2:20" ht="87" customHeight="1" x14ac:dyDescent="0.15">
      <c r="B53" s="262" t="s">
        <v>57</v>
      </c>
      <c r="C53" s="460" t="s">
        <v>58</v>
      </c>
      <c r="D53" s="461"/>
      <c r="E53" s="461"/>
      <c r="F53" s="461"/>
      <c r="G53" s="461"/>
      <c r="H53" s="461"/>
      <c r="I53" s="461"/>
      <c r="J53" s="461"/>
      <c r="K53" s="461"/>
      <c r="L53" s="461"/>
      <c r="M53" s="461"/>
      <c r="N53" s="461"/>
      <c r="O53" s="461"/>
      <c r="P53" s="461"/>
      <c r="Q53" s="461"/>
      <c r="R53" s="461"/>
      <c r="S53" s="461"/>
      <c r="T53" s="462"/>
    </row>
    <row r="54" spans="2:20" ht="109.5" customHeight="1" x14ac:dyDescent="0.15">
      <c r="B54" s="262" t="s">
        <v>59</v>
      </c>
      <c r="C54" s="411" t="s">
        <v>60</v>
      </c>
      <c r="D54" s="411"/>
      <c r="E54" s="411"/>
      <c r="F54" s="411"/>
      <c r="G54" s="411"/>
      <c r="H54" s="411"/>
      <c r="I54" s="411"/>
      <c r="J54" s="411"/>
      <c r="K54" s="411"/>
      <c r="L54" s="411"/>
      <c r="M54" s="411"/>
      <c r="N54" s="411"/>
      <c r="O54" s="411"/>
      <c r="P54" s="411"/>
      <c r="Q54" s="411"/>
      <c r="R54" s="411"/>
      <c r="S54" s="411"/>
      <c r="T54" s="411"/>
    </row>
    <row r="55" spans="2:20" ht="123" customHeight="1" x14ac:dyDescent="0.15">
      <c r="B55" s="263" t="s">
        <v>61</v>
      </c>
      <c r="C55" s="456" t="s">
        <v>128</v>
      </c>
      <c r="D55" s="457"/>
      <c r="E55" s="457"/>
      <c r="F55" s="457"/>
      <c r="G55" s="457"/>
      <c r="H55" s="457"/>
      <c r="I55" s="457"/>
      <c r="J55" s="457"/>
      <c r="K55" s="457"/>
      <c r="L55" s="457"/>
      <c r="M55" s="457"/>
      <c r="N55" s="457"/>
      <c r="O55" s="457"/>
      <c r="P55" s="457"/>
      <c r="Q55" s="457"/>
      <c r="R55" s="457"/>
      <c r="S55" s="457"/>
      <c r="T55" s="458"/>
    </row>
  </sheetData>
  <sheetProtection sheet="1" objects="1" scenarios="1"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6"/>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B29"/>
  <sheetViews>
    <sheetView workbookViewId="0">
      <selection sqref="A1:JA2"/>
    </sheetView>
  </sheetViews>
  <sheetFormatPr defaultColWidth="8.875" defaultRowHeight="13.5" x14ac:dyDescent="0.15"/>
  <cols>
    <col min="1" max="33" width="8.875" style="400"/>
    <col min="34" max="34" width="8.875" style="400" customWidth="1"/>
    <col min="35" max="82" width="8.875" style="400"/>
    <col min="83" max="84" width="10.125" style="400" customWidth="1"/>
    <col min="85" max="16384" width="8.875" style="400"/>
  </cols>
  <sheetData>
    <row r="1" spans="1:262" x14ac:dyDescent="0.15">
      <c r="A1" s="402" t="s">
        <v>494</v>
      </c>
      <c r="B1" s="402" t="s">
        <v>495</v>
      </c>
      <c r="C1" s="402" t="s">
        <v>452</v>
      </c>
      <c r="D1" s="402" t="s">
        <v>496</v>
      </c>
      <c r="E1" s="402" t="s">
        <v>497</v>
      </c>
      <c r="F1" s="402" t="s">
        <v>498</v>
      </c>
      <c r="G1" s="402" t="s">
        <v>499</v>
      </c>
      <c r="H1" s="402" t="s">
        <v>500</v>
      </c>
      <c r="I1" s="402" t="s">
        <v>501</v>
      </c>
      <c r="J1" s="402" t="s">
        <v>502</v>
      </c>
      <c r="K1" s="402" t="s">
        <v>503</v>
      </c>
      <c r="L1" s="402" t="s">
        <v>504</v>
      </c>
      <c r="M1" s="402" t="s">
        <v>505</v>
      </c>
      <c r="N1" s="402" t="s">
        <v>506</v>
      </c>
      <c r="O1" s="402" t="s">
        <v>507</v>
      </c>
      <c r="P1" s="402" t="s">
        <v>508</v>
      </c>
      <c r="Q1" s="402" t="s">
        <v>509</v>
      </c>
      <c r="R1" s="402" t="s">
        <v>510</v>
      </c>
      <c r="S1" s="402" t="s">
        <v>511</v>
      </c>
      <c r="T1" s="402" t="s">
        <v>512</v>
      </c>
      <c r="U1" s="402" t="s">
        <v>513</v>
      </c>
      <c r="V1" s="402" t="s">
        <v>514</v>
      </c>
      <c r="W1" s="402" t="s">
        <v>515</v>
      </c>
      <c r="X1" s="402" t="s">
        <v>516</v>
      </c>
      <c r="Y1" s="402" t="s">
        <v>517</v>
      </c>
      <c r="Z1" s="402" t="s">
        <v>518</v>
      </c>
      <c r="AA1" s="402" t="s">
        <v>519</v>
      </c>
      <c r="AB1" s="402" t="s">
        <v>520</v>
      </c>
      <c r="AC1" s="402" t="s">
        <v>521</v>
      </c>
      <c r="AD1" s="402" t="s">
        <v>522</v>
      </c>
      <c r="AE1" s="402" t="s">
        <v>523</v>
      </c>
      <c r="AF1" s="402" t="s">
        <v>524</v>
      </c>
      <c r="AG1" s="402" t="s">
        <v>525</v>
      </c>
      <c r="AH1" s="402" t="s">
        <v>526</v>
      </c>
      <c r="AI1" s="402" t="s">
        <v>527</v>
      </c>
      <c r="AJ1" s="402" t="s">
        <v>528</v>
      </c>
      <c r="AK1" s="402" t="s">
        <v>529</v>
      </c>
      <c r="AL1" s="402" t="s">
        <v>530</v>
      </c>
      <c r="AM1" s="402" t="s">
        <v>531</v>
      </c>
      <c r="AN1" s="402" t="s">
        <v>532</v>
      </c>
      <c r="AO1" s="402" t="s">
        <v>533</v>
      </c>
      <c r="AP1" s="402" t="s">
        <v>534</v>
      </c>
      <c r="AQ1" s="402" t="s">
        <v>535</v>
      </c>
      <c r="AR1" s="402" t="s">
        <v>536</v>
      </c>
      <c r="AS1" s="402" t="s">
        <v>537</v>
      </c>
      <c r="AT1" s="402" t="s">
        <v>538</v>
      </c>
      <c r="AU1" s="402" t="s">
        <v>539</v>
      </c>
      <c r="AV1" s="402" t="s">
        <v>540</v>
      </c>
      <c r="AW1" s="402" t="s">
        <v>541</v>
      </c>
      <c r="AX1" s="402" t="s">
        <v>542</v>
      </c>
      <c r="AY1" s="402" t="s">
        <v>543</v>
      </c>
      <c r="AZ1" s="402" t="s">
        <v>544</v>
      </c>
      <c r="BA1" s="402" t="s">
        <v>545</v>
      </c>
      <c r="BB1" s="402" t="s">
        <v>546</v>
      </c>
      <c r="BC1" s="402" t="s">
        <v>716</v>
      </c>
      <c r="BD1" s="402" t="s">
        <v>717</v>
      </c>
      <c r="BE1" s="402" t="s">
        <v>718</v>
      </c>
      <c r="BF1" s="402" t="s">
        <v>719</v>
      </c>
      <c r="BG1" s="402" t="s">
        <v>720</v>
      </c>
      <c r="BH1" s="402" t="s">
        <v>547</v>
      </c>
      <c r="BI1" s="402" t="s">
        <v>548</v>
      </c>
      <c r="BJ1" s="402" t="s">
        <v>549</v>
      </c>
      <c r="BK1" s="402" t="s">
        <v>550</v>
      </c>
      <c r="BL1" s="402" t="s">
        <v>551</v>
      </c>
      <c r="BM1" s="402" t="s">
        <v>552</v>
      </c>
      <c r="BN1" s="402" t="s">
        <v>721</v>
      </c>
      <c r="BO1" s="402" t="s">
        <v>553</v>
      </c>
      <c r="BP1" s="402" t="s">
        <v>554</v>
      </c>
      <c r="BQ1" s="402" t="s">
        <v>555</v>
      </c>
      <c r="BR1" s="402" t="s">
        <v>556</v>
      </c>
      <c r="BS1" s="402" t="s">
        <v>557</v>
      </c>
      <c r="BT1" s="402" t="s">
        <v>722</v>
      </c>
      <c r="BU1" s="402" t="s">
        <v>558</v>
      </c>
      <c r="BV1" s="402" t="s">
        <v>559</v>
      </c>
      <c r="BW1" s="402" t="s">
        <v>560</v>
      </c>
      <c r="BX1" s="402" t="s">
        <v>561</v>
      </c>
      <c r="BY1" s="402" t="s">
        <v>562</v>
      </c>
      <c r="BZ1" s="402" t="s">
        <v>723</v>
      </c>
      <c r="CA1" s="402" t="s">
        <v>563</v>
      </c>
      <c r="CB1" s="402" t="s">
        <v>564</v>
      </c>
      <c r="CC1" s="402" t="s">
        <v>565</v>
      </c>
      <c r="CD1" s="402" t="s">
        <v>566</v>
      </c>
      <c r="CE1" s="402" t="s">
        <v>567</v>
      </c>
      <c r="CF1" s="402" t="s">
        <v>724</v>
      </c>
      <c r="CG1" s="402" t="s">
        <v>568</v>
      </c>
      <c r="CH1" s="402" t="s">
        <v>569</v>
      </c>
      <c r="CI1" s="402" t="s">
        <v>570</v>
      </c>
      <c r="CJ1" s="402" t="s">
        <v>571</v>
      </c>
      <c r="CK1" s="402" t="s">
        <v>572</v>
      </c>
      <c r="CL1" s="402" t="s">
        <v>725</v>
      </c>
      <c r="CM1" s="402" t="s">
        <v>573</v>
      </c>
      <c r="CN1" s="402" t="s">
        <v>574</v>
      </c>
      <c r="CO1" s="402" t="s">
        <v>575</v>
      </c>
      <c r="CP1" s="402" t="s">
        <v>576</v>
      </c>
      <c r="CQ1" s="402" t="s">
        <v>577</v>
      </c>
      <c r="CR1" s="402" t="s">
        <v>726</v>
      </c>
      <c r="CS1" s="402" t="s">
        <v>578</v>
      </c>
      <c r="CT1" s="402" t="s">
        <v>579</v>
      </c>
      <c r="CU1" s="402" t="s">
        <v>580</v>
      </c>
      <c r="CV1" s="402" t="s">
        <v>581</v>
      </c>
      <c r="CW1" s="402" t="s">
        <v>582</v>
      </c>
      <c r="CX1" s="402" t="s">
        <v>727</v>
      </c>
      <c r="CY1" s="402" t="s">
        <v>583</v>
      </c>
      <c r="CZ1" s="402" t="s">
        <v>584</v>
      </c>
      <c r="DA1" s="402" t="s">
        <v>585</v>
      </c>
      <c r="DB1" s="402" t="s">
        <v>586</v>
      </c>
      <c r="DC1" s="402" t="s">
        <v>587</v>
      </c>
      <c r="DD1" s="402" t="s">
        <v>728</v>
      </c>
      <c r="DE1" s="402" t="s">
        <v>588</v>
      </c>
      <c r="DF1" s="402" t="s">
        <v>589</v>
      </c>
      <c r="DG1" s="402" t="s">
        <v>590</v>
      </c>
      <c r="DH1" s="402" t="s">
        <v>591</v>
      </c>
      <c r="DI1" s="402" t="s">
        <v>592</v>
      </c>
      <c r="DJ1" s="402" t="s">
        <v>729</v>
      </c>
      <c r="DK1" s="402" t="s">
        <v>593</v>
      </c>
      <c r="DL1" s="402" t="s">
        <v>594</v>
      </c>
      <c r="DM1" s="402" t="s">
        <v>595</v>
      </c>
      <c r="DN1" s="402" t="s">
        <v>596</v>
      </c>
      <c r="DO1" s="402" t="s">
        <v>597</v>
      </c>
      <c r="DP1" s="402" t="s">
        <v>730</v>
      </c>
      <c r="DQ1" s="402" t="s">
        <v>598</v>
      </c>
      <c r="DR1" s="402" t="s">
        <v>599</v>
      </c>
      <c r="DS1" s="402" t="s">
        <v>600</v>
      </c>
      <c r="DT1" s="402" t="s">
        <v>601</v>
      </c>
      <c r="DU1" s="402" t="s">
        <v>602</v>
      </c>
      <c r="DV1" s="402" t="s">
        <v>731</v>
      </c>
      <c r="DW1" s="402" t="s">
        <v>603</v>
      </c>
      <c r="DX1" s="402" t="s">
        <v>604</v>
      </c>
      <c r="DY1" s="402" t="s">
        <v>605</v>
      </c>
      <c r="DZ1" s="402" t="s">
        <v>606</v>
      </c>
      <c r="EA1" s="402" t="s">
        <v>607</v>
      </c>
      <c r="EB1" s="402" t="s">
        <v>732</v>
      </c>
      <c r="EC1" s="402" t="s">
        <v>608</v>
      </c>
      <c r="ED1" s="402" t="s">
        <v>609</v>
      </c>
      <c r="EE1" s="402" t="s">
        <v>610</v>
      </c>
      <c r="EF1" s="402" t="s">
        <v>611</v>
      </c>
      <c r="EG1" s="402" t="s">
        <v>612</v>
      </c>
      <c r="EH1" s="402" t="s">
        <v>733</v>
      </c>
      <c r="EI1" s="402" t="s">
        <v>613</v>
      </c>
      <c r="EJ1" s="402" t="s">
        <v>614</v>
      </c>
      <c r="EK1" s="402" t="s">
        <v>615</v>
      </c>
      <c r="EL1" s="402" t="s">
        <v>616</v>
      </c>
      <c r="EM1" s="402" t="s">
        <v>617</v>
      </c>
      <c r="EN1" s="402" t="s">
        <v>734</v>
      </c>
      <c r="EO1" s="402" t="s">
        <v>618</v>
      </c>
      <c r="EP1" s="402" t="s">
        <v>619</v>
      </c>
      <c r="EQ1" s="402" t="s">
        <v>620</v>
      </c>
      <c r="ER1" s="402" t="s">
        <v>621</v>
      </c>
      <c r="ES1" s="402" t="s">
        <v>622</v>
      </c>
      <c r="ET1" s="402" t="s">
        <v>735</v>
      </c>
      <c r="EU1" s="402" t="s">
        <v>623</v>
      </c>
      <c r="EV1" s="402" t="s">
        <v>624</v>
      </c>
      <c r="EW1" s="402" t="s">
        <v>625</v>
      </c>
      <c r="EX1" s="402" t="s">
        <v>626</v>
      </c>
      <c r="EY1" s="402" t="s">
        <v>627</v>
      </c>
      <c r="EZ1" s="402" t="s">
        <v>736</v>
      </c>
      <c r="FA1" s="402" t="s">
        <v>628</v>
      </c>
      <c r="FB1" s="402" t="s">
        <v>629</v>
      </c>
      <c r="FC1" s="402" t="s">
        <v>630</v>
      </c>
      <c r="FD1" s="402" t="s">
        <v>631</v>
      </c>
      <c r="FE1" s="402" t="s">
        <v>632</v>
      </c>
      <c r="FF1" s="402" t="s">
        <v>737</v>
      </c>
      <c r="FG1" s="402" t="s">
        <v>633</v>
      </c>
      <c r="FH1" s="402" t="s">
        <v>634</v>
      </c>
      <c r="FI1" s="402" t="s">
        <v>635</v>
      </c>
      <c r="FJ1" s="402" t="s">
        <v>636</v>
      </c>
      <c r="FK1" s="402" t="s">
        <v>637</v>
      </c>
      <c r="FL1" s="402" t="s">
        <v>738</v>
      </c>
      <c r="FM1" s="402" t="s">
        <v>638</v>
      </c>
      <c r="FN1" s="402" t="s">
        <v>639</v>
      </c>
      <c r="FO1" s="402" t="s">
        <v>640</v>
      </c>
      <c r="FP1" s="402" t="s">
        <v>641</v>
      </c>
      <c r="FQ1" s="402" t="s">
        <v>642</v>
      </c>
      <c r="FR1" s="402" t="s">
        <v>739</v>
      </c>
      <c r="FS1" s="402" t="s">
        <v>643</v>
      </c>
      <c r="FT1" s="402" t="s">
        <v>644</v>
      </c>
      <c r="FU1" s="402" t="s">
        <v>645</v>
      </c>
      <c r="FV1" s="402" t="s">
        <v>646</v>
      </c>
      <c r="FW1" s="402" t="s">
        <v>647</v>
      </c>
      <c r="FX1" s="402" t="s">
        <v>740</v>
      </c>
      <c r="FY1" s="402" t="s">
        <v>648</v>
      </c>
      <c r="FZ1" s="402" t="s">
        <v>649</v>
      </c>
      <c r="GA1" s="402" t="s">
        <v>650</v>
      </c>
      <c r="GB1" s="402" t="s">
        <v>651</v>
      </c>
      <c r="GC1" s="402" t="s">
        <v>652</v>
      </c>
      <c r="GD1" s="402" t="s">
        <v>741</v>
      </c>
      <c r="GE1" s="402" t="s">
        <v>653</v>
      </c>
      <c r="GF1" s="402" t="s">
        <v>654</v>
      </c>
      <c r="GG1" s="402" t="s">
        <v>655</v>
      </c>
      <c r="GH1" s="402" t="s">
        <v>656</v>
      </c>
      <c r="GI1" s="402" t="s">
        <v>657</v>
      </c>
      <c r="GJ1" s="402" t="s">
        <v>742</v>
      </c>
      <c r="GK1" s="402" t="s">
        <v>658</v>
      </c>
      <c r="GL1" s="402" t="s">
        <v>659</v>
      </c>
      <c r="GM1" s="402" t="s">
        <v>660</v>
      </c>
      <c r="GN1" s="402" t="s">
        <v>661</v>
      </c>
      <c r="GO1" s="402" t="s">
        <v>662</v>
      </c>
      <c r="GP1" s="402" t="s">
        <v>743</v>
      </c>
      <c r="GQ1" s="402" t="s">
        <v>663</v>
      </c>
      <c r="GR1" s="402" t="s">
        <v>664</v>
      </c>
      <c r="GS1" s="402" t="s">
        <v>665</v>
      </c>
      <c r="GT1" s="402" t="s">
        <v>666</v>
      </c>
      <c r="GU1" s="402" t="s">
        <v>667</v>
      </c>
      <c r="GV1" s="402" t="s">
        <v>744</v>
      </c>
      <c r="GW1" s="402" t="s">
        <v>668</v>
      </c>
      <c r="GX1" s="402" t="s">
        <v>669</v>
      </c>
      <c r="GY1" s="402" t="s">
        <v>670</v>
      </c>
      <c r="GZ1" s="402" t="s">
        <v>671</v>
      </c>
      <c r="HA1" s="402" t="s">
        <v>672</v>
      </c>
      <c r="HB1" s="402" t="s">
        <v>745</v>
      </c>
      <c r="HC1" s="402" t="s">
        <v>673</v>
      </c>
      <c r="HD1" s="402" t="s">
        <v>674</v>
      </c>
      <c r="HE1" s="402" t="s">
        <v>675</v>
      </c>
      <c r="HF1" s="402" t="s">
        <v>676</v>
      </c>
      <c r="HG1" s="402" t="s">
        <v>677</v>
      </c>
      <c r="HH1" s="402" t="s">
        <v>746</v>
      </c>
      <c r="HI1" s="402" t="s">
        <v>678</v>
      </c>
      <c r="HJ1" s="402" t="s">
        <v>679</v>
      </c>
      <c r="HK1" s="402" t="s">
        <v>680</v>
      </c>
      <c r="HL1" s="402" t="s">
        <v>681</v>
      </c>
      <c r="HM1" s="402" t="s">
        <v>682</v>
      </c>
      <c r="HN1" s="402" t="s">
        <v>747</v>
      </c>
      <c r="HO1" s="402" t="s">
        <v>683</v>
      </c>
      <c r="HP1" s="402" t="s">
        <v>684</v>
      </c>
      <c r="HQ1" s="402" t="s">
        <v>685</v>
      </c>
      <c r="HR1" s="402" t="s">
        <v>686</v>
      </c>
      <c r="HS1" s="402" t="s">
        <v>687</v>
      </c>
      <c r="HT1" s="402" t="s">
        <v>748</v>
      </c>
      <c r="HU1" s="402" t="s">
        <v>688</v>
      </c>
      <c r="HV1" s="402" t="s">
        <v>689</v>
      </c>
      <c r="HW1" s="402" t="s">
        <v>690</v>
      </c>
      <c r="HX1" s="402" t="s">
        <v>691</v>
      </c>
      <c r="HY1" s="402" t="s">
        <v>692</v>
      </c>
      <c r="HZ1" s="402" t="s">
        <v>767</v>
      </c>
      <c r="IA1" s="402" t="s">
        <v>768</v>
      </c>
      <c r="IB1" s="402" t="s">
        <v>769</v>
      </c>
      <c r="IC1" s="402" t="s">
        <v>770</v>
      </c>
      <c r="ID1" s="402" t="s">
        <v>771</v>
      </c>
      <c r="IE1" s="402" t="s">
        <v>772</v>
      </c>
      <c r="IF1" s="402" t="s">
        <v>693</v>
      </c>
      <c r="IG1" s="402" t="s">
        <v>694</v>
      </c>
      <c r="IH1" s="402" t="s">
        <v>749</v>
      </c>
      <c r="II1" s="402" t="s">
        <v>695</v>
      </c>
      <c r="IJ1" s="402" t="s">
        <v>750</v>
      </c>
      <c r="IK1" s="402" t="s">
        <v>696</v>
      </c>
      <c r="IL1" s="402" t="s">
        <v>697</v>
      </c>
      <c r="IM1" s="402" t="s">
        <v>751</v>
      </c>
      <c r="IN1" s="402" t="s">
        <v>698</v>
      </c>
      <c r="IO1" s="402" t="s">
        <v>752</v>
      </c>
      <c r="IP1" s="402" t="s">
        <v>699</v>
      </c>
      <c r="IQ1" s="402" t="s">
        <v>700</v>
      </c>
      <c r="IR1" s="402" t="s">
        <v>753</v>
      </c>
      <c r="IS1" s="402" t="s">
        <v>701</v>
      </c>
      <c r="IT1" s="402" t="s">
        <v>754</v>
      </c>
      <c r="IU1" s="402" t="s">
        <v>755</v>
      </c>
      <c r="IV1" s="402" t="s">
        <v>756</v>
      </c>
      <c r="IW1" s="402" t="s">
        <v>757</v>
      </c>
      <c r="IX1" s="402" t="s">
        <v>758</v>
      </c>
      <c r="IY1" s="400" t="s">
        <v>759</v>
      </c>
      <c r="IZ1" s="400" t="s">
        <v>760</v>
      </c>
      <c r="JA1" s="405" t="s">
        <v>761</v>
      </c>
      <c r="JB1" s="406"/>
    </row>
    <row r="2" spans="1:262" x14ac:dyDescent="0.15">
      <c r="A2" s="402">
        <f>MIN(スケジュール!AF10:AF401)</f>
        <v>14</v>
      </c>
      <c r="B2" s="402">
        <f>MIN(スケジュール!AG10:AG401)</f>
        <v>16</v>
      </c>
      <c r="C2" s="402" t="str">
        <f>諸情報!B2</f>
        <v>実車走行</v>
      </c>
      <c r="D2" s="402" t="str">
        <f>IF(ISBLANK(諸情報!B3),"",諸情報!B3)</f>
        <v/>
      </c>
      <c r="E2" s="402" t="str">
        <f>IF(ISBLANK(諸情報!B4),"",諸情報!B4)</f>
        <v>無料</v>
      </c>
      <c r="F2" s="402" t="str">
        <f>IF(ISBLANK(諸情報!B5),"",諸情報!B5)</f>
        <v>エブリワン&lt;br&gt;徒歩5分</v>
      </c>
      <c r="G2" s="402" t="str">
        <f>IF(ISBLANK(諸情報!B6),"",諸情報!B6)</f>
        <v>徒歩10分</v>
      </c>
      <c r="H2" s="402" t="str">
        <f>IF(ISBLANK(諸情報!B7),"",諸情報!B7)</f>
        <v>肥後銀行&lt;br&gt;徒歩15分</v>
      </c>
      <c r="I2" s="402" t="str">
        <f>IF(ISBLANK(諸情報!B8),"",諸情報!B8)</f>
        <v/>
      </c>
      <c r="J2" s="402" t="str">
        <f>IF(ISBLANK(諸情報!B9),"",諸情報!B9)</f>
        <v/>
      </c>
      <c r="K2" s="402" t="str">
        <f>IF(ISBLANK(諸情報!B10),"",諸情報!B10)</f>
        <v/>
      </c>
      <c r="L2" s="402" t="str">
        <f>IF(ISBLANK(諸情報!B11),"",諸情報!B11)</f>
        <v/>
      </c>
      <c r="M2" s="402" t="str">
        <f>IF(ISBLANK(諸情報!B12),"",諸情報!B12)</f>
        <v/>
      </c>
      <c r="N2" s="402" t="str">
        <f>IF(ISBLANK(諸情報!B13),"",諸情報!B13)</f>
        <v/>
      </c>
      <c r="O2" s="402" t="str">
        <f>IF(ISBLANK(諸情報!B14),"",諸情報!B14)</f>
        <v/>
      </c>
      <c r="P2" s="402" t="str">
        <f>IF(ISBLANK(諸情報!B15),"",諸情報!B15)</f>
        <v/>
      </c>
      <c r="Q2" s="402" t="str">
        <f>IF(ISBLANK(諸情報!B16),"",諸情報!B16)</f>
        <v/>
      </c>
      <c r="R2" s="402" t="str">
        <f>IF(ISBLANK(諸情報!B17),"",諸情報!B17)</f>
        <v/>
      </c>
      <c r="S2" s="402" t="str">
        <f>IF(ISBLANK(諸情報!B18),"",諸情報!B18)</f>
        <v/>
      </c>
      <c r="T2" s="402" t="str">
        <f>IF(ISBLANK(諸情報!B19),"",諸情報!B19)</f>
        <v/>
      </c>
      <c r="U2" s="402" t="str">
        <f>IF(ISBLANK(諸情報!B20),"",諸情報!B20)</f>
        <v/>
      </c>
      <c r="V2" s="402" t="str">
        <f>IF(ISBLANK(諸情報!B21),"",諸情報!B21)</f>
        <v/>
      </c>
      <c r="W2" s="402" t="str">
        <f>IF(ISBLANK(諸情報!B22),"",諸情報!B22)</f>
        <v/>
      </c>
      <c r="X2" s="402" t="str">
        <f>IF(ISBLANK(諸情報!B23),"",諸情報!B23)</f>
        <v/>
      </c>
      <c r="Y2" s="402" t="str">
        <f>IF(ISBLANK(諸情報!B24),"",諸情報!B24)</f>
        <v/>
      </c>
      <c r="Z2" s="402" t="str">
        <f>IF(ISBLANK(諸情報!B25),"",諸情報!B25)</f>
        <v/>
      </c>
      <c r="AA2" s="402" t="str">
        <f>IF(ISBLANK(諸情報!B26),"",諸情報!B26)</f>
        <v/>
      </c>
      <c r="AB2" s="402" t="str">
        <f>IF(ISBLANK(諸情報!B27),"",諸情報!B27)</f>
        <v/>
      </c>
      <c r="AC2" s="402" t="str">
        <f>IF(ISBLANK(諸情報!B28),"",諸情報!B28)</f>
        <v/>
      </c>
      <c r="AD2" s="402" t="str">
        <f>IF(ISBLANK(諸情報!B29),"",諸情報!B29)</f>
        <v/>
      </c>
      <c r="AE2" s="402" t="str">
        <f>IF(ISBLANK(諸情報!B30),"",諸情報!B30)</f>
        <v/>
      </c>
      <c r="AF2" s="402" t="str">
        <f>IF(ISBLANK(諸情報!B31),"",諸情報!B31)</f>
        <v/>
      </c>
      <c r="AG2" s="402" t="str">
        <f>IF(ISBLANK(諸情報!B32),"",諸情報!B32)</f>
        <v/>
      </c>
      <c r="AH2" s="402" t="str">
        <f>諸情報!B33</f>
        <v/>
      </c>
      <c r="AI2" s="402" t="str">
        <f>IF(ISBLANK(諸情報!B34),"",諸情報!B34)</f>
        <v>普通AT</v>
      </c>
      <c r="AJ2" s="402" t="str">
        <f>IF(ISBLANK(諸情報!B35),"",諸情報!B35)</f>
        <v>普通MT</v>
      </c>
      <c r="AK2" s="402" t="str">
        <f>IF(ISBLANK(諸情報!B36),"",諸情報!B36)</f>
        <v>普通二輪</v>
      </c>
      <c r="AL2" s="402" t="str">
        <f>IF(ISBLANK(諸情報!B37),"",諸情報!B37)</f>
        <v/>
      </c>
      <c r="AM2" s="402" t="str">
        <f>IF(ISBLANK(諸情報!B38),"",諸情報!B38)</f>
        <v/>
      </c>
      <c r="AN2" s="402" t="str">
        <f>IF(ISBLANK(諸情報!B39),"",諸情報!B39)</f>
        <v/>
      </c>
      <c r="AO2" s="402" t="str">
        <f>IF(ISBLANK(諸情報!B40),"",諸情報!B40)</f>
        <v/>
      </c>
      <c r="AP2" s="402" t="str">
        <f>IF(ISBLANK(諸情報!B41),"",諸情報!B41)</f>
        <v/>
      </c>
      <c r="AQ2" s="402" t="str">
        <f>IF(ISBLANK(諸情報!B42),"",諸情報!B42)</f>
        <v/>
      </c>
      <c r="AR2" s="402" t="str">
        <f>IF(ISBLANK(諸情報!B43),"",諸情報!B43)</f>
        <v/>
      </c>
      <c r="AS2" s="402" t="str">
        <f>IF(ISBLANK(諸情報!B44),"",諸情報!B44)</f>
        <v/>
      </c>
      <c r="AT2" s="402" t="str">
        <f>IF(ISBLANK(諸情報!B45),"",諸情報!B45)</f>
        <v/>
      </c>
      <c r="AU2" s="402" t="str">
        <f>IF(ISBLANK(諸情報!B46),"",諸情報!B46)</f>
        <v/>
      </c>
      <c r="AV2" s="402" t="str">
        <f>IF(ISBLANK(諸情報!B47),"",諸情報!B47)</f>
        <v/>
      </c>
      <c r="AW2" s="402" t="str">
        <f>IF(ISBLANK(諸情報!B48),"",諸情報!B48)</f>
        <v/>
      </c>
      <c r="AX2" s="402" t="str">
        <f>IF(ISBLANK(諸情報!B49),"",諸情報!B49)</f>
        <v/>
      </c>
      <c r="AY2" s="402" t="str">
        <f>IF(ISBLANK(諸情報!B50),"",諸情報!B50)</f>
        <v/>
      </c>
      <c r="AZ2" s="402" t="str">
        <f>IF(ISBLANK(諸情報!B51),"",諸情報!B51)</f>
        <v/>
      </c>
      <c r="BA2" s="402" t="str">
        <f>IF(ISBLANK(諸情報!B52),"",諸情報!B52)</f>
        <v/>
      </c>
      <c r="BB2" s="402" t="str">
        <f>IF(ISBLANK(諸情報!B53),"",諸情報!B53)</f>
        <v/>
      </c>
      <c r="BC2" s="402" t="str">
        <f>IF(ISBLANK(諸情報!B54),"",諸情報!B54)</f>
        <v/>
      </c>
      <c r="BD2" s="402" t="str">
        <f>IF(ISBLANK(諸情報!B55),"",諸情報!B55)</f>
        <v/>
      </c>
      <c r="BE2" s="402" t="str">
        <f>IF(ISBLANK(諸情報!B56),"",諸情報!B56)</f>
        <v/>
      </c>
      <c r="BF2" s="402" t="str">
        <f>IF(ISBLANK(諸情報!B57),"",諸情報!B57)</f>
        <v/>
      </c>
      <c r="BG2" s="402"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1/11までに申し込み　1/19～3/23入校</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2人～</v>
      </c>
      <c r="BZ2" s="402" t="str">
        <f>'入力シート２　＜特別企画・割引＞'!B30</f>
        <v>×</v>
      </c>
      <c r="CA2" s="402"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2" t="str">
        <f>'入力シート２　＜特別企画・割引＞'!B31</f>
        <v/>
      </c>
      <c r="CG2" s="402"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2" t="str">
        <f>'入力シート２　＜特別企画・割引＞'!B32</f>
        <v>×</v>
      </c>
      <c r="CM2" s="402"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2" t="str">
        <f>'入力シート２　＜特別企画・割引＞'!B33</f>
        <v>×</v>
      </c>
      <c r="CS2" s="402"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2" t="str">
        <f>'入力シート２　＜特別企画・割引＞'!B34</f>
        <v/>
      </c>
      <c r="CY2" s="402"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2" t="str">
        <f>'入力シート２　＜特別企画・割引＞'!B35</f>
        <v>×</v>
      </c>
      <c r="DE2" s="402"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2" t="str">
        <f>'入力シート２　＜特別企画・割引＞'!B36</f>
        <v>×</v>
      </c>
      <c r="DK2" s="402"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2" t="str">
        <f>'入力シート２　＜特別企画・割引＞'!B37</f>
        <v>×</v>
      </c>
      <c r="DQ2" s="402"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2" t="str">
        <f>'入力シート２　＜特別企画・割引＞'!B38</f>
        <v>×</v>
      </c>
      <c r="DW2" s="402"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2" t="str">
        <f>'入力シート２　＜特別企画・割引＞'!B39</f>
        <v>×</v>
      </c>
      <c r="EC2" s="402"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2" t="str">
        <f>'入力シート２　＜特別企画・割引＞'!B40</f>
        <v>×</v>
      </c>
      <c r="EI2" s="402"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2" t="str">
        <f>'入力シート２　＜特別企画・割引＞'!B41</f>
        <v>×</v>
      </c>
      <c r="EO2" s="402"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2" t="str">
        <f>'入力シート２　＜特別企画・割引＞'!B42</f>
        <v/>
      </c>
      <c r="EU2" s="402"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2" t="str">
        <f>'入力シート２　＜特別企画・割引＞'!B43</f>
        <v/>
      </c>
      <c r="FA2" s="402"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2" t="str">
        <f>'入力シート２　＜特別企画・割引＞'!B44</f>
        <v/>
      </c>
      <c r="FG2" s="402"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2" t="str">
        <f>'入力シート２　＜特別企画・割引＞'!B45</f>
        <v/>
      </c>
      <c r="FM2" s="402"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2"/>
      <c r="FS2" s="402"/>
      <c r="FT2" s="402"/>
      <c r="FU2" s="402"/>
      <c r="FV2" s="402"/>
      <c r="FW2" s="402"/>
      <c r="FX2" s="402"/>
      <c r="FY2" s="402"/>
      <c r="FZ2" s="402"/>
      <c r="GA2" s="402"/>
      <c r="GB2" s="402"/>
      <c r="GC2" s="402"/>
      <c r="GD2" s="402"/>
      <c r="GE2" s="402"/>
      <c r="GF2" s="402"/>
      <c r="GG2" s="402"/>
      <c r="GH2" s="402"/>
      <c r="GI2" s="402"/>
      <c r="GJ2" s="402"/>
      <c r="GK2" s="402"/>
      <c r="GL2" s="402"/>
      <c r="GM2" s="402"/>
      <c r="GN2" s="402"/>
      <c r="GO2" s="402"/>
      <c r="GP2" s="402"/>
      <c r="GQ2" s="402"/>
      <c r="GR2" s="402"/>
      <c r="GS2" s="402"/>
      <c r="GT2" s="402"/>
      <c r="GU2" s="402"/>
      <c r="GV2" s="402"/>
      <c r="GW2" s="402"/>
      <c r="GX2" s="402"/>
      <c r="GY2" s="402"/>
      <c r="GZ2" s="402"/>
      <c r="HA2" s="402"/>
      <c r="HB2" s="402"/>
      <c r="HC2" s="402"/>
      <c r="HD2" s="402"/>
      <c r="HE2" s="402"/>
      <c r="HF2" s="402"/>
      <c r="HG2" s="402"/>
      <c r="HH2" s="402"/>
      <c r="HI2" s="402"/>
      <c r="HJ2" s="402"/>
      <c r="HK2" s="402"/>
      <c r="HL2" s="402"/>
      <c r="HM2" s="402"/>
      <c r="HN2" s="402"/>
      <c r="HO2" s="402"/>
      <c r="HP2" s="402"/>
      <c r="HQ2" s="402"/>
      <c r="HR2" s="402"/>
      <c r="HS2" s="402"/>
      <c r="HT2" s="402"/>
      <c r="HU2" s="402"/>
      <c r="HV2" s="402"/>
      <c r="HW2" s="402"/>
      <c r="HX2" s="402"/>
      <c r="HY2" s="402"/>
      <c r="HZ2" s="402" t="str">
        <f>IF('入力シート２　＜特別企画・割引＞'!D25="","",'入力シート２　＜特別企画・割引＞'!D25)</f>
        <v/>
      </c>
      <c r="IA2" s="402"/>
      <c r="IB2" s="402"/>
      <c r="IC2" s="402"/>
      <c r="ID2" s="402"/>
      <c r="IE2" s="402"/>
      <c r="IF2" s="402" t="str">
        <f>'入力シート１＜普通車　料金表＞'!C48</f>
        <v>25歳まで</v>
      </c>
      <c r="IG2" s="402" t="str">
        <f>IF('入力シート１＜普通車　料金表＞'!C49="","",'入力シート１＜普通車　料金表＞'!C49)</f>
        <v>卒業まで追加料金無し</v>
      </c>
      <c r="IH2" s="402" t="str">
        <f>IF('入力シート１＜普通車　料金表＞'!C50="","",'入力シート１＜普通車　料金表＞'!C50)</f>
        <v>卒業まで追加料金無し</v>
      </c>
      <c r="II2" s="402" t="str">
        <f>IF('入力シート１＜普通車　料金表＞'!C51="","",'入力シート１＜普通車　料金表＞'!C51)</f>
        <v>卒業まで追加料金無し</v>
      </c>
      <c r="IJ2" s="402" t="str">
        <f>IF('入力シート１＜普通車　料金表＞'!C52="","",'入力シート１＜普通車　料金表＞'!C52)</f>
        <v>卒業まで追加料金無し</v>
      </c>
      <c r="IK2" s="402" t="str">
        <f>IF('入力シート１＜普通車　料金表＞'!I48="","",'入力シート１＜普通車　料金表＞'!I48)</f>
        <v>26歳以上</v>
      </c>
      <c r="IL2" s="402" t="str">
        <f>IF('入力シート１＜普通車　料金表＞'!I49="","",'入力シート１＜普通車　料金表＞'!I49)</f>
        <v>規定時限数＋10時限まで</v>
      </c>
      <c r="IM2" s="402" t="str">
        <f>IF('入力シート１＜普通車　料金表＞'!I50="","",'入力シート１＜普通車　料金表＞'!I50)</f>
        <v>1回まで</v>
      </c>
      <c r="IN2" s="402" t="str">
        <f>IF('入力シート１＜普通車　料金表＞'!I51="","",'入力シート１＜普通車　料金表＞'!I51)</f>
        <v>1回まで</v>
      </c>
      <c r="IO2" s="402" t="str">
        <f>IF('入力シート１＜普通車　料金表＞'!I52="","",'入力シート１＜普通車　料金表＞'!I52)</f>
        <v>規定宿泊数＋3泊まで</v>
      </c>
      <c r="IP2" s="402" t="str">
        <f>IF('入力シート１＜普通車　料金表＞'!O48="","",'入力シート１＜普通車　料金表＞'!O48)</f>
        <v>追加料金</v>
      </c>
      <c r="IQ2" s="402" t="str">
        <f>IF('入力シート１＜普通車　料金表＞'!O49="","",'入力シート１＜普通車　料金表＞'!O49)</f>
        <v>1時限4,000円（税込4,320円）</v>
      </c>
      <c r="IR2" s="402" t="str">
        <f>IF('入力シート１＜普通車　料金表＞'!O50="","",'入力シート１＜普通車　料金表＞'!O50)</f>
        <v>1回5,000円(税込5,400円）</v>
      </c>
      <c r="IS2" s="402" t="str">
        <f>IF('入力シート１＜普通車　料金表＞'!O51="","",'入力シート１＜普通車　料金表＞'!O51)</f>
        <v>1回5,000円(税込5,400円）</v>
      </c>
      <c r="IT2" s="402" t="str">
        <f>IF('入力シート１＜普通車　料金表＞'!O52="","",'入力シート１＜普通車　料金表＞'!O52)</f>
        <v>1泊4,000円（税込4,320円）</v>
      </c>
      <c r="IU2" s="402" t="str">
        <f>IF('入力シート１＜普通車　料金表＞'!C53="","",'入力シート１＜普通車　料金表＞'!C53)</f>
        <v>※年末年始は休校の為、一時帰宅となります。その際の交通費はお客様のご負担となります。</v>
      </c>
      <c r="IV2" s="402" t="str">
        <f>IF('入力シート１＜普通車　料金表＞'!C54="","",'入力シート１＜普通車　料金表＞'!C54)</f>
        <v>仮免許試験手数料：1,700円（非課税）/回（不合格の場合、受験ごとに必要）
仮免許交付手数料：1,150円（非課税）
原付講習費5,000円（税込5,400円）（ご希望の方のみ　諸事情により受講できない場合がございます。）</v>
      </c>
      <c r="IW2" s="402" t="str">
        <f>IF('入力シート１＜普通車　料金表＞'!C55="","",'入力シート１＜普通車　料金表＞'!C55)</f>
        <v/>
      </c>
      <c r="IX2" s="402" t="str">
        <f>IF(ISBLANK(諸情報!B59),"",諸情報!B59)</f>
        <v>●</v>
      </c>
      <c r="IY2" s="400">
        <f>MIN(price!B5:G9)</f>
        <v>215000</v>
      </c>
      <c r="IZ2" s="400">
        <f>'入力シート１＜普通車　料金表＞'!H4</f>
        <v>10000</v>
      </c>
      <c r="JA2" s="400" t="str">
        <f>IF(ISBLANK(スケジュール!C5),"",スケジュール!C5)</f>
        <v>※年末年始は休校の為、一時帰宅となります。その際の交通費はお客様のご負担となります。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403"/>
  </cols>
  <sheetData>
    <row r="1" spans="1:9" ht="40.5" x14ac:dyDescent="0.15">
      <c r="A1" s="403" t="s">
        <v>712</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ht="40.5" x14ac:dyDescent="0.15">
      <c r="A2" s="403" t="s">
        <v>713</v>
      </c>
      <c r="B2" t="str">
        <f>IF(ISBLANK('入力シート１＜普通車　料金表＞'!C33),"",'入力シート１＜普通車　料金表＞'!C33)</f>
        <v/>
      </c>
    </row>
    <row r="3" spans="1:9" ht="40.5" x14ac:dyDescent="0.15">
      <c r="A3" s="403" t="s">
        <v>714</v>
      </c>
      <c r="B3" t="str">
        <f>IF(ISBLANK(諸情報!B62),"",諸情報!B62)</f>
        <v>★「温泉センター茶湯里」
温泉入浴券1回分プレゼント
（送迎付き）
（1/21～4/9入校の方を除く）</v>
      </c>
    </row>
    <row r="4" spans="1:9" x14ac:dyDescent="0.15">
      <c r="A4" s="403" t="s">
        <v>715</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403"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10/1～1/12
3/25～5/31</v>
      </c>
      <c r="B5">
        <f>IF(ISBLANK('入力シート１＜普通車　料金表＞'!C13),"-",'入力シート１＜普通車　料金表＞'!C13)</f>
        <v>215000</v>
      </c>
      <c r="C5">
        <f>IF(ISBLANK('入力シート１＜普通車　料金表＞'!C15),"-",'入力シート１＜普通車　料金表＞'!C15)</f>
        <v>230000</v>
      </c>
      <c r="D5">
        <f>IF(ISBLANK('入力シート１＜普通車　料金表＞'!C17),"-",'入力シート１＜普通車　料金表＞'!C17)</f>
        <v>235000</v>
      </c>
      <c r="E5" t="str">
        <f>IF(ISBLANK('入力シート１＜普通車　料金表＞'!C19),"-",'入力シート１＜普通車　料金表＞'!C19)</f>
        <v>-</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403"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1/13～2/1
3/14～3/24</v>
      </c>
      <c r="B6">
        <f>IF(ISBLANK('入力シート１＜普通車　料金表＞'!F13),"-",'入力シート１＜普通車　料金表＞'!F13)</f>
        <v>225000</v>
      </c>
      <c r="C6">
        <f>IF(ISBLANK('入力シート１＜普通車　料金表＞'!F15),"-",'入力シート１＜普通車　料金表＞'!F15)</f>
        <v>240000</v>
      </c>
      <c r="D6">
        <f>IF(ISBLANK('入力シート１＜普通車　料金表＞'!F17),"-",'入力シート１＜普通車　料金表＞'!F17)</f>
        <v>245000</v>
      </c>
      <c r="E6" t="str">
        <f>IF(ISBLANK('入力シート１＜普通車　料金表＞'!F19),"-",'入力シート１＜普通車　料金表＞'!F19)</f>
        <v>-</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27" x14ac:dyDescent="0.15">
      <c r="A7" s="403"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2/2～3/13</v>
      </c>
      <c r="B7">
        <f>IF(ISBLANK('入力シート１＜普通車　料金表＞'!I13),"-",'入力シート１＜普通車　料金表＞'!I13)</f>
        <v>270000</v>
      </c>
      <c r="C7">
        <f>IF(ISBLANK('入力シート１＜普通車　料金表＞'!I15),"-",'入力シート１＜普通車　料金表＞'!I15)</f>
        <v>275000</v>
      </c>
      <c r="D7">
        <f>IF(ISBLANK('入力シート１＜普通車　料金表＞'!I17),"-",'入力シート１＜普通車　料金表＞'!I17)</f>
        <v>280000</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s="403"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s="403"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403"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zoomScale="25" zoomScaleNormal="75" zoomScaleSheetLayoutView="25" workbookViewId="0">
      <selection activeCell="E2" sqref="E2:I3"/>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9" t="s">
        <v>101</v>
      </c>
      <c r="B1" s="22"/>
      <c r="C1" s="23"/>
      <c r="D1" s="23"/>
      <c r="E1" s="23"/>
      <c r="F1" s="23"/>
      <c r="G1" s="23"/>
      <c r="H1" s="23"/>
      <c r="I1" s="23"/>
      <c r="J1" s="23"/>
      <c r="K1" s="23"/>
      <c r="L1" s="23"/>
      <c r="M1" s="42"/>
      <c r="N1" s="42"/>
      <c r="S1" s="44" t="str">
        <f>入力用データ!A1</f>
        <v>●</v>
      </c>
    </row>
    <row r="2" spans="1:19" ht="54.75" customHeight="1" x14ac:dyDescent="0.15">
      <c r="B2" s="472" t="s">
        <v>362</v>
      </c>
      <c r="C2" s="472"/>
      <c r="D2" s="472"/>
      <c r="E2" s="466" t="str">
        <f>IF(ISBLANK('入力シート１＜普通車　料金表＞'!C2),"",'入力シート１＜普通車　料金表＞'!C2)</f>
        <v>中球磨モータースクール</v>
      </c>
      <c r="F2" s="467"/>
      <c r="G2" s="467"/>
      <c r="H2" s="467"/>
      <c r="I2" s="468"/>
      <c r="J2" s="24"/>
      <c r="K2" s="481" t="s">
        <v>333</v>
      </c>
      <c r="L2" s="483" t="str">
        <f>'入力シート１＜普通車　料金表＞'!L2</f>
        <v>平田哲治</v>
      </c>
      <c r="M2" s="45"/>
      <c r="N2" s="45"/>
      <c r="S2" s="44" t="str">
        <f>入力用データ!A2</f>
        <v>×</v>
      </c>
    </row>
    <row r="3" spans="1:19" ht="67.5" customHeight="1" x14ac:dyDescent="0.15">
      <c r="B3" s="472"/>
      <c r="C3" s="472"/>
      <c r="D3" s="472"/>
      <c r="E3" s="469"/>
      <c r="F3" s="470"/>
      <c r="G3" s="470"/>
      <c r="H3" s="470"/>
      <c r="I3" s="471"/>
      <c r="J3" s="25"/>
      <c r="K3" s="482"/>
      <c r="L3" s="484"/>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73" t="s">
        <v>418</v>
      </c>
      <c r="C6" s="474"/>
      <c r="D6" s="474"/>
      <c r="E6" s="474"/>
      <c r="F6" s="474"/>
      <c r="G6" s="474"/>
      <c r="H6" s="474"/>
      <c r="I6" s="474"/>
      <c r="J6" s="474"/>
      <c r="K6" s="474"/>
      <c r="L6" s="475"/>
      <c r="M6" s="48"/>
      <c r="N6" s="48"/>
    </row>
    <row r="7" spans="1:19" ht="77.25" customHeight="1" x14ac:dyDescent="0.15">
      <c r="B7" s="476"/>
      <c r="C7" s="477"/>
      <c r="D7" s="477"/>
      <c r="E7" s="477"/>
      <c r="F7" s="477"/>
      <c r="G7" s="477"/>
      <c r="H7" s="477"/>
      <c r="I7" s="477"/>
      <c r="J7" s="477"/>
      <c r="K7" s="477"/>
      <c r="L7" s="478"/>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479" t="s">
        <v>322</v>
      </c>
      <c r="E9" s="480"/>
      <c r="F9" s="479" t="s">
        <v>323</v>
      </c>
      <c r="G9" s="480"/>
      <c r="H9" s="364" t="s">
        <v>70</v>
      </c>
      <c r="I9" s="485" t="s">
        <v>127</v>
      </c>
      <c r="J9" s="485"/>
      <c r="K9" s="485"/>
      <c r="L9" s="485"/>
      <c r="M9" s="271"/>
      <c r="N9" s="271"/>
    </row>
    <row r="10" spans="1:19" s="31" customFormat="1" ht="150" customHeight="1" x14ac:dyDescent="0.15">
      <c r="A10" s="52"/>
      <c r="B10" s="489" t="s">
        <v>71</v>
      </c>
      <c r="C10" s="489"/>
      <c r="D10" s="292" t="s">
        <v>340</v>
      </c>
      <c r="E10" s="292" t="s">
        <v>341</v>
      </c>
      <c r="F10" s="500" t="s">
        <v>324</v>
      </c>
      <c r="G10" s="501"/>
      <c r="H10" s="299" t="s">
        <v>96</v>
      </c>
      <c r="I10" s="488"/>
      <c r="J10" s="488"/>
      <c r="K10" s="488"/>
      <c r="L10" s="488"/>
      <c r="M10" s="65"/>
      <c r="N10" s="65"/>
    </row>
    <row r="11" spans="1:19" s="31" customFormat="1" ht="150" hidden="1" customHeight="1" x14ac:dyDescent="0.15">
      <c r="A11" s="52"/>
      <c r="B11" s="489" t="s">
        <v>87</v>
      </c>
      <c r="C11" s="489"/>
      <c r="D11" s="66"/>
      <c r="E11" s="67"/>
      <c r="F11" s="502" t="s">
        <v>324</v>
      </c>
      <c r="G11" s="503"/>
      <c r="H11" s="299"/>
      <c r="I11" s="488" t="s">
        <v>126</v>
      </c>
      <c r="J11" s="488" t="s">
        <v>15</v>
      </c>
      <c r="K11" s="355"/>
      <c r="L11" s="355"/>
      <c r="M11" s="65"/>
      <c r="N11" s="65"/>
    </row>
    <row r="12" spans="1:19" s="31" customFormat="1" ht="150" customHeight="1" x14ac:dyDescent="0.15">
      <c r="A12" s="52"/>
      <c r="B12" s="489" t="s">
        <v>73</v>
      </c>
      <c r="C12" s="489"/>
      <c r="D12" s="293" t="s">
        <v>119</v>
      </c>
      <c r="E12" s="294" t="s">
        <v>120</v>
      </c>
      <c r="F12" s="342" t="s">
        <v>421</v>
      </c>
      <c r="G12" s="273"/>
      <c r="H12" s="299" t="s">
        <v>96</v>
      </c>
      <c r="I12" s="488"/>
      <c r="J12" s="488"/>
      <c r="K12" s="488"/>
      <c r="L12" s="488"/>
    </row>
    <row r="13" spans="1:19" s="31" customFormat="1" ht="150" customHeight="1" x14ac:dyDescent="0.15">
      <c r="A13" s="52"/>
      <c r="B13" s="489" t="s">
        <v>81</v>
      </c>
      <c r="C13" s="489"/>
      <c r="D13" s="295" t="s">
        <v>121</v>
      </c>
      <c r="E13" s="296" t="s">
        <v>122</v>
      </c>
      <c r="F13" s="342" t="s">
        <v>421</v>
      </c>
      <c r="G13" s="273"/>
      <c r="H13" s="299" t="s">
        <v>96</v>
      </c>
      <c r="I13" s="488"/>
      <c r="J13" s="488"/>
      <c r="K13" s="488"/>
      <c r="L13" s="488"/>
    </row>
    <row r="14" spans="1:19" s="31" customFormat="1" ht="150" hidden="1" customHeight="1" x14ac:dyDescent="0.15">
      <c r="A14" s="52"/>
      <c r="B14" s="489" t="s">
        <v>82</v>
      </c>
      <c r="C14" s="489"/>
      <c r="D14" s="68"/>
      <c r="E14" s="69"/>
      <c r="F14" s="492" t="s">
        <v>72</v>
      </c>
      <c r="G14" s="493"/>
      <c r="H14" s="299"/>
      <c r="I14" s="488" t="s">
        <v>345</v>
      </c>
      <c r="J14" s="488" t="s">
        <v>15</v>
      </c>
      <c r="K14" s="488"/>
      <c r="L14" s="488"/>
      <c r="M14" s="65"/>
      <c r="N14" s="65"/>
    </row>
    <row r="15" spans="1:19" s="31" customFormat="1" ht="150" customHeight="1" x14ac:dyDescent="0.15">
      <c r="A15" s="52"/>
      <c r="B15" s="489" t="s">
        <v>74</v>
      </c>
      <c r="C15" s="489"/>
      <c r="D15" s="490"/>
      <c r="E15" s="491"/>
      <c r="F15" s="500" t="s">
        <v>324</v>
      </c>
      <c r="G15" s="501"/>
      <c r="H15" s="299" t="s">
        <v>96</v>
      </c>
      <c r="I15" s="494"/>
      <c r="J15" s="494" t="s">
        <v>15</v>
      </c>
      <c r="K15" s="494"/>
      <c r="L15" s="494"/>
      <c r="M15" s="65"/>
      <c r="N15" s="65"/>
    </row>
    <row r="16" spans="1:19" s="31" customFormat="1" ht="150" customHeight="1" x14ac:dyDescent="0.15">
      <c r="A16" s="52"/>
      <c r="B16" s="489" t="s">
        <v>76</v>
      </c>
      <c r="C16" s="489"/>
      <c r="D16" s="490"/>
      <c r="E16" s="491"/>
      <c r="F16" s="486"/>
      <c r="G16" s="487"/>
      <c r="H16" s="299" t="s">
        <v>96</v>
      </c>
      <c r="I16" s="488"/>
      <c r="J16" s="488"/>
      <c r="K16" s="488"/>
      <c r="L16" s="488"/>
      <c r="M16" s="65"/>
      <c r="N16" s="65"/>
    </row>
    <row r="17" spans="1:14" s="31" customFormat="1" ht="150" customHeight="1" x14ac:dyDescent="0.15">
      <c r="A17" s="52"/>
      <c r="B17" s="489" t="s">
        <v>353</v>
      </c>
      <c r="C17" s="489"/>
      <c r="D17" s="292" t="str">
        <f>D10</f>
        <v>10/1～1/18</v>
      </c>
      <c r="E17" s="292" t="str">
        <f>E10</f>
        <v>3/24～5/31</v>
      </c>
      <c r="F17" s="486"/>
      <c r="G17" s="487"/>
      <c r="H17" s="299" t="s">
        <v>96</v>
      </c>
      <c r="I17" s="488"/>
      <c r="J17" s="488"/>
      <c r="K17" s="488"/>
      <c r="L17" s="488"/>
      <c r="M17" s="65"/>
      <c r="N17" s="65"/>
    </row>
    <row r="18" spans="1:14" s="31" customFormat="1" ht="150" customHeight="1" x14ac:dyDescent="0.15">
      <c r="A18" s="52"/>
      <c r="B18" s="489" t="s">
        <v>77</v>
      </c>
      <c r="C18" s="489"/>
      <c r="D18" s="292" t="str">
        <f>D10</f>
        <v>10/1～1/18</v>
      </c>
      <c r="E18" s="292" t="str">
        <f>E10</f>
        <v>3/24～5/31</v>
      </c>
      <c r="F18" s="486"/>
      <c r="G18" s="487"/>
      <c r="H18" s="299" t="s">
        <v>96</v>
      </c>
      <c r="I18" s="488"/>
      <c r="J18" s="488"/>
      <c r="K18" s="488"/>
      <c r="L18" s="488"/>
      <c r="M18" s="65"/>
      <c r="N18" s="65"/>
    </row>
    <row r="19" spans="1:14" s="31" customFormat="1" ht="150" customHeight="1" x14ac:dyDescent="0.15">
      <c r="A19" s="52"/>
      <c r="B19" s="489" t="s">
        <v>88</v>
      </c>
      <c r="C19" s="489"/>
      <c r="D19" s="504" t="s">
        <v>83</v>
      </c>
      <c r="E19" s="505"/>
      <c r="F19" s="486"/>
      <c r="G19" s="487"/>
      <c r="H19" s="299" t="s">
        <v>96</v>
      </c>
      <c r="I19" s="488"/>
      <c r="J19" s="488"/>
      <c r="K19" s="488"/>
      <c r="L19" s="488"/>
      <c r="M19" s="65"/>
      <c r="N19" s="65"/>
    </row>
    <row r="20" spans="1:14" s="31" customFormat="1" ht="150" customHeight="1" x14ac:dyDescent="0.15">
      <c r="A20" s="52"/>
      <c r="B20" s="489" t="s">
        <v>352</v>
      </c>
      <c r="C20" s="489"/>
      <c r="D20" s="292" t="str">
        <f>D10</f>
        <v>10/1～1/18</v>
      </c>
      <c r="E20" s="292" t="str">
        <f>E10</f>
        <v>3/24～5/31</v>
      </c>
      <c r="F20" s="486"/>
      <c r="G20" s="487"/>
      <c r="H20" s="299" t="s">
        <v>96</v>
      </c>
      <c r="I20" s="488"/>
      <c r="J20" s="488"/>
      <c r="K20" s="488"/>
      <c r="L20" s="488"/>
      <c r="M20" s="65"/>
      <c r="N20" s="65"/>
    </row>
    <row r="21" spans="1:14" s="31" customFormat="1" ht="150" customHeight="1" x14ac:dyDescent="0.15">
      <c r="A21" s="52"/>
      <c r="B21" s="489" t="s">
        <v>84</v>
      </c>
      <c r="C21" s="489"/>
      <c r="D21" s="504" t="s">
        <v>83</v>
      </c>
      <c r="E21" s="505"/>
      <c r="F21" s="486"/>
      <c r="G21" s="487"/>
      <c r="H21" s="299" t="s">
        <v>96</v>
      </c>
      <c r="I21" s="488"/>
      <c r="J21" s="488"/>
      <c r="K21" s="488"/>
      <c r="L21" s="488"/>
      <c r="M21" s="65"/>
      <c r="N21" s="65"/>
    </row>
    <row r="22" spans="1:14" s="31" customFormat="1" ht="118.5" customHeight="1" x14ac:dyDescent="0.15">
      <c r="A22" s="52"/>
      <c r="B22" s="508" t="s">
        <v>102</v>
      </c>
      <c r="C22" s="508"/>
      <c r="D22" s="509" t="s">
        <v>357</v>
      </c>
      <c r="E22" s="510"/>
      <c r="F22" s="367">
        <v>43476</v>
      </c>
      <c r="G22" s="368" t="s">
        <v>326</v>
      </c>
      <c r="H22" s="299" t="s">
        <v>95</v>
      </c>
      <c r="I22" s="507" t="s">
        <v>440</v>
      </c>
      <c r="J22" s="507"/>
      <c r="K22" s="507"/>
      <c r="L22" s="507"/>
      <c r="M22" s="70"/>
      <c r="N22" s="70"/>
    </row>
    <row r="23" spans="1:14" s="31" customFormat="1" ht="111" customHeight="1" x14ac:dyDescent="0.15">
      <c r="A23" s="52"/>
      <c r="B23" s="508" t="s">
        <v>79</v>
      </c>
      <c r="C23" s="508"/>
      <c r="D23" s="509" t="str">
        <f>D22</f>
        <v>1/19～3/23</v>
      </c>
      <c r="E23" s="510"/>
      <c r="F23" s="533" t="s">
        <v>419</v>
      </c>
      <c r="G23" s="534"/>
      <c r="H23" s="299" t="s">
        <v>96</v>
      </c>
      <c r="I23" s="507"/>
      <c r="J23" s="507"/>
      <c r="K23" s="507"/>
      <c r="L23" s="507"/>
      <c r="M23" s="71"/>
      <c r="N23" s="71"/>
    </row>
    <row r="24" spans="1:14" s="31" customFormat="1" ht="124.5" customHeight="1" x14ac:dyDescent="0.15">
      <c r="A24" s="52"/>
      <c r="B24" s="508" t="s">
        <v>103</v>
      </c>
      <c r="C24" s="508"/>
      <c r="D24" s="504" t="s">
        <v>83</v>
      </c>
      <c r="E24" s="505"/>
      <c r="F24" s="523" t="s">
        <v>85</v>
      </c>
      <c r="G24" s="524"/>
      <c r="H24" s="299" t="s">
        <v>95</v>
      </c>
      <c r="I24" s="507" t="s">
        <v>423</v>
      </c>
      <c r="J24" s="507"/>
      <c r="K24" s="507"/>
      <c r="L24" s="507"/>
      <c r="M24" s="72"/>
      <c r="N24" s="72"/>
    </row>
    <row r="25" spans="1:14" s="31" customFormat="1" ht="126" customHeight="1" x14ac:dyDescent="0.15">
      <c r="A25" s="52"/>
      <c r="B25" s="506" t="s">
        <v>86</v>
      </c>
      <c r="C25" s="506"/>
      <c r="D25" s="525"/>
      <c r="E25" s="525"/>
      <c r="F25" s="525"/>
      <c r="G25" s="525"/>
      <c r="H25" s="525"/>
      <c r="I25" s="525"/>
      <c r="J25" s="525"/>
      <c r="K25" s="525"/>
      <c r="L25" s="525"/>
      <c r="M25" s="72"/>
      <c r="N25" s="72"/>
    </row>
    <row r="26" spans="1:14" s="31" customFormat="1" ht="122.25" customHeight="1" x14ac:dyDescent="0.15">
      <c r="A26" s="52"/>
      <c r="B26" s="506" t="s">
        <v>108</v>
      </c>
      <c r="C26" s="506"/>
      <c r="D26" s="526"/>
      <c r="E26" s="526"/>
      <c r="F26" s="526"/>
      <c r="G26" s="526"/>
      <c r="H26" s="526"/>
      <c r="I26" s="526"/>
      <c r="J26" s="526"/>
      <c r="K26" s="526"/>
      <c r="L26" s="526"/>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511" t="s">
        <v>107</v>
      </c>
      <c r="D29" s="512"/>
      <c r="E29" s="511" t="s">
        <v>124</v>
      </c>
      <c r="F29" s="532"/>
      <c r="G29" s="512"/>
      <c r="H29" s="346" t="s">
        <v>12</v>
      </c>
      <c r="I29" s="346" t="s">
        <v>13</v>
      </c>
      <c r="J29" s="298" t="s">
        <v>105</v>
      </c>
      <c r="K29" s="298" t="s">
        <v>104</v>
      </c>
      <c r="L29" s="347" t="s">
        <v>127</v>
      </c>
      <c r="M29" s="31"/>
      <c r="N29" s="31"/>
    </row>
    <row r="30" spans="1:14" s="31" customFormat="1" ht="69.95" customHeight="1" x14ac:dyDescent="0.15">
      <c r="A30" s="527" t="s">
        <v>98</v>
      </c>
      <c r="B30" s="300" t="str">
        <f>IF(ISBLANK(H10),"",H10)</f>
        <v>×</v>
      </c>
      <c r="C30" s="498" t="str">
        <f t="shared" ref="C30:C35" si="0">B10</f>
        <v>限定割</v>
      </c>
      <c r="D30" s="499"/>
      <c r="E30" s="520"/>
      <c r="F30" s="521"/>
      <c r="G30" s="522"/>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528"/>
      <c r="B31" s="300" t="str">
        <f t="shared" ref="B31:B41" si="1">IF(ISBLANK(H11),"",H11)</f>
        <v/>
      </c>
      <c r="C31" s="498" t="str">
        <f t="shared" si="0"/>
        <v>夏特</v>
      </c>
      <c r="D31" s="499"/>
      <c r="E31" s="520" t="s">
        <v>123</v>
      </c>
      <c r="F31" s="521"/>
      <c r="G31" s="522"/>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28"/>
      <c r="B32" s="300" t="str">
        <f t="shared" si="1"/>
        <v>×</v>
      </c>
      <c r="C32" s="498" t="str">
        <f t="shared" si="0"/>
        <v>春特</v>
      </c>
      <c r="D32" s="499"/>
      <c r="E32" s="520"/>
      <c r="F32" s="521"/>
      <c r="G32" s="522"/>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528"/>
      <c r="B33" s="300" t="str">
        <f t="shared" si="1"/>
        <v>×</v>
      </c>
      <c r="C33" s="498" t="str">
        <f t="shared" si="0"/>
        <v>ゴールド</v>
      </c>
      <c r="D33" s="499"/>
      <c r="E33" s="520"/>
      <c r="F33" s="521"/>
      <c r="G33" s="522"/>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528"/>
      <c r="B34" s="300" t="str">
        <f t="shared" si="1"/>
        <v/>
      </c>
      <c r="C34" s="498" t="str">
        <f t="shared" si="0"/>
        <v>プラチナ</v>
      </c>
      <c r="D34" s="499"/>
      <c r="E34" s="529" t="s">
        <v>11</v>
      </c>
      <c r="F34" s="530"/>
      <c r="G34" s="531"/>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28"/>
      <c r="B35" s="300" t="str">
        <f t="shared" si="1"/>
        <v>×</v>
      </c>
      <c r="C35" s="498" t="str">
        <f t="shared" si="0"/>
        <v>年末一時帰宅</v>
      </c>
      <c r="D35" s="499"/>
      <c r="E35" s="495"/>
      <c r="F35" s="496"/>
      <c r="G35" s="497"/>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528"/>
      <c r="B36" s="300" t="str">
        <f t="shared" si="1"/>
        <v>×</v>
      </c>
      <c r="C36" s="498" t="str">
        <f t="shared" ref="C36:C41" si="3">B16</f>
        <v>卒業日一時帰宅</v>
      </c>
      <c r="D36" s="499"/>
      <c r="E36" s="495"/>
      <c r="F36" s="496"/>
      <c r="G36" s="497"/>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528"/>
      <c r="B37" s="300" t="str">
        <f t="shared" si="1"/>
        <v>×</v>
      </c>
      <c r="C37" s="498" t="str">
        <f t="shared" si="3"/>
        <v>ツイン特別</v>
      </c>
      <c r="D37" s="499"/>
      <c r="E37" s="495"/>
      <c r="F37" s="496"/>
      <c r="G37" s="497"/>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528"/>
      <c r="B38" s="300" t="str">
        <f t="shared" si="1"/>
        <v>×</v>
      </c>
      <c r="C38" s="498" t="str">
        <f t="shared" si="3"/>
        <v>二輪同時特別</v>
      </c>
      <c r="D38" s="499"/>
      <c r="E38" s="495" t="s">
        <v>106</v>
      </c>
      <c r="F38" s="496"/>
      <c r="G38" s="497"/>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528"/>
      <c r="B39" s="300" t="str">
        <f t="shared" si="1"/>
        <v>×</v>
      </c>
      <c r="C39" s="498" t="str">
        <f t="shared" si="3"/>
        <v>オフシーズン一時帰宅コース</v>
      </c>
      <c r="D39" s="499"/>
      <c r="E39" s="495"/>
      <c r="F39" s="496"/>
      <c r="G39" s="497"/>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528"/>
      <c r="B40" s="300" t="str">
        <f t="shared" si="1"/>
        <v>×</v>
      </c>
      <c r="C40" s="498" t="str">
        <f t="shared" si="3"/>
        <v>シングルユース</v>
      </c>
      <c r="D40" s="499"/>
      <c r="E40" s="311"/>
      <c r="F40" s="312"/>
      <c r="G40" s="313"/>
      <c r="H40" s="303"/>
      <c r="I40" s="303"/>
      <c r="J40" s="310"/>
      <c r="K40" s="303"/>
      <c r="L40" s="151">
        <f>I20</f>
        <v>0</v>
      </c>
    </row>
    <row r="41" spans="1:12" s="31" customFormat="1" ht="69.95" customHeight="1" x14ac:dyDescent="0.15">
      <c r="A41" s="482"/>
      <c r="B41" s="300" t="str">
        <f t="shared" si="1"/>
        <v>×</v>
      </c>
      <c r="C41" s="498" t="str">
        <f t="shared" si="3"/>
        <v>グループユース</v>
      </c>
      <c r="D41" s="499"/>
      <c r="E41" s="495"/>
      <c r="F41" s="496"/>
      <c r="G41" s="497"/>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527" t="s">
        <v>99</v>
      </c>
      <c r="B42" s="301" t="str">
        <f>IF(ISBLANK(C42),"","●")</f>
        <v/>
      </c>
      <c r="C42" s="536"/>
      <c r="D42" s="537"/>
      <c r="E42" s="541"/>
      <c r="F42" s="542"/>
      <c r="G42" s="543"/>
      <c r="H42" s="356"/>
      <c r="I42" s="357" t="str">
        <f>IF(ISBLANK(H42),"",ROUNDDOWN(H42+H42*入力用データ!$D$1/100,0))</f>
        <v/>
      </c>
      <c r="J42" s="358"/>
      <c r="K42" s="357" t="str">
        <f>IF(ISBLANK(J42),"",ROUNDDOWN(J42+J42*入力用データ!$D$1/100,0))</f>
        <v/>
      </c>
      <c r="L42" s="359"/>
    </row>
    <row r="43" spans="1:12" s="31" customFormat="1" ht="199.5" customHeight="1" x14ac:dyDescent="0.15">
      <c r="A43" s="528"/>
      <c r="B43" s="301" t="str">
        <f>IF(ISBLANK(C43),"","●")</f>
        <v/>
      </c>
      <c r="C43" s="536"/>
      <c r="D43" s="537"/>
      <c r="E43" s="538"/>
      <c r="F43" s="539"/>
      <c r="G43" s="540"/>
      <c r="H43" s="356"/>
      <c r="I43" s="357" t="str">
        <f>IF(ISBLANK(H43),"",ROUNDDOWN(H43+H43*入力用データ!$D$1/100,0))</f>
        <v/>
      </c>
      <c r="J43" s="358"/>
      <c r="K43" s="357" t="str">
        <f>IF(ISBLANK(J43),"",ROUNDDOWN(J43+J43*入力用データ!$D$1/100,0))</f>
        <v/>
      </c>
      <c r="L43" s="359"/>
    </row>
    <row r="44" spans="1:12" s="31" customFormat="1" ht="211.5" customHeight="1" x14ac:dyDescent="0.15">
      <c r="A44" s="528"/>
      <c r="B44" s="301" t="str">
        <f>IF(ISBLANK(C44),"","●")</f>
        <v/>
      </c>
      <c r="C44" s="536"/>
      <c r="D44" s="537"/>
      <c r="E44" s="541"/>
      <c r="F44" s="539"/>
      <c r="G44" s="540"/>
      <c r="H44" s="356"/>
      <c r="I44" s="357" t="str">
        <f>IF(ISBLANK(H44),"",ROUNDDOWN(H44+H44*入力用データ!$D$1/100,0))</f>
        <v/>
      </c>
      <c r="J44" s="358"/>
      <c r="K44" s="357" t="str">
        <f>IF(ISBLANK(J44),"",ROUNDDOWN(J44+J44*入力用データ!$D$1/100,0))</f>
        <v/>
      </c>
      <c r="L44" s="359"/>
    </row>
    <row r="45" spans="1:12" s="31" customFormat="1" ht="214.5" customHeight="1" x14ac:dyDescent="0.15">
      <c r="A45" s="482"/>
      <c r="B45" s="301" t="str">
        <f>IF(ISBLANK(C45),"","●")</f>
        <v/>
      </c>
      <c r="C45" s="494"/>
      <c r="D45" s="494"/>
      <c r="E45" s="538"/>
      <c r="F45" s="539"/>
      <c r="G45" s="540"/>
      <c r="H45" s="356"/>
      <c r="I45" s="357" t="str">
        <f>IF(ISBLANK(H45),"",ROUNDDOWN(H45+H45*入力用データ!$D$1/100,0))</f>
        <v/>
      </c>
      <c r="J45" s="358"/>
      <c r="K45" s="357" t="str">
        <f>IF(ISBLANK(J45),"",ROUNDDOWN(J45+J45*入力用データ!$D$1/100,0))</f>
        <v/>
      </c>
      <c r="L45" s="359"/>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203.25" customHeight="1" x14ac:dyDescent="0.15">
      <c r="A48" s="514" t="s">
        <v>75</v>
      </c>
      <c r="B48" s="514"/>
      <c r="C48" s="514"/>
      <c r="D48" s="514"/>
      <c r="E48" s="514"/>
      <c r="F48" s="514"/>
      <c r="G48" s="514"/>
      <c r="H48" s="514"/>
      <c r="I48" s="514"/>
      <c r="J48" s="514"/>
      <c r="K48" s="514"/>
      <c r="L48" s="514"/>
    </row>
    <row r="49" spans="1:12" ht="212.25" customHeight="1" x14ac:dyDescent="0.15">
      <c r="A49" s="515"/>
      <c r="B49" s="516"/>
      <c r="C49" s="516"/>
      <c r="D49" s="516"/>
      <c r="E49" s="516"/>
      <c r="F49" s="516"/>
      <c r="G49" s="516"/>
      <c r="H49" s="516"/>
      <c r="I49" s="516"/>
      <c r="J49" s="516"/>
      <c r="K49" s="516"/>
      <c r="L49" s="517"/>
    </row>
    <row r="50" spans="1:12" ht="255" customHeight="1" x14ac:dyDescent="0.15">
      <c r="A50" s="518" t="s">
        <v>420</v>
      </c>
      <c r="B50" s="519"/>
      <c r="C50" s="519"/>
      <c r="D50" s="519"/>
      <c r="E50" s="519"/>
      <c r="F50" s="519"/>
      <c r="G50" s="519"/>
      <c r="H50" s="519"/>
      <c r="I50" s="519"/>
      <c r="J50" s="519"/>
      <c r="K50" s="519"/>
      <c r="L50" s="519"/>
    </row>
    <row r="51" spans="1:12" ht="174.75" customHeight="1" x14ac:dyDescent="0.15">
      <c r="A51" s="513"/>
      <c r="B51" s="513"/>
      <c r="C51" s="513"/>
      <c r="D51" s="513"/>
      <c r="E51" s="513"/>
      <c r="F51" s="513"/>
      <c r="G51" s="513"/>
      <c r="H51" s="513"/>
      <c r="I51" s="513"/>
      <c r="J51" s="513"/>
      <c r="K51" s="513"/>
      <c r="L51" s="513"/>
    </row>
    <row r="52" spans="1:12" ht="17.25" x14ac:dyDescent="0.15">
      <c r="A52" s="52"/>
    </row>
    <row r="53" spans="1:12" ht="55.5" x14ac:dyDescent="0.15">
      <c r="A53" s="288" t="s">
        <v>355</v>
      </c>
    </row>
    <row r="54" spans="1:12" ht="181.5" customHeight="1" x14ac:dyDescent="0.15">
      <c r="A54" s="535" t="s">
        <v>78</v>
      </c>
      <c r="B54" s="535"/>
      <c r="C54" s="535"/>
      <c r="D54" s="535"/>
      <c r="E54" s="535"/>
      <c r="F54" s="535"/>
      <c r="G54" s="535"/>
      <c r="H54" s="535"/>
      <c r="I54" s="535"/>
      <c r="J54" s="535"/>
      <c r="K54" s="535"/>
      <c r="L54" s="535"/>
    </row>
    <row r="55" spans="1:12" ht="223.5" customHeight="1" x14ac:dyDescent="0.15">
      <c r="A55" s="513"/>
      <c r="B55" s="513"/>
      <c r="C55" s="513"/>
      <c r="D55" s="513"/>
      <c r="E55" s="513"/>
      <c r="F55" s="513"/>
      <c r="G55" s="513"/>
      <c r="H55" s="513"/>
      <c r="I55" s="513"/>
      <c r="J55" s="513"/>
      <c r="K55" s="513"/>
      <c r="L55" s="513"/>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10"/>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9" t="s">
        <v>101</v>
      </c>
      <c r="B1" s="22"/>
      <c r="C1" s="23"/>
      <c r="D1" s="23"/>
      <c r="E1" s="23"/>
      <c r="F1" s="23"/>
      <c r="G1" s="23"/>
      <c r="H1" s="353"/>
      <c r="I1" s="23"/>
      <c r="J1" s="23"/>
      <c r="K1" s="23"/>
      <c r="L1" s="23"/>
      <c r="M1" s="42"/>
      <c r="N1" s="42"/>
      <c r="S1" s="44" t="str">
        <f>入力用データ!A1</f>
        <v>●</v>
      </c>
    </row>
    <row r="2" spans="1:19" ht="54.75" customHeight="1" x14ac:dyDescent="0.15">
      <c r="B2" s="472" t="s">
        <v>362</v>
      </c>
      <c r="C2" s="472"/>
      <c r="D2" s="472"/>
      <c r="E2" s="466" t="s">
        <v>364</v>
      </c>
      <c r="F2" s="467"/>
      <c r="G2" s="467"/>
      <c r="H2" s="467"/>
      <c r="I2" s="468"/>
      <c r="J2" s="568" t="s">
        <v>416</v>
      </c>
      <c r="K2" s="481" t="s">
        <v>333</v>
      </c>
      <c r="L2" s="566"/>
      <c r="M2" s="45"/>
      <c r="N2" s="45"/>
      <c r="S2" s="44" t="str">
        <f>入力用データ!A2</f>
        <v>×</v>
      </c>
    </row>
    <row r="3" spans="1:19" ht="67.5" customHeight="1" x14ac:dyDescent="0.15">
      <c r="B3" s="472"/>
      <c r="C3" s="472"/>
      <c r="D3" s="472"/>
      <c r="E3" s="469"/>
      <c r="F3" s="470"/>
      <c r="G3" s="470"/>
      <c r="H3" s="470"/>
      <c r="I3" s="471"/>
      <c r="J3" s="568"/>
      <c r="K3" s="482"/>
      <c r="L3" s="567"/>
      <c r="M3" s="45"/>
      <c r="N3" s="45"/>
    </row>
    <row r="4" spans="1:19" ht="30" customHeight="1" x14ac:dyDescent="0.15">
      <c r="B4" s="26"/>
      <c r="C4" s="26"/>
      <c r="D4" s="26"/>
      <c r="E4" s="26"/>
      <c r="F4" s="26"/>
      <c r="G4" s="26"/>
      <c r="H4" s="27"/>
      <c r="I4" s="27"/>
      <c r="J4" s="27"/>
      <c r="K4" s="27"/>
      <c r="L4" s="27"/>
      <c r="M4" s="46"/>
      <c r="N4" s="46"/>
    </row>
    <row r="5" spans="1:19" ht="68.25" customHeight="1" x14ac:dyDescent="0.15">
      <c r="B5" s="354"/>
      <c r="C5" s="26"/>
      <c r="D5" s="26"/>
      <c r="E5" s="26"/>
      <c r="F5" s="26"/>
      <c r="G5" s="26"/>
      <c r="H5" s="27"/>
      <c r="I5" s="27"/>
      <c r="J5" s="27"/>
      <c r="K5" s="27"/>
      <c r="L5" s="27"/>
      <c r="M5" s="47"/>
      <c r="N5" s="47"/>
    </row>
    <row r="6" spans="1:19" ht="114.75" customHeight="1" x14ac:dyDescent="0.15">
      <c r="B6" s="569" t="s">
        <v>417</v>
      </c>
      <c r="C6" s="570"/>
      <c r="D6" s="570"/>
      <c r="E6" s="570"/>
      <c r="F6" s="570"/>
      <c r="G6" s="570"/>
      <c r="H6" s="570"/>
      <c r="I6" s="570"/>
      <c r="J6" s="570"/>
      <c r="K6" s="570"/>
      <c r="L6" s="571"/>
      <c r="M6" s="48"/>
      <c r="N6" s="48"/>
    </row>
    <row r="7" spans="1:19" ht="93" customHeight="1" x14ac:dyDescent="0.15">
      <c r="B7" s="572"/>
      <c r="C7" s="573"/>
      <c r="D7" s="573"/>
      <c r="E7" s="573"/>
      <c r="F7" s="573"/>
      <c r="G7" s="573"/>
      <c r="H7" s="573"/>
      <c r="I7" s="573"/>
      <c r="J7" s="573"/>
      <c r="K7" s="573"/>
      <c r="L7" s="574"/>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75" t="s">
        <v>322</v>
      </c>
      <c r="E9" s="576"/>
      <c r="F9" s="575" t="s">
        <v>323</v>
      </c>
      <c r="G9" s="576"/>
      <c r="H9" s="365" t="s">
        <v>70</v>
      </c>
      <c r="I9" s="577" t="s">
        <v>127</v>
      </c>
      <c r="J9" s="577"/>
      <c r="K9" s="577"/>
      <c r="L9" s="577"/>
      <c r="M9" s="271"/>
      <c r="N9" s="271"/>
    </row>
    <row r="10" spans="1:19" s="31" customFormat="1" ht="176.25" customHeight="1" x14ac:dyDescent="0.15">
      <c r="A10" s="52"/>
      <c r="B10" s="489" t="s">
        <v>71</v>
      </c>
      <c r="C10" s="489"/>
      <c r="D10" s="292" t="s">
        <v>340</v>
      </c>
      <c r="E10" s="292" t="s">
        <v>341</v>
      </c>
      <c r="F10" s="500" t="s">
        <v>324</v>
      </c>
      <c r="G10" s="501"/>
      <c r="H10" s="299" t="s">
        <v>95</v>
      </c>
      <c r="I10" s="488" t="s">
        <v>411</v>
      </c>
      <c r="J10" s="488"/>
      <c r="K10" s="488"/>
      <c r="L10" s="488"/>
      <c r="M10" s="65"/>
      <c r="N10" s="65"/>
    </row>
    <row r="11" spans="1:19" s="31" customFormat="1" ht="24.75" hidden="1" customHeight="1" x14ac:dyDescent="0.15">
      <c r="A11" s="52"/>
      <c r="B11" s="489" t="s">
        <v>87</v>
      </c>
      <c r="C11" s="489"/>
      <c r="D11" s="66"/>
      <c r="E11" s="67"/>
      <c r="F11" s="502" t="s">
        <v>324</v>
      </c>
      <c r="G11" s="503"/>
      <c r="H11" s="299" t="s">
        <v>96</v>
      </c>
      <c r="I11" s="488" t="s">
        <v>126</v>
      </c>
      <c r="J11" s="488" t="s">
        <v>15</v>
      </c>
      <c r="K11" s="355"/>
      <c r="L11" s="355"/>
      <c r="M11" s="65"/>
      <c r="N11" s="65"/>
    </row>
    <row r="12" spans="1:19" s="31" customFormat="1" ht="150" customHeight="1" x14ac:dyDescent="0.15">
      <c r="A12" s="52"/>
      <c r="B12" s="489" t="s">
        <v>73</v>
      </c>
      <c r="C12" s="489"/>
      <c r="D12" s="293" t="s">
        <v>119</v>
      </c>
      <c r="E12" s="294" t="s">
        <v>120</v>
      </c>
      <c r="F12" s="342" t="s">
        <v>421</v>
      </c>
      <c r="G12" s="366">
        <v>43484</v>
      </c>
      <c r="H12" s="299" t="s">
        <v>95</v>
      </c>
      <c r="I12" s="488" t="s">
        <v>412</v>
      </c>
      <c r="J12" s="488" t="s">
        <v>15</v>
      </c>
      <c r="K12" s="488"/>
      <c r="L12" s="488"/>
    </row>
    <row r="13" spans="1:19" s="31" customFormat="1" ht="150" customHeight="1" x14ac:dyDescent="0.15">
      <c r="A13" s="52"/>
      <c r="B13" s="489" t="s">
        <v>81</v>
      </c>
      <c r="C13" s="489"/>
      <c r="D13" s="295" t="s">
        <v>121</v>
      </c>
      <c r="E13" s="296" t="s">
        <v>122</v>
      </c>
      <c r="F13" s="342" t="s">
        <v>421</v>
      </c>
      <c r="G13" s="366" t="s">
        <v>325</v>
      </c>
      <c r="H13" s="299" t="s">
        <v>80</v>
      </c>
      <c r="I13" s="488" t="s">
        <v>412</v>
      </c>
      <c r="J13" s="488" t="s">
        <v>15</v>
      </c>
      <c r="K13" s="488"/>
      <c r="L13" s="488"/>
    </row>
    <row r="14" spans="1:19" s="31" customFormat="1" ht="150" hidden="1" customHeight="1" x14ac:dyDescent="0.15">
      <c r="A14" s="52"/>
      <c r="B14" s="489" t="s">
        <v>82</v>
      </c>
      <c r="C14" s="489"/>
      <c r="D14" s="68"/>
      <c r="E14" s="69"/>
      <c r="F14" s="492" t="s">
        <v>72</v>
      </c>
      <c r="G14" s="493"/>
      <c r="H14" s="299" t="s">
        <v>96</v>
      </c>
      <c r="I14" s="488" t="s">
        <v>126</v>
      </c>
      <c r="J14" s="488" t="s">
        <v>15</v>
      </c>
      <c r="K14" s="488"/>
      <c r="L14" s="488"/>
      <c r="M14" s="65"/>
      <c r="N14" s="65"/>
    </row>
    <row r="15" spans="1:19" s="31" customFormat="1" ht="150" customHeight="1" x14ac:dyDescent="0.15">
      <c r="A15" s="52"/>
      <c r="B15" s="489" t="s">
        <v>74</v>
      </c>
      <c r="C15" s="489"/>
      <c r="D15" s="490"/>
      <c r="E15" s="491"/>
      <c r="F15" s="500" t="s">
        <v>324</v>
      </c>
      <c r="G15" s="501"/>
      <c r="H15" s="299" t="s">
        <v>96</v>
      </c>
      <c r="I15" s="488" t="s">
        <v>413</v>
      </c>
      <c r="J15" s="488" t="s">
        <v>15</v>
      </c>
      <c r="K15" s="488"/>
      <c r="L15" s="488"/>
      <c r="M15" s="65"/>
      <c r="N15" s="65"/>
    </row>
    <row r="16" spans="1:19" s="31" customFormat="1" ht="150" customHeight="1" x14ac:dyDescent="0.15">
      <c r="A16" s="52"/>
      <c r="B16" s="489" t="s">
        <v>76</v>
      </c>
      <c r="C16" s="489"/>
      <c r="D16" s="490"/>
      <c r="E16" s="491"/>
      <c r="F16" s="486"/>
      <c r="G16" s="487"/>
      <c r="H16" s="299" t="s">
        <v>80</v>
      </c>
      <c r="I16" s="488" t="s">
        <v>129</v>
      </c>
      <c r="J16" s="488"/>
      <c r="K16" s="488"/>
      <c r="L16" s="488"/>
      <c r="M16" s="65"/>
      <c r="N16" s="65"/>
    </row>
    <row r="17" spans="1:14" s="31" customFormat="1" ht="150" customHeight="1" x14ac:dyDescent="0.15">
      <c r="A17" s="52"/>
      <c r="B17" s="489" t="s">
        <v>353</v>
      </c>
      <c r="C17" s="489"/>
      <c r="D17" s="292" t="s">
        <v>368</v>
      </c>
      <c r="E17" s="292" t="s">
        <v>369</v>
      </c>
      <c r="F17" s="486"/>
      <c r="G17" s="487"/>
      <c r="H17" s="299" t="s">
        <v>80</v>
      </c>
      <c r="I17" s="488" t="s">
        <v>130</v>
      </c>
      <c r="J17" s="488"/>
      <c r="K17" s="488"/>
      <c r="L17" s="488"/>
      <c r="M17" s="65"/>
      <c r="N17" s="65"/>
    </row>
    <row r="18" spans="1:14" s="31" customFormat="1" ht="186" customHeight="1" x14ac:dyDescent="0.15">
      <c r="A18" s="52"/>
      <c r="B18" s="489" t="s">
        <v>77</v>
      </c>
      <c r="C18" s="489"/>
      <c r="D18" s="292" t="s">
        <v>368</v>
      </c>
      <c r="E18" s="292" t="s">
        <v>369</v>
      </c>
      <c r="F18" s="486"/>
      <c r="G18" s="487"/>
      <c r="H18" s="299" t="s">
        <v>80</v>
      </c>
      <c r="I18" s="488" t="s">
        <v>131</v>
      </c>
      <c r="J18" s="488"/>
      <c r="K18" s="488"/>
      <c r="L18" s="488"/>
      <c r="M18" s="65"/>
      <c r="N18" s="65"/>
    </row>
    <row r="19" spans="1:14" s="31" customFormat="1" ht="150" customHeight="1" x14ac:dyDescent="0.15">
      <c r="A19" s="52"/>
      <c r="B19" s="489" t="s">
        <v>88</v>
      </c>
      <c r="C19" s="489"/>
      <c r="D19" s="504" t="s">
        <v>83</v>
      </c>
      <c r="E19" s="505"/>
      <c r="F19" s="486"/>
      <c r="G19" s="487"/>
      <c r="H19" s="299" t="s">
        <v>80</v>
      </c>
      <c r="I19" s="488" t="s">
        <v>132</v>
      </c>
      <c r="J19" s="488"/>
      <c r="K19" s="488"/>
      <c r="L19" s="488"/>
      <c r="M19" s="65"/>
      <c r="N19" s="65"/>
    </row>
    <row r="20" spans="1:14" s="31" customFormat="1" ht="150" customHeight="1" x14ac:dyDescent="0.15">
      <c r="A20" s="52"/>
      <c r="B20" s="489" t="s">
        <v>352</v>
      </c>
      <c r="C20" s="489"/>
      <c r="D20" s="292" t="s">
        <v>368</v>
      </c>
      <c r="E20" s="292" t="s">
        <v>369</v>
      </c>
      <c r="F20" s="486"/>
      <c r="G20" s="487"/>
      <c r="H20" s="299" t="s">
        <v>80</v>
      </c>
      <c r="I20" s="488" t="s">
        <v>133</v>
      </c>
      <c r="J20" s="488"/>
      <c r="K20" s="488"/>
      <c r="L20" s="488"/>
      <c r="M20" s="65"/>
      <c r="N20" s="65"/>
    </row>
    <row r="21" spans="1:14" s="31" customFormat="1" ht="150" customHeight="1" x14ac:dyDescent="0.15">
      <c r="A21" s="52"/>
      <c r="B21" s="489" t="s">
        <v>84</v>
      </c>
      <c r="C21" s="489"/>
      <c r="D21" s="504" t="s">
        <v>83</v>
      </c>
      <c r="E21" s="505"/>
      <c r="F21" s="486"/>
      <c r="G21" s="487"/>
      <c r="H21" s="299" t="s">
        <v>95</v>
      </c>
      <c r="I21" s="488" t="s">
        <v>134</v>
      </c>
      <c r="J21" s="488"/>
      <c r="K21" s="488"/>
      <c r="L21" s="488"/>
      <c r="M21" s="65"/>
      <c r="N21" s="65"/>
    </row>
    <row r="22" spans="1:14" s="31" customFormat="1" ht="118.5" customHeight="1" x14ac:dyDescent="0.15">
      <c r="A22" s="52"/>
      <c r="B22" s="508" t="s">
        <v>102</v>
      </c>
      <c r="C22" s="508"/>
      <c r="D22" s="509" t="s">
        <v>357</v>
      </c>
      <c r="E22" s="510"/>
      <c r="F22" s="367">
        <v>43476</v>
      </c>
      <c r="G22" s="368" t="s">
        <v>326</v>
      </c>
      <c r="H22" s="299" t="s">
        <v>80</v>
      </c>
      <c r="I22" s="507" t="s">
        <v>346</v>
      </c>
      <c r="J22" s="507"/>
      <c r="K22" s="507"/>
      <c r="L22" s="507"/>
      <c r="M22" s="70"/>
      <c r="N22" s="70"/>
    </row>
    <row r="23" spans="1:14" s="31" customFormat="1" ht="111" customHeight="1" x14ac:dyDescent="0.15">
      <c r="A23" s="52"/>
      <c r="B23" s="508" t="s">
        <v>79</v>
      </c>
      <c r="C23" s="508"/>
      <c r="D23" s="509" t="s">
        <v>370</v>
      </c>
      <c r="E23" s="510"/>
      <c r="F23" s="533" t="s">
        <v>419</v>
      </c>
      <c r="G23" s="534"/>
      <c r="H23" s="299" t="s">
        <v>95</v>
      </c>
      <c r="I23" s="507" t="s">
        <v>347</v>
      </c>
      <c r="J23" s="507"/>
      <c r="K23" s="507"/>
      <c r="L23" s="507"/>
      <c r="M23" s="71"/>
      <c r="N23" s="71"/>
    </row>
    <row r="24" spans="1:14" s="31" customFormat="1" ht="124.5" customHeight="1" x14ac:dyDescent="0.15">
      <c r="A24" s="52"/>
      <c r="B24" s="508" t="s">
        <v>103</v>
      </c>
      <c r="C24" s="508"/>
      <c r="D24" s="504" t="s">
        <v>83</v>
      </c>
      <c r="E24" s="505"/>
      <c r="F24" s="523" t="s">
        <v>85</v>
      </c>
      <c r="G24" s="524"/>
      <c r="H24" s="299" t="s">
        <v>95</v>
      </c>
      <c r="I24" s="507" t="s">
        <v>348</v>
      </c>
      <c r="J24" s="507"/>
      <c r="K24" s="507"/>
      <c r="L24" s="507"/>
      <c r="M24" s="72"/>
      <c r="N24" s="72"/>
    </row>
    <row r="25" spans="1:14" s="31" customFormat="1" ht="126" customHeight="1" x14ac:dyDescent="0.15">
      <c r="A25" s="52"/>
      <c r="B25" s="506" t="s">
        <v>86</v>
      </c>
      <c r="C25" s="506"/>
      <c r="D25" s="525" t="s">
        <v>349</v>
      </c>
      <c r="E25" s="525"/>
      <c r="F25" s="525"/>
      <c r="G25" s="525"/>
      <c r="H25" s="525"/>
      <c r="I25" s="525"/>
      <c r="J25" s="525"/>
      <c r="K25" s="525"/>
      <c r="L25" s="525"/>
      <c r="M25" s="72"/>
      <c r="N25" s="72"/>
    </row>
    <row r="26" spans="1:14" s="31" customFormat="1" ht="122.25" customHeight="1" x14ac:dyDescent="0.15">
      <c r="A26" s="52"/>
      <c r="B26" s="506" t="s">
        <v>108</v>
      </c>
      <c r="C26" s="506"/>
      <c r="D26" s="565"/>
      <c r="E26" s="565"/>
      <c r="F26" s="565"/>
      <c r="G26" s="565"/>
      <c r="H26" s="565"/>
      <c r="I26" s="565"/>
      <c r="J26" s="565"/>
      <c r="K26" s="565"/>
      <c r="L26" s="565"/>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60" t="s">
        <v>26</v>
      </c>
      <c r="C29" s="562" t="s">
        <v>107</v>
      </c>
      <c r="D29" s="563"/>
      <c r="E29" s="562" t="s">
        <v>124</v>
      </c>
      <c r="F29" s="564"/>
      <c r="G29" s="563"/>
      <c r="H29" s="361" t="s">
        <v>12</v>
      </c>
      <c r="I29" s="361" t="s">
        <v>13</v>
      </c>
      <c r="J29" s="362" t="s">
        <v>105</v>
      </c>
      <c r="K29" s="362" t="s">
        <v>104</v>
      </c>
      <c r="L29" s="363" t="s">
        <v>127</v>
      </c>
      <c r="M29" s="31"/>
      <c r="N29" s="31"/>
    </row>
    <row r="30" spans="1:14" s="31" customFormat="1" ht="69.95" customHeight="1" x14ac:dyDescent="0.15">
      <c r="A30" s="527" t="s">
        <v>98</v>
      </c>
      <c r="B30" s="300" t="s">
        <v>95</v>
      </c>
      <c r="C30" s="498" t="s">
        <v>371</v>
      </c>
      <c r="D30" s="499"/>
      <c r="E30" s="520" t="s">
        <v>123</v>
      </c>
      <c r="F30" s="521"/>
      <c r="G30" s="522"/>
      <c r="H30" s="305">
        <v>195000</v>
      </c>
      <c r="I30" s="306">
        <v>210600</v>
      </c>
      <c r="J30" s="307">
        <v>15000</v>
      </c>
      <c r="K30" s="306">
        <v>16200</v>
      </c>
      <c r="L30" s="151" t="s">
        <v>372</v>
      </c>
    </row>
    <row r="31" spans="1:14" s="31" customFormat="1" ht="69.95" hidden="1" customHeight="1" x14ac:dyDescent="0.15">
      <c r="A31" s="528"/>
      <c r="B31" s="300" t="s">
        <v>96</v>
      </c>
      <c r="C31" s="498" t="s">
        <v>373</v>
      </c>
      <c r="D31" s="499"/>
      <c r="E31" s="520" t="s">
        <v>123</v>
      </c>
      <c r="F31" s="521"/>
      <c r="G31" s="522"/>
      <c r="H31" s="305"/>
      <c r="I31" s="306" t="s">
        <v>365</v>
      </c>
      <c r="J31" s="307">
        <v>20000</v>
      </c>
      <c r="K31" s="306">
        <v>21600</v>
      </c>
      <c r="L31" s="151" t="s">
        <v>374</v>
      </c>
    </row>
    <row r="32" spans="1:14" s="31" customFormat="1" ht="69.95" customHeight="1" x14ac:dyDescent="0.15">
      <c r="A32" s="528"/>
      <c r="B32" s="300" t="s">
        <v>95</v>
      </c>
      <c r="C32" s="498" t="s">
        <v>375</v>
      </c>
      <c r="D32" s="499"/>
      <c r="E32" s="520" t="s">
        <v>125</v>
      </c>
      <c r="F32" s="521"/>
      <c r="G32" s="522"/>
      <c r="H32" s="305">
        <v>205000</v>
      </c>
      <c r="I32" s="306">
        <v>221400</v>
      </c>
      <c r="J32" s="307">
        <v>15000</v>
      </c>
      <c r="K32" s="306">
        <v>16200</v>
      </c>
      <c r="L32" s="151" t="s">
        <v>376</v>
      </c>
    </row>
    <row r="33" spans="1:12" s="31" customFormat="1" ht="69.95" customHeight="1" x14ac:dyDescent="0.15">
      <c r="A33" s="528"/>
      <c r="B33" s="300" t="s">
        <v>95</v>
      </c>
      <c r="C33" s="498" t="s">
        <v>377</v>
      </c>
      <c r="D33" s="499"/>
      <c r="E33" s="520" t="s">
        <v>125</v>
      </c>
      <c r="F33" s="521"/>
      <c r="G33" s="522"/>
      <c r="H33" s="305">
        <v>228500</v>
      </c>
      <c r="I33" s="306">
        <v>246780</v>
      </c>
      <c r="J33" s="307">
        <v>15000</v>
      </c>
      <c r="K33" s="306">
        <v>16200</v>
      </c>
      <c r="L33" s="151" t="s">
        <v>376</v>
      </c>
    </row>
    <row r="34" spans="1:12" s="31" customFormat="1" ht="69.95" hidden="1" customHeight="1" x14ac:dyDescent="0.15">
      <c r="A34" s="528"/>
      <c r="B34" s="300" t="s">
        <v>96</v>
      </c>
      <c r="C34" s="498" t="s">
        <v>378</v>
      </c>
      <c r="D34" s="499"/>
      <c r="E34" s="559" t="s">
        <v>11</v>
      </c>
      <c r="F34" s="560"/>
      <c r="G34" s="561"/>
      <c r="H34" s="305"/>
      <c r="I34" s="306" t="s">
        <v>365</v>
      </c>
      <c r="J34" s="307">
        <v>20000</v>
      </c>
      <c r="K34" s="306">
        <v>21600</v>
      </c>
      <c r="L34" s="151" t="s">
        <v>374</v>
      </c>
    </row>
    <row r="35" spans="1:12" s="31" customFormat="1" ht="69.95" customHeight="1" x14ac:dyDescent="0.15">
      <c r="A35" s="528"/>
      <c r="B35" s="300" t="s">
        <v>96</v>
      </c>
      <c r="C35" s="498" t="s">
        <v>379</v>
      </c>
      <c r="D35" s="499"/>
      <c r="E35" s="556"/>
      <c r="F35" s="557"/>
      <c r="G35" s="558"/>
      <c r="H35" s="369"/>
      <c r="I35" s="369" t="s">
        <v>365</v>
      </c>
      <c r="J35" s="370"/>
      <c r="K35" s="369" t="s">
        <v>365</v>
      </c>
      <c r="L35" s="151" t="s">
        <v>380</v>
      </c>
    </row>
    <row r="36" spans="1:12" s="31" customFormat="1" ht="69.95" customHeight="1" x14ac:dyDescent="0.15">
      <c r="A36" s="528"/>
      <c r="B36" s="300" t="s">
        <v>95</v>
      </c>
      <c r="C36" s="498" t="s">
        <v>381</v>
      </c>
      <c r="D36" s="499"/>
      <c r="E36" s="556"/>
      <c r="F36" s="557"/>
      <c r="G36" s="558"/>
      <c r="H36" s="369"/>
      <c r="I36" s="369" t="s">
        <v>365</v>
      </c>
      <c r="J36" s="370"/>
      <c r="K36" s="369" t="s">
        <v>365</v>
      </c>
      <c r="L36" s="151" t="s">
        <v>382</v>
      </c>
    </row>
    <row r="37" spans="1:12" s="31" customFormat="1" ht="69.95" customHeight="1" x14ac:dyDescent="0.15">
      <c r="A37" s="528"/>
      <c r="B37" s="300" t="s">
        <v>95</v>
      </c>
      <c r="C37" s="498" t="s">
        <v>383</v>
      </c>
      <c r="D37" s="499"/>
      <c r="E37" s="556"/>
      <c r="F37" s="557"/>
      <c r="G37" s="558"/>
      <c r="H37" s="305">
        <v>200000</v>
      </c>
      <c r="I37" s="306">
        <v>216000</v>
      </c>
      <c r="J37" s="307">
        <v>15000</v>
      </c>
      <c r="K37" s="306">
        <v>16200</v>
      </c>
      <c r="L37" s="151" t="s">
        <v>384</v>
      </c>
    </row>
    <row r="38" spans="1:12" s="31" customFormat="1" ht="69.95" customHeight="1" x14ac:dyDescent="0.15">
      <c r="A38" s="528"/>
      <c r="B38" s="300" t="s">
        <v>95</v>
      </c>
      <c r="C38" s="498" t="s">
        <v>385</v>
      </c>
      <c r="D38" s="499"/>
      <c r="E38" s="556" t="s">
        <v>106</v>
      </c>
      <c r="F38" s="557"/>
      <c r="G38" s="558"/>
      <c r="H38" s="305">
        <v>252000</v>
      </c>
      <c r="I38" s="306">
        <v>272160</v>
      </c>
      <c r="J38" s="307">
        <v>12500</v>
      </c>
      <c r="K38" s="306">
        <v>13500</v>
      </c>
      <c r="L38" s="151" t="s">
        <v>386</v>
      </c>
    </row>
    <row r="39" spans="1:12" s="31" customFormat="1" ht="69.95" customHeight="1" x14ac:dyDescent="0.15">
      <c r="A39" s="528"/>
      <c r="B39" s="300" t="s">
        <v>95</v>
      </c>
      <c r="C39" s="498" t="s">
        <v>387</v>
      </c>
      <c r="D39" s="499"/>
      <c r="E39" s="495"/>
      <c r="F39" s="496"/>
      <c r="G39" s="497"/>
      <c r="H39" s="303"/>
      <c r="I39" s="303" t="s">
        <v>365</v>
      </c>
      <c r="J39" s="310"/>
      <c r="K39" s="303" t="s">
        <v>365</v>
      </c>
      <c r="L39" s="151" t="s">
        <v>388</v>
      </c>
    </row>
    <row r="40" spans="1:12" s="31" customFormat="1" ht="69.95" customHeight="1" x14ac:dyDescent="0.15">
      <c r="A40" s="528"/>
      <c r="B40" s="300" t="s">
        <v>95</v>
      </c>
      <c r="C40" s="498" t="s">
        <v>389</v>
      </c>
      <c r="D40" s="499"/>
      <c r="E40" s="311"/>
      <c r="F40" s="312"/>
      <c r="G40" s="313"/>
      <c r="H40" s="303"/>
      <c r="I40" s="303"/>
      <c r="J40" s="310"/>
      <c r="K40" s="303"/>
      <c r="L40" s="151" t="s">
        <v>390</v>
      </c>
    </row>
    <row r="41" spans="1:12" s="31" customFormat="1" ht="69.95" customHeight="1" x14ac:dyDescent="0.15">
      <c r="A41" s="482"/>
      <c r="B41" s="300" t="s">
        <v>95</v>
      </c>
      <c r="C41" s="498" t="s">
        <v>391</v>
      </c>
      <c r="D41" s="499"/>
      <c r="E41" s="495"/>
      <c r="F41" s="496"/>
      <c r="G41" s="497"/>
      <c r="H41" s="303"/>
      <c r="I41" s="303" t="s">
        <v>365</v>
      </c>
      <c r="J41" s="310"/>
      <c r="K41" s="303" t="s">
        <v>365</v>
      </c>
      <c r="L41" s="151" t="s">
        <v>392</v>
      </c>
    </row>
    <row r="42" spans="1:12" s="31" customFormat="1" ht="228" customHeight="1" x14ac:dyDescent="0.15">
      <c r="A42" s="527" t="s">
        <v>99</v>
      </c>
      <c r="B42" s="301" t="s">
        <v>95</v>
      </c>
      <c r="C42" s="536" t="s">
        <v>327</v>
      </c>
      <c r="D42" s="537"/>
      <c r="E42" s="541" t="s">
        <v>125</v>
      </c>
      <c r="F42" s="542"/>
      <c r="G42" s="543"/>
      <c r="H42" s="356">
        <v>175000</v>
      </c>
      <c r="I42" s="357">
        <v>189000</v>
      </c>
      <c r="J42" s="358">
        <v>20000</v>
      </c>
      <c r="K42" s="357">
        <v>21600</v>
      </c>
      <c r="L42" s="359" t="s">
        <v>424</v>
      </c>
    </row>
    <row r="43" spans="1:12" s="31" customFormat="1" ht="199.5" customHeight="1" x14ac:dyDescent="0.15">
      <c r="A43" s="528"/>
      <c r="B43" s="301" t="s">
        <v>365</v>
      </c>
      <c r="C43" s="408"/>
      <c r="D43" s="410"/>
      <c r="E43" s="546"/>
      <c r="F43" s="547"/>
      <c r="G43" s="548"/>
      <c r="H43" s="274"/>
      <c r="I43" s="275"/>
      <c r="J43" s="251"/>
      <c r="K43" s="275"/>
      <c r="L43" s="152"/>
    </row>
    <row r="44" spans="1:12" s="31" customFormat="1" ht="211.5" customHeight="1" x14ac:dyDescent="0.15">
      <c r="A44" s="528"/>
      <c r="B44" s="301" t="s">
        <v>365</v>
      </c>
      <c r="C44" s="408"/>
      <c r="D44" s="410"/>
      <c r="E44" s="546"/>
      <c r="F44" s="547"/>
      <c r="G44" s="548"/>
      <c r="H44" s="274"/>
      <c r="I44" s="275"/>
      <c r="J44" s="251"/>
      <c r="K44" s="275"/>
      <c r="L44" s="152"/>
    </row>
    <row r="45" spans="1:12" s="31" customFormat="1" ht="214.5" customHeight="1" x14ac:dyDescent="0.15">
      <c r="A45" s="482"/>
      <c r="B45" s="301" t="s">
        <v>365</v>
      </c>
      <c r="C45" s="411"/>
      <c r="D45" s="411"/>
      <c r="E45" s="546"/>
      <c r="F45" s="547"/>
      <c r="G45" s="548"/>
      <c r="H45" s="274"/>
      <c r="I45" s="275" t="s">
        <v>365</v>
      </c>
      <c r="J45" s="251"/>
      <c r="K45" s="275" t="s">
        <v>365</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75" customHeight="1" x14ac:dyDescent="0.15">
      <c r="A48" s="549" t="s">
        <v>75</v>
      </c>
      <c r="B48" s="549"/>
      <c r="C48" s="549"/>
      <c r="D48" s="549"/>
      <c r="E48" s="549"/>
      <c r="F48" s="549"/>
      <c r="G48" s="549"/>
      <c r="H48" s="549"/>
      <c r="I48" s="549"/>
      <c r="J48" s="549"/>
      <c r="K48" s="549"/>
      <c r="L48" s="549"/>
    </row>
    <row r="49" spans="1:12" ht="62.25" customHeight="1" x14ac:dyDescent="0.15">
      <c r="A49" s="550"/>
      <c r="B49" s="551"/>
      <c r="C49" s="551"/>
      <c r="D49" s="551"/>
      <c r="E49" s="551"/>
      <c r="F49" s="551"/>
      <c r="G49" s="551"/>
      <c r="H49" s="551"/>
      <c r="I49" s="551"/>
      <c r="J49" s="551"/>
      <c r="K49" s="551"/>
      <c r="L49" s="552"/>
    </row>
    <row r="50" spans="1:12" ht="139.5" customHeight="1" x14ac:dyDescent="0.15">
      <c r="A50" s="553" t="s">
        <v>420</v>
      </c>
      <c r="B50" s="554"/>
      <c r="C50" s="554"/>
      <c r="D50" s="554"/>
      <c r="E50" s="554"/>
      <c r="F50" s="554"/>
      <c r="G50" s="554"/>
      <c r="H50" s="554"/>
      <c r="I50" s="554"/>
      <c r="J50" s="554"/>
      <c r="K50" s="554"/>
      <c r="L50" s="554"/>
    </row>
    <row r="51" spans="1:12" ht="75" customHeight="1" x14ac:dyDescent="0.15">
      <c r="A51" s="555"/>
      <c r="B51" s="555"/>
      <c r="C51" s="555"/>
      <c r="D51" s="555"/>
      <c r="E51" s="555"/>
      <c r="F51" s="555"/>
      <c r="G51" s="555"/>
      <c r="H51" s="555"/>
      <c r="I51" s="555"/>
      <c r="J51" s="555"/>
      <c r="K51" s="555"/>
      <c r="L51" s="555"/>
    </row>
    <row r="52" spans="1:12" ht="17.25" x14ac:dyDescent="0.15">
      <c r="A52" s="52"/>
    </row>
    <row r="53" spans="1:12" ht="55.5" x14ac:dyDescent="0.15">
      <c r="A53" s="288" t="s">
        <v>355</v>
      </c>
    </row>
    <row r="54" spans="1:12" ht="83.25" customHeight="1" x14ac:dyDescent="0.15">
      <c r="A54" s="544" t="s">
        <v>78</v>
      </c>
      <c r="B54" s="544"/>
      <c r="C54" s="544"/>
      <c r="D54" s="544"/>
      <c r="E54" s="544"/>
      <c r="F54" s="544"/>
      <c r="G54" s="544"/>
      <c r="H54" s="544"/>
      <c r="I54" s="544"/>
      <c r="J54" s="544"/>
      <c r="K54" s="544"/>
      <c r="L54" s="544"/>
    </row>
    <row r="55" spans="1:12" ht="115.5" customHeight="1" x14ac:dyDescent="0.15">
      <c r="A55" s="545"/>
      <c r="B55" s="545"/>
      <c r="C55" s="545"/>
      <c r="D55" s="545"/>
      <c r="E55" s="545"/>
      <c r="F55" s="545"/>
      <c r="G55" s="545"/>
      <c r="H55" s="545"/>
      <c r="I55" s="545"/>
      <c r="J55" s="545"/>
      <c r="K55" s="545"/>
      <c r="L55" s="545"/>
    </row>
  </sheetData>
  <sheetProtection sheet="1" objects="1" scenarios="1"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6"/>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40" zoomScaleNormal="75" zoomScaleSheetLayoutView="40" workbookViewId="0">
      <pane xSplit="4" ySplit="9" topLeftCell="E10"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8" t="s">
        <v>356</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43478</v>
      </c>
      <c r="Z2" s="380">
        <f>IF(ISBLANK('入力シート１＜普通車　料金表＞'!I10),"",'入力シート１＜普通車　料金表＞'!I10)</f>
        <v>43498</v>
      </c>
      <c r="AA2" s="380" t="str">
        <f>IF(ISBLANK('入力シート１＜普通車　料金表＞'!L10),"",'入力シート１＜普通車　料金表＞'!L10)</f>
        <v/>
      </c>
      <c r="AB2" s="380" t="str">
        <f>IF(ISBLANK('入力シート１＜普通車　料金表＞'!O10),"",'入力シート１＜普通車　料金表＞'!O10)</f>
        <v/>
      </c>
      <c r="AC2" s="380"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79">
        <f>COUNTIF($E$8:U8,$E$2)</f>
        <v>0</v>
      </c>
      <c r="V3" s="379">
        <f>COUNTIF($E$8:V8,$E$2)</f>
        <v>0</v>
      </c>
      <c r="W3" s="378" t="s">
        <v>1</v>
      </c>
      <c r="X3" s="380">
        <f>IF(ISBLANK('入力シート１＜普通車　料金表＞'!E10),"",'入力シート１＜普通車　料金表＞'!E10)</f>
        <v>43477</v>
      </c>
      <c r="Y3" s="380">
        <f>IF(ISBLANK('入力シート１＜普通車　料金表＞'!H10),"",'入力シート１＜普通車　料金表＞'!H10)</f>
        <v>43497</v>
      </c>
      <c r="Z3" s="380">
        <f>IF(ISBLANK('入力シート１＜普通車　料金表＞'!K10),"",'入力シート１＜普通車　料金表＞'!K10)</f>
        <v>43537</v>
      </c>
      <c r="AA3" s="380" t="str">
        <f>IF(ISBLANK('入力シート１＜普通車　料金表＞'!N10),"",'入力シート１＜普通車　料金表＞'!N10)</f>
        <v/>
      </c>
      <c r="AB3" s="380" t="str">
        <f>IF(ISBLANK('入力シート１＜普通車　料金表＞'!Q10),"",'入力シート１＜普通車　料金表＞'!Q10)</f>
        <v/>
      </c>
      <c r="AC3" s="380" t="str">
        <f>IF(ISBLANK('入力シート１＜普通車　料金表＞'!T10),"",'入力シート１＜普通車　料金表＞'!T10)</f>
        <v/>
      </c>
    </row>
    <row r="4" spans="1:33" ht="54" customHeight="1" x14ac:dyDescent="0.15">
      <c r="E4" s="578" t="s">
        <v>112</v>
      </c>
      <c r="F4" s="578"/>
      <c r="G4" s="578"/>
      <c r="H4" s="578"/>
      <c r="I4" s="578"/>
      <c r="J4" s="578"/>
      <c r="K4" s="578"/>
      <c r="L4" s="578"/>
      <c r="M4" s="578"/>
      <c r="N4" s="578"/>
      <c r="O4" s="578"/>
      <c r="P4" s="578"/>
      <c r="Q4" s="578"/>
      <c r="R4" s="578"/>
      <c r="S4" s="578"/>
      <c r="T4" s="578"/>
      <c r="U4" s="578"/>
      <c r="V4" s="578"/>
      <c r="W4" s="378" t="s">
        <v>0</v>
      </c>
      <c r="X4" s="380">
        <f>IF(ISBLANK('入力シート１＜普通車　料金表＞'!C11),"",'入力シート１＜普通車　料金表＞'!C11)</f>
        <v>43549</v>
      </c>
      <c r="Y4" s="380">
        <f>IF(ISBLANK('入力シート１＜普通車　料金表＞'!F11),"",'入力シート１＜普通車　料金表＞'!F11)</f>
        <v>43538</v>
      </c>
      <c r="Z4" s="380" t="str">
        <f>IF(ISBLANK('入力シート１＜普通車　料金表＞'!I11),"",'入力シート１＜普通車　料金表＞'!I11)</f>
        <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x14ac:dyDescent="0.15">
      <c r="A5" s="584" t="s">
        <v>762</v>
      </c>
      <c r="B5" s="584"/>
      <c r="C5" s="585" t="s">
        <v>764</v>
      </c>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c r="AD5" s="586"/>
      <c r="AE5" s="586"/>
      <c r="AF5" s="586"/>
      <c r="AG5" s="587"/>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43616</v>
      </c>
      <c r="Y6" s="380">
        <f>IF(ISBLANK('入力シート１＜普通車　料金表＞'!H11),"",'入力シート１＜普通車　料金表＞'!H11)</f>
        <v>43548</v>
      </c>
      <c r="Z6" s="380" t="str">
        <f>IF(ISBLANK('入力シート１＜普通車　料金表＞'!K11),"",'入力シート１＜普通車　料金表＞'!K11)</f>
        <v/>
      </c>
      <c r="AA6" s="380" t="str">
        <f>IF(ISBLANK('入力シート１＜普通車　料金表＞'!N11),"",'入力シート１＜普通車　料金表＞'!N11)</f>
        <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x14ac:dyDescent="0.15">
      <c r="A7" s="592" t="s">
        <v>361</v>
      </c>
      <c r="B7" s="593"/>
      <c r="C7" s="594" t="str">
        <f>'入力シート１＜普通車　料金表＞'!C2</f>
        <v>中球磨モータースクール</v>
      </c>
      <c r="D7" s="595"/>
      <c r="E7" s="596" t="s">
        <v>118</v>
      </c>
      <c r="F7" s="597"/>
      <c r="G7" s="597"/>
      <c r="H7" s="597"/>
      <c r="I7" s="597"/>
      <c r="J7" s="597"/>
      <c r="K7" s="597"/>
      <c r="L7" s="597"/>
      <c r="M7" s="597"/>
      <c r="N7" s="597"/>
      <c r="O7" s="597"/>
      <c r="P7" s="597"/>
      <c r="Q7" s="597"/>
      <c r="R7" s="597"/>
      <c r="S7" s="597"/>
      <c r="T7" s="597"/>
      <c r="U7" s="597"/>
      <c r="V7" s="597"/>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x14ac:dyDescent="0.15">
      <c r="A8" s="588"/>
      <c r="B8" s="589"/>
      <c r="C8" s="579" t="s">
        <v>91</v>
      </c>
      <c r="D8" s="579"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82" t="s">
        <v>358</v>
      </c>
      <c r="AE8" s="582" t="s">
        <v>359</v>
      </c>
      <c r="AF8" s="580" t="s">
        <v>109</v>
      </c>
      <c r="AG8" s="580" t="s">
        <v>110</v>
      </c>
    </row>
    <row r="9" spans="1:33" ht="61.5" customHeight="1" x14ac:dyDescent="0.15">
      <c r="A9" s="590"/>
      <c r="B9" s="591"/>
      <c r="C9" s="579"/>
      <c r="D9" s="579"/>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83"/>
      <c r="AE9" s="583"/>
      <c r="AF9" s="581"/>
      <c r="AG9" s="581"/>
    </row>
    <row r="10" spans="1:33" ht="45" customHeight="1" x14ac:dyDescent="0.15">
      <c r="A10" s="326">
        <f>B2</f>
        <v>43374</v>
      </c>
      <c r="B10" s="327" t="str">
        <f>IF(ISBLANK(A10),"",TEXT(A10,"aaa"))</f>
        <v>月</v>
      </c>
      <c r="C10" s="404"/>
      <c r="D10" s="339"/>
      <c r="E10" s="79"/>
      <c r="F10" s="79"/>
      <c r="G10" s="79"/>
      <c r="H10" s="79"/>
      <c r="I10" s="79"/>
      <c r="J10" s="79"/>
      <c r="K10" s="79"/>
      <c r="L10" s="79"/>
      <c r="M10" s="79"/>
      <c r="N10" s="79"/>
      <c r="O10" s="79"/>
      <c r="P10" s="79"/>
      <c r="Q10" s="79"/>
      <c r="R10" s="79"/>
      <c r="S10" s="79"/>
      <c r="T10" s="79"/>
      <c r="U10" s="386"/>
      <c r="V10" s="386"/>
      <c r="W10" s="384"/>
      <c r="X10" s="387" t="str">
        <f t="shared" ref="X10:X26" si="1">IF(AND(OR(AND(($A10&gt;=X$2),($A10&lt;=X$3)),AND(($A10&gt;=X$4),($A10&lt;=X$6)),AND(($A10&gt;=X$7),($A10&lt;=X$8))),OR($D10&lt;&gt;"",$C10&lt;&gt;"")),"●","")</f>
        <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t="str">
        <f>IF(ISBLANK(C10),"",C10-$A10+1)</f>
        <v/>
      </c>
      <c r="AG10" s="327" t="str">
        <f>IF(ISBLANK(D10),"",D10-$A10+1)</f>
        <v/>
      </c>
    </row>
    <row r="11" spans="1:33" ht="45" customHeight="1" x14ac:dyDescent="0.15">
      <c r="A11" s="326">
        <f t="shared" ref="A11:A74" si="3">IF(A10&gt;=B$3,"",A10+1)</f>
        <v>43375</v>
      </c>
      <c r="B11" s="327" t="str">
        <f>IF(ISBLANK(A11),"",TEXT(A11,"aaa"))</f>
        <v>火</v>
      </c>
      <c r="C11" s="339"/>
      <c r="D11" s="339"/>
      <c r="E11" s="79"/>
      <c r="F11" s="79"/>
      <c r="G11" s="79"/>
      <c r="H11" s="79"/>
      <c r="I11" s="79"/>
      <c r="J11" s="79"/>
      <c r="K11" s="79"/>
      <c r="L11" s="79"/>
      <c r="M11" s="79"/>
      <c r="N11" s="79"/>
      <c r="O11" s="79"/>
      <c r="P11" s="79"/>
      <c r="Q11" s="79"/>
      <c r="R11" s="79"/>
      <c r="S11" s="79"/>
      <c r="T11" s="79"/>
      <c r="U11" s="386"/>
      <c r="V11" s="386"/>
      <c r="W11" s="384"/>
      <c r="X11" s="387" t="str">
        <f t="shared" si="1"/>
        <v/>
      </c>
      <c r="Y11" s="387" t="str">
        <f t="shared" si="2"/>
        <v/>
      </c>
      <c r="Z11" s="387" t="str">
        <f t="shared" si="2"/>
        <v/>
      </c>
      <c r="AA11" s="387" t="str">
        <f t="shared" si="2"/>
        <v/>
      </c>
      <c r="AB11" s="387" t="str">
        <f t="shared" si="2"/>
        <v/>
      </c>
      <c r="AC11" s="387" t="str">
        <f t="shared" si="2"/>
        <v/>
      </c>
      <c r="AD11" s="335"/>
      <c r="AE11" s="335"/>
      <c r="AF11" s="327" t="str">
        <f t="shared" ref="AF11:AF74" si="4">IF(ISBLANK(C11),"",C11-$A11+1)</f>
        <v/>
      </c>
      <c r="AG11" s="327" t="str">
        <f t="shared" ref="AG11:AG74" si="5">IF(ISBLANK(D11),"",D11-$A11+1)</f>
        <v/>
      </c>
    </row>
    <row r="12" spans="1:33" ht="45" customHeight="1" x14ac:dyDescent="0.15">
      <c r="A12" s="326">
        <f t="shared" si="3"/>
        <v>43376</v>
      </c>
      <c r="B12" s="327" t="str">
        <f t="shared" ref="B12:B75" si="6">IF(ISBLANK(A12),"",TEXT(A12,"aaa"))</f>
        <v>水</v>
      </c>
      <c r="C12" s="339">
        <v>43390</v>
      </c>
      <c r="D12" s="339">
        <v>43392</v>
      </c>
      <c r="E12" s="79"/>
      <c r="F12" s="79"/>
      <c r="G12" s="79"/>
      <c r="H12" s="79"/>
      <c r="I12" s="79"/>
      <c r="J12" s="79"/>
      <c r="K12" s="79"/>
      <c r="L12" s="79"/>
      <c r="M12" s="79"/>
      <c r="N12" s="79"/>
      <c r="O12" s="79"/>
      <c r="P12" s="79"/>
      <c r="Q12" s="79"/>
      <c r="R12" s="79"/>
      <c r="S12" s="79"/>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f t="shared" si="4"/>
        <v>15</v>
      </c>
      <c r="AG12" s="327">
        <f t="shared" si="5"/>
        <v>17</v>
      </c>
    </row>
    <row r="13" spans="1:33" ht="45" customHeight="1" x14ac:dyDescent="0.15">
      <c r="A13" s="326">
        <f t="shared" si="3"/>
        <v>43377</v>
      </c>
      <c r="B13" s="327" t="str">
        <f t="shared" si="6"/>
        <v>木</v>
      </c>
      <c r="C13" s="339"/>
      <c r="D13" s="339"/>
      <c r="E13" s="79"/>
      <c r="F13" s="79"/>
      <c r="G13" s="79"/>
      <c r="H13" s="79"/>
      <c r="I13" s="79"/>
      <c r="J13" s="79"/>
      <c r="K13" s="79"/>
      <c r="L13" s="79"/>
      <c r="M13" s="79"/>
      <c r="N13" s="79"/>
      <c r="O13" s="79"/>
      <c r="P13" s="79"/>
      <c r="Q13" s="79"/>
      <c r="R13" s="79"/>
      <c r="S13" s="79"/>
      <c r="T13" s="79"/>
      <c r="U13" s="386"/>
      <c r="V13" s="386"/>
      <c r="W13" s="384"/>
      <c r="X13" s="387" t="str">
        <f t="shared" si="1"/>
        <v/>
      </c>
      <c r="Y13" s="387" t="str">
        <f t="shared" si="2"/>
        <v/>
      </c>
      <c r="Z13" s="387" t="str">
        <f t="shared" si="2"/>
        <v/>
      </c>
      <c r="AA13" s="387" t="str">
        <f t="shared" si="2"/>
        <v/>
      </c>
      <c r="AB13" s="387" t="str">
        <f t="shared" si="2"/>
        <v/>
      </c>
      <c r="AC13" s="387" t="str">
        <f t="shared" si="2"/>
        <v/>
      </c>
      <c r="AD13" s="335"/>
      <c r="AE13" s="335"/>
      <c r="AF13" s="327" t="str">
        <f t="shared" si="4"/>
        <v/>
      </c>
      <c r="AG13" s="327" t="str">
        <f t="shared" si="5"/>
        <v/>
      </c>
    </row>
    <row r="14" spans="1:33" ht="45" customHeight="1" x14ac:dyDescent="0.15">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x14ac:dyDescent="0.15">
      <c r="A15" s="326">
        <f t="shared" si="3"/>
        <v>43379</v>
      </c>
      <c r="B15" s="327" t="str">
        <f t="shared" si="6"/>
        <v>土</v>
      </c>
      <c r="C15" s="339">
        <v>43392</v>
      </c>
      <c r="D15" s="339">
        <v>43397</v>
      </c>
      <c r="E15" s="79"/>
      <c r="F15" s="79"/>
      <c r="G15" s="79"/>
      <c r="H15" s="79"/>
      <c r="I15" s="79"/>
      <c r="J15" s="79"/>
      <c r="K15" s="79"/>
      <c r="L15" s="79"/>
      <c r="M15" s="79"/>
      <c r="N15" s="79"/>
      <c r="O15" s="79"/>
      <c r="P15" s="79"/>
      <c r="Q15" s="79"/>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f t="shared" si="4"/>
        <v>14</v>
      </c>
      <c r="AG15" s="327">
        <f t="shared" si="5"/>
        <v>19</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x14ac:dyDescent="0.15">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35"/>
      <c r="AE17" s="335"/>
      <c r="AF17" s="327" t="str">
        <f t="shared" si="4"/>
        <v/>
      </c>
      <c r="AG17" s="327" t="str">
        <f t="shared" si="5"/>
        <v/>
      </c>
    </row>
    <row r="18" spans="1:33" ht="45" customHeight="1" x14ac:dyDescent="0.15">
      <c r="A18" s="326">
        <f t="shared" si="3"/>
        <v>43382</v>
      </c>
      <c r="B18" s="327" t="str">
        <f t="shared" si="6"/>
        <v>火</v>
      </c>
      <c r="C18" s="339"/>
      <c r="D18" s="339"/>
      <c r="E18" s="79"/>
      <c r="F18" s="79"/>
      <c r="G18" s="79"/>
      <c r="H18" s="79"/>
      <c r="I18" s="79"/>
      <c r="J18" s="79"/>
      <c r="K18" s="79"/>
      <c r="L18" s="79"/>
      <c r="M18" s="79"/>
      <c r="N18" s="79"/>
      <c r="O18" s="79"/>
      <c r="P18" s="79"/>
      <c r="Q18" s="79"/>
      <c r="R18" s="79"/>
      <c r="S18" s="79"/>
      <c r="T18" s="79"/>
      <c r="U18" s="386"/>
      <c r="V18" s="386"/>
      <c r="W18" s="384"/>
      <c r="X18" s="387" t="str">
        <f t="shared" si="1"/>
        <v/>
      </c>
      <c r="Y18" s="387" t="str">
        <f t="shared" si="2"/>
        <v/>
      </c>
      <c r="Z18" s="387" t="str">
        <f t="shared" si="2"/>
        <v/>
      </c>
      <c r="AA18" s="387" t="str">
        <f t="shared" si="2"/>
        <v/>
      </c>
      <c r="AB18" s="387" t="str">
        <f t="shared" si="2"/>
        <v/>
      </c>
      <c r="AC18" s="387" t="str">
        <f t="shared" si="2"/>
        <v/>
      </c>
      <c r="AD18" s="335"/>
      <c r="AE18" s="335"/>
      <c r="AF18" s="327" t="str">
        <f t="shared" si="4"/>
        <v/>
      </c>
      <c r="AG18" s="327" t="str">
        <f t="shared" si="5"/>
        <v/>
      </c>
    </row>
    <row r="19" spans="1:33" ht="45" customHeight="1" x14ac:dyDescent="0.15">
      <c r="A19" s="326">
        <f t="shared" si="3"/>
        <v>43383</v>
      </c>
      <c r="B19" s="327" t="str">
        <f t="shared" si="6"/>
        <v>水</v>
      </c>
      <c r="C19" s="339">
        <v>43397</v>
      </c>
      <c r="D19" s="339">
        <v>43399</v>
      </c>
      <c r="E19" s="339"/>
      <c r="F19" s="339"/>
      <c r="G19" s="339"/>
      <c r="H19" s="339"/>
      <c r="I19" s="339"/>
      <c r="J19" s="79"/>
      <c r="K19" s="79"/>
      <c r="L19" s="79"/>
      <c r="M19" s="79"/>
      <c r="N19" s="79"/>
      <c r="O19" s="79"/>
      <c r="P19" s="79"/>
      <c r="Q19" s="79"/>
      <c r="R19" s="79"/>
      <c r="S19" s="79"/>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f t="shared" si="4"/>
        <v>15</v>
      </c>
      <c r="AG19" s="327">
        <f t="shared" si="5"/>
        <v>17</v>
      </c>
    </row>
    <row r="20" spans="1:33" ht="45" customHeight="1" x14ac:dyDescent="0.15">
      <c r="A20" s="326">
        <f t="shared" si="3"/>
        <v>43384</v>
      </c>
      <c r="B20" s="327" t="str">
        <f t="shared" si="6"/>
        <v>木</v>
      </c>
      <c r="C20" s="339"/>
      <c r="D20" s="339"/>
      <c r="E20" s="79"/>
      <c r="F20" s="79"/>
      <c r="G20" s="79"/>
      <c r="H20" s="79"/>
      <c r="I20" s="79"/>
      <c r="J20" s="79"/>
      <c r="K20" s="79"/>
      <c r="L20" s="79"/>
      <c r="M20" s="79"/>
      <c r="N20" s="79"/>
      <c r="O20" s="79"/>
      <c r="P20" s="79"/>
      <c r="Q20" s="79"/>
      <c r="R20" s="79"/>
      <c r="S20" s="79"/>
      <c r="T20" s="79"/>
      <c r="U20" s="386"/>
      <c r="V20" s="386"/>
      <c r="W20" s="384"/>
      <c r="X20" s="387" t="str">
        <f t="shared" si="1"/>
        <v/>
      </c>
      <c r="Y20" s="387" t="str">
        <f t="shared" si="2"/>
        <v/>
      </c>
      <c r="Z20" s="387" t="str">
        <f t="shared" si="2"/>
        <v/>
      </c>
      <c r="AA20" s="387" t="str">
        <f t="shared" si="2"/>
        <v/>
      </c>
      <c r="AB20" s="387" t="str">
        <f t="shared" si="2"/>
        <v/>
      </c>
      <c r="AC20" s="387" t="str">
        <f t="shared" si="2"/>
        <v/>
      </c>
      <c r="AD20" s="335"/>
      <c r="AE20" s="335"/>
      <c r="AF20" s="327" t="str">
        <f t="shared" si="4"/>
        <v/>
      </c>
      <c r="AG20" s="327" t="str">
        <f t="shared" si="5"/>
        <v/>
      </c>
    </row>
    <row r="21" spans="1:33" ht="45" customHeight="1" x14ac:dyDescent="0.15">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x14ac:dyDescent="0.15">
      <c r="A22" s="326">
        <f t="shared" si="3"/>
        <v>43386</v>
      </c>
      <c r="B22" s="327" t="str">
        <f t="shared" si="6"/>
        <v>土</v>
      </c>
      <c r="C22" s="339">
        <v>43399</v>
      </c>
      <c r="D22" s="339">
        <v>43404</v>
      </c>
      <c r="E22" s="79"/>
      <c r="F22" s="79"/>
      <c r="G22" s="79"/>
      <c r="H22" s="79"/>
      <c r="I22" s="79"/>
      <c r="J22" s="79"/>
      <c r="K22" s="79"/>
      <c r="L22" s="79"/>
      <c r="M22" s="79"/>
      <c r="N22" s="79"/>
      <c r="O22" s="79"/>
      <c r="P22" s="79"/>
      <c r="Q22" s="79"/>
      <c r="R22" s="79"/>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14</v>
      </c>
      <c r="AG22" s="327">
        <f t="shared" si="5"/>
        <v>19</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x14ac:dyDescent="0.15">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86"/>
      <c r="V24" s="386"/>
      <c r="W24" s="384"/>
      <c r="X24" s="387" t="str">
        <f t="shared" si="1"/>
        <v/>
      </c>
      <c r="Y24" s="387" t="str">
        <f t="shared" si="2"/>
        <v/>
      </c>
      <c r="Z24" s="387" t="str">
        <f t="shared" si="2"/>
        <v/>
      </c>
      <c r="AA24" s="387" t="str">
        <f t="shared" si="2"/>
        <v/>
      </c>
      <c r="AB24" s="387" t="str">
        <f t="shared" si="2"/>
        <v/>
      </c>
      <c r="AC24" s="387" t="str">
        <f t="shared" si="2"/>
        <v/>
      </c>
      <c r="AD24" s="335"/>
      <c r="AE24" s="335"/>
      <c r="AF24" s="327" t="str">
        <f t="shared" si="4"/>
        <v/>
      </c>
      <c r="AG24" s="327" t="str">
        <f t="shared" si="5"/>
        <v/>
      </c>
    </row>
    <row r="25" spans="1:33" ht="45" customHeight="1" x14ac:dyDescent="0.15">
      <c r="A25" s="326">
        <f t="shared" si="3"/>
        <v>43389</v>
      </c>
      <c r="B25" s="327" t="str">
        <f t="shared" si="6"/>
        <v>火</v>
      </c>
      <c r="C25" s="339"/>
      <c r="D25" s="339"/>
      <c r="E25" s="79"/>
      <c r="F25" s="79"/>
      <c r="G25" s="79"/>
      <c r="H25" s="79"/>
      <c r="I25" s="79"/>
      <c r="J25" s="79"/>
      <c r="K25" s="79"/>
      <c r="L25" s="79"/>
      <c r="M25" s="79"/>
      <c r="N25" s="79"/>
      <c r="O25" s="79"/>
      <c r="P25" s="79"/>
      <c r="Q25" s="79"/>
      <c r="R25" s="79"/>
      <c r="S25" s="79"/>
      <c r="T25" s="79"/>
      <c r="U25" s="386"/>
      <c r="V25" s="386"/>
      <c r="W25" s="384"/>
      <c r="X25" s="387" t="str">
        <f t="shared" si="1"/>
        <v/>
      </c>
      <c r="Y25" s="387" t="str">
        <f t="shared" si="2"/>
        <v/>
      </c>
      <c r="Z25" s="387" t="str">
        <f t="shared" si="2"/>
        <v/>
      </c>
      <c r="AA25" s="387" t="str">
        <f t="shared" si="2"/>
        <v/>
      </c>
      <c r="AB25" s="387" t="str">
        <f t="shared" si="2"/>
        <v/>
      </c>
      <c r="AC25" s="387" t="str">
        <f t="shared" si="2"/>
        <v/>
      </c>
      <c r="AD25" s="335"/>
      <c r="AE25" s="335"/>
      <c r="AF25" s="327" t="str">
        <f t="shared" si="4"/>
        <v/>
      </c>
      <c r="AG25" s="327" t="str">
        <f t="shared" si="5"/>
        <v/>
      </c>
    </row>
    <row r="26" spans="1:33" ht="45" customHeight="1" x14ac:dyDescent="0.15">
      <c r="A26" s="326">
        <f t="shared" si="3"/>
        <v>43390</v>
      </c>
      <c r="B26" s="327" t="str">
        <f t="shared" si="6"/>
        <v>水</v>
      </c>
      <c r="C26" s="339">
        <v>43404</v>
      </c>
      <c r="D26" s="339">
        <v>43406</v>
      </c>
      <c r="E26" s="79"/>
      <c r="F26" s="79"/>
      <c r="G26" s="79"/>
      <c r="H26" s="79"/>
      <c r="I26" s="79"/>
      <c r="J26" s="79"/>
      <c r="K26" s="79"/>
      <c r="L26" s="79"/>
      <c r="M26" s="79"/>
      <c r="N26" s="79"/>
      <c r="O26" s="79"/>
      <c r="P26" s="79"/>
      <c r="Q26" s="79"/>
      <c r="R26" s="79"/>
      <c r="S26" s="79"/>
      <c r="T26" s="79"/>
      <c r="U26" s="386"/>
      <c r="V26" s="386"/>
      <c r="W26" s="384"/>
      <c r="X26" s="387" t="str">
        <f t="shared" si="1"/>
        <v>●</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f t="shared" si="4"/>
        <v>15</v>
      </c>
      <c r="AG26" s="327">
        <f t="shared" si="5"/>
        <v>17</v>
      </c>
    </row>
    <row r="27" spans="1:33" ht="45" customHeight="1" x14ac:dyDescent="0.15">
      <c r="A27" s="326">
        <f t="shared" si="3"/>
        <v>43391</v>
      </c>
      <c r="B27" s="327" t="str">
        <f t="shared" si="6"/>
        <v>木</v>
      </c>
      <c r="C27" s="339"/>
      <c r="D27" s="339"/>
      <c r="E27" s="79"/>
      <c r="F27" s="79"/>
      <c r="G27" s="79"/>
      <c r="H27" s="79"/>
      <c r="I27" s="79"/>
      <c r="J27" s="79"/>
      <c r="K27" s="79"/>
      <c r="L27" s="79"/>
      <c r="M27" s="79"/>
      <c r="N27" s="79"/>
      <c r="O27" s="79"/>
      <c r="P27" s="79"/>
      <c r="Q27" s="79"/>
      <c r="R27" s="79"/>
      <c r="S27" s="79"/>
      <c r="T27" s="79"/>
      <c r="U27" s="386"/>
      <c r="V27" s="386"/>
      <c r="W27" s="384"/>
      <c r="X27" s="387" t="str">
        <f t="shared" ref="X27:AC69" si="7">IF(AND(OR(AND(($A27&gt;=X$2),($A27&lt;=X$3)),AND(($A27&gt;=X$4),($A27&lt;=X$6)),AND(($A27&gt;=X$7),($A27&lt;=X$8))),OR($D27&lt;&gt;"",$C27&lt;&gt;"")),"●","")</f>
        <v/>
      </c>
      <c r="Y27" s="387" t="str">
        <f t="shared" si="7"/>
        <v/>
      </c>
      <c r="Z27" s="387" t="str">
        <f t="shared" si="7"/>
        <v/>
      </c>
      <c r="AA27" s="387" t="str">
        <f t="shared" si="7"/>
        <v/>
      </c>
      <c r="AB27" s="387" t="str">
        <f t="shared" si="7"/>
        <v/>
      </c>
      <c r="AC27" s="387" t="str">
        <f t="shared" si="7"/>
        <v/>
      </c>
      <c r="AD27" s="335"/>
      <c r="AE27" s="335"/>
      <c r="AF27" s="327" t="str">
        <f t="shared" si="4"/>
        <v/>
      </c>
      <c r="AG27" s="327" t="str">
        <f t="shared" si="5"/>
        <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86"/>
      <c r="V28" s="386"/>
      <c r="W28" s="384"/>
      <c r="X28" s="387" t="str">
        <f t="shared" si="7"/>
        <v/>
      </c>
      <c r="Y28" s="387" t="str">
        <f t="shared" si="7"/>
        <v/>
      </c>
      <c r="Z28" s="387" t="str">
        <f t="shared" si="7"/>
        <v/>
      </c>
      <c r="AA28" s="387" t="str">
        <f t="shared" si="7"/>
        <v/>
      </c>
      <c r="AB28" s="387" t="str">
        <f t="shared" si="7"/>
        <v/>
      </c>
      <c r="AC28" s="387" t="str">
        <f t="shared" si="7"/>
        <v/>
      </c>
      <c r="AD28" s="335"/>
      <c r="AE28" s="335"/>
      <c r="AF28" s="327" t="str">
        <f t="shared" si="4"/>
        <v/>
      </c>
      <c r="AG28" s="327" t="str">
        <f t="shared" si="5"/>
        <v/>
      </c>
    </row>
    <row r="29" spans="1:33" ht="45" customHeight="1" x14ac:dyDescent="0.15">
      <c r="A29" s="326">
        <f t="shared" si="3"/>
        <v>43393</v>
      </c>
      <c r="B29" s="327" t="str">
        <f t="shared" si="6"/>
        <v>土</v>
      </c>
      <c r="C29" s="339">
        <v>43406</v>
      </c>
      <c r="D29" s="339">
        <v>43411</v>
      </c>
      <c r="E29" s="79"/>
      <c r="F29" s="79"/>
      <c r="G29" s="79"/>
      <c r="H29" s="79"/>
      <c r="I29" s="79"/>
      <c r="J29" s="79"/>
      <c r="K29" s="79"/>
      <c r="L29" s="79"/>
      <c r="M29" s="79"/>
      <c r="N29" s="79"/>
      <c r="O29" s="79"/>
      <c r="P29" s="79"/>
      <c r="Q29" s="79"/>
      <c r="R29" s="79"/>
      <c r="S29" s="79"/>
      <c r="T29" s="79"/>
      <c r="U29" s="386"/>
      <c r="V29" s="386"/>
      <c r="W29" s="384"/>
      <c r="X29" s="387" t="str">
        <f t="shared" si="7"/>
        <v>●</v>
      </c>
      <c r="Y29" s="387" t="str">
        <f t="shared" si="7"/>
        <v/>
      </c>
      <c r="Z29" s="387" t="str">
        <f t="shared" si="7"/>
        <v/>
      </c>
      <c r="AA29" s="387" t="str">
        <f t="shared" si="7"/>
        <v/>
      </c>
      <c r="AB29" s="387" t="str">
        <f t="shared" si="7"/>
        <v/>
      </c>
      <c r="AC29" s="387" t="str">
        <f t="shared" si="7"/>
        <v/>
      </c>
      <c r="AD29" s="335"/>
      <c r="AE29" s="335"/>
      <c r="AF29" s="327">
        <f t="shared" si="4"/>
        <v>14</v>
      </c>
      <c r="AG29" s="327">
        <f t="shared" si="5"/>
        <v>19</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x14ac:dyDescent="0.15">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86"/>
      <c r="V31" s="386"/>
      <c r="W31" s="384"/>
      <c r="X31" s="387" t="str">
        <f t="shared" si="7"/>
        <v/>
      </c>
      <c r="Y31" s="387" t="str">
        <f t="shared" si="7"/>
        <v/>
      </c>
      <c r="Z31" s="387" t="str">
        <f t="shared" si="7"/>
        <v/>
      </c>
      <c r="AA31" s="387" t="str">
        <f t="shared" si="7"/>
        <v/>
      </c>
      <c r="AB31" s="387" t="str">
        <f t="shared" si="7"/>
        <v/>
      </c>
      <c r="AC31" s="387" t="str">
        <f t="shared" si="7"/>
        <v/>
      </c>
      <c r="AD31" s="335"/>
      <c r="AE31" s="335"/>
      <c r="AF31" s="327" t="str">
        <f t="shared" si="4"/>
        <v/>
      </c>
      <c r="AG31" s="327" t="str">
        <f t="shared" si="5"/>
        <v/>
      </c>
    </row>
    <row r="32" spans="1:33" ht="45" customHeight="1" x14ac:dyDescent="0.15">
      <c r="A32" s="326">
        <f t="shared" si="3"/>
        <v>43396</v>
      </c>
      <c r="B32" s="327" t="str">
        <f t="shared" si="6"/>
        <v>火</v>
      </c>
      <c r="C32" s="339"/>
      <c r="D32" s="339"/>
      <c r="E32" s="79"/>
      <c r="F32" s="79"/>
      <c r="G32" s="79"/>
      <c r="H32" s="79"/>
      <c r="I32" s="79"/>
      <c r="J32" s="79"/>
      <c r="K32" s="79"/>
      <c r="L32" s="79"/>
      <c r="M32" s="79"/>
      <c r="N32" s="79"/>
      <c r="O32" s="79"/>
      <c r="P32" s="79"/>
      <c r="Q32" s="79"/>
      <c r="R32" s="79"/>
      <c r="S32" s="79"/>
      <c r="T32" s="79"/>
      <c r="U32" s="386"/>
      <c r="V32" s="386"/>
      <c r="W32" s="384"/>
      <c r="X32" s="387" t="str">
        <f t="shared" si="7"/>
        <v/>
      </c>
      <c r="Y32" s="387" t="str">
        <f t="shared" si="7"/>
        <v/>
      </c>
      <c r="Z32" s="387" t="str">
        <f t="shared" si="7"/>
        <v/>
      </c>
      <c r="AA32" s="387" t="str">
        <f t="shared" si="7"/>
        <v/>
      </c>
      <c r="AB32" s="387" t="str">
        <f t="shared" si="7"/>
        <v/>
      </c>
      <c r="AC32" s="387" t="str">
        <f t="shared" si="7"/>
        <v/>
      </c>
      <c r="AD32" s="335"/>
      <c r="AE32" s="335"/>
      <c r="AF32" s="327" t="str">
        <f t="shared" si="4"/>
        <v/>
      </c>
      <c r="AG32" s="327" t="str">
        <f t="shared" si="5"/>
        <v/>
      </c>
    </row>
    <row r="33" spans="1:33" ht="45" customHeight="1" x14ac:dyDescent="0.15">
      <c r="A33" s="326">
        <f t="shared" si="3"/>
        <v>43397</v>
      </c>
      <c r="B33" s="327" t="str">
        <f t="shared" si="6"/>
        <v>水</v>
      </c>
      <c r="C33" s="339">
        <v>43411</v>
      </c>
      <c r="D33" s="339">
        <v>43413</v>
      </c>
      <c r="E33" s="79"/>
      <c r="F33" s="79"/>
      <c r="G33" s="79"/>
      <c r="H33" s="79"/>
      <c r="I33" s="79"/>
      <c r="J33" s="79"/>
      <c r="K33" s="79"/>
      <c r="L33" s="79"/>
      <c r="M33" s="79"/>
      <c r="N33" s="79"/>
      <c r="O33" s="79"/>
      <c r="P33" s="79"/>
      <c r="Q33" s="79"/>
      <c r="R33" s="79"/>
      <c r="S33" s="79"/>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f t="shared" si="4"/>
        <v>15</v>
      </c>
      <c r="AG33" s="327">
        <f t="shared" si="5"/>
        <v>17</v>
      </c>
    </row>
    <row r="34" spans="1:33" ht="45" customHeight="1" x14ac:dyDescent="0.15">
      <c r="A34" s="326">
        <f t="shared" si="3"/>
        <v>43398</v>
      </c>
      <c r="B34" s="327" t="str">
        <f t="shared" si="6"/>
        <v>木</v>
      </c>
      <c r="C34" s="339"/>
      <c r="D34" s="339"/>
      <c r="E34" s="79"/>
      <c r="F34" s="79"/>
      <c r="G34" s="79"/>
      <c r="H34" s="79"/>
      <c r="I34" s="79"/>
      <c r="J34" s="79"/>
      <c r="K34" s="79"/>
      <c r="L34" s="79"/>
      <c r="M34" s="79"/>
      <c r="N34" s="79"/>
      <c r="O34" s="79"/>
      <c r="P34" s="79"/>
      <c r="Q34" s="79"/>
      <c r="R34" s="79"/>
      <c r="S34" s="79"/>
      <c r="T34" s="79"/>
      <c r="U34" s="386"/>
      <c r="V34" s="386"/>
      <c r="W34" s="384"/>
      <c r="X34" s="387" t="str">
        <f t="shared" si="7"/>
        <v/>
      </c>
      <c r="Y34" s="387" t="str">
        <f t="shared" si="7"/>
        <v/>
      </c>
      <c r="Z34" s="387" t="str">
        <f t="shared" si="7"/>
        <v/>
      </c>
      <c r="AA34" s="387" t="str">
        <f t="shared" si="7"/>
        <v/>
      </c>
      <c r="AB34" s="387" t="str">
        <f t="shared" si="7"/>
        <v/>
      </c>
      <c r="AC34" s="387" t="str">
        <f t="shared" si="7"/>
        <v/>
      </c>
      <c r="AD34" s="335"/>
      <c r="AE34" s="335"/>
      <c r="AF34" s="327" t="str">
        <f t="shared" si="4"/>
        <v/>
      </c>
      <c r="AG34" s="327" t="str">
        <f t="shared" si="5"/>
        <v/>
      </c>
    </row>
    <row r="35" spans="1:33" ht="45" customHeight="1" x14ac:dyDescent="0.15">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86"/>
      <c r="V35" s="386"/>
      <c r="W35" s="384"/>
      <c r="X35" s="387" t="str">
        <f t="shared" si="7"/>
        <v/>
      </c>
      <c r="Y35" s="387" t="str">
        <f t="shared" si="7"/>
        <v/>
      </c>
      <c r="Z35" s="387" t="str">
        <f t="shared" si="7"/>
        <v/>
      </c>
      <c r="AA35" s="387" t="str">
        <f t="shared" si="7"/>
        <v/>
      </c>
      <c r="AB35" s="387" t="str">
        <f t="shared" si="7"/>
        <v/>
      </c>
      <c r="AC35" s="387" t="str">
        <f t="shared" si="7"/>
        <v/>
      </c>
      <c r="AD35" s="335"/>
      <c r="AE35" s="335"/>
      <c r="AF35" s="327" t="str">
        <f t="shared" si="4"/>
        <v/>
      </c>
      <c r="AG35" s="327" t="str">
        <f t="shared" si="5"/>
        <v/>
      </c>
    </row>
    <row r="36" spans="1:33" ht="45" customHeight="1" x14ac:dyDescent="0.15">
      <c r="A36" s="326">
        <f t="shared" si="3"/>
        <v>43400</v>
      </c>
      <c r="B36" s="327" t="str">
        <f t="shared" si="6"/>
        <v>土</v>
      </c>
      <c r="C36" s="339">
        <v>43413</v>
      </c>
      <c r="D36" s="339">
        <v>43418</v>
      </c>
      <c r="E36" s="79"/>
      <c r="F36" s="79"/>
      <c r="G36" s="79"/>
      <c r="H36" s="79"/>
      <c r="I36" s="79"/>
      <c r="J36" s="79"/>
      <c r="K36" s="79"/>
      <c r="L36" s="79"/>
      <c r="M36" s="79"/>
      <c r="N36" s="79"/>
      <c r="O36" s="79"/>
      <c r="P36" s="79"/>
      <c r="Q36" s="79"/>
      <c r="R36" s="79"/>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14</v>
      </c>
      <c r="AG36" s="327">
        <f t="shared" si="5"/>
        <v>19</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x14ac:dyDescent="0.15">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86"/>
      <c r="V38" s="386"/>
      <c r="W38" s="384"/>
      <c r="X38" s="387" t="str">
        <f t="shared" si="7"/>
        <v/>
      </c>
      <c r="Y38" s="387" t="str">
        <f t="shared" si="7"/>
        <v/>
      </c>
      <c r="Z38" s="387" t="str">
        <f t="shared" si="7"/>
        <v/>
      </c>
      <c r="AA38" s="387" t="str">
        <f t="shared" si="7"/>
        <v/>
      </c>
      <c r="AB38" s="387" t="str">
        <f t="shared" si="7"/>
        <v/>
      </c>
      <c r="AC38" s="387" t="str">
        <f t="shared" si="7"/>
        <v/>
      </c>
      <c r="AD38" s="335"/>
      <c r="AE38" s="335"/>
      <c r="AF38" s="327" t="str">
        <f t="shared" si="4"/>
        <v/>
      </c>
      <c r="AG38" s="327" t="str">
        <f t="shared" si="5"/>
        <v/>
      </c>
    </row>
    <row r="39" spans="1:33" ht="45" customHeight="1" x14ac:dyDescent="0.15">
      <c r="A39" s="326">
        <f t="shared" si="3"/>
        <v>43403</v>
      </c>
      <c r="B39" s="327" t="str">
        <f t="shared" si="6"/>
        <v>火</v>
      </c>
      <c r="C39" s="339"/>
      <c r="D39" s="339"/>
      <c r="E39" s="79"/>
      <c r="F39" s="79"/>
      <c r="G39" s="79"/>
      <c r="H39" s="79"/>
      <c r="I39" s="79"/>
      <c r="J39" s="79"/>
      <c r="K39" s="79"/>
      <c r="L39" s="79"/>
      <c r="M39" s="79"/>
      <c r="N39" s="79"/>
      <c r="O39" s="79"/>
      <c r="P39" s="79"/>
      <c r="Q39" s="79"/>
      <c r="R39" s="79"/>
      <c r="S39" s="79"/>
      <c r="T39" s="79"/>
      <c r="U39" s="386"/>
      <c r="V39" s="386"/>
      <c r="W39" s="384"/>
      <c r="X39" s="387" t="str">
        <f t="shared" si="7"/>
        <v/>
      </c>
      <c r="Y39" s="387" t="str">
        <f t="shared" si="7"/>
        <v/>
      </c>
      <c r="Z39" s="387" t="str">
        <f t="shared" si="7"/>
        <v/>
      </c>
      <c r="AA39" s="387" t="str">
        <f t="shared" si="7"/>
        <v/>
      </c>
      <c r="AB39" s="387" t="str">
        <f t="shared" si="7"/>
        <v/>
      </c>
      <c r="AC39" s="387" t="str">
        <f t="shared" si="7"/>
        <v/>
      </c>
      <c r="AD39" s="335"/>
      <c r="AE39" s="335"/>
      <c r="AF39" s="327" t="str">
        <f t="shared" si="4"/>
        <v/>
      </c>
      <c r="AG39" s="327" t="str">
        <f t="shared" si="5"/>
        <v/>
      </c>
    </row>
    <row r="40" spans="1:33" ht="45" customHeight="1" x14ac:dyDescent="0.15">
      <c r="A40" s="326">
        <f t="shared" si="3"/>
        <v>43404</v>
      </c>
      <c r="B40" s="327" t="str">
        <f t="shared" si="6"/>
        <v>水</v>
      </c>
      <c r="C40" s="339">
        <v>43418</v>
      </c>
      <c r="D40" s="339">
        <v>43420</v>
      </c>
      <c r="E40" s="79"/>
      <c r="F40" s="79"/>
      <c r="G40" s="79"/>
      <c r="H40" s="79"/>
      <c r="I40" s="79"/>
      <c r="J40" s="79"/>
      <c r="K40" s="79"/>
      <c r="L40" s="79"/>
      <c r="M40" s="79"/>
      <c r="N40" s="79"/>
      <c r="O40" s="79"/>
      <c r="P40" s="79"/>
      <c r="Q40" s="79"/>
      <c r="R40" s="79"/>
      <c r="S40" s="79"/>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f t="shared" si="4"/>
        <v>15</v>
      </c>
      <c r="AG40" s="327">
        <f t="shared" si="5"/>
        <v>17</v>
      </c>
    </row>
    <row r="41" spans="1:33" ht="45" customHeight="1" x14ac:dyDescent="0.15">
      <c r="A41" s="326">
        <f t="shared" si="3"/>
        <v>43405</v>
      </c>
      <c r="B41" s="327" t="str">
        <f t="shared" si="6"/>
        <v>木</v>
      </c>
      <c r="C41" s="339"/>
      <c r="D41" s="339"/>
      <c r="E41" s="79"/>
      <c r="F41" s="79"/>
      <c r="G41" s="79"/>
      <c r="H41" s="79"/>
      <c r="I41" s="79"/>
      <c r="J41" s="79"/>
      <c r="K41" s="79"/>
      <c r="L41" s="79"/>
      <c r="M41" s="79"/>
      <c r="N41" s="79"/>
      <c r="O41" s="79"/>
      <c r="P41" s="79"/>
      <c r="Q41" s="79"/>
      <c r="R41" s="79"/>
      <c r="S41" s="79"/>
      <c r="T41" s="79"/>
      <c r="U41" s="386"/>
      <c r="V41" s="386"/>
      <c r="W41" s="384"/>
      <c r="X41" s="387" t="str">
        <f t="shared" si="7"/>
        <v/>
      </c>
      <c r="Y41" s="387" t="str">
        <f t="shared" si="7"/>
        <v/>
      </c>
      <c r="Z41" s="387" t="str">
        <f t="shared" si="7"/>
        <v/>
      </c>
      <c r="AA41" s="387" t="str">
        <f t="shared" si="7"/>
        <v/>
      </c>
      <c r="AB41" s="387" t="str">
        <f t="shared" si="7"/>
        <v/>
      </c>
      <c r="AC41" s="387" t="str">
        <f t="shared" si="7"/>
        <v/>
      </c>
      <c r="AD41" s="335"/>
      <c r="AE41" s="335"/>
      <c r="AF41" s="327" t="str">
        <f t="shared" si="4"/>
        <v/>
      </c>
      <c r="AG41" s="327" t="str">
        <f t="shared" si="5"/>
        <v/>
      </c>
    </row>
    <row r="42" spans="1:33" ht="45" customHeight="1" x14ac:dyDescent="0.15">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86"/>
      <c r="V42" s="386"/>
      <c r="W42" s="384"/>
      <c r="X42" s="387" t="str">
        <f t="shared" si="7"/>
        <v/>
      </c>
      <c r="Y42" s="387" t="str">
        <f t="shared" si="7"/>
        <v/>
      </c>
      <c r="Z42" s="387" t="str">
        <f t="shared" si="7"/>
        <v/>
      </c>
      <c r="AA42" s="387" t="str">
        <f t="shared" si="7"/>
        <v/>
      </c>
      <c r="AB42" s="387" t="str">
        <f t="shared" si="7"/>
        <v/>
      </c>
      <c r="AC42" s="387" t="str">
        <f t="shared" si="7"/>
        <v/>
      </c>
      <c r="AD42" s="335"/>
      <c r="AE42" s="335"/>
      <c r="AF42" s="327" t="str">
        <f t="shared" si="4"/>
        <v/>
      </c>
      <c r="AG42" s="327" t="str">
        <f t="shared" si="5"/>
        <v/>
      </c>
    </row>
    <row r="43" spans="1:33" ht="45" customHeight="1" x14ac:dyDescent="0.15">
      <c r="A43" s="326">
        <f t="shared" si="3"/>
        <v>43407</v>
      </c>
      <c r="B43" s="327" t="str">
        <f t="shared" si="6"/>
        <v>土</v>
      </c>
      <c r="C43" s="339">
        <v>43420</v>
      </c>
      <c r="D43" s="339">
        <v>43425</v>
      </c>
      <c r="E43" s="79"/>
      <c r="F43" s="79"/>
      <c r="G43" s="79"/>
      <c r="H43" s="79"/>
      <c r="I43" s="79"/>
      <c r="J43" s="79"/>
      <c r="K43" s="79"/>
      <c r="L43" s="79"/>
      <c r="M43" s="79"/>
      <c r="N43" s="79"/>
      <c r="O43" s="79"/>
      <c r="P43" s="79"/>
      <c r="Q43" s="79"/>
      <c r="R43" s="79"/>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14</v>
      </c>
      <c r="AG43" s="327">
        <f t="shared" si="5"/>
        <v>19</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x14ac:dyDescent="0.15">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86"/>
      <c r="V45" s="386"/>
      <c r="W45" s="384"/>
      <c r="X45" s="387" t="str">
        <f t="shared" si="7"/>
        <v/>
      </c>
      <c r="Y45" s="387" t="str">
        <f t="shared" si="7"/>
        <v/>
      </c>
      <c r="Z45" s="387" t="str">
        <f t="shared" si="7"/>
        <v/>
      </c>
      <c r="AA45" s="387" t="str">
        <f t="shared" si="7"/>
        <v/>
      </c>
      <c r="AB45" s="387" t="str">
        <f t="shared" si="7"/>
        <v/>
      </c>
      <c r="AC45" s="387" t="str">
        <f t="shared" si="7"/>
        <v/>
      </c>
      <c r="AD45" s="335"/>
      <c r="AE45" s="335"/>
      <c r="AF45" s="327" t="str">
        <f t="shared" si="4"/>
        <v/>
      </c>
      <c r="AG45" s="327" t="str">
        <f t="shared" si="5"/>
        <v/>
      </c>
    </row>
    <row r="46" spans="1:33" ht="45" customHeight="1" x14ac:dyDescent="0.15">
      <c r="A46" s="326">
        <f t="shared" si="3"/>
        <v>43410</v>
      </c>
      <c r="B46" s="327" t="str">
        <f t="shared" si="6"/>
        <v>火</v>
      </c>
      <c r="C46" s="339"/>
      <c r="D46" s="339"/>
      <c r="E46" s="79"/>
      <c r="F46" s="79"/>
      <c r="G46" s="79"/>
      <c r="H46" s="79"/>
      <c r="I46" s="79"/>
      <c r="J46" s="79"/>
      <c r="K46" s="79"/>
      <c r="L46" s="79"/>
      <c r="M46" s="79"/>
      <c r="N46" s="79"/>
      <c r="O46" s="79"/>
      <c r="P46" s="79"/>
      <c r="Q46" s="79"/>
      <c r="R46" s="79"/>
      <c r="S46" s="79"/>
      <c r="T46" s="79"/>
      <c r="U46" s="386"/>
      <c r="V46" s="386"/>
      <c r="W46" s="384"/>
      <c r="X46" s="387" t="str">
        <f t="shared" si="7"/>
        <v/>
      </c>
      <c r="Y46" s="387" t="str">
        <f t="shared" si="7"/>
        <v/>
      </c>
      <c r="Z46" s="387" t="str">
        <f t="shared" si="7"/>
        <v/>
      </c>
      <c r="AA46" s="387" t="str">
        <f t="shared" si="7"/>
        <v/>
      </c>
      <c r="AB46" s="387" t="str">
        <f t="shared" si="7"/>
        <v/>
      </c>
      <c r="AC46" s="387" t="str">
        <f t="shared" si="7"/>
        <v/>
      </c>
      <c r="AD46" s="335"/>
      <c r="AE46" s="335"/>
      <c r="AF46" s="327" t="str">
        <f t="shared" si="4"/>
        <v/>
      </c>
      <c r="AG46" s="327" t="str">
        <f t="shared" si="5"/>
        <v/>
      </c>
    </row>
    <row r="47" spans="1:33" ht="45" customHeight="1" x14ac:dyDescent="0.15">
      <c r="A47" s="326">
        <f t="shared" si="3"/>
        <v>43411</v>
      </c>
      <c r="B47" s="327" t="str">
        <f t="shared" si="6"/>
        <v>水</v>
      </c>
      <c r="C47" s="339">
        <v>43425</v>
      </c>
      <c r="D47" s="339">
        <v>43426</v>
      </c>
      <c r="E47" s="79"/>
      <c r="F47" s="79"/>
      <c r="G47" s="79"/>
      <c r="H47" s="79"/>
      <c r="I47" s="79"/>
      <c r="J47" s="79"/>
      <c r="K47" s="79"/>
      <c r="L47" s="79"/>
      <c r="M47" s="79"/>
      <c r="N47" s="79"/>
      <c r="O47" s="79"/>
      <c r="P47" s="79"/>
      <c r="Q47" s="79"/>
      <c r="R47" s="79"/>
      <c r="S47" s="79"/>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f t="shared" si="4"/>
        <v>15</v>
      </c>
      <c r="AG47" s="327">
        <f t="shared" si="5"/>
        <v>16</v>
      </c>
    </row>
    <row r="48" spans="1:33" ht="45" customHeight="1" x14ac:dyDescent="0.15">
      <c r="A48" s="326">
        <f t="shared" si="3"/>
        <v>43412</v>
      </c>
      <c r="B48" s="327" t="str">
        <f t="shared" si="6"/>
        <v>木</v>
      </c>
      <c r="C48" s="339"/>
      <c r="D48" s="339"/>
      <c r="E48" s="79"/>
      <c r="F48" s="79"/>
      <c r="G48" s="79"/>
      <c r="H48" s="79"/>
      <c r="I48" s="79"/>
      <c r="J48" s="79"/>
      <c r="K48" s="79"/>
      <c r="L48" s="79"/>
      <c r="M48" s="79"/>
      <c r="N48" s="79"/>
      <c r="O48" s="79"/>
      <c r="P48" s="79"/>
      <c r="Q48" s="79"/>
      <c r="R48" s="79"/>
      <c r="S48" s="79"/>
      <c r="T48" s="79"/>
      <c r="U48" s="386"/>
      <c r="V48" s="386"/>
      <c r="W48" s="384"/>
      <c r="X48" s="387" t="str">
        <f t="shared" si="7"/>
        <v/>
      </c>
      <c r="Y48" s="387" t="str">
        <f t="shared" si="7"/>
        <v/>
      </c>
      <c r="Z48" s="387" t="str">
        <f t="shared" si="7"/>
        <v/>
      </c>
      <c r="AA48" s="387" t="str">
        <f t="shared" si="7"/>
        <v/>
      </c>
      <c r="AB48" s="387" t="str">
        <f t="shared" si="7"/>
        <v/>
      </c>
      <c r="AC48" s="387" t="str">
        <f t="shared" si="7"/>
        <v/>
      </c>
      <c r="AD48" s="335"/>
      <c r="AE48" s="335"/>
      <c r="AF48" s="327" t="str">
        <f t="shared" si="4"/>
        <v/>
      </c>
      <c r="AG48" s="327" t="str">
        <f t="shared" si="5"/>
        <v/>
      </c>
    </row>
    <row r="49" spans="1:33" ht="45" customHeight="1" x14ac:dyDescent="0.15">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86"/>
      <c r="V49" s="386"/>
      <c r="W49" s="384"/>
      <c r="X49" s="387" t="str">
        <f t="shared" si="7"/>
        <v/>
      </c>
      <c r="Y49" s="387" t="str">
        <f t="shared" si="7"/>
        <v/>
      </c>
      <c r="Z49" s="387" t="str">
        <f t="shared" si="7"/>
        <v/>
      </c>
      <c r="AA49" s="387" t="str">
        <f t="shared" si="7"/>
        <v/>
      </c>
      <c r="AB49" s="387" t="str">
        <f t="shared" si="7"/>
        <v/>
      </c>
      <c r="AC49" s="387" t="str">
        <f t="shared" si="7"/>
        <v/>
      </c>
      <c r="AD49" s="335"/>
      <c r="AE49" s="335"/>
      <c r="AF49" s="327" t="str">
        <f t="shared" si="4"/>
        <v/>
      </c>
      <c r="AG49" s="327" t="str">
        <f t="shared" si="5"/>
        <v/>
      </c>
    </row>
    <row r="50" spans="1:33" ht="45" customHeight="1" x14ac:dyDescent="0.15">
      <c r="A50" s="326">
        <f t="shared" si="3"/>
        <v>43414</v>
      </c>
      <c r="B50" s="327" t="str">
        <f t="shared" si="6"/>
        <v>土</v>
      </c>
      <c r="C50" s="339">
        <v>43430</v>
      </c>
      <c r="D50" s="339">
        <v>43432</v>
      </c>
      <c r="E50" s="79"/>
      <c r="F50" s="79"/>
      <c r="G50" s="79"/>
      <c r="H50" s="79"/>
      <c r="I50" s="79"/>
      <c r="J50" s="79"/>
      <c r="K50" s="79"/>
      <c r="L50" s="79"/>
      <c r="M50" s="79"/>
      <c r="N50" s="79"/>
      <c r="O50" s="79"/>
      <c r="P50" s="79"/>
      <c r="Q50" s="79"/>
      <c r="R50" s="79"/>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17</v>
      </c>
      <c r="AG50" s="327">
        <f t="shared" si="5"/>
        <v>19</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x14ac:dyDescent="0.15">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86"/>
      <c r="V52" s="386"/>
      <c r="W52" s="384"/>
      <c r="X52" s="387" t="str">
        <f t="shared" si="7"/>
        <v/>
      </c>
      <c r="Y52" s="387" t="str">
        <f t="shared" si="7"/>
        <v/>
      </c>
      <c r="Z52" s="387" t="str">
        <f t="shared" si="7"/>
        <v/>
      </c>
      <c r="AA52" s="387" t="str">
        <f t="shared" si="7"/>
        <v/>
      </c>
      <c r="AB52" s="387" t="str">
        <f t="shared" si="7"/>
        <v/>
      </c>
      <c r="AC52" s="387" t="str">
        <f t="shared" si="7"/>
        <v/>
      </c>
      <c r="AD52" s="335"/>
      <c r="AE52" s="335"/>
      <c r="AF52" s="327" t="str">
        <f t="shared" si="4"/>
        <v/>
      </c>
      <c r="AG52" s="327" t="str">
        <f t="shared" si="5"/>
        <v/>
      </c>
    </row>
    <row r="53" spans="1:33" ht="45" customHeight="1" x14ac:dyDescent="0.15">
      <c r="A53" s="326">
        <f t="shared" si="3"/>
        <v>43417</v>
      </c>
      <c r="B53" s="327" t="str">
        <f t="shared" si="6"/>
        <v>火</v>
      </c>
      <c r="C53" s="339"/>
      <c r="D53" s="339"/>
      <c r="E53" s="79"/>
      <c r="F53" s="79"/>
      <c r="G53" s="79"/>
      <c r="H53" s="79"/>
      <c r="I53" s="79"/>
      <c r="J53" s="79"/>
      <c r="K53" s="79"/>
      <c r="L53" s="79"/>
      <c r="M53" s="79"/>
      <c r="N53" s="79"/>
      <c r="O53" s="79"/>
      <c r="P53" s="79"/>
      <c r="Q53" s="79"/>
      <c r="R53" s="79"/>
      <c r="S53" s="79"/>
      <c r="T53" s="79"/>
      <c r="U53" s="386"/>
      <c r="V53" s="386"/>
      <c r="W53" s="384"/>
      <c r="X53" s="387" t="str">
        <f t="shared" si="7"/>
        <v/>
      </c>
      <c r="Y53" s="387" t="str">
        <f t="shared" si="7"/>
        <v/>
      </c>
      <c r="Z53" s="387" t="str">
        <f t="shared" si="7"/>
        <v/>
      </c>
      <c r="AA53" s="387" t="str">
        <f t="shared" si="7"/>
        <v/>
      </c>
      <c r="AB53" s="387" t="str">
        <f t="shared" si="7"/>
        <v/>
      </c>
      <c r="AC53" s="387" t="str">
        <f t="shared" si="7"/>
        <v/>
      </c>
      <c r="AD53" s="335"/>
      <c r="AE53" s="335"/>
      <c r="AF53" s="327" t="str">
        <f t="shared" si="4"/>
        <v/>
      </c>
      <c r="AG53" s="327" t="str">
        <f t="shared" si="5"/>
        <v/>
      </c>
    </row>
    <row r="54" spans="1:33" ht="45" customHeight="1" x14ac:dyDescent="0.15">
      <c r="A54" s="326">
        <f t="shared" si="3"/>
        <v>43418</v>
      </c>
      <c r="B54" s="327" t="str">
        <f t="shared" si="6"/>
        <v>水</v>
      </c>
      <c r="C54" s="339">
        <v>43432</v>
      </c>
      <c r="D54" s="339">
        <v>43434</v>
      </c>
      <c r="E54" s="79"/>
      <c r="F54" s="79"/>
      <c r="G54" s="79"/>
      <c r="H54" s="79"/>
      <c r="I54" s="211"/>
      <c r="J54" s="211"/>
      <c r="K54" s="211"/>
      <c r="L54" s="211"/>
      <c r="M54" s="211"/>
      <c r="N54" s="211"/>
      <c r="O54" s="79"/>
      <c r="P54" s="79"/>
      <c r="Q54" s="79"/>
      <c r="R54" s="79"/>
      <c r="S54" s="79"/>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f t="shared" si="4"/>
        <v>15</v>
      </c>
      <c r="AG54" s="327">
        <f t="shared" si="5"/>
        <v>17</v>
      </c>
    </row>
    <row r="55" spans="1:33" ht="45" customHeight="1" x14ac:dyDescent="0.15">
      <c r="A55" s="326">
        <f t="shared" si="3"/>
        <v>43419</v>
      </c>
      <c r="B55" s="327" t="str">
        <f t="shared" si="6"/>
        <v>木</v>
      </c>
      <c r="C55" s="339"/>
      <c r="D55" s="339"/>
      <c r="E55" s="79"/>
      <c r="F55" s="79"/>
      <c r="G55" s="79"/>
      <c r="H55" s="79"/>
      <c r="I55" s="79"/>
      <c r="J55" s="79"/>
      <c r="K55" s="79"/>
      <c r="L55" s="79"/>
      <c r="M55" s="79"/>
      <c r="N55" s="79"/>
      <c r="O55" s="79"/>
      <c r="P55" s="79"/>
      <c r="Q55" s="79"/>
      <c r="R55" s="79"/>
      <c r="S55" s="79"/>
      <c r="T55" s="79"/>
      <c r="U55" s="386"/>
      <c r="V55" s="386"/>
      <c r="W55" s="384"/>
      <c r="X55" s="387" t="str">
        <f t="shared" si="7"/>
        <v/>
      </c>
      <c r="Y55" s="387" t="str">
        <f t="shared" si="7"/>
        <v/>
      </c>
      <c r="Z55" s="387" t="str">
        <f t="shared" si="7"/>
        <v/>
      </c>
      <c r="AA55" s="387" t="str">
        <f t="shared" si="7"/>
        <v/>
      </c>
      <c r="AB55" s="387" t="str">
        <f t="shared" si="7"/>
        <v/>
      </c>
      <c r="AC55" s="387" t="str">
        <f t="shared" si="7"/>
        <v/>
      </c>
      <c r="AD55" s="335"/>
      <c r="AE55" s="335"/>
      <c r="AF55" s="327" t="str">
        <f t="shared" si="4"/>
        <v/>
      </c>
      <c r="AG55" s="327" t="str">
        <f t="shared" si="5"/>
        <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86"/>
      <c r="V56" s="386"/>
      <c r="W56" s="384"/>
      <c r="X56" s="387" t="str">
        <f t="shared" si="7"/>
        <v/>
      </c>
      <c r="Y56" s="387" t="str">
        <f t="shared" si="7"/>
        <v/>
      </c>
      <c r="Z56" s="387" t="str">
        <f t="shared" si="7"/>
        <v/>
      </c>
      <c r="AA56" s="387" t="str">
        <f t="shared" si="7"/>
        <v/>
      </c>
      <c r="AB56" s="387" t="str">
        <f t="shared" si="7"/>
        <v/>
      </c>
      <c r="AC56" s="387" t="str">
        <f t="shared" si="7"/>
        <v/>
      </c>
      <c r="AD56" s="335"/>
      <c r="AE56" s="335"/>
      <c r="AF56" s="327" t="str">
        <f t="shared" si="4"/>
        <v/>
      </c>
      <c r="AG56" s="327" t="str">
        <f t="shared" si="5"/>
        <v/>
      </c>
    </row>
    <row r="57" spans="1:33" ht="45" customHeight="1" x14ac:dyDescent="0.15">
      <c r="A57" s="326">
        <f t="shared" si="3"/>
        <v>43421</v>
      </c>
      <c r="B57" s="327" t="str">
        <f t="shared" si="6"/>
        <v>土</v>
      </c>
      <c r="C57" s="339">
        <v>43439</v>
      </c>
      <c r="D57" s="339">
        <v>43439</v>
      </c>
      <c r="E57" s="79"/>
      <c r="F57" s="79"/>
      <c r="G57" s="79"/>
      <c r="H57" s="79"/>
      <c r="I57" s="79"/>
      <c r="J57" s="79"/>
      <c r="K57" s="79"/>
      <c r="L57" s="79"/>
      <c r="M57" s="79"/>
      <c r="N57" s="79"/>
      <c r="O57" s="79"/>
      <c r="P57" s="79"/>
      <c r="Q57" s="79"/>
      <c r="R57" s="79"/>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f t="shared" si="4"/>
        <v>19</v>
      </c>
      <c r="AG57" s="327">
        <f t="shared" si="5"/>
        <v>19</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x14ac:dyDescent="0.15">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86"/>
      <c r="V59" s="386"/>
      <c r="W59" s="384"/>
      <c r="X59" s="387" t="str">
        <f t="shared" si="7"/>
        <v/>
      </c>
      <c r="Y59" s="387" t="str">
        <f t="shared" si="7"/>
        <v/>
      </c>
      <c r="Z59" s="387" t="str">
        <f t="shared" si="7"/>
        <v/>
      </c>
      <c r="AA59" s="387" t="str">
        <f t="shared" si="7"/>
        <v/>
      </c>
      <c r="AB59" s="387" t="str">
        <f t="shared" si="7"/>
        <v/>
      </c>
      <c r="AC59" s="387" t="str">
        <f t="shared" si="7"/>
        <v/>
      </c>
      <c r="AD59" s="335"/>
      <c r="AE59" s="335"/>
      <c r="AF59" s="327" t="str">
        <f t="shared" si="4"/>
        <v/>
      </c>
      <c r="AG59" s="327" t="str">
        <f t="shared" si="5"/>
        <v/>
      </c>
    </row>
    <row r="60" spans="1:33" ht="45" customHeight="1" x14ac:dyDescent="0.15">
      <c r="A60" s="326">
        <f t="shared" si="3"/>
        <v>43424</v>
      </c>
      <c r="B60" s="327" t="str">
        <f t="shared" si="6"/>
        <v>火</v>
      </c>
      <c r="C60" s="339"/>
      <c r="D60" s="339"/>
      <c r="E60" s="79"/>
      <c r="F60" s="79"/>
      <c r="G60" s="79"/>
      <c r="H60" s="79"/>
      <c r="I60" s="79"/>
      <c r="J60" s="79"/>
      <c r="K60" s="79"/>
      <c r="L60" s="79"/>
      <c r="M60" s="79"/>
      <c r="N60" s="79"/>
      <c r="O60" s="79"/>
      <c r="P60" s="79"/>
      <c r="Q60" s="79"/>
      <c r="R60" s="79"/>
      <c r="S60" s="79"/>
      <c r="T60" s="79"/>
      <c r="U60" s="386"/>
      <c r="V60" s="386"/>
      <c r="W60" s="384"/>
      <c r="X60" s="387" t="str">
        <f t="shared" si="7"/>
        <v/>
      </c>
      <c r="Y60" s="387" t="str">
        <f t="shared" si="7"/>
        <v/>
      </c>
      <c r="Z60" s="387" t="str">
        <f t="shared" si="7"/>
        <v/>
      </c>
      <c r="AA60" s="387" t="str">
        <f t="shared" si="7"/>
        <v/>
      </c>
      <c r="AB60" s="387" t="str">
        <f t="shared" si="7"/>
        <v/>
      </c>
      <c r="AC60" s="387" t="str">
        <f t="shared" si="7"/>
        <v/>
      </c>
      <c r="AD60" s="335"/>
      <c r="AE60" s="335"/>
      <c r="AF60" s="327" t="str">
        <f t="shared" si="4"/>
        <v/>
      </c>
      <c r="AG60" s="327" t="str">
        <f t="shared" si="5"/>
        <v/>
      </c>
    </row>
    <row r="61" spans="1:33" ht="45" customHeight="1" x14ac:dyDescent="0.15">
      <c r="A61" s="326">
        <f t="shared" si="3"/>
        <v>43425</v>
      </c>
      <c r="B61" s="327" t="str">
        <f t="shared" si="6"/>
        <v>水</v>
      </c>
      <c r="C61" s="339">
        <v>43439</v>
      </c>
      <c r="D61" s="339">
        <v>43441</v>
      </c>
      <c r="E61" s="79"/>
      <c r="F61" s="79"/>
      <c r="G61" s="79"/>
      <c r="H61" s="79"/>
      <c r="I61" s="79"/>
      <c r="J61" s="79"/>
      <c r="K61" s="79"/>
      <c r="L61" s="79"/>
      <c r="M61" s="79"/>
      <c r="N61" s="79"/>
      <c r="O61" s="79"/>
      <c r="P61" s="79"/>
      <c r="Q61" s="79"/>
      <c r="R61" s="79"/>
      <c r="S61" s="79"/>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f t="shared" si="4"/>
        <v>15</v>
      </c>
      <c r="AG61" s="327">
        <f t="shared" si="5"/>
        <v>17</v>
      </c>
    </row>
    <row r="62" spans="1:33" ht="45" customHeight="1" x14ac:dyDescent="0.15">
      <c r="A62" s="326">
        <f t="shared" si="3"/>
        <v>43426</v>
      </c>
      <c r="B62" s="327" t="str">
        <f t="shared" si="6"/>
        <v>木</v>
      </c>
      <c r="C62" s="339"/>
      <c r="D62" s="339"/>
      <c r="E62" s="79"/>
      <c r="F62" s="79"/>
      <c r="G62" s="79"/>
      <c r="H62" s="79"/>
      <c r="I62" s="79"/>
      <c r="J62" s="79"/>
      <c r="K62" s="79"/>
      <c r="L62" s="79"/>
      <c r="M62" s="79"/>
      <c r="N62" s="79"/>
      <c r="O62" s="79"/>
      <c r="P62" s="79"/>
      <c r="Q62" s="79"/>
      <c r="R62" s="79"/>
      <c r="S62" s="79"/>
      <c r="T62" s="79"/>
      <c r="U62" s="386"/>
      <c r="V62" s="386"/>
      <c r="W62" s="384"/>
      <c r="X62" s="387" t="str">
        <f t="shared" si="7"/>
        <v/>
      </c>
      <c r="Y62" s="387" t="str">
        <f t="shared" si="7"/>
        <v/>
      </c>
      <c r="Z62" s="387" t="str">
        <f t="shared" si="7"/>
        <v/>
      </c>
      <c r="AA62" s="387" t="str">
        <f t="shared" si="7"/>
        <v/>
      </c>
      <c r="AB62" s="387" t="str">
        <f t="shared" si="7"/>
        <v/>
      </c>
      <c r="AC62" s="387" t="str">
        <f t="shared" si="7"/>
        <v/>
      </c>
      <c r="AD62" s="335"/>
      <c r="AE62" s="335"/>
      <c r="AF62" s="327" t="str">
        <f t="shared" si="4"/>
        <v/>
      </c>
      <c r="AG62" s="327" t="str">
        <f t="shared" si="5"/>
        <v/>
      </c>
    </row>
    <row r="63" spans="1:33" ht="45" customHeight="1" x14ac:dyDescent="0.15">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35"/>
      <c r="AE63" s="335"/>
      <c r="AF63" s="327" t="str">
        <f t="shared" si="4"/>
        <v/>
      </c>
      <c r="AG63" s="327" t="str">
        <f t="shared" si="5"/>
        <v/>
      </c>
    </row>
    <row r="64" spans="1:33" ht="45" customHeight="1" x14ac:dyDescent="0.15">
      <c r="A64" s="326">
        <f t="shared" si="3"/>
        <v>43428</v>
      </c>
      <c r="B64" s="327" t="str">
        <f t="shared" si="6"/>
        <v>土</v>
      </c>
      <c r="C64" s="339">
        <v>43441</v>
      </c>
      <c r="D64" s="339">
        <v>43446</v>
      </c>
      <c r="E64" s="79"/>
      <c r="F64" s="79"/>
      <c r="G64" s="79"/>
      <c r="H64" s="79"/>
      <c r="I64" s="79"/>
      <c r="J64" s="79"/>
      <c r="K64" s="79"/>
      <c r="L64" s="79"/>
      <c r="M64" s="79"/>
      <c r="N64" s="79"/>
      <c r="O64" s="79"/>
      <c r="P64" s="79"/>
      <c r="Q64" s="79"/>
      <c r="R64" s="79"/>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14</v>
      </c>
      <c r="AG64" s="327">
        <f t="shared" si="5"/>
        <v>19</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x14ac:dyDescent="0.15">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86"/>
      <c r="V66" s="386"/>
      <c r="W66" s="384"/>
      <c r="X66" s="387" t="str">
        <f t="shared" si="7"/>
        <v/>
      </c>
      <c r="Y66" s="387" t="str">
        <f t="shared" si="7"/>
        <v/>
      </c>
      <c r="Z66" s="387" t="str">
        <f t="shared" si="7"/>
        <v/>
      </c>
      <c r="AA66" s="387" t="str">
        <f t="shared" si="7"/>
        <v/>
      </c>
      <c r="AB66" s="387" t="str">
        <f t="shared" si="7"/>
        <v/>
      </c>
      <c r="AC66" s="387" t="str">
        <f t="shared" si="7"/>
        <v/>
      </c>
      <c r="AD66" s="335"/>
      <c r="AE66" s="335"/>
      <c r="AF66" s="327" t="str">
        <f t="shared" si="4"/>
        <v/>
      </c>
      <c r="AG66" s="327" t="str">
        <f t="shared" si="5"/>
        <v/>
      </c>
    </row>
    <row r="67" spans="1:33" ht="45" customHeight="1" x14ac:dyDescent="0.15">
      <c r="A67" s="326">
        <f t="shared" si="3"/>
        <v>43431</v>
      </c>
      <c r="B67" s="327" t="str">
        <f t="shared" si="6"/>
        <v>火</v>
      </c>
      <c r="C67" s="339"/>
      <c r="D67" s="339"/>
      <c r="E67" s="79"/>
      <c r="F67" s="79"/>
      <c r="G67" s="79"/>
      <c r="H67" s="79"/>
      <c r="I67" s="79"/>
      <c r="J67" s="79"/>
      <c r="K67" s="79"/>
      <c r="L67" s="79"/>
      <c r="M67" s="79"/>
      <c r="N67" s="79"/>
      <c r="O67" s="79"/>
      <c r="P67" s="79"/>
      <c r="Q67" s="79"/>
      <c r="R67" s="79"/>
      <c r="S67" s="79"/>
      <c r="T67" s="79"/>
      <c r="U67" s="386"/>
      <c r="V67" s="386"/>
      <c r="W67" s="384"/>
      <c r="X67" s="387" t="str">
        <f t="shared" si="7"/>
        <v/>
      </c>
      <c r="Y67" s="387" t="str">
        <f t="shared" si="7"/>
        <v/>
      </c>
      <c r="Z67" s="387" t="str">
        <f t="shared" si="7"/>
        <v/>
      </c>
      <c r="AA67" s="387" t="str">
        <f t="shared" si="7"/>
        <v/>
      </c>
      <c r="AB67" s="387" t="str">
        <f t="shared" si="7"/>
        <v/>
      </c>
      <c r="AC67" s="387" t="str">
        <f t="shared" si="7"/>
        <v/>
      </c>
      <c r="AD67" s="335"/>
      <c r="AE67" s="335"/>
      <c r="AF67" s="327" t="str">
        <f t="shared" si="4"/>
        <v/>
      </c>
      <c r="AG67" s="327" t="str">
        <f t="shared" si="5"/>
        <v/>
      </c>
    </row>
    <row r="68" spans="1:33" ht="45" customHeight="1" x14ac:dyDescent="0.15">
      <c r="A68" s="326">
        <f t="shared" si="3"/>
        <v>43432</v>
      </c>
      <c r="B68" s="327" t="str">
        <f t="shared" si="6"/>
        <v>水</v>
      </c>
      <c r="C68" s="339">
        <v>43446</v>
      </c>
      <c r="D68" s="339">
        <v>43448</v>
      </c>
      <c r="E68" s="79"/>
      <c r="F68" s="79"/>
      <c r="G68" s="79"/>
      <c r="H68" s="79"/>
      <c r="I68" s="79"/>
      <c r="J68" s="79"/>
      <c r="K68" s="79"/>
      <c r="L68" s="79"/>
      <c r="M68" s="79"/>
      <c r="N68" s="79"/>
      <c r="O68" s="79"/>
      <c r="P68" s="79"/>
      <c r="Q68" s="79"/>
      <c r="R68" s="79"/>
      <c r="S68" s="79"/>
      <c r="T68" s="79"/>
      <c r="U68" s="386"/>
      <c r="V68" s="386"/>
      <c r="W68" s="384"/>
      <c r="X68" s="387" t="str">
        <f t="shared" si="7"/>
        <v>●</v>
      </c>
      <c r="Y68" s="387" t="str">
        <f t="shared" si="7"/>
        <v/>
      </c>
      <c r="Z68" s="387" t="str">
        <f t="shared" si="7"/>
        <v/>
      </c>
      <c r="AA68" s="387" t="str">
        <f t="shared" si="7"/>
        <v/>
      </c>
      <c r="AB68" s="387" t="str">
        <f t="shared" si="7"/>
        <v/>
      </c>
      <c r="AC68" s="387" t="str">
        <f t="shared" si="7"/>
        <v/>
      </c>
      <c r="AD68" s="335"/>
      <c r="AE68" s="335"/>
      <c r="AF68" s="327">
        <f t="shared" si="4"/>
        <v>15</v>
      </c>
      <c r="AG68" s="327">
        <f t="shared" si="5"/>
        <v>17</v>
      </c>
    </row>
    <row r="69" spans="1:33" ht="45" customHeight="1" x14ac:dyDescent="0.15">
      <c r="A69" s="326">
        <f t="shared" si="3"/>
        <v>43433</v>
      </c>
      <c r="B69" s="327" t="str">
        <f t="shared" si="6"/>
        <v>木</v>
      </c>
      <c r="C69" s="339"/>
      <c r="D69" s="339"/>
      <c r="E69" s="79"/>
      <c r="F69" s="79"/>
      <c r="G69" s="79"/>
      <c r="H69" s="79"/>
      <c r="I69" s="79"/>
      <c r="J69" s="79"/>
      <c r="K69" s="79"/>
      <c r="L69" s="79"/>
      <c r="M69" s="79"/>
      <c r="N69" s="79"/>
      <c r="O69" s="79"/>
      <c r="P69" s="79"/>
      <c r="Q69" s="79"/>
      <c r="R69" s="79"/>
      <c r="S69" s="79"/>
      <c r="T69" s="79"/>
      <c r="U69" s="386"/>
      <c r="V69" s="386"/>
      <c r="W69" s="384"/>
      <c r="X69" s="387" t="str">
        <f t="shared" si="7"/>
        <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t="str">
        <f t="shared" si="4"/>
        <v/>
      </c>
      <c r="AG69" s="327" t="str">
        <f t="shared" si="5"/>
        <v/>
      </c>
    </row>
    <row r="70" spans="1:33" ht="45" customHeight="1" x14ac:dyDescent="0.15">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
      </c>
      <c r="Y70" s="387" t="str">
        <f t="shared" si="8"/>
        <v/>
      </c>
      <c r="Z70" s="387" t="str">
        <f t="shared" si="8"/>
        <v/>
      </c>
      <c r="AA70" s="387" t="str">
        <f t="shared" si="8"/>
        <v/>
      </c>
      <c r="AB70" s="387" t="str">
        <f t="shared" si="8"/>
        <v/>
      </c>
      <c r="AC70" s="387" t="str">
        <f t="shared" si="8"/>
        <v/>
      </c>
      <c r="AD70" s="335"/>
      <c r="AE70" s="335"/>
      <c r="AF70" s="327" t="str">
        <f t="shared" si="4"/>
        <v/>
      </c>
      <c r="AG70" s="327" t="str">
        <f t="shared" si="5"/>
        <v/>
      </c>
    </row>
    <row r="71" spans="1:33" ht="45" customHeight="1" x14ac:dyDescent="0.15">
      <c r="A71" s="326">
        <f t="shared" si="3"/>
        <v>43435</v>
      </c>
      <c r="B71" s="327" t="str">
        <f t="shared" si="6"/>
        <v>土</v>
      </c>
      <c r="C71" s="339">
        <v>43448</v>
      </c>
      <c r="D71" s="339">
        <v>43453</v>
      </c>
      <c r="E71" s="79"/>
      <c r="F71" s="79"/>
      <c r="G71" s="79"/>
      <c r="H71" s="79"/>
      <c r="I71" s="79"/>
      <c r="J71" s="79"/>
      <c r="K71" s="79"/>
      <c r="L71" s="79"/>
      <c r="M71" s="79"/>
      <c r="N71" s="79"/>
      <c r="O71" s="79"/>
      <c r="P71" s="79"/>
      <c r="Q71" s="79"/>
      <c r="R71" s="79"/>
      <c r="S71" s="79"/>
      <c r="T71" s="79"/>
      <c r="U71" s="386"/>
      <c r="V71" s="386"/>
      <c r="W71" s="384"/>
      <c r="X71" s="387" t="str">
        <f t="shared" si="9"/>
        <v>●</v>
      </c>
      <c r="Y71" s="387" t="str">
        <f t="shared" si="8"/>
        <v/>
      </c>
      <c r="Z71" s="387" t="str">
        <f t="shared" si="8"/>
        <v/>
      </c>
      <c r="AA71" s="387" t="str">
        <f t="shared" si="8"/>
        <v/>
      </c>
      <c r="AB71" s="387" t="str">
        <f t="shared" si="8"/>
        <v/>
      </c>
      <c r="AC71" s="387" t="str">
        <f t="shared" si="8"/>
        <v/>
      </c>
      <c r="AD71" s="335"/>
      <c r="AE71" s="335"/>
      <c r="AF71" s="327">
        <f t="shared" si="4"/>
        <v>14</v>
      </c>
      <c r="AG71" s="327">
        <f t="shared" si="5"/>
        <v>19</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x14ac:dyDescent="0.15">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86"/>
      <c r="V73" s="386"/>
      <c r="W73" s="384"/>
      <c r="X73" s="387" t="str">
        <f t="shared" si="9"/>
        <v/>
      </c>
      <c r="Y73" s="387" t="str">
        <f t="shared" si="8"/>
        <v/>
      </c>
      <c r="Z73" s="387" t="str">
        <f t="shared" si="8"/>
        <v/>
      </c>
      <c r="AA73" s="387" t="str">
        <f t="shared" si="8"/>
        <v/>
      </c>
      <c r="AB73" s="387" t="str">
        <f t="shared" si="8"/>
        <v/>
      </c>
      <c r="AC73" s="387" t="str">
        <f t="shared" si="8"/>
        <v/>
      </c>
      <c r="AD73" s="335"/>
      <c r="AE73" s="335"/>
      <c r="AF73" s="327" t="str">
        <f t="shared" si="4"/>
        <v/>
      </c>
      <c r="AG73" s="327" t="str">
        <f t="shared" si="5"/>
        <v/>
      </c>
    </row>
    <row r="74" spans="1:33" ht="45" customHeight="1" x14ac:dyDescent="0.15">
      <c r="A74" s="326">
        <f t="shared" si="3"/>
        <v>43438</v>
      </c>
      <c r="B74" s="327" t="str">
        <f t="shared" si="6"/>
        <v>火</v>
      </c>
      <c r="C74" s="339"/>
      <c r="D74" s="339"/>
      <c r="E74" s="79"/>
      <c r="F74" s="79"/>
      <c r="G74" s="79"/>
      <c r="H74" s="79"/>
      <c r="I74" s="79"/>
      <c r="J74" s="79"/>
      <c r="K74" s="79"/>
      <c r="L74" s="79"/>
      <c r="M74" s="79"/>
      <c r="N74" s="79"/>
      <c r="O74" s="79"/>
      <c r="P74" s="79"/>
      <c r="Q74" s="79"/>
      <c r="R74" s="79"/>
      <c r="S74" s="79"/>
      <c r="T74" s="79"/>
      <c r="U74" s="386"/>
      <c r="V74" s="386"/>
      <c r="W74" s="384"/>
      <c r="X74" s="387" t="str">
        <f t="shared" si="9"/>
        <v/>
      </c>
      <c r="Y74" s="387" t="str">
        <f t="shared" si="8"/>
        <v/>
      </c>
      <c r="Z74" s="387" t="str">
        <f t="shared" si="8"/>
        <v/>
      </c>
      <c r="AA74" s="387" t="str">
        <f t="shared" si="8"/>
        <v/>
      </c>
      <c r="AB74" s="387" t="str">
        <f t="shared" si="8"/>
        <v/>
      </c>
      <c r="AC74" s="387" t="str">
        <f t="shared" si="8"/>
        <v/>
      </c>
      <c r="AD74" s="335"/>
      <c r="AE74" s="335"/>
      <c r="AF74" s="327" t="str">
        <f t="shared" si="4"/>
        <v/>
      </c>
      <c r="AG74" s="327" t="str">
        <f t="shared" si="5"/>
        <v/>
      </c>
    </row>
    <row r="75" spans="1:33" ht="45" customHeight="1" x14ac:dyDescent="0.15">
      <c r="A75" s="326">
        <f t="shared" ref="A75:A138" si="10">IF(A74&gt;=B$3,"",A74+1)</f>
        <v>43439</v>
      </c>
      <c r="B75" s="327" t="str">
        <f t="shared" si="6"/>
        <v>水</v>
      </c>
      <c r="C75" s="339">
        <v>43453</v>
      </c>
      <c r="D75" s="339">
        <v>43455</v>
      </c>
      <c r="E75" s="79"/>
      <c r="F75" s="79"/>
      <c r="G75" s="79"/>
      <c r="H75" s="79"/>
      <c r="I75" s="79"/>
      <c r="J75" s="79"/>
      <c r="K75" s="79"/>
      <c r="L75" s="79"/>
      <c r="M75" s="79"/>
      <c r="N75" s="79"/>
      <c r="O75" s="79"/>
      <c r="P75" s="79"/>
      <c r="Q75" s="79"/>
      <c r="R75" s="79"/>
      <c r="S75" s="79"/>
      <c r="T75" s="79"/>
      <c r="U75" s="386"/>
      <c r="V75" s="386"/>
      <c r="W75" s="384"/>
      <c r="X75" s="387" t="str">
        <f t="shared" si="9"/>
        <v>●</v>
      </c>
      <c r="Y75" s="387" t="str">
        <f t="shared" si="8"/>
        <v/>
      </c>
      <c r="Z75" s="387" t="str">
        <f t="shared" si="8"/>
        <v/>
      </c>
      <c r="AA75" s="387" t="str">
        <f t="shared" si="8"/>
        <v/>
      </c>
      <c r="AB75" s="387" t="str">
        <f t="shared" si="8"/>
        <v/>
      </c>
      <c r="AC75" s="387" t="str">
        <f t="shared" si="8"/>
        <v/>
      </c>
      <c r="AD75" s="335"/>
      <c r="AE75" s="335"/>
      <c r="AF75" s="327">
        <f t="shared" ref="AF75:AF138" si="11">IF(ISBLANK(C75),"",C75-$A75+1)</f>
        <v>15</v>
      </c>
      <c r="AG75" s="327">
        <f t="shared" ref="AG75:AG138" si="12">IF(ISBLANK(D75),"",D75-$A75+1)</f>
        <v>17</v>
      </c>
    </row>
    <row r="76" spans="1:33" ht="45" customHeight="1" x14ac:dyDescent="0.15">
      <c r="A76" s="326">
        <f t="shared" si="10"/>
        <v>43440</v>
      </c>
      <c r="B76" s="327" t="str">
        <f t="shared" ref="B76:B139" si="13">IF(ISBLANK(A76),"",TEXT(A76,"aaa"))</f>
        <v>木</v>
      </c>
      <c r="C76" s="339"/>
      <c r="D76" s="339"/>
      <c r="E76" s="79"/>
      <c r="F76" s="79"/>
      <c r="G76" s="79"/>
      <c r="H76" s="79"/>
      <c r="I76" s="79"/>
      <c r="J76" s="79"/>
      <c r="K76" s="79"/>
      <c r="L76" s="79"/>
      <c r="M76" s="79"/>
      <c r="N76" s="79"/>
      <c r="O76" s="79"/>
      <c r="P76" s="79"/>
      <c r="Q76" s="79"/>
      <c r="R76" s="79"/>
      <c r="S76" s="79"/>
      <c r="T76" s="79"/>
      <c r="U76" s="386"/>
      <c r="V76" s="386"/>
      <c r="W76" s="384"/>
      <c r="X76" s="387" t="str">
        <f t="shared" si="9"/>
        <v/>
      </c>
      <c r="Y76" s="387" t="str">
        <f t="shared" si="8"/>
        <v/>
      </c>
      <c r="Z76" s="387" t="str">
        <f t="shared" si="8"/>
        <v/>
      </c>
      <c r="AA76" s="387" t="str">
        <f t="shared" si="8"/>
        <v/>
      </c>
      <c r="AB76" s="387" t="str">
        <f t="shared" si="8"/>
        <v/>
      </c>
      <c r="AC76" s="387" t="str">
        <f t="shared" si="8"/>
        <v/>
      </c>
      <c r="AD76" s="335"/>
      <c r="AE76" s="335"/>
      <c r="AF76" s="327" t="str">
        <f t="shared" si="11"/>
        <v/>
      </c>
      <c r="AG76" s="327" t="str">
        <f t="shared" si="12"/>
        <v/>
      </c>
    </row>
    <row r="77" spans="1:33" ht="45" customHeight="1" x14ac:dyDescent="0.15">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
      </c>
      <c r="Z77" s="387" t="str">
        <f t="shared" si="8"/>
        <v/>
      </c>
      <c r="AA77" s="387" t="str">
        <f t="shared" si="8"/>
        <v/>
      </c>
      <c r="AB77" s="387" t="str">
        <f t="shared" si="8"/>
        <v/>
      </c>
      <c r="AC77" s="387" t="str">
        <f t="shared" si="8"/>
        <v/>
      </c>
      <c r="AD77" s="335"/>
      <c r="AE77" s="335"/>
      <c r="AF77" s="327" t="str">
        <f t="shared" si="11"/>
        <v/>
      </c>
      <c r="AG77" s="327" t="str">
        <f t="shared" si="12"/>
        <v/>
      </c>
    </row>
    <row r="78" spans="1:33" ht="45" customHeight="1" x14ac:dyDescent="0.15">
      <c r="A78" s="326">
        <f t="shared" si="10"/>
        <v>43442</v>
      </c>
      <c r="B78" s="327" t="str">
        <f t="shared" si="13"/>
        <v>土</v>
      </c>
      <c r="C78" s="339">
        <v>43455</v>
      </c>
      <c r="D78" s="339">
        <v>43460</v>
      </c>
      <c r="E78" s="79"/>
      <c r="F78" s="79"/>
      <c r="G78" s="79"/>
      <c r="H78" s="79"/>
      <c r="I78" s="79"/>
      <c r="J78" s="79"/>
      <c r="K78" s="79"/>
      <c r="L78" s="79"/>
      <c r="M78" s="79"/>
      <c r="N78" s="79"/>
      <c r="O78" s="79"/>
      <c r="P78" s="79"/>
      <c r="Q78" s="79"/>
      <c r="R78" s="79"/>
      <c r="S78" s="79"/>
      <c r="T78" s="79"/>
      <c r="U78" s="386"/>
      <c r="V78" s="386"/>
      <c r="W78" s="384"/>
      <c r="X78" s="387" t="str">
        <f t="shared" si="9"/>
        <v>●</v>
      </c>
      <c r="Y78" s="387" t="str">
        <f t="shared" si="8"/>
        <v/>
      </c>
      <c r="Z78" s="387" t="str">
        <f t="shared" si="8"/>
        <v/>
      </c>
      <c r="AA78" s="387" t="str">
        <f t="shared" si="8"/>
        <v/>
      </c>
      <c r="AB78" s="387" t="str">
        <f t="shared" si="8"/>
        <v/>
      </c>
      <c r="AC78" s="387" t="str">
        <f t="shared" si="8"/>
        <v/>
      </c>
      <c r="AD78" s="335"/>
      <c r="AE78" s="335"/>
      <c r="AF78" s="327">
        <f t="shared" si="11"/>
        <v>14</v>
      </c>
      <c r="AG78" s="327">
        <f t="shared" si="12"/>
        <v>19</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x14ac:dyDescent="0.15">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
      </c>
      <c r="Z80" s="387" t="str">
        <f t="shared" si="8"/>
        <v/>
      </c>
      <c r="AA80" s="387" t="str">
        <f t="shared" si="8"/>
        <v/>
      </c>
      <c r="AB80" s="387" t="str">
        <f t="shared" si="8"/>
        <v/>
      </c>
      <c r="AC80" s="387" t="str">
        <f t="shared" si="8"/>
        <v/>
      </c>
      <c r="AD80" s="335"/>
      <c r="AE80" s="335"/>
      <c r="AF80" s="327" t="str">
        <f t="shared" si="11"/>
        <v/>
      </c>
      <c r="AG80" s="327" t="str">
        <f t="shared" si="12"/>
        <v/>
      </c>
    </row>
    <row r="81" spans="1:33" ht="45" customHeight="1" x14ac:dyDescent="0.15">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86"/>
      <c r="V81" s="386"/>
      <c r="W81" s="384"/>
      <c r="X81" s="387" t="str">
        <f t="shared" si="9"/>
        <v/>
      </c>
      <c r="Y81" s="387" t="str">
        <f t="shared" si="8"/>
        <v/>
      </c>
      <c r="Z81" s="387" t="str">
        <f t="shared" si="8"/>
        <v/>
      </c>
      <c r="AA81" s="387" t="str">
        <f t="shared" si="8"/>
        <v/>
      </c>
      <c r="AB81" s="387" t="str">
        <f t="shared" si="8"/>
        <v/>
      </c>
      <c r="AC81" s="387" t="str">
        <f t="shared" si="8"/>
        <v/>
      </c>
      <c r="AD81" s="335"/>
      <c r="AE81" s="335"/>
      <c r="AF81" s="327" t="str">
        <f t="shared" si="11"/>
        <v/>
      </c>
      <c r="AG81" s="327" t="str">
        <f t="shared" si="12"/>
        <v/>
      </c>
    </row>
    <row r="82" spans="1:33" ht="45" customHeight="1" x14ac:dyDescent="0.15">
      <c r="A82" s="326">
        <f t="shared" si="10"/>
        <v>43446</v>
      </c>
      <c r="B82" s="327" t="str">
        <f t="shared" si="13"/>
        <v>水</v>
      </c>
      <c r="C82" s="339">
        <v>43460</v>
      </c>
      <c r="D82" s="339">
        <v>43472</v>
      </c>
      <c r="E82" s="79"/>
      <c r="F82" s="79"/>
      <c r="G82" s="79"/>
      <c r="H82" s="79"/>
      <c r="I82" s="79"/>
      <c r="J82" s="79"/>
      <c r="K82" s="79"/>
      <c r="L82" s="79"/>
      <c r="M82" s="79"/>
      <c r="N82" s="79"/>
      <c r="O82" s="79"/>
      <c r="P82" s="79"/>
      <c r="Q82" s="79"/>
      <c r="R82" s="79"/>
      <c r="S82" s="79"/>
      <c r="T82" s="79"/>
      <c r="U82" s="386"/>
      <c r="V82" s="386"/>
      <c r="W82" s="384"/>
      <c r="X82" s="387" t="str">
        <f t="shared" si="9"/>
        <v>●</v>
      </c>
      <c r="Y82" s="387" t="str">
        <f t="shared" si="8"/>
        <v/>
      </c>
      <c r="Z82" s="387" t="str">
        <f t="shared" si="8"/>
        <v/>
      </c>
      <c r="AA82" s="387" t="str">
        <f t="shared" si="8"/>
        <v/>
      </c>
      <c r="AB82" s="387" t="str">
        <f t="shared" si="8"/>
        <v/>
      </c>
      <c r="AC82" s="387" t="str">
        <f t="shared" si="8"/>
        <v/>
      </c>
      <c r="AD82" s="335"/>
      <c r="AE82" s="335"/>
      <c r="AF82" s="327">
        <f t="shared" si="11"/>
        <v>15</v>
      </c>
      <c r="AG82" s="327">
        <f t="shared" si="12"/>
        <v>27</v>
      </c>
    </row>
    <row r="83" spans="1:33" ht="45" customHeight="1" x14ac:dyDescent="0.15">
      <c r="A83" s="326">
        <f t="shared" si="10"/>
        <v>43447</v>
      </c>
      <c r="B83" s="327" t="str">
        <f t="shared" si="13"/>
        <v>木</v>
      </c>
      <c r="C83" s="339"/>
      <c r="D83" s="339"/>
      <c r="E83" s="79"/>
      <c r="F83" s="79"/>
      <c r="G83" s="79"/>
      <c r="H83" s="79"/>
      <c r="I83" s="79"/>
      <c r="J83" s="79"/>
      <c r="K83" s="79"/>
      <c r="L83" s="79"/>
      <c r="M83" s="79"/>
      <c r="N83" s="79"/>
      <c r="O83" s="79"/>
      <c r="P83" s="79"/>
      <c r="Q83" s="79"/>
      <c r="R83" s="79"/>
      <c r="S83" s="79"/>
      <c r="T83" s="79"/>
      <c r="U83" s="386"/>
      <c r="V83" s="386"/>
      <c r="W83" s="384"/>
      <c r="X83" s="387" t="str">
        <f t="shared" si="9"/>
        <v/>
      </c>
      <c r="Y83" s="387" t="str">
        <f t="shared" si="8"/>
        <v/>
      </c>
      <c r="Z83" s="387" t="str">
        <f t="shared" si="8"/>
        <v/>
      </c>
      <c r="AA83" s="387" t="str">
        <f t="shared" si="8"/>
        <v/>
      </c>
      <c r="AB83" s="387" t="str">
        <f t="shared" si="8"/>
        <v/>
      </c>
      <c r="AC83" s="387" t="str">
        <f t="shared" si="8"/>
        <v/>
      </c>
      <c r="AD83" s="335"/>
      <c r="AE83" s="335"/>
      <c r="AF83" s="327" t="str">
        <f t="shared" si="11"/>
        <v/>
      </c>
      <c r="AG83" s="327" t="str">
        <f t="shared" si="12"/>
        <v/>
      </c>
    </row>
    <row r="84" spans="1:33" ht="45" customHeight="1" x14ac:dyDescent="0.15">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35"/>
      <c r="AE84" s="335"/>
      <c r="AF84" s="327" t="str">
        <f t="shared" si="11"/>
        <v/>
      </c>
      <c r="AG84" s="327" t="str">
        <f t="shared" si="12"/>
        <v/>
      </c>
    </row>
    <row r="85" spans="1:33" ht="45" customHeight="1" x14ac:dyDescent="0.15">
      <c r="A85" s="326">
        <f t="shared" si="10"/>
        <v>43449</v>
      </c>
      <c r="B85" s="327" t="str">
        <f t="shared" si="13"/>
        <v>土</v>
      </c>
      <c r="C85" s="339">
        <v>43472</v>
      </c>
      <c r="D85" s="339">
        <v>43476</v>
      </c>
      <c r="E85" s="79"/>
      <c r="F85" s="79"/>
      <c r="G85" s="79"/>
      <c r="H85" s="79"/>
      <c r="I85" s="79"/>
      <c r="J85" s="79"/>
      <c r="K85" s="79"/>
      <c r="L85" s="79"/>
      <c r="M85" s="79"/>
      <c r="N85" s="79"/>
      <c r="O85" s="79"/>
      <c r="P85" s="79"/>
      <c r="Q85" s="79"/>
      <c r="R85" s="79"/>
      <c r="S85" s="79"/>
      <c r="T85" s="79"/>
      <c r="U85" s="386"/>
      <c r="V85" s="386"/>
      <c r="W85" s="384"/>
      <c r="X85" s="387" t="str">
        <f t="shared" si="9"/>
        <v>●</v>
      </c>
      <c r="Y85" s="387" t="str">
        <f t="shared" si="8"/>
        <v/>
      </c>
      <c r="Z85" s="387" t="str">
        <f t="shared" si="8"/>
        <v/>
      </c>
      <c r="AA85" s="387" t="str">
        <f t="shared" si="8"/>
        <v/>
      </c>
      <c r="AB85" s="387" t="str">
        <f t="shared" si="8"/>
        <v/>
      </c>
      <c r="AC85" s="387" t="str">
        <f t="shared" si="8"/>
        <v/>
      </c>
      <c r="AD85" s="335"/>
      <c r="AE85" s="335"/>
      <c r="AF85" s="327">
        <f t="shared" si="11"/>
        <v>24</v>
      </c>
      <c r="AG85" s="327">
        <f t="shared" si="12"/>
        <v>28</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x14ac:dyDescent="0.15">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86"/>
      <c r="V87" s="386"/>
      <c r="W87" s="384"/>
      <c r="X87" s="387" t="str">
        <f t="shared" si="9"/>
        <v/>
      </c>
      <c r="Y87" s="387" t="str">
        <f t="shared" si="8"/>
        <v/>
      </c>
      <c r="Z87" s="387" t="str">
        <f t="shared" si="8"/>
        <v/>
      </c>
      <c r="AA87" s="387" t="str">
        <f t="shared" si="8"/>
        <v/>
      </c>
      <c r="AB87" s="387" t="str">
        <f t="shared" si="8"/>
        <v/>
      </c>
      <c r="AC87" s="387" t="str">
        <f t="shared" si="8"/>
        <v/>
      </c>
      <c r="AD87" s="335"/>
      <c r="AE87" s="335"/>
      <c r="AF87" s="327" t="str">
        <f t="shared" si="11"/>
        <v/>
      </c>
      <c r="AG87" s="327" t="str">
        <f t="shared" si="12"/>
        <v/>
      </c>
    </row>
    <row r="88" spans="1:33" ht="45" customHeight="1" x14ac:dyDescent="0.15">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35"/>
      <c r="AE88" s="335"/>
      <c r="AF88" s="327" t="str">
        <f t="shared" si="11"/>
        <v/>
      </c>
      <c r="AG88" s="327" t="str">
        <f t="shared" si="12"/>
        <v/>
      </c>
    </row>
    <row r="89" spans="1:33" ht="45" customHeight="1" x14ac:dyDescent="0.15">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35"/>
      <c r="AE89" s="335"/>
      <c r="AF89" s="327" t="str">
        <f t="shared" si="11"/>
        <v/>
      </c>
      <c r="AG89" s="327" t="str">
        <f t="shared" si="12"/>
        <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86"/>
      <c r="V90" s="386"/>
      <c r="W90" s="384"/>
      <c r="X90" s="387" t="str">
        <f t="shared" si="9"/>
        <v/>
      </c>
      <c r="Y90" s="387" t="str">
        <f t="shared" si="8"/>
        <v/>
      </c>
      <c r="Z90" s="387" t="str">
        <f t="shared" si="8"/>
        <v/>
      </c>
      <c r="AA90" s="387" t="str">
        <f t="shared" si="8"/>
        <v/>
      </c>
      <c r="AB90" s="387" t="str">
        <f t="shared" si="8"/>
        <v/>
      </c>
      <c r="AC90" s="387" t="str">
        <f t="shared" si="8"/>
        <v/>
      </c>
      <c r="AD90" s="335"/>
      <c r="AE90" s="335"/>
      <c r="AF90" s="327" t="str">
        <f t="shared" si="11"/>
        <v/>
      </c>
      <c r="AG90" s="327" t="str">
        <f t="shared" si="12"/>
        <v/>
      </c>
    </row>
    <row r="91" spans="1:33" ht="45" customHeight="1" x14ac:dyDescent="0.15">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35"/>
      <c r="AE91" s="335"/>
      <c r="AF91" s="327" t="str">
        <f t="shared" si="11"/>
        <v/>
      </c>
      <c r="AG91" s="327" t="str">
        <f t="shared" si="12"/>
        <v/>
      </c>
    </row>
    <row r="92" spans="1:33" ht="45" customHeight="1" x14ac:dyDescent="0.15">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35"/>
      <c r="AE92" s="335"/>
      <c r="AF92" s="327" t="str">
        <f t="shared" si="11"/>
        <v/>
      </c>
      <c r="AG92" s="327" t="str">
        <f t="shared" si="12"/>
        <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35"/>
      <c r="AE94" s="335"/>
      <c r="AF94" s="327" t="str">
        <f t="shared" si="11"/>
        <v/>
      </c>
      <c r="AG94" s="327" t="str">
        <f t="shared" si="12"/>
        <v/>
      </c>
    </row>
    <row r="95" spans="1:33" ht="45" customHeight="1" x14ac:dyDescent="0.15">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86"/>
      <c r="V95" s="386"/>
      <c r="W95" s="384"/>
      <c r="X95" s="387" t="str">
        <f t="shared" si="9"/>
        <v/>
      </c>
      <c r="Y95" s="387" t="str">
        <f t="shared" si="8"/>
        <v/>
      </c>
      <c r="Z95" s="387" t="str">
        <f t="shared" si="8"/>
        <v/>
      </c>
      <c r="AA95" s="387" t="str">
        <f t="shared" si="8"/>
        <v/>
      </c>
      <c r="AB95" s="387" t="str">
        <f t="shared" si="8"/>
        <v/>
      </c>
      <c r="AC95" s="387" t="str">
        <f t="shared" si="8"/>
        <v/>
      </c>
      <c r="AD95" s="335"/>
      <c r="AE95" s="335"/>
      <c r="AF95" s="327" t="str">
        <f t="shared" si="11"/>
        <v/>
      </c>
      <c r="AG95" s="327" t="str">
        <f t="shared" si="12"/>
        <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35"/>
      <c r="AE96" s="335"/>
      <c r="AF96" s="327" t="str">
        <f t="shared" si="11"/>
        <v/>
      </c>
      <c r="AG96" s="327" t="str">
        <f t="shared" si="12"/>
        <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86"/>
      <c r="V97" s="386"/>
      <c r="W97" s="384"/>
      <c r="X97" s="387" t="str">
        <f t="shared" si="9"/>
        <v/>
      </c>
      <c r="Y97" s="387" t="str">
        <f t="shared" si="8"/>
        <v/>
      </c>
      <c r="Z97" s="387" t="str">
        <f t="shared" si="8"/>
        <v/>
      </c>
      <c r="AA97" s="387" t="str">
        <f t="shared" si="8"/>
        <v/>
      </c>
      <c r="AB97" s="387" t="str">
        <f t="shared" si="8"/>
        <v/>
      </c>
      <c r="AC97" s="387" t="str">
        <f t="shared" si="8"/>
        <v/>
      </c>
      <c r="AD97" s="335"/>
      <c r="AE97" s="335"/>
      <c r="AF97" s="327" t="str">
        <f t="shared" si="11"/>
        <v/>
      </c>
      <c r="AG97" s="327" t="str">
        <f t="shared" si="12"/>
        <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x14ac:dyDescent="0.15">
      <c r="A106" s="326">
        <f t="shared" si="10"/>
        <v>43470</v>
      </c>
      <c r="B106" s="327" t="str">
        <f t="shared" si="13"/>
        <v>土</v>
      </c>
      <c r="C106" s="339">
        <v>43483</v>
      </c>
      <c r="D106" s="339">
        <v>43488</v>
      </c>
      <c r="E106" s="79"/>
      <c r="F106" s="79"/>
      <c r="G106" s="79"/>
      <c r="H106" s="79"/>
      <c r="I106" s="79"/>
      <c r="J106" s="79"/>
      <c r="K106" s="79"/>
      <c r="L106" s="79"/>
      <c r="M106" s="79"/>
      <c r="N106" s="79"/>
      <c r="O106" s="79"/>
      <c r="P106" s="79"/>
      <c r="Q106" s="79"/>
      <c r="R106" s="79"/>
      <c r="S106" s="79"/>
      <c r="T106" s="79"/>
      <c r="U106" s="386"/>
      <c r="V106" s="386"/>
      <c r="W106" s="384"/>
      <c r="X106" s="387" t="str">
        <f t="shared" si="9"/>
        <v>●</v>
      </c>
      <c r="Y106" s="387" t="str">
        <f t="shared" si="8"/>
        <v/>
      </c>
      <c r="Z106" s="387" t="str">
        <f t="shared" si="8"/>
        <v/>
      </c>
      <c r="AA106" s="387" t="str">
        <f t="shared" si="8"/>
        <v/>
      </c>
      <c r="AB106" s="387" t="str">
        <f t="shared" si="8"/>
        <v/>
      </c>
      <c r="AC106" s="387" t="str">
        <f t="shared" si="8"/>
        <v/>
      </c>
      <c r="AD106" s="335"/>
      <c r="AE106" s="335"/>
      <c r="AF106" s="327">
        <f t="shared" si="11"/>
        <v>14</v>
      </c>
      <c r="AG106" s="327">
        <f t="shared" si="12"/>
        <v>19</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x14ac:dyDescent="0.15">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86"/>
      <c r="V108" s="386"/>
      <c r="W108" s="384"/>
      <c r="X108" s="387" t="str">
        <f t="shared" si="9"/>
        <v/>
      </c>
      <c r="Y108" s="387" t="str">
        <f t="shared" si="8"/>
        <v/>
      </c>
      <c r="Z108" s="387" t="str">
        <f t="shared" si="8"/>
        <v/>
      </c>
      <c r="AA108" s="387" t="str">
        <f t="shared" si="8"/>
        <v/>
      </c>
      <c r="AB108" s="387" t="str">
        <f t="shared" si="8"/>
        <v/>
      </c>
      <c r="AC108" s="387" t="str">
        <f t="shared" si="8"/>
        <v/>
      </c>
      <c r="AD108" s="335"/>
      <c r="AE108" s="335"/>
      <c r="AF108" s="327" t="str">
        <f t="shared" si="11"/>
        <v/>
      </c>
      <c r="AG108" s="327" t="str">
        <f t="shared" si="12"/>
        <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86"/>
      <c r="V109" s="386"/>
      <c r="W109" s="384"/>
      <c r="X109" s="387" t="str">
        <f t="shared" si="9"/>
        <v/>
      </c>
      <c r="Y109" s="387" t="str">
        <f t="shared" si="8"/>
        <v/>
      </c>
      <c r="Z109" s="387" t="str">
        <f t="shared" si="8"/>
        <v/>
      </c>
      <c r="AA109" s="387" t="str">
        <f t="shared" si="8"/>
        <v/>
      </c>
      <c r="AB109" s="387" t="str">
        <f t="shared" si="8"/>
        <v/>
      </c>
      <c r="AC109" s="387" t="str">
        <f t="shared" si="8"/>
        <v/>
      </c>
      <c r="AD109" s="335"/>
      <c r="AE109" s="335"/>
      <c r="AF109" s="327" t="str">
        <f t="shared" si="11"/>
        <v/>
      </c>
      <c r="AG109" s="327" t="str">
        <f t="shared" si="12"/>
        <v/>
      </c>
    </row>
    <row r="110" spans="1:33" ht="45" customHeight="1" x14ac:dyDescent="0.15">
      <c r="A110" s="326">
        <f t="shared" si="10"/>
        <v>43474</v>
      </c>
      <c r="B110" s="327" t="str">
        <f t="shared" si="13"/>
        <v>水</v>
      </c>
      <c r="C110" s="339">
        <v>43488</v>
      </c>
      <c r="D110" s="339">
        <v>43490</v>
      </c>
      <c r="E110" s="79"/>
      <c r="F110" s="79"/>
      <c r="G110" s="79"/>
      <c r="H110" s="79"/>
      <c r="I110" s="79"/>
      <c r="J110" s="79"/>
      <c r="K110" s="79"/>
      <c r="L110" s="79"/>
      <c r="M110" s="79"/>
      <c r="N110" s="79"/>
      <c r="O110" s="79"/>
      <c r="P110" s="79"/>
      <c r="Q110" s="79"/>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f t="shared" si="11"/>
        <v>15</v>
      </c>
      <c r="AG110" s="327">
        <f t="shared" si="12"/>
        <v>17</v>
      </c>
    </row>
    <row r="111" spans="1:33" ht="45" customHeight="1" x14ac:dyDescent="0.15">
      <c r="A111" s="326">
        <f t="shared" si="10"/>
        <v>43475</v>
      </c>
      <c r="B111" s="327" t="str">
        <f t="shared" si="13"/>
        <v>木</v>
      </c>
      <c r="C111" s="339"/>
      <c r="D111" s="339"/>
      <c r="E111" s="79"/>
      <c r="F111" s="79"/>
      <c r="G111" s="79"/>
      <c r="H111" s="79"/>
      <c r="I111" s="79"/>
      <c r="J111" s="79"/>
      <c r="K111" s="79"/>
      <c r="L111" s="79"/>
      <c r="M111" s="79"/>
      <c r="N111" s="79"/>
      <c r="O111" s="79"/>
      <c r="P111" s="79"/>
      <c r="Q111" s="79"/>
      <c r="R111" s="79"/>
      <c r="S111" s="79"/>
      <c r="T111" s="79"/>
      <c r="U111" s="386"/>
      <c r="V111" s="386"/>
      <c r="W111" s="384"/>
      <c r="X111" s="387" t="str">
        <f t="shared" si="9"/>
        <v/>
      </c>
      <c r="Y111" s="387" t="str">
        <f t="shared" si="8"/>
        <v/>
      </c>
      <c r="Z111" s="387" t="str">
        <f t="shared" si="8"/>
        <v/>
      </c>
      <c r="AA111" s="387" t="str">
        <f t="shared" si="8"/>
        <v/>
      </c>
      <c r="AB111" s="387" t="str">
        <f t="shared" si="8"/>
        <v/>
      </c>
      <c r="AC111" s="387" t="str">
        <f t="shared" si="8"/>
        <v/>
      </c>
      <c r="AD111" s="335"/>
      <c r="AE111" s="335"/>
      <c r="AF111" s="327" t="str">
        <f t="shared" si="11"/>
        <v/>
      </c>
      <c r="AG111" s="327" t="str">
        <f t="shared" si="12"/>
        <v/>
      </c>
    </row>
    <row r="112" spans="1:33" ht="45" customHeight="1" x14ac:dyDescent="0.15">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86"/>
      <c r="V112" s="386"/>
      <c r="W112" s="384"/>
      <c r="X112" s="387" t="str">
        <f t="shared" si="9"/>
        <v/>
      </c>
      <c r="Y112" s="387" t="str">
        <f t="shared" si="8"/>
        <v/>
      </c>
      <c r="Z112" s="387" t="str">
        <f t="shared" si="8"/>
        <v/>
      </c>
      <c r="AA112" s="387" t="str">
        <f t="shared" si="8"/>
        <v/>
      </c>
      <c r="AB112" s="387" t="str">
        <f t="shared" si="8"/>
        <v/>
      </c>
      <c r="AC112" s="387" t="str">
        <f t="shared" si="8"/>
        <v/>
      </c>
      <c r="AD112" s="335"/>
      <c r="AE112" s="335"/>
      <c r="AF112" s="327" t="str">
        <f t="shared" si="11"/>
        <v/>
      </c>
      <c r="AG112" s="327" t="str">
        <f t="shared" si="12"/>
        <v/>
      </c>
    </row>
    <row r="113" spans="1:33" ht="45" customHeight="1" x14ac:dyDescent="0.15">
      <c r="A113" s="326">
        <f t="shared" si="10"/>
        <v>43477</v>
      </c>
      <c r="B113" s="327" t="str">
        <f t="shared" si="13"/>
        <v>土</v>
      </c>
      <c r="C113" s="339">
        <v>43490</v>
      </c>
      <c r="D113" s="339">
        <v>43495</v>
      </c>
      <c r="E113" s="79"/>
      <c r="F113" s="79"/>
      <c r="G113" s="79"/>
      <c r="H113" s="79"/>
      <c r="I113" s="79"/>
      <c r="J113" s="79"/>
      <c r="K113" s="79"/>
      <c r="L113" s="79"/>
      <c r="M113" s="79"/>
      <c r="N113" s="79"/>
      <c r="O113" s="79"/>
      <c r="P113" s="79"/>
      <c r="Q113" s="79"/>
      <c r="R113" s="79"/>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f t="shared" si="12"/>
        <v>19</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35"/>
      <c r="AE114" s="335"/>
      <c r="AF114" s="327" t="str">
        <f t="shared" si="11"/>
        <v/>
      </c>
      <c r="AG114" s="327" t="str">
        <f t="shared" si="12"/>
        <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
      </c>
      <c r="Z115" s="387" t="str">
        <f t="shared" si="8"/>
        <v/>
      </c>
      <c r="AA115" s="387" t="str">
        <f t="shared" si="8"/>
        <v/>
      </c>
      <c r="AB115" s="387" t="str">
        <f t="shared" si="8"/>
        <v/>
      </c>
      <c r="AC115" s="387" t="str">
        <f t="shared" si="8"/>
        <v/>
      </c>
      <c r="AD115" s="335"/>
      <c r="AE115" s="335"/>
      <c r="AF115" s="327" t="str">
        <f t="shared" si="11"/>
        <v/>
      </c>
      <c r="AG115" s="327" t="str">
        <f t="shared" si="12"/>
        <v/>
      </c>
    </row>
    <row r="116" spans="1:33" ht="45" customHeight="1" x14ac:dyDescent="0.15">
      <c r="A116" s="326">
        <f t="shared" si="10"/>
        <v>43480</v>
      </c>
      <c r="B116" s="327" t="str">
        <f t="shared" si="13"/>
        <v>火</v>
      </c>
      <c r="C116" s="339"/>
      <c r="D116" s="339"/>
      <c r="E116" s="79"/>
      <c r="F116" s="79"/>
      <c r="G116" s="79"/>
      <c r="H116" s="79"/>
      <c r="I116" s="79"/>
      <c r="J116" s="79"/>
      <c r="K116" s="79"/>
      <c r="L116" s="79"/>
      <c r="M116" s="79"/>
      <c r="N116" s="79"/>
      <c r="O116" s="79"/>
      <c r="P116" s="79"/>
      <c r="Q116" s="79"/>
      <c r="R116" s="79"/>
      <c r="S116" s="79"/>
      <c r="T116" s="79"/>
      <c r="U116" s="386"/>
      <c r="V116" s="386"/>
      <c r="W116" s="384"/>
      <c r="X116" s="387" t="str">
        <f t="shared" si="9"/>
        <v/>
      </c>
      <c r="Y116" s="387" t="str">
        <f t="shared" si="8"/>
        <v/>
      </c>
      <c r="Z116" s="387" t="str">
        <f t="shared" si="8"/>
        <v/>
      </c>
      <c r="AA116" s="387" t="str">
        <f t="shared" si="8"/>
        <v/>
      </c>
      <c r="AB116" s="387" t="str">
        <f t="shared" si="8"/>
        <v/>
      </c>
      <c r="AC116" s="387" t="str">
        <f t="shared" si="8"/>
        <v/>
      </c>
      <c r="AD116" s="335"/>
      <c r="AE116" s="335"/>
      <c r="AF116" s="327" t="str">
        <f t="shared" si="11"/>
        <v/>
      </c>
      <c r="AG116" s="327" t="str">
        <f t="shared" si="12"/>
        <v/>
      </c>
    </row>
    <row r="117" spans="1:33" ht="45" customHeight="1" x14ac:dyDescent="0.15">
      <c r="A117" s="326">
        <f t="shared" si="10"/>
        <v>43481</v>
      </c>
      <c r="B117" s="327" t="str">
        <f t="shared" si="13"/>
        <v>水</v>
      </c>
      <c r="C117" s="339">
        <v>43495</v>
      </c>
      <c r="D117" s="339">
        <v>43497</v>
      </c>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v>
      </c>
      <c r="Z117" s="387" t="str">
        <f t="shared" si="8"/>
        <v/>
      </c>
      <c r="AA117" s="387" t="str">
        <f t="shared" si="8"/>
        <v/>
      </c>
      <c r="AB117" s="387" t="str">
        <f t="shared" si="8"/>
        <v/>
      </c>
      <c r="AC117" s="387" t="str">
        <f t="shared" si="8"/>
        <v/>
      </c>
      <c r="AD117" s="335"/>
      <c r="AE117" s="335"/>
      <c r="AF117" s="327">
        <f t="shared" si="11"/>
        <v>15</v>
      </c>
      <c r="AG117" s="327">
        <f t="shared" si="12"/>
        <v>17</v>
      </c>
    </row>
    <row r="118" spans="1:33" ht="45" customHeight="1" x14ac:dyDescent="0.15">
      <c r="A118" s="326">
        <f t="shared" si="10"/>
        <v>43482</v>
      </c>
      <c r="B118" s="327" t="str">
        <f t="shared" si="13"/>
        <v>木</v>
      </c>
      <c r="C118" s="339"/>
      <c r="D118" s="339"/>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
      </c>
      <c r="Z118" s="387" t="str">
        <f t="shared" si="8"/>
        <v/>
      </c>
      <c r="AA118" s="387" t="str">
        <f t="shared" si="8"/>
        <v/>
      </c>
      <c r="AB118" s="387" t="str">
        <f t="shared" si="8"/>
        <v/>
      </c>
      <c r="AC118" s="387" t="str">
        <f t="shared" si="8"/>
        <v/>
      </c>
      <c r="AD118" s="335"/>
      <c r="AE118" s="335"/>
      <c r="AF118" s="327" t="str">
        <f t="shared" si="11"/>
        <v/>
      </c>
      <c r="AG118" s="327" t="str">
        <f t="shared" si="12"/>
        <v/>
      </c>
    </row>
    <row r="119" spans="1:33" ht="45" customHeight="1" x14ac:dyDescent="0.15">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
      </c>
      <c r="Z119" s="387" t="str">
        <f t="shared" si="8"/>
        <v/>
      </c>
      <c r="AA119" s="387" t="str">
        <f t="shared" si="8"/>
        <v/>
      </c>
      <c r="AB119" s="387" t="str">
        <f t="shared" si="8"/>
        <v/>
      </c>
      <c r="AC119" s="387" t="str">
        <f t="shared" si="8"/>
        <v/>
      </c>
      <c r="AD119" s="335"/>
      <c r="AE119" s="335"/>
      <c r="AF119" s="327" t="str">
        <f t="shared" si="11"/>
        <v/>
      </c>
      <c r="AG119" s="327" t="str">
        <f t="shared" si="12"/>
        <v/>
      </c>
    </row>
    <row r="120" spans="1:33" ht="45" customHeight="1" x14ac:dyDescent="0.15">
      <c r="A120" s="326">
        <f t="shared" si="10"/>
        <v>43484</v>
      </c>
      <c r="B120" s="327" t="str">
        <f t="shared" si="13"/>
        <v>土</v>
      </c>
      <c r="C120" s="339">
        <v>43497</v>
      </c>
      <c r="D120" s="339">
        <v>43502</v>
      </c>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8"/>
        <v>●</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14</v>
      </c>
      <c r="AG120" s="327">
        <f t="shared" si="12"/>
        <v>19</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
      </c>
      <c r="Z122" s="387" t="str">
        <f t="shared" si="14"/>
        <v/>
      </c>
      <c r="AA122" s="387" t="str">
        <f t="shared" si="14"/>
        <v/>
      </c>
      <c r="AB122" s="387" t="str">
        <f t="shared" si="14"/>
        <v/>
      </c>
      <c r="AC122" s="387" t="str">
        <f t="shared" si="14"/>
        <v/>
      </c>
      <c r="AD122" s="335"/>
      <c r="AE122" s="335"/>
      <c r="AF122" s="327" t="str">
        <f t="shared" si="11"/>
        <v/>
      </c>
      <c r="AG122" s="327" t="str">
        <f t="shared" si="12"/>
        <v/>
      </c>
    </row>
    <row r="123" spans="1:33" ht="45" customHeight="1" x14ac:dyDescent="0.15">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
      </c>
      <c r="Z123" s="387" t="str">
        <f t="shared" si="14"/>
        <v/>
      </c>
      <c r="AA123" s="387" t="str">
        <f t="shared" si="14"/>
        <v/>
      </c>
      <c r="AB123" s="387" t="str">
        <f t="shared" si="14"/>
        <v/>
      </c>
      <c r="AC123" s="387" t="str">
        <f t="shared" si="14"/>
        <v/>
      </c>
      <c r="AD123" s="335"/>
      <c r="AE123" s="335"/>
      <c r="AF123" s="327" t="str">
        <f t="shared" si="11"/>
        <v/>
      </c>
      <c r="AG123" s="327" t="str">
        <f t="shared" si="12"/>
        <v/>
      </c>
    </row>
    <row r="124" spans="1:33" ht="45" customHeight="1" x14ac:dyDescent="0.15">
      <c r="A124" s="326">
        <f t="shared" si="10"/>
        <v>43488</v>
      </c>
      <c r="B124" s="327" t="str">
        <f t="shared" si="13"/>
        <v>水</v>
      </c>
      <c r="C124" s="339">
        <v>43502</v>
      </c>
      <c r="D124" s="339">
        <v>43504</v>
      </c>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v>
      </c>
      <c r="Z124" s="387" t="str">
        <f t="shared" si="14"/>
        <v/>
      </c>
      <c r="AA124" s="387" t="str">
        <f t="shared" si="14"/>
        <v/>
      </c>
      <c r="AB124" s="387" t="str">
        <f t="shared" si="14"/>
        <v/>
      </c>
      <c r="AC124" s="387" t="str">
        <f t="shared" si="14"/>
        <v/>
      </c>
      <c r="AD124" s="335"/>
      <c r="AE124" s="335"/>
      <c r="AF124" s="327">
        <f t="shared" si="11"/>
        <v>15</v>
      </c>
      <c r="AG124" s="327">
        <f t="shared" si="12"/>
        <v>17</v>
      </c>
    </row>
    <row r="125" spans="1:33" ht="45" customHeight="1" x14ac:dyDescent="0.15">
      <c r="A125" s="326">
        <f t="shared" si="10"/>
        <v>43489</v>
      </c>
      <c r="B125" s="327" t="str">
        <f t="shared" si="13"/>
        <v>木</v>
      </c>
      <c r="C125" s="339"/>
      <c r="D125" s="339"/>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
      </c>
      <c r="AA125" s="387" t="str">
        <f t="shared" si="14"/>
        <v/>
      </c>
      <c r="AB125" s="387" t="str">
        <f t="shared" si="14"/>
        <v/>
      </c>
      <c r="AC125" s="387" t="str">
        <f t="shared" si="14"/>
        <v/>
      </c>
      <c r="AD125" s="335"/>
      <c r="AE125" s="335"/>
      <c r="AF125" s="327" t="str">
        <f t="shared" si="11"/>
        <v/>
      </c>
      <c r="AG125" s="327" t="str">
        <f t="shared" si="12"/>
        <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35"/>
      <c r="AE126" s="335"/>
      <c r="AF126" s="327" t="str">
        <f t="shared" si="11"/>
        <v/>
      </c>
      <c r="AG126" s="327" t="str">
        <f t="shared" si="12"/>
        <v/>
      </c>
    </row>
    <row r="127" spans="1:33" ht="45" customHeight="1" x14ac:dyDescent="0.15">
      <c r="A127" s="326">
        <f t="shared" si="10"/>
        <v>43491</v>
      </c>
      <c r="B127" s="327" t="str">
        <f t="shared" si="13"/>
        <v>土</v>
      </c>
      <c r="C127" s="339">
        <v>43504</v>
      </c>
      <c r="D127" s="339">
        <v>43509</v>
      </c>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v>
      </c>
      <c r="Z127" s="387" t="str">
        <f t="shared" si="14"/>
        <v/>
      </c>
      <c r="AA127" s="387" t="str">
        <f t="shared" si="14"/>
        <v/>
      </c>
      <c r="AB127" s="387" t="str">
        <f t="shared" si="14"/>
        <v/>
      </c>
      <c r="AC127" s="387" t="str">
        <f t="shared" si="14"/>
        <v/>
      </c>
      <c r="AD127" s="335"/>
      <c r="AE127" s="335"/>
      <c r="AF127" s="327">
        <f t="shared" si="11"/>
        <v>14</v>
      </c>
      <c r="AG127" s="327">
        <f t="shared" si="12"/>
        <v>19</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35"/>
      <c r="AE128" s="335"/>
      <c r="AF128" s="327" t="str">
        <f t="shared" si="11"/>
        <v/>
      </c>
      <c r="AG128" s="327" t="str">
        <f t="shared" si="12"/>
        <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
      </c>
      <c r="AA129" s="387" t="str">
        <f t="shared" si="14"/>
        <v/>
      </c>
      <c r="AB129" s="387" t="str">
        <f t="shared" si="14"/>
        <v/>
      </c>
      <c r="AC129" s="387" t="str">
        <f t="shared" si="14"/>
        <v/>
      </c>
      <c r="AD129" s="335"/>
      <c r="AE129" s="335"/>
      <c r="AF129" s="327" t="str">
        <f t="shared" si="11"/>
        <v/>
      </c>
      <c r="AG129" s="327" t="str">
        <f t="shared" si="12"/>
        <v/>
      </c>
    </row>
    <row r="130" spans="1:33" ht="45" customHeight="1" x14ac:dyDescent="0.15">
      <c r="A130" s="326">
        <f t="shared" si="10"/>
        <v>43494</v>
      </c>
      <c r="B130" s="327" t="str">
        <f t="shared" si="13"/>
        <v>火</v>
      </c>
      <c r="C130" s="339"/>
      <c r="D130" s="339"/>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
      </c>
      <c r="AA130" s="387" t="str">
        <f t="shared" si="14"/>
        <v/>
      </c>
      <c r="AB130" s="387" t="str">
        <f t="shared" si="14"/>
        <v/>
      </c>
      <c r="AC130" s="387" t="str">
        <f t="shared" si="14"/>
        <v/>
      </c>
      <c r="AD130" s="335"/>
      <c r="AE130" s="335"/>
      <c r="AF130" s="327" t="str">
        <f t="shared" si="11"/>
        <v/>
      </c>
      <c r="AG130" s="327" t="str">
        <f t="shared" si="12"/>
        <v/>
      </c>
    </row>
    <row r="131" spans="1:33" ht="45" customHeight="1" x14ac:dyDescent="0.15">
      <c r="A131" s="326">
        <f t="shared" si="10"/>
        <v>43495</v>
      </c>
      <c r="B131" s="327" t="str">
        <f t="shared" si="13"/>
        <v>水</v>
      </c>
      <c r="C131" s="339">
        <v>43509</v>
      </c>
      <c r="D131" s="339">
        <v>43511</v>
      </c>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v>
      </c>
      <c r="Z131" s="387" t="str">
        <f t="shared" si="14"/>
        <v/>
      </c>
      <c r="AA131" s="387" t="str">
        <f t="shared" si="14"/>
        <v/>
      </c>
      <c r="AB131" s="387" t="str">
        <f t="shared" si="14"/>
        <v/>
      </c>
      <c r="AC131" s="387" t="str">
        <f t="shared" si="14"/>
        <v/>
      </c>
      <c r="AD131" s="335"/>
      <c r="AE131" s="335"/>
      <c r="AF131" s="327">
        <f t="shared" si="11"/>
        <v>15</v>
      </c>
      <c r="AG131" s="327">
        <f t="shared" si="12"/>
        <v>17</v>
      </c>
    </row>
    <row r="132" spans="1:33" ht="45" customHeight="1" x14ac:dyDescent="0.15">
      <c r="A132" s="326">
        <f t="shared" si="10"/>
        <v>43496</v>
      </c>
      <c r="B132" s="327" t="str">
        <f t="shared" si="13"/>
        <v>木</v>
      </c>
      <c r="C132" s="339"/>
      <c r="D132" s="339"/>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
      </c>
      <c r="AB132" s="387" t="str">
        <f t="shared" si="14"/>
        <v/>
      </c>
      <c r="AC132" s="387" t="str">
        <f t="shared" si="14"/>
        <v/>
      </c>
      <c r="AD132" s="335"/>
      <c r="AE132" s="335"/>
      <c r="AF132" s="327" t="str">
        <f t="shared" si="11"/>
        <v/>
      </c>
      <c r="AG132" s="327" t="str">
        <f t="shared" si="12"/>
        <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35"/>
      <c r="AE133" s="335"/>
      <c r="AF133" s="327" t="str">
        <f t="shared" si="11"/>
        <v/>
      </c>
      <c r="AG133" s="327" t="str">
        <f t="shared" si="12"/>
        <v/>
      </c>
    </row>
    <row r="134" spans="1:33" ht="45" customHeight="1" x14ac:dyDescent="0.15">
      <c r="A134" s="326">
        <f t="shared" si="10"/>
        <v>43498</v>
      </c>
      <c r="B134" s="327" t="str">
        <f t="shared" si="13"/>
        <v>土</v>
      </c>
      <c r="C134" s="339">
        <v>43511</v>
      </c>
      <c r="D134" s="339">
        <v>43516</v>
      </c>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v>
      </c>
      <c r="AA134" s="387" t="str">
        <f t="shared" si="14"/>
        <v/>
      </c>
      <c r="AB134" s="387" t="str">
        <f t="shared" si="14"/>
        <v/>
      </c>
      <c r="AC134" s="387" t="str">
        <f t="shared" si="14"/>
        <v/>
      </c>
      <c r="AD134" s="335"/>
      <c r="AE134" s="335"/>
      <c r="AF134" s="327">
        <f t="shared" si="11"/>
        <v>14</v>
      </c>
      <c r="AG134" s="327">
        <f t="shared" si="12"/>
        <v>19</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
      </c>
      <c r="AB136" s="387" t="str">
        <f t="shared" si="14"/>
        <v/>
      </c>
      <c r="AC136" s="387" t="str">
        <f t="shared" si="14"/>
        <v/>
      </c>
      <c r="AD136" s="335"/>
      <c r="AE136" s="335"/>
      <c r="AF136" s="327" t="str">
        <f t="shared" si="11"/>
        <v/>
      </c>
      <c r="AG136" s="327" t="str">
        <f t="shared" si="12"/>
        <v/>
      </c>
    </row>
    <row r="137" spans="1:33" ht="45" customHeight="1" x14ac:dyDescent="0.15">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
      </c>
      <c r="AB137" s="387" t="str">
        <f t="shared" si="14"/>
        <v/>
      </c>
      <c r="AC137" s="387" t="str">
        <f t="shared" si="14"/>
        <v/>
      </c>
      <c r="AD137" s="335"/>
      <c r="AE137" s="335"/>
      <c r="AF137" s="327" t="str">
        <f t="shared" si="11"/>
        <v/>
      </c>
      <c r="AG137" s="327" t="str">
        <f t="shared" si="12"/>
        <v/>
      </c>
    </row>
    <row r="138" spans="1:33" ht="45" customHeight="1" x14ac:dyDescent="0.15">
      <c r="A138" s="326">
        <f t="shared" si="10"/>
        <v>43502</v>
      </c>
      <c r="B138" s="327" t="str">
        <f t="shared" si="13"/>
        <v>水</v>
      </c>
      <c r="C138" s="339">
        <v>43516</v>
      </c>
      <c r="D138" s="339">
        <v>43518</v>
      </c>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v>
      </c>
      <c r="AA138" s="387" t="str">
        <f t="shared" si="14"/>
        <v/>
      </c>
      <c r="AB138" s="387" t="str">
        <f t="shared" si="14"/>
        <v/>
      </c>
      <c r="AC138" s="387" t="str">
        <f t="shared" si="14"/>
        <v/>
      </c>
      <c r="AD138" s="335"/>
      <c r="AE138" s="335"/>
      <c r="AF138" s="327">
        <f t="shared" si="11"/>
        <v>15</v>
      </c>
      <c r="AG138" s="327">
        <f t="shared" si="12"/>
        <v>17</v>
      </c>
    </row>
    <row r="139" spans="1:33" ht="45" customHeight="1" x14ac:dyDescent="0.15">
      <c r="A139" s="326">
        <f t="shared" ref="A139:A202" si="16">IF(A138&gt;=B$3,"",A138+1)</f>
        <v>43503</v>
      </c>
      <c r="B139" s="327" t="str">
        <f t="shared" si="13"/>
        <v>木</v>
      </c>
      <c r="C139" s="339"/>
      <c r="D139" s="339"/>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
      </c>
      <c r="AC139" s="387" t="str">
        <f t="shared" si="14"/>
        <v/>
      </c>
      <c r="AD139" s="335"/>
      <c r="AE139" s="335"/>
      <c r="AF139" s="327" t="str">
        <f t="shared" ref="AF139:AF202" si="17">IF(ISBLANK(C139),"",C139-$A139+1)</f>
        <v/>
      </c>
      <c r="AG139" s="327" t="str">
        <f t="shared" ref="AG139:AG202" si="18">IF(ISBLANK(D139),"",D139-$A139+1)</f>
        <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35"/>
      <c r="AE140" s="335"/>
      <c r="AF140" s="327" t="str">
        <f t="shared" si="17"/>
        <v/>
      </c>
      <c r="AG140" s="327" t="str">
        <f t="shared" si="18"/>
        <v/>
      </c>
    </row>
    <row r="141" spans="1:33" ht="45" customHeight="1" x14ac:dyDescent="0.15">
      <c r="A141" s="326">
        <f t="shared" si="16"/>
        <v>43505</v>
      </c>
      <c r="B141" s="327" t="str">
        <f t="shared" si="19"/>
        <v>土</v>
      </c>
      <c r="C141" s="339">
        <v>43518</v>
      </c>
      <c r="D141" s="339">
        <v>43523</v>
      </c>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v>
      </c>
      <c r="AA141" s="387" t="str">
        <f t="shared" si="14"/>
        <v/>
      </c>
      <c r="AB141" s="387" t="str">
        <f t="shared" si="14"/>
        <v/>
      </c>
      <c r="AC141" s="387" t="str">
        <f t="shared" si="14"/>
        <v/>
      </c>
      <c r="AD141" s="335"/>
      <c r="AE141" s="335"/>
      <c r="AF141" s="327">
        <f t="shared" si="17"/>
        <v>14</v>
      </c>
      <c r="AG141" s="327">
        <f t="shared" si="18"/>
        <v>19</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35"/>
      <c r="AE142" s="335"/>
      <c r="AF142" s="327" t="str">
        <f t="shared" si="17"/>
        <v/>
      </c>
      <c r="AG142" s="327" t="str">
        <f t="shared" si="18"/>
        <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
      </c>
      <c r="AC143" s="387"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c r="D144" s="339"/>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
      </c>
      <c r="AB144" s="387" t="str">
        <f t="shared" si="14"/>
        <v/>
      </c>
      <c r="AC144" s="387" t="str">
        <f t="shared" si="14"/>
        <v/>
      </c>
      <c r="AD144" s="335"/>
      <c r="AE144" s="335"/>
      <c r="AF144" s="327" t="str">
        <f t="shared" si="17"/>
        <v/>
      </c>
      <c r="AG144" s="327" t="str">
        <f t="shared" si="18"/>
        <v/>
      </c>
    </row>
    <row r="145" spans="1:33" ht="45" customHeight="1" x14ac:dyDescent="0.15">
      <c r="A145" s="326">
        <f t="shared" si="16"/>
        <v>43509</v>
      </c>
      <c r="B145" s="327" t="str">
        <f t="shared" si="19"/>
        <v>水</v>
      </c>
      <c r="C145" s="339">
        <v>43523</v>
      </c>
      <c r="D145" s="339">
        <v>43525</v>
      </c>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v>
      </c>
      <c r="AA145" s="387" t="str">
        <f t="shared" si="14"/>
        <v/>
      </c>
      <c r="AB145" s="387" t="str">
        <f t="shared" si="14"/>
        <v/>
      </c>
      <c r="AC145" s="387" t="str">
        <f t="shared" si="14"/>
        <v/>
      </c>
      <c r="AD145" s="335"/>
      <c r="AE145" s="335"/>
      <c r="AF145" s="327">
        <f t="shared" si="17"/>
        <v>15</v>
      </c>
      <c r="AG145" s="327">
        <f t="shared" si="18"/>
        <v>17</v>
      </c>
    </row>
    <row r="146" spans="1:33" ht="45" customHeight="1" x14ac:dyDescent="0.15">
      <c r="A146" s="326">
        <f t="shared" si="16"/>
        <v>43510</v>
      </c>
      <c r="B146" s="327" t="str">
        <f t="shared" si="19"/>
        <v>木</v>
      </c>
      <c r="C146" s="339"/>
      <c r="D146" s="339"/>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
      </c>
      <c r="AC146" s="387" t="str">
        <f t="shared" si="14"/>
        <v/>
      </c>
      <c r="AD146" s="335"/>
      <c r="AE146" s="335"/>
      <c r="AF146" s="327" t="str">
        <f t="shared" si="17"/>
        <v/>
      </c>
      <c r="AG146" s="327" t="str">
        <f t="shared" si="18"/>
        <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35"/>
      <c r="AE147" s="335"/>
      <c r="AF147" s="327" t="str">
        <f t="shared" si="17"/>
        <v/>
      </c>
      <c r="AG147" s="327" t="str">
        <f t="shared" si="18"/>
        <v/>
      </c>
    </row>
    <row r="148" spans="1:33" ht="45" customHeight="1" x14ac:dyDescent="0.15">
      <c r="A148" s="326">
        <f t="shared" si="16"/>
        <v>43512</v>
      </c>
      <c r="B148" s="327" t="str">
        <f t="shared" si="19"/>
        <v>土</v>
      </c>
      <c r="C148" s="339">
        <v>43525</v>
      </c>
      <c r="D148" s="339">
        <v>43530</v>
      </c>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v>
      </c>
      <c r="AA148" s="387" t="str">
        <f t="shared" si="14"/>
        <v/>
      </c>
      <c r="AB148" s="387" t="str">
        <f t="shared" si="14"/>
        <v/>
      </c>
      <c r="AC148" s="387" t="str">
        <f t="shared" si="14"/>
        <v/>
      </c>
      <c r="AD148" s="335"/>
      <c r="AE148" s="335"/>
      <c r="AF148" s="327">
        <f t="shared" si="17"/>
        <v>14</v>
      </c>
      <c r="AG148" s="327">
        <f t="shared" si="18"/>
        <v>19</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
      </c>
      <c r="AB150" s="387" t="str">
        <f t="shared" si="20"/>
        <v/>
      </c>
      <c r="AC150" s="387" t="str">
        <f t="shared" si="20"/>
        <v/>
      </c>
      <c r="AD150" s="335"/>
      <c r="AE150" s="335"/>
      <c r="AF150" s="327" t="str">
        <f t="shared" si="17"/>
        <v/>
      </c>
      <c r="AG150" s="327" t="str">
        <f t="shared" si="18"/>
        <v/>
      </c>
    </row>
    <row r="151" spans="1:33" ht="45" customHeight="1" x14ac:dyDescent="0.15">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
      </c>
      <c r="AB151" s="387" t="str">
        <f t="shared" si="20"/>
        <v/>
      </c>
      <c r="AC151" s="387" t="str">
        <f t="shared" si="20"/>
        <v/>
      </c>
      <c r="AD151" s="335"/>
      <c r="AE151" s="335"/>
      <c r="AF151" s="327" t="str">
        <f t="shared" si="17"/>
        <v/>
      </c>
      <c r="AG151" s="327" t="str">
        <f t="shared" si="18"/>
        <v/>
      </c>
    </row>
    <row r="152" spans="1:33" ht="45" customHeight="1" x14ac:dyDescent="0.15">
      <c r="A152" s="326">
        <f t="shared" si="16"/>
        <v>43516</v>
      </c>
      <c r="B152" s="327" t="str">
        <f t="shared" si="19"/>
        <v>水</v>
      </c>
      <c r="C152" s="339">
        <v>43530</v>
      </c>
      <c r="D152" s="339">
        <v>43532</v>
      </c>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v>
      </c>
      <c r="AA152" s="387" t="str">
        <f t="shared" si="14"/>
        <v/>
      </c>
      <c r="AB152" s="387" t="str">
        <f t="shared" si="14"/>
        <v/>
      </c>
      <c r="AC152" s="387" t="str">
        <f t="shared" si="14"/>
        <v/>
      </c>
      <c r="AD152" s="335"/>
      <c r="AE152" s="335"/>
      <c r="AF152" s="327">
        <f t="shared" si="17"/>
        <v>15</v>
      </c>
      <c r="AG152" s="327">
        <f t="shared" si="18"/>
        <v>17</v>
      </c>
    </row>
    <row r="153" spans="1:33" ht="45" customHeight="1" x14ac:dyDescent="0.15">
      <c r="A153" s="326">
        <f t="shared" si="16"/>
        <v>43517</v>
      </c>
      <c r="B153" s="327" t="str">
        <f t="shared" si="19"/>
        <v>木</v>
      </c>
      <c r="C153" s="339"/>
      <c r="D153" s="339"/>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
      </c>
      <c r="AC153" s="387" t="str">
        <f t="shared" si="14"/>
        <v/>
      </c>
      <c r="AD153" s="335"/>
      <c r="AE153" s="335"/>
      <c r="AF153" s="327" t="str">
        <f t="shared" si="17"/>
        <v/>
      </c>
      <c r="AG153" s="327" t="str">
        <f t="shared" si="18"/>
        <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35"/>
      <c r="AE154" s="335"/>
      <c r="AF154" s="327" t="str">
        <f t="shared" si="17"/>
        <v/>
      </c>
      <c r="AG154" s="327" t="str">
        <f t="shared" si="18"/>
        <v/>
      </c>
    </row>
    <row r="155" spans="1:33" ht="45" customHeight="1" x14ac:dyDescent="0.15">
      <c r="A155" s="326">
        <f t="shared" si="16"/>
        <v>43519</v>
      </c>
      <c r="B155" s="327" t="str">
        <f t="shared" si="19"/>
        <v>土</v>
      </c>
      <c r="C155" s="339">
        <v>43532</v>
      </c>
      <c r="D155" s="339">
        <v>43537</v>
      </c>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v>
      </c>
      <c r="AA155" s="387" t="str">
        <f t="shared" si="14"/>
        <v/>
      </c>
      <c r="AB155" s="387" t="str">
        <f t="shared" si="14"/>
        <v/>
      </c>
      <c r="AC155" s="387" t="str">
        <f t="shared" si="14"/>
        <v/>
      </c>
      <c r="AD155" s="335"/>
      <c r="AE155" s="335"/>
      <c r="AF155" s="327">
        <f t="shared" si="17"/>
        <v>14</v>
      </c>
      <c r="AG155" s="327">
        <f t="shared" si="18"/>
        <v>19</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35"/>
      <c r="AE156" s="335"/>
      <c r="AF156" s="327" t="str">
        <f t="shared" si="17"/>
        <v/>
      </c>
      <c r="AG156" s="327" t="str">
        <f t="shared" si="18"/>
        <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
      </c>
      <c r="AB157" s="387" t="str">
        <f t="shared" si="14"/>
        <v/>
      </c>
      <c r="AC157" s="387" t="str">
        <f t="shared" si="14"/>
        <v/>
      </c>
      <c r="AD157" s="335"/>
      <c r="AE157" s="335"/>
      <c r="AF157" s="327" t="str">
        <f t="shared" si="17"/>
        <v/>
      </c>
      <c r="AG157" s="327" t="str">
        <f t="shared" si="18"/>
        <v/>
      </c>
    </row>
    <row r="158" spans="1:33" ht="45" customHeight="1" x14ac:dyDescent="0.15">
      <c r="A158" s="326">
        <f t="shared" si="16"/>
        <v>43522</v>
      </c>
      <c r="B158" s="327" t="str">
        <f t="shared" si="19"/>
        <v>火</v>
      </c>
      <c r="C158" s="339"/>
      <c r="D158" s="339"/>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
      </c>
      <c r="AB158" s="387" t="str">
        <f t="shared" si="14"/>
        <v/>
      </c>
      <c r="AC158" s="387" t="str">
        <f t="shared" si="14"/>
        <v/>
      </c>
      <c r="AD158" s="335"/>
      <c r="AE158" s="335"/>
      <c r="AF158" s="327" t="str">
        <f t="shared" si="17"/>
        <v/>
      </c>
      <c r="AG158" s="327" t="str">
        <f t="shared" si="18"/>
        <v/>
      </c>
    </row>
    <row r="159" spans="1:33" ht="45" customHeight="1" x14ac:dyDescent="0.15">
      <c r="A159" s="326">
        <f t="shared" si="16"/>
        <v>43523</v>
      </c>
      <c r="B159" s="327" t="str">
        <f t="shared" si="19"/>
        <v>水</v>
      </c>
      <c r="C159" s="339">
        <v>43537</v>
      </c>
      <c r="D159" s="339">
        <v>43539</v>
      </c>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v>
      </c>
      <c r="AA159" s="387" t="str">
        <f t="shared" si="14"/>
        <v/>
      </c>
      <c r="AB159" s="387" t="str">
        <f t="shared" si="14"/>
        <v/>
      </c>
      <c r="AC159" s="387" t="str">
        <f t="shared" si="14"/>
        <v/>
      </c>
      <c r="AD159" s="335"/>
      <c r="AE159" s="335"/>
      <c r="AF159" s="327">
        <f t="shared" si="17"/>
        <v>15</v>
      </c>
      <c r="AG159" s="327">
        <f t="shared" si="18"/>
        <v>17</v>
      </c>
    </row>
    <row r="160" spans="1:33" ht="45" customHeight="1" x14ac:dyDescent="0.15">
      <c r="A160" s="326">
        <f t="shared" si="16"/>
        <v>43524</v>
      </c>
      <c r="B160" s="327" t="str">
        <f t="shared" si="19"/>
        <v>木</v>
      </c>
      <c r="C160" s="339"/>
      <c r="D160" s="339"/>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
      </c>
      <c r="AC160" s="387" t="str">
        <f t="shared" si="14"/>
        <v/>
      </c>
      <c r="AD160" s="335"/>
      <c r="AE160" s="335"/>
      <c r="AF160" s="327" t="str">
        <f t="shared" si="17"/>
        <v/>
      </c>
      <c r="AG160" s="327" t="str">
        <f t="shared" si="18"/>
        <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35"/>
      <c r="AE161" s="335"/>
      <c r="AF161" s="327" t="str">
        <f t="shared" si="17"/>
        <v/>
      </c>
      <c r="AG161" s="327" t="str">
        <f t="shared" si="18"/>
        <v/>
      </c>
    </row>
    <row r="162" spans="1:33" ht="45" customHeight="1" x14ac:dyDescent="0.15">
      <c r="A162" s="326">
        <f t="shared" si="16"/>
        <v>43526</v>
      </c>
      <c r="B162" s="327" t="str">
        <f t="shared" si="19"/>
        <v>土</v>
      </c>
      <c r="C162" s="339">
        <v>43539</v>
      </c>
      <c r="D162" s="339">
        <v>43544</v>
      </c>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v>
      </c>
      <c r="AA162" s="387" t="str">
        <f t="shared" si="14"/>
        <v/>
      </c>
      <c r="AB162" s="387" t="str">
        <f t="shared" si="14"/>
        <v/>
      </c>
      <c r="AC162" s="387" t="str">
        <f t="shared" si="14"/>
        <v/>
      </c>
      <c r="AD162" s="335"/>
      <c r="AE162" s="335"/>
      <c r="AF162" s="327">
        <f t="shared" si="17"/>
        <v>14</v>
      </c>
      <c r="AG162" s="327">
        <f t="shared" si="18"/>
        <v>19</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
      </c>
      <c r="AB164" s="387" t="str">
        <f t="shared" si="14"/>
        <v/>
      </c>
      <c r="AC164" s="387" t="str">
        <f t="shared" si="14"/>
        <v/>
      </c>
      <c r="AD164" s="335"/>
      <c r="AE164" s="335"/>
      <c r="AF164" s="327" t="str">
        <f t="shared" si="17"/>
        <v/>
      </c>
      <c r="AG164" s="327" t="str">
        <f t="shared" si="18"/>
        <v/>
      </c>
    </row>
    <row r="165" spans="1:33" ht="45" customHeight="1" x14ac:dyDescent="0.15">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
      </c>
      <c r="AB165" s="387" t="str">
        <f t="shared" si="14"/>
        <v/>
      </c>
      <c r="AC165" s="387" t="str">
        <f t="shared" si="14"/>
        <v/>
      </c>
      <c r="AD165" s="335"/>
      <c r="AE165" s="335"/>
      <c r="AF165" s="327" t="str">
        <f t="shared" si="17"/>
        <v/>
      </c>
      <c r="AG165" s="327" t="str">
        <f t="shared" si="18"/>
        <v/>
      </c>
    </row>
    <row r="166" spans="1:33" ht="45" customHeight="1" x14ac:dyDescent="0.15">
      <c r="A166" s="326">
        <f t="shared" si="16"/>
        <v>43530</v>
      </c>
      <c r="B166" s="327" t="str">
        <f t="shared" si="19"/>
        <v>水</v>
      </c>
      <c r="C166" s="339">
        <v>43544</v>
      </c>
      <c r="D166" s="339">
        <v>43546</v>
      </c>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v>
      </c>
      <c r="AA166" s="387" t="str">
        <f t="shared" si="14"/>
        <v/>
      </c>
      <c r="AB166" s="387" t="str">
        <f t="shared" si="14"/>
        <v/>
      </c>
      <c r="AC166" s="387" t="str">
        <f t="shared" si="14"/>
        <v/>
      </c>
      <c r="AD166" s="335"/>
      <c r="AE166" s="335"/>
      <c r="AF166" s="327">
        <f t="shared" si="17"/>
        <v>15</v>
      </c>
      <c r="AG166" s="327">
        <f t="shared" si="18"/>
        <v>17</v>
      </c>
    </row>
    <row r="167" spans="1:33" ht="45" customHeight="1" x14ac:dyDescent="0.15">
      <c r="A167" s="326">
        <f t="shared" si="16"/>
        <v>43531</v>
      </c>
      <c r="B167" s="327" t="str">
        <f t="shared" si="19"/>
        <v>木</v>
      </c>
      <c r="C167" s="339"/>
      <c r="D167" s="339"/>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
      </c>
      <c r="AC167" s="387" t="str">
        <f t="shared" si="14"/>
        <v/>
      </c>
      <c r="AD167" s="335"/>
      <c r="AE167" s="335"/>
      <c r="AF167" s="327" t="str">
        <f t="shared" si="17"/>
        <v/>
      </c>
      <c r="AG167" s="327" t="str">
        <f t="shared" si="18"/>
        <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35"/>
      <c r="AE168" s="335"/>
      <c r="AF168" s="327" t="str">
        <f t="shared" si="17"/>
        <v/>
      </c>
      <c r="AG168" s="327" t="str">
        <f t="shared" si="18"/>
        <v/>
      </c>
    </row>
    <row r="169" spans="1:33" ht="45" customHeight="1" x14ac:dyDescent="0.15">
      <c r="A169" s="326">
        <f t="shared" si="16"/>
        <v>43533</v>
      </c>
      <c r="B169" s="327" t="str">
        <f t="shared" si="19"/>
        <v>土</v>
      </c>
      <c r="C169" s="339">
        <v>43546</v>
      </c>
      <c r="D169" s="339">
        <v>43551</v>
      </c>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v>
      </c>
      <c r="AA169" s="387" t="str">
        <f t="shared" si="14"/>
        <v/>
      </c>
      <c r="AB169" s="387" t="str">
        <f t="shared" si="14"/>
        <v/>
      </c>
      <c r="AC169" s="387" t="str">
        <f t="shared" si="14"/>
        <v/>
      </c>
      <c r="AD169" s="335"/>
      <c r="AE169" s="335"/>
      <c r="AF169" s="327">
        <f t="shared" si="17"/>
        <v>14</v>
      </c>
      <c r="AG169" s="327">
        <f t="shared" si="18"/>
        <v>19</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35"/>
      <c r="AE170" s="335"/>
      <c r="AF170" s="327" t="str">
        <f t="shared" si="17"/>
        <v/>
      </c>
      <c r="AG170" s="327" t="str">
        <f t="shared" si="18"/>
        <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
      </c>
      <c r="AB171" s="387" t="str">
        <f t="shared" si="21"/>
        <v/>
      </c>
      <c r="AC171" s="387" t="str">
        <f t="shared" si="21"/>
        <v/>
      </c>
      <c r="AD171" s="335"/>
      <c r="AE171" s="335"/>
      <c r="AF171" s="327" t="str">
        <f t="shared" si="17"/>
        <v/>
      </c>
      <c r="AG171" s="327" t="str">
        <f t="shared" si="18"/>
        <v/>
      </c>
    </row>
    <row r="172" spans="1:33" ht="45" customHeight="1" x14ac:dyDescent="0.15">
      <c r="A172" s="326">
        <f t="shared" si="16"/>
        <v>43536</v>
      </c>
      <c r="B172" s="327" t="str">
        <f t="shared" si="19"/>
        <v>火</v>
      </c>
      <c r="C172" s="339"/>
      <c r="D172" s="339"/>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
      </c>
      <c r="AB172" s="387" t="str">
        <f t="shared" si="21"/>
        <v/>
      </c>
      <c r="AC172" s="387" t="str">
        <f t="shared" si="21"/>
        <v/>
      </c>
      <c r="AD172" s="335"/>
      <c r="AE172" s="335"/>
      <c r="AF172" s="327" t="str">
        <f t="shared" si="17"/>
        <v/>
      </c>
      <c r="AG172" s="327" t="str">
        <f t="shared" si="18"/>
        <v/>
      </c>
    </row>
    <row r="173" spans="1:33" ht="45" customHeight="1" x14ac:dyDescent="0.15">
      <c r="A173" s="326">
        <f t="shared" si="16"/>
        <v>43537</v>
      </c>
      <c r="B173" s="327" t="str">
        <f t="shared" si="19"/>
        <v>水</v>
      </c>
      <c r="C173" s="339">
        <v>43551</v>
      </c>
      <c r="D173" s="339">
        <v>43553</v>
      </c>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v>
      </c>
      <c r="AA173" s="387" t="str">
        <f t="shared" si="21"/>
        <v/>
      </c>
      <c r="AB173" s="387" t="str">
        <f t="shared" si="21"/>
        <v/>
      </c>
      <c r="AC173" s="387" t="str">
        <f t="shared" si="21"/>
        <v/>
      </c>
      <c r="AD173" s="335"/>
      <c r="AE173" s="335"/>
      <c r="AF173" s="327">
        <f t="shared" si="17"/>
        <v>15</v>
      </c>
      <c r="AG173" s="327">
        <f t="shared" si="18"/>
        <v>17</v>
      </c>
    </row>
    <row r="174" spans="1:33" ht="45" customHeight="1" x14ac:dyDescent="0.15">
      <c r="A174" s="326">
        <f t="shared" si="16"/>
        <v>43538</v>
      </c>
      <c r="B174" s="327" t="str">
        <f t="shared" si="19"/>
        <v>木</v>
      </c>
      <c r="C174" s="339"/>
      <c r="D174" s="339"/>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
      </c>
      <c r="AB174" s="387" t="str">
        <f t="shared" si="21"/>
        <v/>
      </c>
      <c r="AC174" s="387" t="str">
        <f t="shared" si="21"/>
        <v/>
      </c>
      <c r="AD174" s="335"/>
      <c r="AE174" s="335"/>
      <c r="AF174" s="327" t="str">
        <f t="shared" si="17"/>
        <v/>
      </c>
      <c r="AG174" s="327" t="str">
        <f t="shared" si="18"/>
        <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v>43553</v>
      </c>
      <c r="D176" s="339">
        <v>43558</v>
      </c>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v>
      </c>
      <c r="Z176" s="387" t="str">
        <f t="shared" si="21"/>
        <v/>
      </c>
      <c r="AA176" s="387" t="str">
        <f t="shared" si="21"/>
        <v/>
      </c>
      <c r="AB176" s="387" t="str">
        <f t="shared" si="21"/>
        <v/>
      </c>
      <c r="AC176" s="387" t="str">
        <f t="shared" si="21"/>
        <v/>
      </c>
      <c r="AD176" s="335"/>
      <c r="AE176" s="335"/>
      <c r="AF176" s="327">
        <f t="shared" si="17"/>
        <v>14</v>
      </c>
      <c r="AG176" s="327">
        <f t="shared" si="18"/>
        <v>19</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
      </c>
      <c r="AA178" s="387" t="str">
        <f t="shared" si="21"/>
        <v/>
      </c>
      <c r="AB178" s="387" t="str">
        <f t="shared" si="21"/>
        <v/>
      </c>
      <c r="AC178" s="387" t="str">
        <f t="shared" si="21"/>
        <v/>
      </c>
      <c r="AD178" s="335"/>
      <c r="AE178" s="335"/>
      <c r="AF178" s="327" t="str">
        <f t="shared" si="17"/>
        <v/>
      </c>
      <c r="AG178" s="327" t="str">
        <f t="shared" si="18"/>
        <v/>
      </c>
    </row>
    <row r="179" spans="1:33" ht="45" customHeight="1" x14ac:dyDescent="0.15">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
      </c>
      <c r="AA179" s="387" t="str">
        <f t="shared" si="21"/>
        <v/>
      </c>
      <c r="AB179" s="387" t="str">
        <f t="shared" si="21"/>
        <v/>
      </c>
      <c r="AC179" s="387" t="str">
        <f t="shared" si="21"/>
        <v/>
      </c>
      <c r="AD179" s="335"/>
      <c r="AE179" s="335"/>
      <c r="AF179" s="327" t="str">
        <f t="shared" si="17"/>
        <v/>
      </c>
      <c r="AG179" s="327" t="str">
        <f t="shared" si="18"/>
        <v/>
      </c>
    </row>
    <row r="180" spans="1:33" ht="45" customHeight="1" x14ac:dyDescent="0.15">
      <c r="A180" s="326">
        <f t="shared" si="16"/>
        <v>43544</v>
      </c>
      <c r="B180" s="327" t="str">
        <f t="shared" si="19"/>
        <v>水</v>
      </c>
      <c r="C180" s="339">
        <v>43558</v>
      </c>
      <c r="D180" s="339">
        <v>43560</v>
      </c>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v>
      </c>
      <c r="Z180" s="387" t="str">
        <f t="shared" si="21"/>
        <v/>
      </c>
      <c r="AA180" s="387" t="str">
        <f t="shared" si="21"/>
        <v/>
      </c>
      <c r="AB180" s="387" t="str">
        <f t="shared" si="21"/>
        <v/>
      </c>
      <c r="AC180" s="387" t="str">
        <f t="shared" si="21"/>
        <v/>
      </c>
      <c r="AD180" s="335"/>
      <c r="AE180" s="335"/>
      <c r="AF180" s="327">
        <f t="shared" si="17"/>
        <v>15</v>
      </c>
      <c r="AG180" s="327">
        <f t="shared" si="18"/>
        <v>17</v>
      </c>
    </row>
    <row r="181" spans="1:33" ht="45" customHeight="1" x14ac:dyDescent="0.15">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
      </c>
      <c r="AA181" s="387" t="str">
        <f t="shared" si="21"/>
        <v/>
      </c>
      <c r="AB181" s="387" t="str">
        <f t="shared" si="21"/>
        <v/>
      </c>
      <c r="AC181" s="387" t="str">
        <f t="shared" si="21"/>
        <v/>
      </c>
      <c r="AD181" s="335"/>
      <c r="AE181" s="335"/>
      <c r="AF181" s="327" t="str">
        <f t="shared" si="17"/>
        <v/>
      </c>
      <c r="AG181" s="327" t="str">
        <f t="shared" si="18"/>
        <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
      </c>
      <c r="AA182" s="387" t="str">
        <f t="shared" si="21"/>
        <v/>
      </c>
      <c r="AB182" s="387" t="str">
        <f t="shared" si="21"/>
        <v/>
      </c>
      <c r="AC182" s="387" t="str">
        <f t="shared" si="21"/>
        <v/>
      </c>
      <c r="AD182" s="335"/>
      <c r="AE182" s="335"/>
      <c r="AF182" s="327" t="str">
        <f t="shared" si="17"/>
        <v/>
      </c>
      <c r="AG182" s="327" t="str">
        <f t="shared" si="18"/>
        <v/>
      </c>
    </row>
    <row r="183" spans="1:33" ht="45" customHeight="1" x14ac:dyDescent="0.15">
      <c r="A183" s="326">
        <f t="shared" si="16"/>
        <v>43547</v>
      </c>
      <c r="B183" s="327" t="str">
        <f t="shared" si="19"/>
        <v>土</v>
      </c>
      <c r="C183" s="339">
        <v>43560</v>
      </c>
      <c r="D183" s="339">
        <v>43565</v>
      </c>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v>
      </c>
      <c r="Z183" s="387" t="str">
        <f t="shared" si="21"/>
        <v/>
      </c>
      <c r="AA183" s="387" t="str">
        <f t="shared" si="21"/>
        <v/>
      </c>
      <c r="AB183" s="387" t="str">
        <f t="shared" si="21"/>
        <v/>
      </c>
      <c r="AC183" s="387" t="str">
        <f t="shared" si="21"/>
        <v/>
      </c>
      <c r="AD183" s="335"/>
      <c r="AE183" s="335"/>
      <c r="AF183" s="327">
        <f t="shared" si="17"/>
        <v>14</v>
      </c>
      <c r="AG183" s="327">
        <f t="shared" si="18"/>
        <v>19</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35"/>
      <c r="AE184" s="335"/>
      <c r="AF184" s="327" t="str">
        <f t="shared" si="17"/>
        <v/>
      </c>
      <c r="AG184" s="327" t="str">
        <f t="shared" si="18"/>
        <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
      </c>
      <c r="Z185" s="387" t="str">
        <f t="shared" si="21"/>
        <v/>
      </c>
      <c r="AA185" s="387" t="str">
        <f t="shared" si="21"/>
        <v/>
      </c>
      <c r="AB185" s="387" t="str">
        <f t="shared" si="21"/>
        <v/>
      </c>
      <c r="AC185" s="387" t="str">
        <f t="shared" si="21"/>
        <v/>
      </c>
      <c r="AD185" s="335"/>
      <c r="AE185" s="335"/>
      <c r="AF185" s="327" t="str">
        <f t="shared" si="17"/>
        <v/>
      </c>
      <c r="AG185" s="327" t="str">
        <f t="shared" si="18"/>
        <v/>
      </c>
    </row>
    <row r="186" spans="1:33" ht="45" customHeight="1" x14ac:dyDescent="0.15">
      <c r="A186" s="326">
        <f t="shared" si="16"/>
        <v>43550</v>
      </c>
      <c r="B186" s="327" t="str">
        <f t="shared" si="19"/>
        <v>火</v>
      </c>
      <c r="C186" s="339"/>
      <c r="D186" s="339"/>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
      </c>
      <c r="Z186" s="387" t="str">
        <f t="shared" si="21"/>
        <v/>
      </c>
      <c r="AA186" s="387" t="str">
        <f t="shared" si="21"/>
        <v/>
      </c>
      <c r="AB186" s="387" t="str">
        <f t="shared" si="21"/>
        <v/>
      </c>
      <c r="AC186" s="387" t="str">
        <f t="shared" si="21"/>
        <v/>
      </c>
      <c r="AD186" s="335"/>
      <c r="AE186" s="335"/>
      <c r="AF186" s="327" t="str">
        <f t="shared" si="17"/>
        <v/>
      </c>
      <c r="AG186" s="327" t="str">
        <f t="shared" si="18"/>
        <v/>
      </c>
    </row>
    <row r="187" spans="1:33" ht="45" customHeight="1" x14ac:dyDescent="0.15">
      <c r="A187" s="326">
        <f t="shared" si="16"/>
        <v>43551</v>
      </c>
      <c r="B187" s="327" t="str">
        <f t="shared" si="19"/>
        <v>水</v>
      </c>
      <c r="C187" s="339">
        <v>43565</v>
      </c>
      <c r="D187" s="339">
        <v>43567</v>
      </c>
      <c r="E187" s="79"/>
      <c r="F187" s="79"/>
      <c r="G187" s="79"/>
      <c r="H187" s="79"/>
      <c r="I187" s="79"/>
      <c r="J187" s="79"/>
      <c r="K187" s="79"/>
      <c r="L187" s="79"/>
      <c r="M187" s="79"/>
      <c r="N187" s="79"/>
      <c r="O187" s="79"/>
      <c r="P187" s="79"/>
      <c r="Q187" s="79"/>
      <c r="R187" s="79"/>
      <c r="S187" s="79"/>
      <c r="T187" s="79"/>
      <c r="U187" s="386"/>
      <c r="V187" s="386"/>
      <c r="W187" s="384"/>
      <c r="X187" s="387" t="str">
        <f t="shared" si="15"/>
        <v>●</v>
      </c>
      <c r="Y187" s="387" t="str">
        <f t="shared" si="21"/>
        <v/>
      </c>
      <c r="Z187" s="387" t="str">
        <f t="shared" si="21"/>
        <v/>
      </c>
      <c r="AA187" s="387" t="str">
        <f t="shared" si="21"/>
        <v/>
      </c>
      <c r="AB187" s="387" t="str">
        <f t="shared" si="21"/>
        <v/>
      </c>
      <c r="AC187" s="387" t="str">
        <f t="shared" si="21"/>
        <v/>
      </c>
      <c r="AD187" s="335"/>
      <c r="AE187" s="335"/>
      <c r="AF187" s="327">
        <f t="shared" si="17"/>
        <v>15</v>
      </c>
      <c r="AG187" s="327">
        <f t="shared" si="18"/>
        <v>17</v>
      </c>
    </row>
    <row r="188" spans="1:33" ht="45" customHeight="1" x14ac:dyDescent="0.15">
      <c r="A188" s="326">
        <f t="shared" si="16"/>
        <v>43552</v>
      </c>
      <c r="B188" s="327" t="str">
        <f t="shared" si="19"/>
        <v>木</v>
      </c>
      <c r="C188" s="339"/>
      <c r="D188" s="339"/>
      <c r="E188" s="79"/>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
      </c>
      <c r="Z188" s="387" t="str">
        <f t="shared" si="21"/>
        <v/>
      </c>
      <c r="AA188" s="387" t="str">
        <f t="shared" si="21"/>
        <v/>
      </c>
      <c r="AB188" s="387" t="str">
        <f t="shared" si="21"/>
        <v/>
      </c>
      <c r="AC188" s="387" t="str">
        <f t="shared" si="21"/>
        <v/>
      </c>
      <c r="AD188" s="335"/>
      <c r="AE188" s="335"/>
      <c r="AF188" s="327" t="str">
        <f t="shared" si="17"/>
        <v/>
      </c>
      <c r="AG188" s="327" t="str">
        <f t="shared" si="18"/>
        <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35"/>
      <c r="AE189" s="335"/>
      <c r="AF189" s="327" t="str">
        <f t="shared" si="17"/>
        <v/>
      </c>
      <c r="AG189" s="327" t="str">
        <f t="shared" si="18"/>
        <v/>
      </c>
    </row>
    <row r="190" spans="1:33" ht="45" customHeight="1" x14ac:dyDescent="0.15">
      <c r="A190" s="326">
        <f t="shared" si="16"/>
        <v>43554</v>
      </c>
      <c r="B190" s="327" t="str">
        <f t="shared" si="19"/>
        <v>土</v>
      </c>
      <c r="C190" s="339">
        <v>43567</v>
      </c>
      <c r="D190" s="339">
        <v>43572</v>
      </c>
      <c r="E190" s="79"/>
      <c r="F190" s="79"/>
      <c r="G190" s="79"/>
      <c r="H190" s="79"/>
      <c r="I190" s="79"/>
      <c r="J190" s="79"/>
      <c r="K190" s="79"/>
      <c r="L190" s="79"/>
      <c r="M190" s="79"/>
      <c r="N190" s="79"/>
      <c r="O190" s="79"/>
      <c r="P190" s="79"/>
      <c r="Q190" s="79"/>
      <c r="R190" s="79"/>
      <c r="S190" s="79"/>
      <c r="T190" s="79"/>
      <c r="U190" s="386"/>
      <c r="V190" s="386"/>
      <c r="W190" s="384"/>
      <c r="X190" s="387" t="str">
        <f t="shared" si="15"/>
        <v>●</v>
      </c>
      <c r="Y190" s="387" t="str">
        <f t="shared" si="21"/>
        <v/>
      </c>
      <c r="Z190" s="387" t="str">
        <f t="shared" si="21"/>
        <v/>
      </c>
      <c r="AA190" s="387" t="str">
        <f t="shared" si="21"/>
        <v/>
      </c>
      <c r="AB190" s="387" t="str">
        <f t="shared" si="21"/>
        <v/>
      </c>
      <c r="AC190" s="387" t="str">
        <f t="shared" si="21"/>
        <v/>
      </c>
      <c r="AD190" s="335"/>
      <c r="AE190" s="335"/>
      <c r="AF190" s="327">
        <f t="shared" si="17"/>
        <v>14</v>
      </c>
      <c r="AG190" s="327">
        <f t="shared" si="18"/>
        <v>19</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86"/>
      <c r="V192" s="386"/>
      <c r="W192" s="384"/>
      <c r="X192" s="387" t="str">
        <f t="shared" si="15"/>
        <v/>
      </c>
      <c r="Y192" s="387" t="str">
        <f t="shared" si="21"/>
        <v/>
      </c>
      <c r="Z192" s="387" t="str">
        <f t="shared" si="21"/>
        <v/>
      </c>
      <c r="AA192" s="387" t="str">
        <f t="shared" si="21"/>
        <v/>
      </c>
      <c r="AB192" s="387" t="str">
        <f t="shared" si="21"/>
        <v/>
      </c>
      <c r="AC192" s="387" t="str">
        <f t="shared" si="21"/>
        <v/>
      </c>
      <c r="AD192" s="335"/>
      <c r="AE192" s="335"/>
      <c r="AF192" s="327" t="str">
        <f t="shared" si="17"/>
        <v/>
      </c>
      <c r="AG192" s="327" t="str">
        <f t="shared" si="18"/>
        <v/>
      </c>
    </row>
    <row r="193" spans="1:33" ht="45" customHeight="1" x14ac:dyDescent="0.15">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86"/>
      <c r="V193" s="386"/>
      <c r="W193" s="384"/>
      <c r="X193" s="387" t="str">
        <f t="shared" si="15"/>
        <v/>
      </c>
      <c r="Y193" s="387" t="str">
        <f t="shared" si="21"/>
        <v/>
      </c>
      <c r="Z193" s="387" t="str">
        <f t="shared" si="21"/>
        <v/>
      </c>
      <c r="AA193" s="387" t="str">
        <f t="shared" si="21"/>
        <v/>
      </c>
      <c r="AB193" s="387" t="str">
        <f t="shared" si="21"/>
        <v/>
      </c>
      <c r="AC193" s="387" t="str">
        <f t="shared" si="21"/>
        <v/>
      </c>
      <c r="AD193" s="335"/>
      <c r="AE193" s="335"/>
      <c r="AF193" s="327" t="str">
        <f t="shared" si="17"/>
        <v/>
      </c>
      <c r="AG193" s="327" t="str">
        <f t="shared" si="18"/>
        <v/>
      </c>
    </row>
    <row r="194" spans="1:33" ht="45" customHeight="1" x14ac:dyDescent="0.15">
      <c r="A194" s="326">
        <f t="shared" si="16"/>
        <v>43558</v>
      </c>
      <c r="B194" s="327" t="str">
        <f t="shared" si="19"/>
        <v>水</v>
      </c>
      <c r="C194" s="339">
        <v>43572</v>
      </c>
      <c r="D194" s="339">
        <v>43574</v>
      </c>
      <c r="E194" s="79"/>
      <c r="F194" s="79"/>
      <c r="G194" s="79"/>
      <c r="H194" s="79"/>
      <c r="I194" s="79"/>
      <c r="J194" s="79"/>
      <c r="K194" s="79"/>
      <c r="L194" s="79"/>
      <c r="M194" s="79"/>
      <c r="N194" s="79"/>
      <c r="O194" s="79"/>
      <c r="P194" s="79"/>
      <c r="Q194" s="79"/>
      <c r="R194" s="79"/>
      <c r="S194" s="79"/>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f t="shared" si="17"/>
        <v>15</v>
      </c>
      <c r="AG194" s="327">
        <f t="shared" si="18"/>
        <v>17</v>
      </c>
    </row>
    <row r="195" spans="1:33" ht="45" customHeight="1" x14ac:dyDescent="0.15">
      <c r="A195" s="326">
        <f t="shared" si="16"/>
        <v>43559</v>
      </c>
      <c r="B195" s="327" t="str">
        <f t="shared" si="19"/>
        <v>木</v>
      </c>
      <c r="C195" s="339"/>
      <c r="D195" s="339"/>
      <c r="E195" s="79"/>
      <c r="F195" s="79"/>
      <c r="G195" s="79"/>
      <c r="H195" s="79"/>
      <c r="I195" s="79"/>
      <c r="J195" s="79"/>
      <c r="K195" s="79"/>
      <c r="L195" s="79"/>
      <c r="M195" s="79"/>
      <c r="N195" s="79"/>
      <c r="O195" s="79"/>
      <c r="P195" s="79"/>
      <c r="Q195" s="79"/>
      <c r="R195" s="79"/>
      <c r="S195" s="79"/>
      <c r="T195" s="79"/>
      <c r="U195" s="386"/>
      <c r="V195" s="386"/>
      <c r="W195" s="384"/>
      <c r="X195" s="387" t="str">
        <f t="shared" si="15"/>
        <v/>
      </c>
      <c r="Y195" s="387" t="str">
        <f t="shared" si="21"/>
        <v/>
      </c>
      <c r="Z195" s="387" t="str">
        <f t="shared" si="21"/>
        <v/>
      </c>
      <c r="AA195" s="387" t="str">
        <f t="shared" si="21"/>
        <v/>
      </c>
      <c r="AB195" s="387" t="str">
        <f t="shared" si="21"/>
        <v/>
      </c>
      <c r="AC195" s="387" t="str">
        <f t="shared" si="21"/>
        <v/>
      </c>
      <c r="AD195" s="335"/>
      <c r="AE195" s="335"/>
      <c r="AF195" s="327" t="str">
        <f t="shared" si="17"/>
        <v/>
      </c>
      <c r="AG195" s="327" t="str">
        <f t="shared" si="18"/>
        <v/>
      </c>
    </row>
    <row r="196" spans="1:33" ht="45" customHeight="1" x14ac:dyDescent="0.15">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86"/>
      <c r="V196" s="386"/>
      <c r="W196" s="384"/>
      <c r="X196" s="387" t="str">
        <f t="shared" si="15"/>
        <v/>
      </c>
      <c r="Y196" s="387" t="str">
        <f t="shared" si="21"/>
        <v/>
      </c>
      <c r="Z196" s="387" t="str">
        <f t="shared" si="21"/>
        <v/>
      </c>
      <c r="AA196" s="387" t="str">
        <f t="shared" si="21"/>
        <v/>
      </c>
      <c r="AB196" s="387" t="str">
        <f t="shared" si="21"/>
        <v/>
      </c>
      <c r="AC196" s="387" t="str">
        <f t="shared" si="21"/>
        <v/>
      </c>
      <c r="AD196" s="335"/>
      <c r="AE196" s="335"/>
      <c r="AF196" s="327" t="str">
        <f t="shared" si="17"/>
        <v/>
      </c>
      <c r="AG196" s="327" t="str">
        <f t="shared" si="18"/>
        <v/>
      </c>
    </row>
    <row r="197" spans="1:33" ht="45" customHeight="1" x14ac:dyDescent="0.15">
      <c r="A197" s="326">
        <f t="shared" si="16"/>
        <v>43561</v>
      </c>
      <c r="B197" s="327" t="str">
        <f t="shared" si="19"/>
        <v>土</v>
      </c>
      <c r="C197" s="339">
        <v>43574</v>
      </c>
      <c r="D197" s="339">
        <v>43579</v>
      </c>
      <c r="E197" s="79"/>
      <c r="F197" s="79"/>
      <c r="G197" s="79"/>
      <c r="H197" s="79"/>
      <c r="I197" s="79"/>
      <c r="J197" s="79"/>
      <c r="K197" s="79"/>
      <c r="L197" s="79"/>
      <c r="M197" s="79"/>
      <c r="N197" s="79"/>
      <c r="O197" s="79"/>
      <c r="P197" s="79"/>
      <c r="Q197" s="79"/>
      <c r="R197" s="79"/>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14</v>
      </c>
      <c r="AG197" s="327">
        <f t="shared" si="18"/>
        <v>19</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x14ac:dyDescent="0.15">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86"/>
      <c r="V199" s="386"/>
      <c r="W199" s="384"/>
      <c r="X199" s="387" t="str">
        <f t="shared" si="22"/>
        <v/>
      </c>
      <c r="Y199" s="387" t="str">
        <f t="shared" si="21"/>
        <v/>
      </c>
      <c r="Z199" s="387" t="str">
        <f t="shared" si="21"/>
        <v/>
      </c>
      <c r="AA199" s="387" t="str">
        <f t="shared" si="21"/>
        <v/>
      </c>
      <c r="AB199" s="387" t="str">
        <f t="shared" si="21"/>
        <v/>
      </c>
      <c r="AC199" s="387" t="str">
        <f t="shared" si="21"/>
        <v/>
      </c>
      <c r="AD199" s="335"/>
      <c r="AE199" s="335"/>
      <c r="AF199" s="327" t="str">
        <f t="shared" si="17"/>
        <v/>
      </c>
      <c r="AG199" s="327" t="str">
        <f t="shared" si="18"/>
        <v/>
      </c>
    </row>
    <row r="200" spans="1:33" ht="45" customHeight="1" x14ac:dyDescent="0.15">
      <c r="A200" s="326">
        <f t="shared" si="16"/>
        <v>43564</v>
      </c>
      <c r="B200" s="327" t="str">
        <f t="shared" si="19"/>
        <v>火</v>
      </c>
      <c r="C200" s="339"/>
      <c r="D200" s="339"/>
      <c r="E200" s="79"/>
      <c r="F200" s="79"/>
      <c r="G200" s="79"/>
      <c r="H200" s="79"/>
      <c r="I200" s="79"/>
      <c r="J200" s="79"/>
      <c r="K200" s="79"/>
      <c r="L200" s="79"/>
      <c r="M200" s="79"/>
      <c r="N200" s="79"/>
      <c r="O200" s="79"/>
      <c r="P200" s="79"/>
      <c r="Q200" s="79"/>
      <c r="R200" s="79"/>
      <c r="S200" s="79"/>
      <c r="T200" s="79"/>
      <c r="U200" s="386"/>
      <c r="V200" s="386"/>
      <c r="W200" s="384"/>
      <c r="X200" s="387" t="str">
        <f t="shared" si="22"/>
        <v/>
      </c>
      <c r="Y200" s="387" t="str">
        <f t="shared" si="21"/>
        <v/>
      </c>
      <c r="Z200" s="387" t="str">
        <f t="shared" si="21"/>
        <v/>
      </c>
      <c r="AA200" s="387" t="str">
        <f t="shared" si="21"/>
        <v/>
      </c>
      <c r="AB200" s="387" t="str">
        <f t="shared" si="21"/>
        <v/>
      </c>
      <c r="AC200" s="387" t="str">
        <f t="shared" si="21"/>
        <v/>
      </c>
      <c r="AD200" s="335"/>
      <c r="AE200" s="335"/>
      <c r="AF200" s="327" t="str">
        <f t="shared" si="17"/>
        <v/>
      </c>
      <c r="AG200" s="327" t="str">
        <f t="shared" si="18"/>
        <v/>
      </c>
    </row>
    <row r="201" spans="1:33" ht="45" customHeight="1" x14ac:dyDescent="0.15">
      <c r="A201" s="326">
        <f t="shared" si="16"/>
        <v>43565</v>
      </c>
      <c r="B201" s="327" t="str">
        <f t="shared" si="19"/>
        <v>水</v>
      </c>
      <c r="C201" s="339">
        <v>43579</v>
      </c>
      <c r="D201" s="339">
        <v>43581</v>
      </c>
      <c r="E201" s="79"/>
      <c r="F201" s="79"/>
      <c r="G201" s="79"/>
      <c r="H201" s="79"/>
      <c r="I201" s="79"/>
      <c r="J201" s="79"/>
      <c r="K201" s="79"/>
      <c r="L201" s="79"/>
      <c r="M201" s="79"/>
      <c r="N201" s="79"/>
      <c r="O201" s="79"/>
      <c r="P201" s="79"/>
      <c r="Q201" s="79"/>
      <c r="R201" s="79"/>
      <c r="S201" s="79"/>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f t="shared" si="17"/>
        <v>15</v>
      </c>
      <c r="AG201" s="327">
        <f t="shared" si="18"/>
        <v>17</v>
      </c>
    </row>
    <row r="202" spans="1:33" ht="45" customHeight="1" x14ac:dyDescent="0.15">
      <c r="A202" s="326">
        <f t="shared" si="16"/>
        <v>43566</v>
      </c>
      <c r="B202" s="327" t="str">
        <f t="shared" si="19"/>
        <v>木</v>
      </c>
      <c r="C202" s="339"/>
      <c r="D202" s="339"/>
      <c r="E202" s="79"/>
      <c r="F202" s="79"/>
      <c r="G202" s="79"/>
      <c r="H202" s="79"/>
      <c r="I202" s="79"/>
      <c r="J202" s="79"/>
      <c r="K202" s="79"/>
      <c r="L202" s="79"/>
      <c r="M202" s="79"/>
      <c r="N202" s="79"/>
      <c r="O202" s="79"/>
      <c r="P202" s="79"/>
      <c r="Q202" s="79"/>
      <c r="R202" s="79"/>
      <c r="S202" s="79"/>
      <c r="T202" s="79"/>
      <c r="U202" s="386"/>
      <c r="V202" s="386"/>
      <c r="W202" s="384"/>
      <c r="X202" s="387" t="str">
        <f t="shared" si="22"/>
        <v/>
      </c>
      <c r="Y202" s="387" t="str">
        <f t="shared" si="21"/>
        <v/>
      </c>
      <c r="Z202" s="387" t="str">
        <f t="shared" si="21"/>
        <v/>
      </c>
      <c r="AA202" s="387" t="str">
        <f t="shared" si="21"/>
        <v/>
      </c>
      <c r="AB202" s="387" t="str">
        <f t="shared" si="21"/>
        <v/>
      </c>
      <c r="AC202" s="387" t="str">
        <f t="shared" si="21"/>
        <v/>
      </c>
      <c r="AD202" s="335"/>
      <c r="AE202" s="335"/>
      <c r="AF202" s="327" t="str">
        <f t="shared" si="17"/>
        <v/>
      </c>
      <c r="AG202" s="327" t="str">
        <f t="shared" si="18"/>
        <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86"/>
      <c r="V203" s="386"/>
      <c r="W203" s="384"/>
      <c r="X203" s="387" t="str">
        <f t="shared" si="22"/>
        <v/>
      </c>
      <c r="Y203" s="387" t="str">
        <f t="shared" si="21"/>
        <v/>
      </c>
      <c r="Z203" s="387" t="str">
        <f t="shared" si="21"/>
        <v/>
      </c>
      <c r="AA203" s="387" t="str">
        <f t="shared" si="21"/>
        <v/>
      </c>
      <c r="AB203" s="387" t="str">
        <f t="shared" si="21"/>
        <v/>
      </c>
      <c r="AC203" s="387" t="str">
        <f t="shared" si="21"/>
        <v/>
      </c>
      <c r="AD203" s="335"/>
      <c r="AE203" s="335"/>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v>43581</v>
      </c>
      <c r="D204" s="339">
        <v>43586</v>
      </c>
      <c r="E204" s="79"/>
      <c r="F204" s="79"/>
      <c r="G204" s="79"/>
      <c r="H204" s="79"/>
      <c r="I204" s="79"/>
      <c r="J204" s="79"/>
      <c r="K204" s="79"/>
      <c r="L204" s="79"/>
      <c r="M204" s="79"/>
      <c r="N204" s="79"/>
      <c r="O204" s="79"/>
      <c r="P204" s="79"/>
      <c r="Q204" s="79"/>
      <c r="R204" s="79"/>
      <c r="S204" s="79"/>
      <c r="T204" s="79"/>
      <c r="U204" s="386"/>
      <c r="V204" s="386"/>
      <c r="W204" s="384"/>
      <c r="X204" s="387" t="str">
        <f t="shared" si="22"/>
        <v>●</v>
      </c>
      <c r="Y204" s="387" t="str">
        <f t="shared" si="21"/>
        <v/>
      </c>
      <c r="Z204" s="387" t="str">
        <f t="shared" si="21"/>
        <v/>
      </c>
      <c r="AA204" s="387" t="str">
        <f t="shared" si="21"/>
        <v/>
      </c>
      <c r="AB204" s="387" t="str">
        <f t="shared" si="21"/>
        <v/>
      </c>
      <c r="AC204" s="387" t="str">
        <f t="shared" si="21"/>
        <v/>
      </c>
      <c r="AD204" s="335"/>
      <c r="AE204" s="335"/>
      <c r="AF204" s="327">
        <f t="shared" si="24"/>
        <v>14</v>
      </c>
      <c r="AG204" s="327">
        <f t="shared" si="25"/>
        <v>19</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86"/>
      <c r="V206" s="386"/>
      <c r="W206" s="384"/>
      <c r="X206" s="387" t="str">
        <f t="shared" si="22"/>
        <v/>
      </c>
      <c r="Y206" s="387" t="str">
        <f t="shared" si="21"/>
        <v/>
      </c>
      <c r="Z206" s="387" t="str">
        <f t="shared" si="21"/>
        <v/>
      </c>
      <c r="AA206" s="387" t="str">
        <f t="shared" si="21"/>
        <v/>
      </c>
      <c r="AB206" s="387" t="str">
        <f t="shared" si="21"/>
        <v/>
      </c>
      <c r="AC206" s="387" t="str">
        <f t="shared" si="21"/>
        <v/>
      </c>
      <c r="AD206" s="335"/>
      <c r="AE206" s="335"/>
      <c r="AF206" s="327" t="str">
        <f t="shared" si="24"/>
        <v/>
      </c>
      <c r="AG206" s="327" t="str">
        <f t="shared" si="25"/>
        <v/>
      </c>
    </row>
    <row r="207" spans="1:33" ht="45" customHeight="1" x14ac:dyDescent="0.15">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35"/>
      <c r="AE207" s="335"/>
      <c r="AF207" s="327" t="str">
        <f t="shared" si="24"/>
        <v/>
      </c>
      <c r="AG207" s="327" t="str">
        <f t="shared" si="25"/>
        <v/>
      </c>
    </row>
    <row r="208" spans="1:33" ht="45" customHeight="1" x14ac:dyDescent="0.15">
      <c r="A208" s="326">
        <f t="shared" si="23"/>
        <v>43572</v>
      </c>
      <c r="B208" s="327" t="str">
        <f t="shared" si="26"/>
        <v>水</v>
      </c>
      <c r="C208" s="339">
        <v>43586</v>
      </c>
      <c r="D208" s="339">
        <v>43592</v>
      </c>
      <c r="E208" s="79"/>
      <c r="F208" s="79"/>
      <c r="G208" s="79"/>
      <c r="H208" s="79"/>
      <c r="I208" s="79"/>
      <c r="J208" s="79"/>
      <c r="K208" s="79"/>
      <c r="L208" s="79"/>
      <c r="M208" s="79"/>
      <c r="N208" s="79"/>
      <c r="O208" s="79"/>
      <c r="P208" s="79"/>
      <c r="Q208" s="79"/>
      <c r="R208" s="79"/>
      <c r="S208" s="79"/>
      <c r="T208" s="79"/>
      <c r="U208" s="386"/>
      <c r="V208" s="386"/>
      <c r="W208" s="384"/>
      <c r="X208" s="387" t="str">
        <f t="shared" si="22"/>
        <v>●</v>
      </c>
      <c r="Y208" s="387" t="str">
        <f t="shared" si="21"/>
        <v/>
      </c>
      <c r="Z208" s="387" t="str">
        <f t="shared" si="21"/>
        <v/>
      </c>
      <c r="AA208" s="387" t="str">
        <f t="shared" si="21"/>
        <v/>
      </c>
      <c r="AB208" s="387" t="str">
        <f t="shared" si="21"/>
        <v/>
      </c>
      <c r="AC208" s="387" t="str">
        <f t="shared" si="21"/>
        <v/>
      </c>
      <c r="AD208" s="335"/>
      <c r="AE208" s="335"/>
      <c r="AF208" s="327">
        <f t="shared" si="24"/>
        <v>15</v>
      </c>
      <c r="AG208" s="327">
        <f t="shared" si="25"/>
        <v>21</v>
      </c>
    </row>
    <row r="209" spans="1:33" ht="45" customHeight="1" x14ac:dyDescent="0.15">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86"/>
      <c r="V209" s="386"/>
      <c r="W209" s="384"/>
      <c r="X209" s="387" t="str">
        <f t="shared" si="22"/>
        <v/>
      </c>
      <c r="Y209" s="387" t="str">
        <f t="shared" si="21"/>
        <v/>
      </c>
      <c r="Z209" s="387" t="str">
        <f t="shared" si="21"/>
        <v/>
      </c>
      <c r="AA209" s="387" t="str">
        <f t="shared" si="21"/>
        <v/>
      </c>
      <c r="AB209" s="387" t="str">
        <f t="shared" si="21"/>
        <v/>
      </c>
      <c r="AC209" s="387" t="str">
        <f t="shared" si="21"/>
        <v/>
      </c>
      <c r="AD209" s="335"/>
      <c r="AE209" s="335"/>
      <c r="AF209" s="327" t="str">
        <f t="shared" si="24"/>
        <v/>
      </c>
      <c r="AG209" s="327" t="str">
        <f t="shared" si="25"/>
        <v/>
      </c>
    </row>
    <row r="210" spans="1:33" ht="45" customHeight="1" x14ac:dyDescent="0.15">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35"/>
      <c r="AE210" s="335"/>
      <c r="AF210" s="327" t="str">
        <f t="shared" si="24"/>
        <v/>
      </c>
      <c r="AG210" s="327" t="str">
        <f t="shared" si="25"/>
        <v/>
      </c>
    </row>
    <row r="211" spans="1:33" ht="45" customHeight="1" x14ac:dyDescent="0.15">
      <c r="A211" s="326">
        <f t="shared" si="23"/>
        <v>43575</v>
      </c>
      <c r="B211" s="327" t="str">
        <f t="shared" si="26"/>
        <v>土</v>
      </c>
      <c r="C211" s="339">
        <v>43592</v>
      </c>
      <c r="D211" s="339">
        <v>43593</v>
      </c>
      <c r="E211" s="79"/>
      <c r="F211" s="79"/>
      <c r="G211" s="79"/>
      <c r="H211" s="79"/>
      <c r="I211" s="79"/>
      <c r="J211" s="79"/>
      <c r="K211" s="79"/>
      <c r="L211" s="79"/>
      <c r="M211" s="79"/>
      <c r="N211" s="79"/>
      <c r="O211" s="79"/>
      <c r="P211" s="79"/>
      <c r="Q211" s="79"/>
      <c r="R211" s="79"/>
      <c r="S211" s="79"/>
      <c r="T211" s="79"/>
      <c r="U211" s="386"/>
      <c r="V211" s="386"/>
      <c r="W211" s="384"/>
      <c r="X211" s="387" t="str">
        <f t="shared" si="22"/>
        <v>●</v>
      </c>
      <c r="Y211" s="387" t="str">
        <f t="shared" si="21"/>
        <v/>
      </c>
      <c r="Z211" s="387" t="str">
        <f t="shared" si="21"/>
        <v/>
      </c>
      <c r="AA211" s="387" t="str">
        <f t="shared" si="21"/>
        <v/>
      </c>
      <c r="AB211" s="387" t="str">
        <f t="shared" si="21"/>
        <v/>
      </c>
      <c r="AC211" s="387" t="str">
        <f t="shared" si="21"/>
        <v/>
      </c>
      <c r="AD211" s="335"/>
      <c r="AE211" s="335"/>
      <c r="AF211" s="327">
        <f t="shared" si="24"/>
        <v>18</v>
      </c>
      <c r="AG211" s="327">
        <f t="shared" si="25"/>
        <v>19</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86"/>
      <c r="V213" s="386"/>
      <c r="W213" s="384"/>
      <c r="X213" s="387" t="str">
        <f t="shared" si="22"/>
        <v/>
      </c>
      <c r="Y213" s="387" t="str">
        <f t="shared" si="21"/>
        <v/>
      </c>
      <c r="Z213" s="387" t="str">
        <f t="shared" si="21"/>
        <v/>
      </c>
      <c r="AA213" s="387" t="str">
        <f t="shared" si="21"/>
        <v/>
      </c>
      <c r="AB213" s="387" t="str">
        <f t="shared" si="21"/>
        <v/>
      </c>
      <c r="AC213" s="387" t="str">
        <f t="shared" si="21"/>
        <v/>
      </c>
      <c r="AD213" s="335"/>
      <c r="AE213" s="335"/>
      <c r="AF213" s="327" t="str">
        <f t="shared" si="24"/>
        <v/>
      </c>
      <c r="AG213" s="327" t="str">
        <f t="shared" si="25"/>
        <v/>
      </c>
    </row>
    <row r="214" spans="1:33" ht="45" customHeight="1" x14ac:dyDescent="0.15">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35"/>
      <c r="AE214" s="335"/>
      <c r="AF214" s="327" t="str">
        <f t="shared" si="24"/>
        <v/>
      </c>
      <c r="AG214" s="327" t="str">
        <f t="shared" si="25"/>
        <v/>
      </c>
    </row>
    <row r="215" spans="1:33" ht="45" customHeight="1" x14ac:dyDescent="0.15">
      <c r="A215" s="326">
        <f t="shared" si="23"/>
        <v>43579</v>
      </c>
      <c r="B215" s="327" t="str">
        <f t="shared" si="26"/>
        <v>水</v>
      </c>
      <c r="C215" s="339">
        <v>43593</v>
      </c>
      <c r="D215" s="339">
        <v>43595</v>
      </c>
      <c r="E215" s="79"/>
      <c r="F215" s="79"/>
      <c r="G215" s="79"/>
      <c r="H215" s="79"/>
      <c r="I215" s="79"/>
      <c r="J215" s="79"/>
      <c r="K215" s="79"/>
      <c r="L215" s="79"/>
      <c r="M215" s="79"/>
      <c r="N215" s="79"/>
      <c r="O215" s="79"/>
      <c r="P215" s="79"/>
      <c r="Q215" s="79"/>
      <c r="R215" s="79"/>
      <c r="S215" s="79"/>
      <c r="T215" s="79"/>
      <c r="U215" s="386"/>
      <c r="V215" s="386"/>
      <c r="W215" s="384"/>
      <c r="X215" s="387" t="str">
        <f t="shared" si="22"/>
        <v>●</v>
      </c>
      <c r="Y215" s="387" t="str">
        <f t="shared" si="21"/>
        <v/>
      </c>
      <c r="Z215" s="387" t="str">
        <f t="shared" si="21"/>
        <v/>
      </c>
      <c r="AA215" s="387" t="str">
        <f t="shared" si="21"/>
        <v/>
      </c>
      <c r="AB215" s="387" t="str">
        <f t="shared" si="21"/>
        <v/>
      </c>
      <c r="AC215" s="387" t="str">
        <f t="shared" si="21"/>
        <v/>
      </c>
      <c r="AD215" s="335"/>
      <c r="AE215" s="335"/>
      <c r="AF215" s="327">
        <f t="shared" si="24"/>
        <v>15</v>
      </c>
      <c r="AG215" s="327">
        <f t="shared" si="25"/>
        <v>17</v>
      </c>
    </row>
    <row r="216" spans="1:33" ht="45" customHeight="1" x14ac:dyDescent="0.15">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86"/>
      <c r="V216" s="386"/>
      <c r="W216" s="384"/>
      <c r="X216" s="387" t="str">
        <f t="shared" si="22"/>
        <v/>
      </c>
      <c r="Y216" s="387" t="str">
        <f t="shared" si="21"/>
        <v/>
      </c>
      <c r="Z216" s="387" t="str">
        <f t="shared" si="21"/>
        <v/>
      </c>
      <c r="AA216" s="387" t="str">
        <f t="shared" si="21"/>
        <v/>
      </c>
      <c r="AB216" s="387" t="str">
        <f t="shared" si="21"/>
        <v/>
      </c>
      <c r="AC216" s="387" t="str">
        <f t="shared" si="21"/>
        <v/>
      </c>
      <c r="AD216" s="335"/>
      <c r="AE216" s="335"/>
      <c r="AF216" s="327" t="str">
        <f t="shared" si="24"/>
        <v/>
      </c>
      <c r="AG216" s="327" t="str">
        <f t="shared" si="25"/>
        <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35"/>
      <c r="AE217" s="335"/>
      <c r="AF217" s="327" t="str">
        <f t="shared" si="24"/>
        <v/>
      </c>
      <c r="AG217" s="327" t="str">
        <f t="shared" si="25"/>
        <v/>
      </c>
    </row>
    <row r="218" spans="1:33" ht="45" customHeight="1" x14ac:dyDescent="0.15">
      <c r="A218" s="326">
        <f t="shared" si="23"/>
        <v>43582</v>
      </c>
      <c r="B218" s="327" t="str">
        <f t="shared" si="26"/>
        <v>土</v>
      </c>
      <c r="C218" s="339">
        <v>43600</v>
      </c>
      <c r="D218" s="339">
        <v>43600</v>
      </c>
      <c r="E218" s="79"/>
      <c r="F218" s="79"/>
      <c r="G218" s="79"/>
      <c r="H218" s="79"/>
      <c r="I218" s="79"/>
      <c r="J218" s="79"/>
      <c r="K218" s="79"/>
      <c r="L218" s="79"/>
      <c r="M218" s="79"/>
      <c r="N218" s="79"/>
      <c r="O218" s="79"/>
      <c r="P218" s="79"/>
      <c r="Q218" s="79"/>
      <c r="R218" s="79"/>
      <c r="S218" s="79"/>
      <c r="T218" s="79"/>
      <c r="U218" s="386"/>
      <c r="V218" s="386"/>
      <c r="W218" s="384"/>
      <c r="X218" s="387" t="str">
        <f t="shared" si="22"/>
        <v>●</v>
      </c>
      <c r="Y218" s="387" t="str">
        <f t="shared" si="21"/>
        <v/>
      </c>
      <c r="Z218" s="387" t="str">
        <f t="shared" si="21"/>
        <v/>
      </c>
      <c r="AA218" s="387" t="str">
        <f t="shared" si="21"/>
        <v/>
      </c>
      <c r="AB218" s="387" t="str">
        <f t="shared" si="21"/>
        <v/>
      </c>
      <c r="AC218" s="387" t="str">
        <f t="shared" si="21"/>
        <v/>
      </c>
      <c r="AD218" s="335"/>
      <c r="AE218" s="335"/>
      <c r="AF218" s="327">
        <f t="shared" si="24"/>
        <v>19</v>
      </c>
      <c r="AG218" s="327">
        <f t="shared" si="25"/>
        <v>19</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35"/>
      <c r="AE220" s="335"/>
      <c r="AF220" s="327" t="str">
        <f t="shared" si="24"/>
        <v/>
      </c>
      <c r="AG220" s="327" t="str">
        <f t="shared" si="25"/>
        <v/>
      </c>
    </row>
    <row r="221" spans="1:33" ht="45" customHeight="1" x14ac:dyDescent="0.15">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86"/>
      <c r="V221" s="386"/>
      <c r="W221" s="384"/>
      <c r="X221" s="387" t="str">
        <f t="shared" si="22"/>
        <v/>
      </c>
      <c r="Y221" s="387" t="str">
        <f t="shared" si="21"/>
        <v/>
      </c>
      <c r="Z221" s="387" t="str">
        <f t="shared" si="21"/>
        <v/>
      </c>
      <c r="AA221" s="387" t="str">
        <f t="shared" si="21"/>
        <v/>
      </c>
      <c r="AB221" s="387" t="str">
        <f t="shared" si="21"/>
        <v/>
      </c>
      <c r="AC221" s="387" t="str">
        <f t="shared" si="21"/>
        <v/>
      </c>
      <c r="AD221" s="335"/>
      <c r="AE221" s="335"/>
      <c r="AF221" s="327" t="str">
        <f t="shared" si="24"/>
        <v/>
      </c>
      <c r="AG221" s="327" t="str">
        <f t="shared" si="25"/>
        <v/>
      </c>
    </row>
    <row r="222" spans="1:33" ht="45" customHeight="1" x14ac:dyDescent="0.15">
      <c r="A222" s="326">
        <f t="shared" si="23"/>
        <v>43586</v>
      </c>
      <c r="B222" s="327" t="str">
        <f t="shared" si="26"/>
        <v>水</v>
      </c>
      <c r="C222" s="339">
        <v>43600</v>
      </c>
      <c r="D222" s="339">
        <v>43602</v>
      </c>
      <c r="E222" s="79"/>
      <c r="F222" s="79"/>
      <c r="G222" s="79"/>
      <c r="H222" s="79"/>
      <c r="I222" s="79"/>
      <c r="J222" s="79"/>
      <c r="K222" s="79"/>
      <c r="L222" s="79"/>
      <c r="M222" s="79"/>
      <c r="N222" s="79"/>
      <c r="O222" s="79"/>
      <c r="P222" s="79"/>
      <c r="Q222" s="79"/>
      <c r="R222" s="79"/>
      <c r="S222" s="79"/>
      <c r="T222" s="79"/>
      <c r="U222" s="386"/>
      <c r="V222" s="386"/>
      <c r="W222" s="384"/>
      <c r="X222" s="387" t="str">
        <f t="shared" si="22"/>
        <v>●</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f t="shared" si="24"/>
        <v>15</v>
      </c>
      <c r="AG222" s="327">
        <f t="shared" si="25"/>
        <v>17</v>
      </c>
    </row>
    <row r="223" spans="1:33" ht="45" customHeight="1" x14ac:dyDescent="0.15">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86"/>
      <c r="V223" s="386"/>
      <c r="W223" s="384"/>
      <c r="X223" s="387" t="str">
        <f t="shared" si="22"/>
        <v/>
      </c>
      <c r="Y223" s="387" t="str">
        <f t="shared" si="27"/>
        <v/>
      </c>
      <c r="Z223" s="387" t="str">
        <f t="shared" si="27"/>
        <v/>
      </c>
      <c r="AA223" s="387" t="str">
        <f t="shared" si="27"/>
        <v/>
      </c>
      <c r="AB223" s="387" t="str">
        <f t="shared" si="27"/>
        <v/>
      </c>
      <c r="AC223" s="387" t="str">
        <f t="shared" si="27"/>
        <v/>
      </c>
      <c r="AD223" s="335"/>
      <c r="AE223" s="335"/>
      <c r="AF223" s="327" t="str">
        <f t="shared" si="24"/>
        <v/>
      </c>
      <c r="AG223" s="327" t="str">
        <f t="shared" si="25"/>
        <v/>
      </c>
    </row>
    <row r="224" spans="1:33" ht="45" customHeight="1" x14ac:dyDescent="0.15">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35"/>
      <c r="AE224" s="335"/>
      <c r="AF224" s="327" t="str">
        <f t="shared" si="24"/>
        <v/>
      </c>
      <c r="AG224" s="327" t="str">
        <f t="shared" si="25"/>
        <v/>
      </c>
    </row>
    <row r="225" spans="1:33" ht="45" customHeight="1" x14ac:dyDescent="0.15">
      <c r="A225" s="326">
        <f t="shared" si="23"/>
        <v>43589</v>
      </c>
      <c r="B225" s="327" t="str">
        <f t="shared" si="26"/>
        <v>土</v>
      </c>
      <c r="C225" s="339">
        <v>43602</v>
      </c>
      <c r="D225" s="339">
        <v>43607</v>
      </c>
      <c r="E225" s="79"/>
      <c r="F225" s="79"/>
      <c r="G225" s="79"/>
      <c r="H225" s="79"/>
      <c r="I225" s="79"/>
      <c r="J225" s="79"/>
      <c r="K225" s="79"/>
      <c r="L225" s="79"/>
      <c r="M225" s="79"/>
      <c r="N225" s="79"/>
      <c r="O225" s="79"/>
      <c r="P225" s="79"/>
      <c r="Q225" s="79"/>
      <c r="R225" s="79"/>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14</v>
      </c>
      <c r="AG225" s="327">
        <f t="shared" si="25"/>
        <v>19</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86"/>
      <c r="V227" s="386"/>
      <c r="W227" s="384"/>
      <c r="X227" s="387" t="str">
        <f t="shared" si="22"/>
        <v/>
      </c>
      <c r="Y227" s="387" t="str">
        <f t="shared" si="27"/>
        <v/>
      </c>
      <c r="Z227" s="387" t="str">
        <f t="shared" si="27"/>
        <v/>
      </c>
      <c r="AA227" s="387" t="str">
        <f t="shared" si="27"/>
        <v/>
      </c>
      <c r="AB227" s="387" t="str">
        <f t="shared" si="27"/>
        <v/>
      </c>
      <c r="AC227" s="387" t="str">
        <f t="shared" si="27"/>
        <v/>
      </c>
      <c r="AD227" s="335"/>
      <c r="AE227" s="335"/>
      <c r="AF227" s="327" t="str">
        <f t="shared" si="24"/>
        <v/>
      </c>
      <c r="AG227" s="327" t="str">
        <f t="shared" si="25"/>
        <v/>
      </c>
    </row>
    <row r="228" spans="1:33" ht="45" customHeight="1" x14ac:dyDescent="0.15">
      <c r="A228" s="326">
        <f t="shared" si="23"/>
        <v>43592</v>
      </c>
      <c r="B228" s="327" t="str">
        <f t="shared" si="26"/>
        <v>火</v>
      </c>
      <c r="C228" s="339"/>
      <c r="D228" s="339"/>
      <c r="E228" s="79"/>
      <c r="F228" s="79"/>
      <c r="G228" s="79"/>
      <c r="H228" s="79"/>
      <c r="I228" s="79"/>
      <c r="J228" s="79"/>
      <c r="K228" s="79"/>
      <c r="L228" s="79"/>
      <c r="M228" s="79"/>
      <c r="N228" s="79"/>
      <c r="O228" s="79"/>
      <c r="P228" s="79"/>
      <c r="Q228" s="79"/>
      <c r="R228" s="79"/>
      <c r="S228" s="79"/>
      <c r="T228" s="79"/>
      <c r="U228" s="386"/>
      <c r="V228" s="386"/>
      <c r="W228" s="384"/>
      <c r="X228" s="387" t="str">
        <f t="shared" si="22"/>
        <v/>
      </c>
      <c r="Y228" s="387" t="str">
        <f t="shared" si="27"/>
        <v/>
      </c>
      <c r="Z228" s="387" t="str">
        <f t="shared" si="27"/>
        <v/>
      </c>
      <c r="AA228" s="387" t="str">
        <f t="shared" si="27"/>
        <v/>
      </c>
      <c r="AB228" s="387" t="str">
        <f t="shared" si="27"/>
        <v/>
      </c>
      <c r="AC228" s="387" t="str">
        <f t="shared" si="27"/>
        <v/>
      </c>
      <c r="AD228" s="335"/>
      <c r="AE228" s="335"/>
      <c r="AF228" s="327" t="str">
        <f t="shared" si="24"/>
        <v/>
      </c>
      <c r="AG228" s="327" t="str">
        <f t="shared" si="25"/>
        <v/>
      </c>
    </row>
    <row r="229" spans="1:33" ht="45" customHeight="1" x14ac:dyDescent="0.15">
      <c r="A229" s="326">
        <f t="shared" si="23"/>
        <v>43593</v>
      </c>
      <c r="B229" s="327" t="str">
        <f t="shared" si="26"/>
        <v>水</v>
      </c>
      <c r="C229" s="339">
        <v>43607</v>
      </c>
      <c r="D229" s="339">
        <v>43609</v>
      </c>
      <c r="E229" s="79"/>
      <c r="F229" s="79"/>
      <c r="G229" s="79"/>
      <c r="H229" s="79"/>
      <c r="I229" s="79"/>
      <c r="J229" s="79"/>
      <c r="K229" s="79"/>
      <c r="L229" s="79"/>
      <c r="M229" s="79"/>
      <c r="N229" s="79"/>
      <c r="O229" s="79"/>
      <c r="P229" s="79"/>
      <c r="Q229" s="79"/>
      <c r="R229" s="79"/>
      <c r="S229" s="79"/>
      <c r="T229" s="79"/>
      <c r="U229" s="386"/>
      <c r="V229" s="386"/>
      <c r="W229" s="384"/>
      <c r="X229" s="387" t="str">
        <f t="shared" si="22"/>
        <v>●</v>
      </c>
      <c r="Y229" s="387" t="str">
        <f t="shared" si="27"/>
        <v/>
      </c>
      <c r="Z229" s="387" t="str">
        <f t="shared" si="27"/>
        <v/>
      </c>
      <c r="AA229" s="387" t="str">
        <f t="shared" si="27"/>
        <v/>
      </c>
      <c r="AB229" s="387" t="str">
        <f t="shared" si="27"/>
        <v/>
      </c>
      <c r="AC229" s="387" t="str">
        <f t="shared" si="27"/>
        <v/>
      </c>
      <c r="AD229" s="335"/>
      <c r="AE229" s="335"/>
      <c r="AF229" s="327">
        <f t="shared" si="24"/>
        <v>15</v>
      </c>
      <c r="AG229" s="327">
        <f t="shared" si="25"/>
        <v>17</v>
      </c>
    </row>
    <row r="230" spans="1:33" ht="45" customHeight="1" x14ac:dyDescent="0.15">
      <c r="A230" s="326">
        <f t="shared" si="23"/>
        <v>43594</v>
      </c>
      <c r="B230" s="327" t="str">
        <f t="shared" si="26"/>
        <v>木</v>
      </c>
      <c r="C230" s="339"/>
      <c r="D230" s="339"/>
      <c r="E230" s="79"/>
      <c r="F230" s="79"/>
      <c r="G230" s="79"/>
      <c r="H230" s="79"/>
      <c r="I230" s="79"/>
      <c r="J230" s="79"/>
      <c r="K230" s="79"/>
      <c r="L230" s="79"/>
      <c r="M230" s="79"/>
      <c r="N230" s="79"/>
      <c r="O230" s="79"/>
      <c r="P230" s="79"/>
      <c r="Q230" s="79"/>
      <c r="R230" s="79"/>
      <c r="S230" s="79"/>
      <c r="T230" s="79"/>
      <c r="U230" s="386"/>
      <c r="V230" s="386"/>
      <c r="W230" s="384"/>
      <c r="X230" s="387" t="str">
        <f t="shared" si="22"/>
        <v/>
      </c>
      <c r="Y230" s="387" t="str">
        <f t="shared" si="27"/>
        <v/>
      </c>
      <c r="Z230" s="387" t="str">
        <f t="shared" si="27"/>
        <v/>
      </c>
      <c r="AA230" s="387" t="str">
        <f t="shared" si="27"/>
        <v/>
      </c>
      <c r="AB230" s="387" t="str">
        <f t="shared" si="27"/>
        <v/>
      </c>
      <c r="AC230" s="387" t="str">
        <f t="shared" si="27"/>
        <v/>
      </c>
      <c r="AD230" s="335"/>
      <c r="AE230" s="335"/>
      <c r="AF230" s="327" t="str">
        <f t="shared" si="24"/>
        <v/>
      </c>
      <c r="AG230" s="327" t="str">
        <f t="shared" si="25"/>
        <v/>
      </c>
    </row>
    <row r="231" spans="1:33" ht="45" customHeight="1" x14ac:dyDescent="0.15">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35"/>
      <c r="AE231" s="335"/>
      <c r="AF231" s="327" t="str">
        <f t="shared" si="24"/>
        <v/>
      </c>
      <c r="AG231" s="327" t="str">
        <f t="shared" si="25"/>
        <v/>
      </c>
    </row>
    <row r="232" spans="1:33" ht="45" customHeight="1" x14ac:dyDescent="0.15">
      <c r="A232" s="326">
        <f t="shared" si="23"/>
        <v>43596</v>
      </c>
      <c r="B232" s="327" t="str">
        <f t="shared" si="26"/>
        <v>土</v>
      </c>
      <c r="C232" s="339">
        <v>43609</v>
      </c>
      <c r="D232" s="339">
        <v>43614</v>
      </c>
      <c r="E232" s="79"/>
      <c r="F232" s="79"/>
      <c r="G232" s="79"/>
      <c r="H232" s="79"/>
      <c r="I232" s="79"/>
      <c r="J232" s="79"/>
      <c r="K232" s="79"/>
      <c r="L232" s="79"/>
      <c r="M232" s="79"/>
      <c r="N232" s="79"/>
      <c r="O232" s="79"/>
      <c r="P232" s="79"/>
      <c r="Q232" s="79"/>
      <c r="R232" s="79"/>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14</v>
      </c>
      <c r="AG232" s="327">
        <f t="shared" si="25"/>
        <v>19</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86"/>
      <c r="V234" s="386"/>
      <c r="W234" s="384"/>
      <c r="X234" s="387" t="str">
        <f t="shared" si="22"/>
        <v/>
      </c>
      <c r="Y234" s="387" t="str">
        <f t="shared" si="27"/>
        <v/>
      </c>
      <c r="Z234" s="387" t="str">
        <f t="shared" si="27"/>
        <v/>
      </c>
      <c r="AA234" s="387" t="str">
        <f t="shared" si="27"/>
        <v/>
      </c>
      <c r="AB234" s="387" t="str">
        <f t="shared" si="27"/>
        <v/>
      </c>
      <c r="AC234" s="387" t="str">
        <f t="shared" si="27"/>
        <v/>
      </c>
      <c r="AD234" s="335"/>
      <c r="AE234" s="335"/>
      <c r="AF234" s="327" t="str">
        <f t="shared" si="24"/>
        <v/>
      </c>
      <c r="AG234" s="327" t="str">
        <f t="shared" si="25"/>
        <v/>
      </c>
    </row>
    <row r="235" spans="1:33" ht="45" customHeight="1" x14ac:dyDescent="0.15">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86"/>
      <c r="V235" s="386"/>
      <c r="W235" s="384"/>
      <c r="X235" s="387" t="str">
        <f t="shared" si="22"/>
        <v/>
      </c>
      <c r="Y235" s="387" t="str">
        <f t="shared" si="27"/>
        <v/>
      </c>
      <c r="Z235" s="387" t="str">
        <f t="shared" si="27"/>
        <v/>
      </c>
      <c r="AA235" s="387" t="str">
        <f t="shared" si="27"/>
        <v/>
      </c>
      <c r="AB235" s="387" t="str">
        <f t="shared" si="27"/>
        <v/>
      </c>
      <c r="AC235" s="387" t="str">
        <f t="shared" si="27"/>
        <v/>
      </c>
      <c r="AD235" s="335"/>
      <c r="AE235" s="335"/>
      <c r="AF235" s="327" t="str">
        <f t="shared" si="24"/>
        <v/>
      </c>
      <c r="AG235" s="327" t="str">
        <f t="shared" si="25"/>
        <v/>
      </c>
    </row>
    <row r="236" spans="1:33" ht="45" customHeight="1" x14ac:dyDescent="0.15">
      <c r="A236" s="326">
        <f t="shared" si="23"/>
        <v>43600</v>
      </c>
      <c r="B236" s="327" t="str">
        <f t="shared" si="26"/>
        <v>水</v>
      </c>
      <c r="C236" s="339">
        <v>43614</v>
      </c>
      <c r="D236" s="339">
        <v>43616</v>
      </c>
      <c r="E236" s="79"/>
      <c r="F236" s="79"/>
      <c r="G236" s="79"/>
      <c r="H236" s="79"/>
      <c r="I236" s="79"/>
      <c r="J236" s="79"/>
      <c r="K236" s="79"/>
      <c r="L236" s="79"/>
      <c r="M236" s="79"/>
      <c r="N236" s="79"/>
      <c r="O236" s="79"/>
      <c r="P236" s="79"/>
      <c r="Q236" s="79"/>
      <c r="R236" s="79"/>
      <c r="S236" s="79"/>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f t="shared" si="24"/>
        <v>15</v>
      </c>
      <c r="AG236" s="327">
        <f t="shared" si="25"/>
        <v>17</v>
      </c>
    </row>
    <row r="237" spans="1:33" ht="45" customHeight="1" x14ac:dyDescent="0.15">
      <c r="A237" s="326">
        <f t="shared" si="23"/>
        <v>43601</v>
      </c>
      <c r="B237" s="327" t="str">
        <f t="shared" si="26"/>
        <v>木</v>
      </c>
      <c r="C237" s="339"/>
      <c r="D237" s="339"/>
      <c r="E237" s="79"/>
      <c r="F237" s="79"/>
      <c r="G237" s="79"/>
      <c r="H237" s="79"/>
      <c r="I237" s="79"/>
      <c r="J237" s="79"/>
      <c r="K237" s="79"/>
      <c r="L237" s="79"/>
      <c r="M237" s="79"/>
      <c r="N237" s="79"/>
      <c r="O237" s="79"/>
      <c r="P237" s="79"/>
      <c r="Q237" s="79"/>
      <c r="R237" s="79"/>
      <c r="S237" s="79"/>
      <c r="T237" s="79"/>
      <c r="U237" s="386"/>
      <c r="V237" s="386"/>
      <c r="W237" s="384"/>
      <c r="X237" s="387" t="str">
        <f t="shared" si="22"/>
        <v/>
      </c>
      <c r="Y237" s="387" t="str">
        <f t="shared" si="27"/>
        <v/>
      </c>
      <c r="Z237" s="387" t="str">
        <f t="shared" si="27"/>
        <v/>
      </c>
      <c r="AA237" s="387" t="str">
        <f t="shared" si="27"/>
        <v/>
      </c>
      <c r="AB237" s="387" t="str">
        <f t="shared" si="27"/>
        <v/>
      </c>
      <c r="AC237" s="387" t="str">
        <f t="shared" si="27"/>
        <v/>
      </c>
      <c r="AD237" s="335"/>
      <c r="AE237" s="335"/>
      <c r="AF237" s="327" t="str">
        <f t="shared" si="24"/>
        <v/>
      </c>
      <c r="AG237" s="327" t="str">
        <f t="shared" si="25"/>
        <v/>
      </c>
    </row>
    <row r="238" spans="1:33" ht="45" customHeight="1" x14ac:dyDescent="0.15">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86"/>
      <c r="V238" s="386"/>
      <c r="W238" s="384"/>
      <c r="X238" s="387" t="str">
        <f t="shared" si="22"/>
        <v/>
      </c>
      <c r="Y238" s="387" t="str">
        <f t="shared" si="27"/>
        <v/>
      </c>
      <c r="Z238" s="387" t="str">
        <f t="shared" si="27"/>
        <v/>
      </c>
      <c r="AA238" s="387" t="str">
        <f t="shared" si="27"/>
        <v/>
      </c>
      <c r="AB238" s="387" t="str">
        <f t="shared" si="27"/>
        <v/>
      </c>
      <c r="AC238" s="387" t="str">
        <f t="shared" si="27"/>
        <v/>
      </c>
      <c r="AD238" s="335"/>
      <c r="AE238" s="335"/>
      <c r="AF238" s="327" t="str">
        <f t="shared" si="24"/>
        <v/>
      </c>
      <c r="AG238" s="327" t="str">
        <f t="shared" si="25"/>
        <v/>
      </c>
    </row>
    <row r="239" spans="1:33" ht="45" customHeight="1" x14ac:dyDescent="0.15">
      <c r="A239" s="326">
        <f t="shared" si="23"/>
        <v>43603</v>
      </c>
      <c r="B239" s="327" t="str">
        <f t="shared" si="26"/>
        <v>土</v>
      </c>
      <c r="C239" s="339">
        <v>43616</v>
      </c>
      <c r="D239" s="339">
        <v>43621</v>
      </c>
      <c r="E239" s="79"/>
      <c r="F239" s="79"/>
      <c r="G239" s="79"/>
      <c r="H239" s="79"/>
      <c r="I239" s="79"/>
      <c r="J239" s="79"/>
      <c r="K239" s="79"/>
      <c r="L239" s="79"/>
      <c r="M239" s="79"/>
      <c r="N239" s="79"/>
      <c r="O239" s="79"/>
      <c r="P239" s="79"/>
      <c r="Q239" s="79"/>
      <c r="R239" s="79"/>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14</v>
      </c>
      <c r="AG239" s="327">
        <f t="shared" si="25"/>
        <v>19</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x14ac:dyDescent="0.15">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86"/>
      <c r="V241" s="386"/>
      <c r="W241" s="384"/>
      <c r="X241" s="387" t="str">
        <f t="shared" si="22"/>
        <v/>
      </c>
      <c r="Y241" s="387" t="str">
        <f t="shared" si="27"/>
        <v/>
      </c>
      <c r="Z241" s="387" t="str">
        <f t="shared" si="27"/>
        <v/>
      </c>
      <c r="AA241" s="387" t="str">
        <f t="shared" si="27"/>
        <v/>
      </c>
      <c r="AB241" s="387" t="str">
        <f t="shared" si="27"/>
        <v/>
      </c>
      <c r="AC241" s="387" t="str">
        <f t="shared" si="27"/>
        <v/>
      </c>
      <c r="AD241" s="335"/>
      <c r="AE241" s="335"/>
      <c r="AF241" s="327" t="str">
        <f t="shared" si="24"/>
        <v/>
      </c>
      <c r="AG241" s="327" t="str">
        <f t="shared" si="25"/>
        <v/>
      </c>
    </row>
    <row r="242" spans="1:33" ht="45" customHeight="1" x14ac:dyDescent="0.15">
      <c r="A242" s="326">
        <f t="shared" si="23"/>
        <v>43606</v>
      </c>
      <c r="B242" s="327" t="str">
        <f t="shared" si="26"/>
        <v>火</v>
      </c>
      <c r="C242" s="339"/>
      <c r="D242" s="339"/>
      <c r="E242" s="79"/>
      <c r="F242" s="79"/>
      <c r="G242" s="79"/>
      <c r="H242" s="79"/>
      <c r="I242" s="79"/>
      <c r="J242" s="79"/>
      <c r="K242" s="79"/>
      <c r="L242" s="79"/>
      <c r="M242" s="79"/>
      <c r="N242" s="79"/>
      <c r="O242" s="79"/>
      <c r="P242" s="79"/>
      <c r="Q242" s="79"/>
      <c r="R242" s="79"/>
      <c r="S242" s="79"/>
      <c r="T242" s="79"/>
      <c r="U242" s="386"/>
      <c r="V242" s="386"/>
      <c r="W242" s="384"/>
      <c r="X242" s="387" t="str">
        <f t="shared" si="22"/>
        <v/>
      </c>
      <c r="Y242" s="387" t="str">
        <f t="shared" si="27"/>
        <v/>
      </c>
      <c r="Z242" s="387" t="str">
        <f t="shared" si="27"/>
        <v/>
      </c>
      <c r="AA242" s="387" t="str">
        <f t="shared" si="27"/>
        <v/>
      </c>
      <c r="AB242" s="387" t="str">
        <f t="shared" si="27"/>
        <v/>
      </c>
      <c r="AC242" s="387" t="str">
        <f t="shared" si="27"/>
        <v/>
      </c>
      <c r="AD242" s="335"/>
      <c r="AE242" s="335"/>
      <c r="AF242" s="327" t="str">
        <f t="shared" si="24"/>
        <v/>
      </c>
      <c r="AG242" s="327" t="str">
        <f t="shared" si="25"/>
        <v/>
      </c>
    </row>
    <row r="243" spans="1:33" ht="45" customHeight="1" x14ac:dyDescent="0.15">
      <c r="A243" s="326">
        <f t="shared" si="23"/>
        <v>43607</v>
      </c>
      <c r="B243" s="327" t="str">
        <f t="shared" si="26"/>
        <v>水</v>
      </c>
      <c r="C243" s="339">
        <v>43621</v>
      </c>
      <c r="D243" s="339">
        <v>43623</v>
      </c>
      <c r="E243" s="79"/>
      <c r="F243" s="79"/>
      <c r="G243" s="79"/>
      <c r="H243" s="79"/>
      <c r="I243" s="79"/>
      <c r="J243" s="79"/>
      <c r="K243" s="79"/>
      <c r="L243" s="79"/>
      <c r="M243" s="79"/>
      <c r="N243" s="79"/>
      <c r="O243" s="79"/>
      <c r="P243" s="79"/>
      <c r="Q243" s="79"/>
      <c r="R243" s="79"/>
      <c r="S243" s="79"/>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5"/>
      <c r="AE243" s="335"/>
      <c r="AF243" s="327">
        <f t="shared" si="24"/>
        <v>15</v>
      </c>
      <c r="AG243" s="327">
        <f t="shared" si="25"/>
        <v>17</v>
      </c>
    </row>
    <row r="244" spans="1:33" ht="45" customHeight="1" x14ac:dyDescent="0.15">
      <c r="A244" s="326">
        <f t="shared" si="23"/>
        <v>43608</v>
      </c>
      <c r="B244" s="327" t="str">
        <f t="shared" si="26"/>
        <v>木</v>
      </c>
      <c r="C244" s="339"/>
      <c r="D244" s="339"/>
      <c r="E244" s="79"/>
      <c r="F244" s="79"/>
      <c r="G244" s="79"/>
      <c r="H244" s="79"/>
      <c r="I244" s="79"/>
      <c r="J244" s="79"/>
      <c r="K244" s="79"/>
      <c r="L244" s="79"/>
      <c r="M244" s="79"/>
      <c r="N244" s="79"/>
      <c r="O244" s="79"/>
      <c r="P244" s="79"/>
      <c r="Q244" s="79"/>
      <c r="R244" s="79"/>
      <c r="S244" s="79"/>
      <c r="T244" s="79"/>
      <c r="U244" s="386"/>
      <c r="V244" s="386"/>
      <c r="W244" s="384"/>
      <c r="X244" s="387" t="str">
        <f t="shared" si="22"/>
        <v/>
      </c>
      <c r="Y244" s="387" t="str">
        <f t="shared" si="27"/>
        <v/>
      </c>
      <c r="Z244" s="387" t="str">
        <f t="shared" si="27"/>
        <v/>
      </c>
      <c r="AA244" s="387" t="str">
        <f t="shared" si="27"/>
        <v/>
      </c>
      <c r="AB244" s="387" t="str">
        <f t="shared" si="27"/>
        <v/>
      </c>
      <c r="AC244" s="387" t="str">
        <f t="shared" si="27"/>
        <v/>
      </c>
      <c r="AD244" s="336"/>
      <c r="AE244" s="335"/>
      <c r="AF244" s="327" t="str">
        <f t="shared" si="24"/>
        <v/>
      </c>
      <c r="AG244" s="327" t="str">
        <f t="shared" si="25"/>
        <v/>
      </c>
    </row>
    <row r="245" spans="1:33" ht="45" customHeight="1" x14ac:dyDescent="0.15">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86"/>
      <c r="V245" s="386"/>
      <c r="W245" s="384"/>
      <c r="X245" s="387" t="str">
        <f t="shared" si="22"/>
        <v/>
      </c>
      <c r="Y245" s="387" t="str">
        <f t="shared" si="27"/>
        <v/>
      </c>
      <c r="Z245" s="387" t="str">
        <f t="shared" si="27"/>
        <v/>
      </c>
      <c r="AA245" s="387" t="str">
        <f t="shared" si="27"/>
        <v/>
      </c>
      <c r="AB245" s="387" t="str">
        <f t="shared" si="27"/>
        <v/>
      </c>
      <c r="AC245" s="387" t="str">
        <f t="shared" si="27"/>
        <v/>
      </c>
      <c r="AD245" s="335"/>
      <c r="AE245" s="335"/>
      <c r="AF245" s="327" t="str">
        <f t="shared" si="24"/>
        <v/>
      </c>
      <c r="AG245" s="327" t="str">
        <f t="shared" si="25"/>
        <v/>
      </c>
    </row>
    <row r="246" spans="1:33" ht="45" customHeight="1" x14ac:dyDescent="0.15">
      <c r="A246" s="326">
        <f t="shared" si="23"/>
        <v>43610</v>
      </c>
      <c r="B246" s="327" t="str">
        <f t="shared" si="26"/>
        <v>土</v>
      </c>
      <c r="C246" s="339">
        <v>43623</v>
      </c>
      <c r="D246" s="339">
        <v>43628</v>
      </c>
      <c r="E246" s="79"/>
      <c r="F246" s="79"/>
      <c r="G246" s="79"/>
      <c r="H246" s="79"/>
      <c r="I246" s="79"/>
      <c r="J246" s="79"/>
      <c r="K246" s="79"/>
      <c r="L246" s="79"/>
      <c r="M246" s="79"/>
      <c r="N246" s="79"/>
      <c r="O246" s="79"/>
      <c r="P246" s="79"/>
      <c r="Q246" s="79"/>
      <c r="R246" s="79"/>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14</v>
      </c>
      <c r="AG246" s="327">
        <f t="shared" si="25"/>
        <v>19</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86"/>
      <c r="V248" s="386"/>
      <c r="W248" s="384"/>
      <c r="X248" s="387" t="str">
        <f t="shared" si="22"/>
        <v/>
      </c>
      <c r="Y248" s="387" t="str">
        <f t="shared" si="27"/>
        <v/>
      </c>
      <c r="Z248" s="387" t="str">
        <f t="shared" si="27"/>
        <v/>
      </c>
      <c r="AA248" s="387" t="str">
        <f t="shared" si="27"/>
        <v/>
      </c>
      <c r="AB248" s="387" t="str">
        <f t="shared" si="27"/>
        <v/>
      </c>
      <c r="AC248" s="387" t="str">
        <f t="shared" si="27"/>
        <v/>
      </c>
      <c r="AD248" s="335"/>
      <c r="AE248" s="335"/>
      <c r="AF248" s="327" t="str">
        <f t="shared" si="24"/>
        <v/>
      </c>
      <c r="AG248" s="327" t="str">
        <f t="shared" si="25"/>
        <v/>
      </c>
    </row>
    <row r="249" spans="1:33" ht="45" customHeight="1" x14ac:dyDescent="0.15">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86"/>
      <c r="V249" s="386"/>
      <c r="W249" s="384"/>
      <c r="X249" s="387" t="str">
        <f t="shared" si="22"/>
        <v/>
      </c>
      <c r="Y249" s="387" t="str">
        <f t="shared" si="27"/>
        <v/>
      </c>
      <c r="Z249" s="387" t="str">
        <f t="shared" si="27"/>
        <v/>
      </c>
      <c r="AA249" s="387" t="str">
        <f t="shared" si="27"/>
        <v/>
      </c>
      <c r="AB249" s="387" t="str">
        <f t="shared" si="27"/>
        <v/>
      </c>
      <c r="AC249" s="387" t="str">
        <f t="shared" si="27"/>
        <v/>
      </c>
      <c r="AD249" s="335"/>
      <c r="AE249" s="335"/>
      <c r="AF249" s="327" t="str">
        <f t="shared" si="24"/>
        <v/>
      </c>
      <c r="AG249" s="327" t="str">
        <f t="shared" si="25"/>
        <v/>
      </c>
    </row>
    <row r="250" spans="1:33" ht="45" customHeight="1" x14ac:dyDescent="0.15">
      <c r="A250" s="326">
        <f t="shared" si="23"/>
        <v>43614</v>
      </c>
      <c r="B250" s="327" t="str">
        <f t="shared" si="26"/>
        <v>水</v>
      </c>
      <c r="C250" s="339">
        <v>43628</v>
      </c>
      <c r="D250" s="339">
        <v>43630</v>
      </c>
      <c r="E250" s="79"/>
      <c r="F250" s="79"/>
      <c r="G250" s="79"/>
      <c r="H250" s="79"/>
      <c r="I250" s="79"/>
      <c r="J250" s="79"/>
      <c r="K250" s="79"/>
      <c r="L250" s="79"/>
      <c r="M250" s="79"/>
      <c r="N250" s="79"/>
      <c r="O250" s="79"/>
      <c r="P250" s="79"/>
      <c r="Q250" s="79"/>
      <c r="R250" s="79"/>
      <c r="S250" s="79"/>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f t="shared" si="24"/>
        <v>15</v>
      </c>
      <c r="AG250" s="327">
        <f t="shared" si="25"/>
        <v>17</v>
      </c>
    </row>
    <row r="251" spans="1:33" ht="45" customHeight="1" x14ac:dyDescent="0.15">
      <c r="A251" s="326">
        <f t="shared" si="23"/>
        <v>43615</v>
      </c>
      <c r="B251" s="327" t="str">
        <f t="shared" si="26"/>
        <v>木</v>
      </c>
      <c r="C251" s="339"/>
      <c r="D251" s="339"/>
      <c r="E251" s="79"/>
      <c r="F251" s="79"/>
      <c r="G251" s="79"/>
      <c r="H251" s="79"/>
      <c r="I251" s="79"/>
      <c r="J251" s="79"/>
      <c r="K251" s="79"/>
      <c r="L251" s="79"/>
      <c r="M251" s="79"/>
      <c r="N251" s="79"/>
      <c r="O251" s="79"/>
      <c r="P251" s="79"/>
      <c r="Q251" s="79"/>
      <c r="R251" s="79"/>
      <c r="S251" s="79"/>
      <c r="T251" s="79"/>
      <c r="U251" s="386"/>
      <c r="V251" s="386"/>
      <c r="W251" s="384"/>
      <c r="X251" s="387" t="str">
        <f t="shared" si="22"/>
        <v/>
      </c>
      <c r="Y251" s="387" t="str">
        <f t="shared" si="27"/>
        <v/>
      </c>
      <c r="Z251" s="387" t="str">
        <f t="shared" si="27"/>
        <v/>
      </c>
      <c r="AA251" s="387" t="str">
        <f t="shared" si="27"/>
        <v/>
      </c>
      <c r="AB251" s="387" t="str">
        <f t="shared" si="27"/>
        <v/>
      </c>
      <c r="AC251" s="387" t="str">
        <f t="shared" si="27"/>
        <v/>
      </c>
      <c r="AD251" s="335"/>
      <c r="AE251" s="335"/>
      <c r="AF251" s="327" t="str">
        <f t="shared" si="24"/>
        <v/>
      </c>
      <c r="AG251" s="327" t="str">
        <f t="shared" si="25"/>
        <v/>
      </c>
    </row>
    <row r="252" spans="1:33" ht="45" customHeight="1" x14ac:dyDescent="0.15">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86"/>
      <c r="V252" s="386"/>
      <c r="W252" s="384"/>
      <c r="X252" s="387" t="str">
        <f t="shared" si="22"/>
        <v/>
      </c>
      <c r="Y252" s="387" t="str">
        <f t="shared" si="27"/>
        <v/>
      </c>
      <c r="Z252" s="387" t="str">
        <f t="shared" si="27"/>
        <v/>
      </c>
      <c r="AA252" s="387" t="str">
        <f t="shared" si="27"/>
        <v/>
      </c>
      <c r="AB252" s="387" t="str">
        <f t="shared" si="27"/>
        <v/>
      </c>
      <c r="AC252" s="387" t="str">
        <f t="shared" si="27"/>
        <v/>
      </c>
      <c r="AD252" s="335"/>
      <c r="AE252" s="335"/>
      <c r="AF252" s="327" t="str">
        <f t="shared" si="24"/>
        <v/>
      </c>
      <c r="AG252" s="327" t="str">
        <f t="shared" si="25"/>
        <v/>
      </c>
    </row>
    <row r="253" spans="1:33" s="393" customFormat="1" ht="45" customHeight="1" x14ac:dyDescent="0.15">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x14ac:dyDescent="0.15">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x14ac:dyDescent="0.15">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x14ac:dyDescent="0.15">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x14ac:dyDescent="0.15">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x14ac:dyDescent="0.15">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x14ac:dyDescent="0.15">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x14ac:dyDescent="0.15">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x14ac:dyDescent="0.15">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x14ac:dyDescent="0.15">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x14ac:dyDescent="0.15">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x14ac:dyDescent="0.15">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x14ac:dyDescent="0.15">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x14ac:dyDescent="0.15">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x14ac:dyDescent="0.15">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x14ac:dyDescent="0.15">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x14ac:dyDescent="0.15">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x14ac:dyDescent="0.15">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x14ac:dyDescent="0.15">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x14ac:dyDescent="0.15">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x14ac:dyDescent="0.15">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x14ac:dyDescent="0.15">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x14ac:dyDescent="0.15">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x14ac:dyDescent="0.15">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x14ac:dyDescent="0.15">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x14ac:dyDescent="0.15">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x14ac:dyDescent="0.15">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x14ac:dyDescent="0.15">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x14ac:dyDescent="0.15">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x14ac:dyDescent="0.15">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A8:B9"/>
    <mergeCell ref="A7:B7"/>
    <mergeCell ref="C7:D7"/>
    <mergeCell ref="AD8:AD9"/>
    <mergeCell ref="AG8:AG9"/>
    <mergeCell ref="E7:V7"/>
    <mergeCell ref="E4:V4"/>
    <mergeCell ref="C8:C9"/>
    <mergeCell ref="D8:D9"/>
    <mergeCell ref="AF8:AF9"/>
    <mergeCell ref="AE8:AE9"/>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8" t="s">
        <v>356</v>
      </c>
      <c r="D1" s="351" t="s">
        <v>416</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43478</v>
      </c>
      <c r="Z2" s="77">
        <f>IF(ISBLANK('入力シート１＜普通車　料金表＞'!I10),"",'入力シート１＜普通車　料金表＞'!I10)</f>
        <v>43498</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43477</v>
      </c>
      <c r="Y3" s="77">
        <f>IF(ISBLANK('入力シート１＜普通車　料金表＞'!H10),"",'入力シート１＜普通車　料金表＞'!H10)</f>
        <v>43497</v>
      </c>
      <c r="Z3" s="77">
        <f>IF(ISBLANK('入力シート１＜普通車　料金表＞'!K10),"",'入力シート１＜普通車　料金表＞'!K10)</f>
        <v>43537</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8" t="s">
        <v>112</v>
      </c>
      <c r="F4" s="578"/>
      <c r="G4" s="578"/>
      <c r="H4" s="578"/>
      <c r="I4" s="578"/>
      <c r="J4" s="578"/>
      <c r="K4" s="578"/>
      <c r="L4" s="578"/>
      <c r="M4" s="578"/>
      <c r="N4" s="578"/>
      <c r="O4" s="578"/>
      <c r="P4" s="578"/>
      <c r="Q4" s="578"/>
      <c r="R4" s="578"/>
      <c r="S4" s="578"/>
      <c r="T4" s="578"/>
      <c r="U4" s="578"/>
      <c r="V4" s="578"/>
      <c r="W4" s="51" t="s">
        <v>0</v>
      </c>
      <c r="X4" s="77">
        <f>IF(ISBLANK('入力シート１＜普通車　料金表＞'!C11),"",'入力シート１＜普通車　料金表＞'!C11)</f>
        <v>43549</v>
      </c>
      <c r="Y4" s="77">
        <f>IF(ISBLANK('入力シート１＜普通車　料金表＞'!F11),"",'入力シート１＜普通車　料金表＞'!F11)</f>
        <v>43538</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43548</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92" t="s">
        <v>361</v>
      </c>
      <c r="B6" s="593"/>
      <c r="C6" s="594" t="s">
        <v>364</v>
      </c>
      <c r="D6" s="595"/>
      <c r="E6" s="596" t="s">
        <v>118</v>
      </c>
      <c r="F6" s="597"/>
      <c r="G6" s="597"/>
      <c r="H6" s="597"/>
      <c r="I6" s="597"/>
      <c r="J6" s="597"/>
      <c r="K6" s="597"/>
      <c r="L6" s="597"/>
      <c r="M6" s="597"/>
      <c r="N6" s="597"/>
      <c r="O6" s="597"/>
      <c r="P6" s="597"/>
      <c r="Q6" s="597"/>
      <c r="R6" s="597"/>
      <c r="S6" s="597"/>
      <c r="T6" s="597"/>
      <c r="U6" s="597"/>
      <c r="V6" s="597"/>
      <c r="W6" s="317" t="s">
        <v>0</v>
      </c>
      <c r="X6" s="318" t="s">
        <v>365</v>
      </c>
      <c r="Y6" s="318" t="s">
        <v>365</v>
      </c>
      <c r="Z6" s="318" t="s">
        <v>365</v>
      </c>
      <c r="AA6" s="318" t="s">
        <v>365</v>
      </c>
      <c r="AB6" s="318" t="s">
        <v>365</v>
      </c>
      <c r="AC6" s="318" t="s">
        <v>365</v>
      </c>
      <c r="AD6" s="331"/>
      <c r="AE6" s="332"/>
      <c r="AF6" s="333"/>
      <c r="AG6" s="334"/>
    </row>
    <row r="7" spans="1:33" ht="26.25" customHeight="1" x14ac:dyDescent="0.15">
      <c r="A7" s="588"/>
      <c r="B7" s="589"/>
      <c r="C7" s="579" t="s">
        <v>91</v>
      </c>
      <c r="D7" s="579"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2" t="s">
        <v>358</v>
      </c>
      <c r="AE7" s="582" t="s">
        <v>359</v>
      </c>
      <c r="AF7" s="580" t="s">
        <v>109</v>
      </c>
      <c r="AG7" s="580" t="s">
        <v>110</v>
      </c>
    </row>
    <row r="8" spans="1:33" ht="61.5" customHeight="1" x14ac:dyDescent="0.15">
      <c r="A8" s="590"/>
      <c r="B8" s="591"/>
      <c r="C8" s="579"/>
      <c r="D8" s="579"/>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3"/>
      <c r="AE8" s="583"/>
      <c r="AF8" s="581"/>
      <c r="AG8" s="581"/>
    </row>
    <row r="9" spans="1:33" ht="45" customHeight="1" x14ac:dyDescent="0.15">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x14ac:dyDescent="0.15">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x14ac:dyDescent="0.15">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x14ac:dyDescent="0.15">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x14ac:dyDescent="0.15">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x14ac:dyDescent="0.15">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x14ac:dyDescent="0.15">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x14ac:dyDescent="0.15">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x14ac:dyDescent="0.15">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x14ac:dyDescent="0.15">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x14ac:dyDescent="0.15">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x14ac:dyDescent="0.15">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x14ac:dyDescent="0.15">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x14ac:dyDescent="0.15">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x14ac:dyDescent="0.15">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x14ac:dyDescent="0.15">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x14ac:dyDescent="0.15">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x14ac:dyDescent="0.15">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x14ac:dyDescent="0.15">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x14ac:dyDescent="0.15">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x14ac:dyDescent="0.15">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x14ac:dyDescent="0.15">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x14ac:dyDescent="0.15">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x14ac:dyDescent="0.15">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x14ac:dyDescent="0.15">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x14ac:dyDescent="0.15">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x14ac:dyDescent="0.15">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x14ac:dyDescent="0.15">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x14ac:dyDescent="0.15">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x14ac:dyDescent="0.15">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x14ac:dyDescent="0.15">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x14ac:dyDescent="0.15">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x14ac:dyDescent="0.15">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x14ac:dyDescent="0.15">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x14ac:dyDescent="0.15">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x14ac:dyDescent="0.15">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x14ac:dyDescent="0.15">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x14ac:dyDescent="0.15">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x14ac:dyDescent="0.15">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x14ac:dyDescent="0.15">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x14ac:dyDescent="0.15">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x14ac:dyDescent="0.15">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x14ac:dyDescent="0.15">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x14ac:dyDescent="0.15">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x14ac:dyDescent="0.15">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x14ac:dyDescent="0.15">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x14ac:dyDescent="0.15">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x14ac:dyDescent="0.15">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x14ac:dyDescent="0.15">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x14ac:dyDescent="0.15">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x14ac:dyDescent="0.15">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x14ac:dyDescent="0.15">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x14ac:dyDescent="0.15">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x14ac:dyDescent="0.15">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x14ac:dyDescent="0.15">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x14ac:dyDescent="0.15">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x14ac:dyDescent="0.15">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x14ac:dyDescent="0.15">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x14ac:dyDescent="0.15">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x14ac:dyDescent="0.15">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x14ac:dyDescent="0.15">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x14ac:dyDescent="0.15">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x14ac:dyDescent="0.15">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x14ac:dyDescent="0.15">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x14ac:dyDescent="0.15">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x14ac:dyDescent="0.15">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x14ac:dyDescent="0.15">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x14ac:dyDescent="0.15">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x14ac:dyDescent="0.15">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x14ac:dyDescent="0.15">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x14ac:dyDescent="0.15">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x14ac:dyDescent="0.15">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x14ac:dyDescent="0.15">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x14ac:dyDescent="0.15">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x14ac:dyDescent="0.15">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x14ac:dyDescent="0.15">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x14ac:dyDescent="0.15">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x14ac:dyDescent="0.15">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x14ac:dyDescent="0.15">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x14ac:dyDescent="0.15">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x14ac:dyDescent="0.15">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x14ac:dyDescent="0.15">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x14ac:dyDescent="0.15">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x14ac:dyDescent="0.15">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x14ac:dyDescent="0.15">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x14ac:dyDescent="0.15">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x14ac:dyDescent="0.15">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x14ac:dyDescent="0.15">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x14ac:dyDescent="0.15">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x14ac:dyDescent="0.15">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x14ac:dyDescent="0.15">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x14ac:dyDescent="0.15">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x14ac:dyDescent="0.15">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x14ac:dyDescent="0.15">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x14ac:dyDescent="0.15">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x14ac:dyDescent="0.15">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x14ac:dyDescent="0.15">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x14ac:dyDescent="0.15">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x14ac:dyDescent="0.15">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x14ac:dyDescent="0.15">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x14ac:dyDescent="0.15">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x14ac:dyDescent="0.15">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x14ac:dyDescent="0.15">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x14ac:dyDescent="0.15">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x14ac:dyDescent="0.15">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x14ac:dyDescent="0.15">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x14ac:dyDescent="0.15">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x14ac:dyDescent="0.15">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x14ac:dyDescent="0.15">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x14ac:dyDescent="0.15">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x14ac:dyDescent="0.15">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x14ac:dyDescent="0.15">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x14ac:dyDescent="0.15">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x14ac:dyDescent="0.15">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x14ac:dyDescent="0.15">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x14ac:dyDescent="0.15">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x14ac:dyDescent="0.15">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x14ac:dyDescent="0.15">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x14ac:dyDescent="0.15">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x14ac:dyDescent="0.15">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x14ac:dyDescent="0.15">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x14ac:dyDescent="0.15">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x14ac:dyDescent="0.15">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x14ac:dyDescent="0.15">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x14ac:dyDescent="0.15">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x14ac:dyDescent="0.15">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x14ac:dyDescent="0.15">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x14ac:dyDescent="0.15">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x14ac:dyDescent="0.15">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x14ac:dyDescent="0.15">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x14ac:dyDescent="0.15">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x14ac:dyDescent="0.15">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x14ac:dyDescent="0.15">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x14ac:dyDescent="0.15">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x14ac:dyDescent="0.15">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x14ac:dyDescent="0.15">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x14ac:dyDescent="0.15">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x14ac:dyDescent="0.15">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x14ac:dyDescent="0.15">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x14ac:dyDescent="0.15">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x14ac:dyDescent="0.15">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x14ac:dyDescent="0.15">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x14ac:dyDescent="0.15">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x14ac:dyDescent="0.15">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x14ac:dyDescent="0.15">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x14ac:dyDescent="0.15">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x14ac:dyDescent="0.15">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x14ac:dyDescent="0.15">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x14ac:dyDescent="0.15">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x14ac:dyDescent="0.15">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x14ac:dyDescent="0.15">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x14ac:dyDescent="0.15">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x14ac:dyDescent="0.15">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x14ac:dyDescent="0.15">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x14ac:dyDescent="0.15">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x14ac:dyDescent="0.15">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x14ac:dyDescent="0.15">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x14ac:dyDescent="0.15">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x14ac:dyDescent="0.15">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x14ac:dyDescent="0.15">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x14ac:dyDescent="0.15">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x14ac:dyDescent="0.15">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x14ac:dyDescent="0.15">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x14ac:dyDescent="0.15">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x14ac:dyDescent="0.15">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x14ac:dyDescent="0.15">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x14ac:dyDescent="0.15">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x14ac:dyDescent="0.15">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x14ac:dyDescent="0.15">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x14ac:dyDescent="0.15">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x14ac:dyDescent="0.15">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x14ac:dyDescent="0.15">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x14ac:dyDescent="0.15">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x14ac:dyDescent="0.15">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x14ac:dyDescent="0.15">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x14ac:dyDescent="0.15">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x14ac:dyDescent="0.15">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x14ac:dyDescent="0.15">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x14ac:dyDescent="0.15">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x14ac:dyDescent="0.15">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x14ac:dyDescent="0.15">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x14ac:dyDescent="0.15">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x14ac:dyDescent="0.15">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x14ac:dyDescent="0.15">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x14ac:dyDescent="0.15">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x14ac:dyDescent="0.15">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x14ac:dyDescent="0.15">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x14ac:dyDescent="0.15">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x14ac:dyDescent="0.15">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x14ac:dyDescent="0.15">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x14ac:dyDescent="0.15">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x14ac:dyDescent="0.15">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x14ac:dyDescent="0.15">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x14ac:dyDescent="0.15">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x14ac:dyDescent="0.15">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x14ac:dyDescent="0.15">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x14ac:dyDescent="0.15">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x14ac:dyDescent="0.15">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x14ac:dyDescent="0.15">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x14ac:dyDescent="0.15">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x14ac:dyDescent="0.15">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x14ac:dyDescent="0.15">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x14ac:dyDescent="0.15">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x14ac:dyDescent="0.15">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x14ac:dyDescent="0.15">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x14ac:dyDescent="0.15">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x14ac:dyDescent="0.15">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x14ac:dyDescent="0.15">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x14ac:dyDescent="0.15">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x14ac:dyDescent="0.15">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x14ac:dyDescent="0.15">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x14ac:dyDescent="0.15">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x14ac:dyDescent="0.15">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x14ac:dyDescent="0.15">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x14ac:dyDescent="0.15">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x14ac:dyDescent="0.15">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x14ac:dyDescent="0.15">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x14ac:dyDescent="0.15">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x14ac:dyDescent="0.15">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x14ac:dyDescent="0.15">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x14ac:dyDescent="0.15">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x14ac:dyDescent="0.15">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x14ac:dyDescent="0.15">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x14ac:dyDescent="0.15">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x14ac:dyDescent="0.15">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x14ac:dyDescent="0.15">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x14ac:dyDescent="0.15">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x14ac:dyDescent="0.15">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x14ac:dyDescent="0.15">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x14ac:dyDescent="0.15">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x14ac:dyDescent="0.15">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x14ac:dyDescent="0.15">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x14ac:dyDescent="0.15">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x14ac:dyDescent="0.15">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x14ac:dyDescent="0.15">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x14ac:dyDescent="0.15">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x14ac:dyDescent="0.15">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x14ac:dyDescent="0.15">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x14ac:dyDescent="0.15">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x14ac:dyDescent="0.15">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x14ac:dyDescent="0.15">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x14ac:dyDescent="0.15">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x14ac:dyDescent="0.15">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x14ac:dyDescent="0.15">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6"/>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6" t="s">
        <v>344</v>
      </c>
    </row>
    <row r="2" spans="1:36" ht="28.5" x14ac:dyDescent="0.15">
      <c r="A2" s="83"/>
      <c r="B2" s="600" t="s">
        <v>92</v>
      </c>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row>
    <row r="4" spans="1:36" s="130" customFormat="1" ht="24" customHeight="1" x14ac:dyDescent="0.15">
      <c r="A4" s="31"/>
      <c r="B4" s="127">
        <f>DATE(C4,F4,1)</f>
        <v>43374</v>
      </c>
      <c r="C4" s="601">
        <v>2018</v>
      </c>
      <c r="D4" s="601"/>
      <c r="E4" s="128" t="s">
        <v>113</v>
      </c>
      <c r="F4" s="598">
        <v>10</v>
      </c>
      <c r="G4" s="598"/>
      <c r="H4" s="129">
        <f>WEEKDAY(B4,1)</f>
        <v>2</v>
      </c>
      <c r="J4" s="131">
        <f>DATE(K4,N4,1)</f>
        <v>43405</v>
      </c>
      <c r="K4" s="599">
        <v>2018</v>
      </c>
      <c r="L4" s="599"/>
      <c r="M4" s="132" t="s">
        <v>113</v>
      </c>
      <c r="N4" s="598">
        <v>11</v>
      </c>
      <c r="O4" s="598"/>
      <c r="P4" s="129">
        <f>WEEKDAY(J4,1)</f>
        <v>5</v>
      </c>
      <c r="Q4" s="133"/>
      <c r="R4" s="131">
        <f>DATE(S4,V4,1)</f>
        <v>43435</v>
      </c>
      <c r="S4" s="599">
        <v>2018</v>
      </c>
      <c r="T4" s="599"/>
      <c r="U4" s="132" t="s">
        <v>113</v>
      </c>
      <c r="V4" s="598">
        <v>12</v>
      </c>
      <c r="W4" s="598"/>
      <c r="X4" s="129">
        <f>WEEKDAY(R4,1)</f>
        <v>7</v>
      </c>
      <c r="Z4" s="131">
        <f>DATE(AA4,AD4,1)</f>
        <v>43466</v>
      </c>
      <c r="AA4" s="599">
        <v>2019</v>
      </c>
      <c r="AB4" s="599"/>
      <c r="AC4" s="132" t="s">
        <v>113</v>
      </c>
      <c r="AD4" s="598">
        <v>1</v>
      </c>
      <c r="AE4" s="598"/>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x14ac:dyDescent="0.15">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43390</v>
      </c>
      <c r="F12" s="122" t="str">
        <f>IF(OR(ISERROR(VLOOKUP(F6,スケジュール!$A$10:$AC$276,3)),(ISBLANK(VLOOKUP(F6,スケジュール!$A$10:$AC$276,3)))),"",VLOOKUP(F6,スケジュール!$A$10:$AC$276,3))</f>
        <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t="str">
        <f>IF(OR(ISERROR(VLOOKUP(L6,スケジュール!$A$10:$AC$276,3)),(ISBLANK(VLOOKUP(L6,スケジュール!$A$10:$AC$276,3)))),"",VLOOKUP(L6,スケジュール!$A$10:$AC$276,3))</f>
        <v/>
      </c>
      <c r="M12" s="283">
        <f>IF(OR(ISERROR(VLOOKUP(M6,スケジュール!$A$10:$AC$276,3)),(ISBLANK(VLOOKUP(M6,スケジュール!$A$10:$AC$276,3)))),"",VLOOKUP(M6,スケジュール!$A$10:$AC$276,3))</f>
        <v>43418</v>
      </c>
      <c r="N12" s="283" t="str">
        <f>IF(OR(ISERROR(VLOOKUP(N6,スケジュール!$A$10:$AC$276,3)),(ISBLANK(VLOOKUP(N6,スケジュール!$A$10:$AC$276,3)))),"",VLOOKUP(N6,スケジュール!$A$10:$AC$276,3))</f>
        <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t="str">
        <f>IF(OR(ISERROR(VLOOKUP(T6,スケジュール!$A$10:$AC$276,3)),(ISBLANK(VLOOKUP(T6,スケジュール!$A$10:$AC$276,3)))),"",VLOOKUP(T6,スケジュール!$A$10:$AC$276,3))</f>
        <v/>
      </c>
      <c r="U12" s="283">
        <f>IF(OR(ISERROR(VLOOKUP(U6,スケジュール!$A$10:$AC$276,3)),(ISBLANK(VLOOKUP(U6,スケジュール!$A$10:$AC$276,3)))),"",VLOOKUP(U6,スケジュール!$A$10:$AC$276,3))</f>
        <v>43446</v>
      </c>
      <c r="V12" s="283" t="str">
        <f>IF(OR(ISERROR(VLOOKUP(V6,スケジュール!$A$10:$AC$276,3)),(ISBLANK(VLOOKUP(V6,スケジュール!$A$10:$AC$276,3)))),"",VLOOKUP(V6,スケジュール!$A$10:$AC$276,3))</f>
        <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t="str">
        <f>IF(OR(ISERROR(VLOOKUP(D6,スケジュール!$A$10:$AC$276,4)),(ISBLANK(VLOOKUP(D6,スケジュール!$A$10:$AC$276,4)))),"",VLOOKUP(D6,スケジュール!$A$10:$AC$276,4))</f>
        <v/>
      </c>
      <c r="E13" s="123">
        <f>IF(OR(ISERROR(VLOOKUP(E6,スケジュール!$A$10:$AC$276,4)),(ISBLANK(VLOOKUP(E6,スケジュール!$A$10:$AC$276,4)))),"",VLOOKUP(E6,スケジュール!$A$10:$AC$276,4))</f>
        <v>43392</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43397</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t="str">
        <f>IF(OR(ISERROR(VLOOKUP(L6,スケジュール!$A$10:$AC$276,4)),(ISBLANK(VLOOKUP(L6,スケジュール!$A$10:$AC$276,4)))),"",VLOOKUP(L6,スケジュール!$A$10:$AC$276,4))</f>
        <v/>
      </c>
      <c r="M13" s="283">
        <f>IF(OR(ISERROR(VLOOKUP(M6,スケジュール!$A$10:$AC$276,4)),(ISBLANK(VLOOKUP(M6,スケジュール!$A$10:$AC$276,4)))),"",VLOOKUP(M6,スケジュール!$A$10:$AC$276,4))</f>
        <v>43420</v>
      </c>
      <c r="N13" s="283" t="str">
        <f>IF(OR(ISERROR(VLOOKUP(N6,スケジュール!$A$10:$AC$276,4)),(ISBLANK(VLOOKUP(N6,スケジュール!$A$10:$AC$276,4)))),"",VLOOKUP(N6,スケジュール!$A$10:$AC$276,4))</f>
        <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43425</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t="str">
        <f>IF(OR(ISERROR(VLOOKUP(T6,スケジュール!$A$10:$AC$276,4)),(ISBLANK(VLOOKUP(T6,スケジュール!$A$10:$AC$276,4)))),"",VLOOKUP(T6,スケジュール!$A$10:$AC$276,4))</f>
        <v/>
      </c>
      <c r="U13" s="283">
        <f>IF(OR(ISERROR(VLOOKUP(U6,スケジュール!$A$10:$AC$276,4)),(ISBLANK(VLOOKUP(U6,スケジュール!$A$10:$AC$276,4)))),"",VLOOKUP(U6,スケジュール!$A$10:$AC$276,4))</f>
        <v>43448</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43453</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43488</v>
      </c>
      <c r="AG13" s="41"/>
      <c r="AJ13" s="37"/>
    </row>
    <row r="14" spans="1:36" s="373" customFormat="1" ht="20.100000000000001" customHeight="1" x14ac:dyDescent="0.15">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43397</v>
      </c>
      <c r="F20" s="122" t="str">
        <f>IF(OR(ISERROR(VLOOKUP(F14,スケジュール!$A$10:$AC$276,3)),(ISBLANK(VLOOKUP(F14,スケジュール!$A$10:$AC$276,3)))),"",VLOOKUP(F14,スケジュール!$A$10:$AC$276,3))</f>
        <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t="str">
        <f>IF(OR(ISERROR(VLOOKUP(L14,スケジュール!$A$10:$AC$276,3)),(ISBLANK(VLOOKUP(L14,スケジュール!$A$10:$AC$276,3)))),"",VLOOKUP(L14,スケジュール!$A$10:$AC$276,3))</f>
        <v/>
      </c>
      <c r="M20" s="285">
        <f>IF(OR(ISERROR(VLOOKUP(M14,スケジュール!$A$10:$AC$276,3)),(ISBLANK(VLOOKUP(M14,スケジュール!$A$10:$AC$276,3)))),"",VLOOKUP(M14,スケジュール!$A$10:$AC$276,3))</f>
        <v>43425</v>
      </c>
      <c r="N20" s="285" t="str">
        <f>IF(OR(ISERROR(VLOOKUP(N14,スケジュール!$A$10:$AC$276,3)),(ISBLANK(VLOOKUP(N14,スケジュール!$A$10:$AC$276,3)))),"",VLOOKUP(N14,スケジュール!$A$10:$AC$276,3))</f>
        <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43430</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43453</v>
      </c>
      <c r="V20" s="122" t="str">
        <f>IF(OR(ISERROR(VLOOKUP(V14,スケジュール!$A$10:$AC$276,3)),(ISBLANK(VLOOKUP(V14,スケジュール!$A$10:$AC$276,3)))),"",VLOOKUP(V14,スケジュール!$A$10:$AC$276,3))</f>
        <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43488</v>
      </c>
      <c r="AD20" s="122" t="str">
        <f>IF(OR(ISERROR(VLOOKUP(AD14,スケジュール!$A$10:$AC$276,3)),(ISBLANK(VLOOKUP(AD14,スケジュール!$A$10:$AC$276,3)))),"",VLOOKUP(AD14,スケジュール!$A$10:$AC$276,3))</f>
        <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43399</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43404</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t="str">
        <f>IF(OR(ISERROR(VLOOKUP(L14,スケジュール!$A$10:$AC$276,4)),(ISBLANK(VLOOKUP(L14,スケジュール!$A$10:$AC$276,4)))),"",VLOOKUP(L14,スケジュール!$A$10:$AC$276,4))</f>
        <v/>
      </c>
      <c r="M21" s="285">
        <f>IF(OR(ISERROR(VLOOKUP(M14,スケジュール!$A$10:$AC$276,4)),(ISBLANK(VLOOKUP(M14,スケジュール!$A$10:$AC$276,4)))),"",VLOOKUP(M14,スケジュール!$A$10:$AC$276,4))</f>
        <v>43426</v>
      </c>
      <c r="N21" s="285" t="str">
        <f>IF(OR(ISERROR(VLOOKUP(N14,スケジュール!$A$10:$AC$276,4)),(ISBLANK(VLOOKUP(N14,スケジュール!$A$10:$AC$276,4)))),"",VLOOKUP(N14,スケジュール!$A$10:$AC$276,4))</f>
        <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43432</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43455</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43460</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43490</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43495</v>
      </c>
    </row>
    <row r="22" spans="1:36" s="373" customFormat="1" ht="20.100000000000001" customHeight="1" x14ac:dyDescent="0.15">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orange</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x14ac:dyDescent="0.15">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t="str">
        <f>IF(OR(ISERROR(VLOOKUP(D22,スケジュール!$A$10:$AC$276,3)),(ISBLANK(VLOOKUP(D22,スケジュール!$A$10:$AC$276,3)))),"",VLOOKUP(D22,スケジュール!$A$10:$AC$276,3))</f>
        <v/>
      </c>
      <c r="E28" s="122">
        <f>IF(OR(ISERROR(VLOOKUP(E22,スケジュール!$A$10:$AC$276,3)),(ISBLANK(VLOOKUP(E22,スケジュール!$A$10:$AC$276,3)))),"",VLOOKUP(E22,スケジュール!$A$10:$AC$276,3))</f>
        <v>43404</v>
      </c>
      <c r="F28" s="122" t="str">
        <f>IF(OR(ISERROR(VLOOKUP(F22,スケジュール!$A$10:$AC$276,3)),(ISBLANK(VLOOKUP(F22,スケジュール!$A$10:$AC$276,3)))),"",VLOOKUP(F22,スケジュール!$A$10:$AC$276,3))</f>
        <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f>IF(OR(ISERROR(VLOOKUP(M22,スケジュール!$A$10:$AC$276,3)),(ISBLANK(VLOOKUP(M22,スケジュール!$A$10:$AC$276,3)))),"",VLOOKUP(M22,スケジュール!$A$10:$AC$276,3))</f>
        <v>43432</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43439</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f>IF(OR(ISERROR(VLOOKUP(U22,スケジュール!$A$10:$AC$276,3)),(ISBLANK(VLOOKUP(U22,スケジュール!$A$10:$AC$276,3)))),"",VLOOKUP(U22,スケジュール!$A$10:$AC$276,3))</f>
        <v>43460</v>
      </c>
      <c r="V28" s="122" t="str">
        <f>IF(OR(ISERROR(VLOOKUP(V22,スケジュール!$A$10:$AC$276,3)),(ISBLANK(VLOOKUP(V22,スケジュール!$A$10:$AC$276,3)))),"",VLOOKUP(V22,スケジュール!$A$10:$AC$276,3))</f>
        <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43472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f>IF(OR(ISERROR(VLOOKUP(AC22,スケジュール!$A$10:$AC$276,3)),(ISBLANK(VLOOKUP(AC22,スケジュール!$A$10:$AC$276,3)))),"",VLOOKUP(AC22,スケジュール!$A$10:$AC$276,3))</f>
        <v>43495</v>
      </c>
      <c r="AD28" s="122" t="str">
        <f>IF(OR(ISERROR(VLOOKUP(AD22,スケジュール!$A$10:$AC$276,3)),(ISBLANK(VLOOKUP(AD22,スケジュール!$A$10:$AC$276,3)))),"",VLOOKUP(AD22,スケジュール!$A$10:$AC$276,3))</f>
        <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x14ac:dyDescent="0.15">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t="str">
        <f>IF(OR(ISERROR(VLOOKUP(D22,スケジュール!$A$10:$AC$276,4)),(ISBLANK(VLOOKUP(D22,スケジュール!$A$10:$AC$276,4)))),"",VLOOKUP(D22,スケジュール!$A$10:$AC$276,4))</f>
        <v/>
      </c>
      <c r="E29" s="123">
        <f>IF(OR(ISERROR(VLOOKUP(E22,スケジュール!$A$10:$AC$276,4)),(ISBLANK(VLOOKUP(E22,スケジュール!$A$10:$AC$276,4)))),"",VLOOKUP(E22,スケジュール!$A$10:$AC$276,4))</f>
        <v>43406</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43411</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t="str">
        <f>IF(OR(ISERROR(VLOOKUP(L22,スケジュール!$A$10:$AC$276,4)),(ISBLANK(VLOOKUP(L22,スケジュール!$A$10:$AC$276,4)))),"",VLOOKUP(L22,スケジュール!$A$10:$AC$276,4))</f>
        <v/>
      </c>
      <c r="M29" s="123">
        <f>IF(OR(ISERROR(VLOOKUP(M22,スケジュール!$A$10:$AC$276,4)),(ISBLANK(VLOOKUP(M22,スケジュール!$A$10:$AC$276,4)))),"",VLOOKUP(M22,スケジュール!$A$10:$AC$276,4))</f>
        <v>43434</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43439</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t="str">
        <f>IF(OR(ISERROR(VLOOKUP(T22,スケジュール!$A$10:$AC$276,4)),(ISBLANK(VLOOKUP(T22,スケジュール!$A$10:$AC$276,4)))),"",VLOOKUP(T22,スケジュール!$A$10:$AC$276,4))</f>
        <v/>
      </c>
      <c r="U29" s="123">
        <f>IF(OR(ISERROR(VLOOKUP(U22,スケジュール!$A$10:$AC$276,4)),(ISBLANK(VLOOKUP(U22,スケジュール!$A$10:$AC$276,4)))),"",VLOOKUP(U22,スケジュール!$A$10:$AC$276,4))</f>
        <v>43472</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43476</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43497</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43502</v>
      </c>
    </row>
    <row r="30" spans="1:36" s="373" customFormat="1" ht="20.100000000000001" customHeight="1" x14ac:dyDescent="0.15">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x14ac:dyDescent="0.15">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t="str">
        <f>IF(OR(ISERROR(VLOOKUP(D30,スケジュール!$A$10:$AC$276,3)),(ISBLANK(VLOOKUP(D30,スケジュール!$A$10:$AC$276,3)))),"",VLOOKUP(D30,スケジュール!$A$10:$AC$276,3))</f>
        <v/>
      </c>
      <c r="E36" s="122">
        <f>IF(OR(ISERROR(VLOOKUP(E30,スケジュール!$A$10:$AC$276,3)),(ISBLANK(VLOOKUP(E30,スケジュール!$A$10:$AC$276,3)))),"",VLOOKUP(E30,スケジュール!$A$10:$AC$276,3))</f>
        <v>43411</v>
      </c>
      <c r="F36" s="122" t="str">
        <f>IF(OR(ISERROR(VLOOKUP(F30,スケジュール!$A$10:$AC$276,3)),(ISBLANK(VLOOKUP(F30,スケジュール!$A$10:$AC$276,3)))),"",VLOOKUP(F30,スケジュール!$A$10:$AC$276,3))</f>
        <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43439</v>
      </c>
      <c r="N36" s="122" t="str">
        <f>IF(OR(ISERROR(VLOOKUP(N30,スケジュール!$A$10:$AC$276,3)),(ISBLANK(VLOOKUP(N30,スケジュール!$A$10:$AC$276,3)))),"",VLOOKUP(N30,スケジュール!$A$10:$AC$276,3))</f>
        <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43502</v>
      </c>
      <c r="AD36" s="122" t="str">
        <f>IF(OR(ISERROR(VLOOKUP(AD30,スケジュール!$A$10:$AC$276,3)),(ISBLANK(VLOOKUP(AD30,スケジュール!$A$10:$AC$276,3)))),"",VLOOKUP(AD30,スケジュール!$A$10:$AC$276,3))</f>
        <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t="str">
        <f>IF(OR(ISERROR(VLOOKUP(D30,スケジュール!$A$10:$AC$276,4)),(ISBLANK(VLOOKUP(D30,スケジュール!$A$10:$AC$276,4)))),"",VLOOKUP(D30,スケジュール!$A$10:$AC$276,4))</f>
        <v/>
      </c>
      <c r="E37" s="123">
        <f>IF(OR(ISERROR(VLOOKUP(E30,スケジュール!$A$10:$AC$276,4)),(ISBLANK(VLOOKUP(E30,スケジュール!$A$10:$AC$276,4)))),"",VLOOKUP(E30,スケジュール!$A$10:$AC$276,4))</f>
        <v>43413</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43418</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43441</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43446</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43504</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43509</v>
      </c>
    </row>
    <row r="38" spans="1:36" s="373" customFormat="1" ht="20.100000000000001" customHeight="1" x14ac:dyDescent="0.15">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orange</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x14ac:dyDescent="0.15">
      <c r="A40" s="126" t="str">
        <f>IF(ISBLANK(A32),"",A32)</f>
        <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str">
        <f>AG32</f>
        <v/>
      </c>
    </row>
    <row r="41" spans="1:36" s="88" customFormat="1" ht="20.100000000000001" customHeight="1" x14ac:dyDescent="0.15">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t="str">
        <f>IF(OR(ISERROR(VLOOKUP(D38,スケジュール!$A$10:$AC$276,3)),(ISBLANK(VLOOKUP(D38,スケジュール!$A$10:$AC$276,3)))),"",VLOOKUP(D38,スケジュール!$A$10:$AC$276,3))</f>
        <v/>
      </c>
      <c r="E44" s="122">
        <f>IF(OR(ISERROR(VLOOKUP(E38,スケジュール!$A$10:$AC$276,3)),(ISBLANK(VLOOKUP(E38,スケジュール!$A$10:$AC$276,3)))),"",VLOOKUP(E38,スケジュール!$A$10:$AC$276,3))</f>
        <v>43418</v>
      </c>
      <c r="F44" s="122" t="str">
        <f>IF(OR(ISERROR(VLOOKUP(F38,スケジュール!$A$10:$AC$276,3)),(ISBLANK(VLOOKUP(F38,スケジュール!$A$10:$AC$276,3)))),"",VLOOKUP(F38,スケジュール!$A$10:$AC$276,3))</f>
        <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43446</v>
      </c>
      <c r="N44" s="122" t="str">
        <f>IF(OR(ISERROR(VLOOKUP(N38,スケジュール!$A$10:$AC$276,3)),(ISBLANK(VLOOKUP(N38,スケジュール!$A$10:$AC$276,3)))),"",VLOOKUP(N38,スケジュール!$A$10:$AC$276,3))</f>
        <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t="str">
        <f>IF(OR(ISERROR(VLOOKUP(AB38,スケジュール!$A$10:$AC$276,3)),(ISBLANK(VLOOKUP(AB38,スケジュール!$A$10:$AC$276,3)))),"",VLOOKUP(AB38,スケジュール!$A$10:$AC$276,3))</f>
        <v/>
      </c>
      <c r="AC44" s="122">
        <f>IF(OR(ISERROR(VLOOKUP(AC38,スケジュール!$A$10:$AC$276,3)),(ISBLANK(VLOOKUP(AC38,スケジュール!$A$10:$AC$276,3)))),"",VLOOKUP(AC38,スケジュール!$A$10:$AC$276,3))</f>
        <v>43509</v>
      </c>
      <c r="AD44" s="122" t="str">
        <f>IF(OR(ISERROR(VLOOKUP(AD38,スケジュール!$A$10:$AC$276,3)),(ISBLANK(VLOOKUP(AD38,スケジュール!$A$10:$AC$276,3)))),"",VLOOKUP(AD38,スケジュール!$A$10:$AC$276,3))</f>
        <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x14ac:dyDescent="0.15">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t="str">
        <f>IF(OR(ISERROR(VLOOKUP(D38,スケジュール!$A$10:$AC$276,4)),(ISBLANK(VLOOKUP(D38,スケジュール!$A$10:$AC$276,4)))),"",VLOOKUP(D38,スケジュール!$A$10:$AC$276,4))</f>
        <v/>
      </c>
      <c r="E45" s="123">
        <f>IF(OR(ISERROR(VLOOKUP(E38,スケジュール!$A$10:$AC$276,4)),(ISBLANK(VLOOKUP(E38,スケジュール!$A$10:$AC$276,4)))),"",VLOOKUP(E38,スケジュール!$A$10:$AC$276,4))</f>
        <v>43420</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43425</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43448</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43453</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43511</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43516</v>
      </c>
    </row>
    <row r="46" spans="1:36" s="372" customFormat="1" ht="20.100000000000001" customHeight="1" x14ac:dyDescent="0.15">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x14ac:dyDescent="0.15">
      <c r="A48" s="126" t="str">
        <f>IF(ISBLANK(A40),"",A40)</f>
        <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str">
        <f>AG40</f>
        <v/>
      </c>
    </row>
    <row r="49" spans="1:36" s="88" customFormat="1" ht="20.100000000000001" customHeight="1" x14ac:dyDescent="0.15">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t="str">
        <f>IF(OR(ISERROR(VLOOKUP(D46,スケジュール!$A$10:$AC$276,3)),(ISBLANK(VLOOKUP(D46,スケジュール!$A$10:$AC$276,3)))),"",VLOOKUP(D46,スケジュール!$A$10:$AC$276,3))</f>
        <v/>
      </c>
      <c r="E52" s="122">
        <f>IF(OR(ISERROR(VLOOKUP(E46,スケジュール!$A$10:$AC$276,3)),(ISBLANK(VLOOKUP(E46,スケジュール!$A$10:$AC$276,3)))),"",VLOOKUP(E46,スケジュール!$A$10:$AC$276,3))</f>
        <v>43425</v>
      </c>
      <c r="F52" s="122" t="str">
        <f>IF(OR(ISERROR(VLOOKUP(F46,スケジュール!$A$10:$AC$276,3)),(ISBLANK(VLOOKUP(F46,スケジュール!$A$10:$AC$276,3)))),"",VLOOKUP(F46,スケジュール!$A$10:$AC$276,3))</f>
        <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43430</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43453</v>
      </c>
      <c r="N52" s="122" t="str">
        <f>IF(OR(ISERROR(VLOOKUP(N46,スケジュール!$A$10:$AC$276,3)),(ISBLANK(VLOOKUP(N46,スケジュール!$A$10:$AC$276,3)))),"",VLOOKUP(N46,スケジュール!$A$10:$AC$276,3))</f>
        <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43516</v>
      </c>
      <c r="AD52" s="122" t="str">
        <f>IF(OR(ISERROR(VLOOKUP(AD46,スケジュール!$A$10:$AC$276,3)),(ISBLANK(VLOOKUP(AD46,スケジュール!$A$10:$AC$276,3)))),"",VLOOKUP(AD46,スケジュール!$A$10:$AC$276,3))</f>
        <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x14ac:dyDescent="0.15">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t="str">
        <f>IF(OR(ISERROR(VLOOKUP(D46,スケジュール!$A$10:$AC$276,4)),(ISBLANK(VLOOKUP(D46,スケジュール!$A$10:$AC$276,4)))),"",VLOOKUP(D46,スケジュール!$A$10:$AC$276,4))</f>
        <v/>
      </c>
      <c r="E53" s="124">
        <f>IF(OR(ISERROR(VLOOKUP(E46,スケジュール!$A$10:$AC$276,4)),(ISBLANK(VLOOKUP(E46,スケジュール!$A$10:$AC$276,4)))),"",VLOOKUP(E46,スケジュール!$A$10:$AC$276,4))</f>
        <v>43426</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43432</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43455</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43460</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43488</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43518</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43523</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1">
        <v>2019</v>
      </c>
      <c r="D55" s="601"/>
      <c r="E55" s="128" t="s">
        <v>114</v>
      </c>
      <c r="F55" s="598">
        <v>2</v>
      </c>
      <c r="G55" s="598"/>
      <c r="H55" s="129">
        <f>WEEKDAY(B55,1)</f>
        <v>6</v>
      </c>
      <c r="J55" s="131">
        <f>DATE(K55,N55,1)</f>
        <v>43525</v>
      </c>
      <c r="K55" s="599">
        <v>2019</v>
      </c>
      <c r="L55" s="599"/>
      <c r="M55" s="132" t="s">
        <v>114</v>
      </c>
      <c r="N55" s="598">
        <v>3</v>
      </c>
      <c r="O55" s="598"/>
      <c r="P55" s="129">
        <f>WEEKDAY(J55,1)</f>
        <v>6</v>
      </c>
      <c r="R55" s="131">
        <f>DATE(S55,V55,1)</f>
        <v>43556</v>
      </c>
      <c r="S55" s="599">
        <v>2019</v>
      </c>
      <c r="T55" s="599"/>
      <c r="U55" s="132" t="s">
        <v>114</v>
      </c>
      <c r="V55" s="598">
        <v>4</v>
      </c>
      <c r="W55" s="598"/>
      <c r="X55" s="129">
        <f>WEEKDAY(R55,1)</f>
        <v>2</v>
      </c>
      <c r="Z55" s="131">
        <f>DATE(AA55,AD55,1)</f>
        <v>43586</v>
      </c>
      <c r="AA55" s="599">
        <v>2019</v>
      </c>
      <c r="AB55" s="599"/>
      <c r="AC55" s="132" t="s">
        <v>114</v>
      </c>
      <c r="AD55" s="598">
        <v>5</v>
      </c>
      <c r="AE55" s="598"/>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x14ac:dyDescent="0.15">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orange</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green</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green</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str">
        <f>AG40</f>
        <v/>
      </c>
      <c r="AJ59" s="111"/>
    </row>
    <row r="60" spans="1:36" s="88" customFormat="1" ht="20.100000000000001" customHeight="1" x14ac:dyDescent="0.15">
      <c r="A60" s="88" t="str">
        <f>A41</f>
        <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t="str">
        <f>IF(OR(ISERROR(VLOOKUP(D57,スケジュール!$A$10:$AC$276,3)),(ISBLANK(VLOOKUP(D57,スケジュール!$A$10:$AC$276,3)))),"",VLOOKUP(D57,スケジュール!$A$10:$AC$276,3))</f>
        <v/>
      </c>
      <c r="E63" s="396">
        <f>IF(OR(ISERROR(VLOOKUP(E57,スケジュール!$A$10:$AC$276,3)),(ISBLANK(VLOOKUP(E57,スケジュール!$A$10:$AC$276,3)))),"",VLOOKUP(E57,スケジュール!$A$10:$AC$276,3))</f>
        <v>43509</v>
      </c>
      <c r="F63" s="396" t="str">
        <f>IF(OR(ISERROR(VLOOKUP(F57,スケジュール!$A$10:$AC$276,3)),(ISBLANK(VLOOKUP(F57,スケジュール!$A$10:$AC$276,3)))),"",VLOOKUP(F57,スケジュール!$A$10:$AC$276,3))</f>
        <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43511</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t="str">
        <f>IF(OR(ISERROR(VLOOKUP(L57,スケジュール!$A$10:$AC$276,3)),(ISBLANK(VLOOKUP(L57,スケジュール!$A$10:$AC$276,3)))),"",VLOOKUP(L57,スケジュール!$A$10:$AC$276,3))</f>
        <v/>
      </c>
      <c r="M63" s="396">
        <f>IF(OR(ISERROR(VLOOKUP(M57,スケジュール!$A$10:$AC$276,3)),(ISBLANK(VLOOKUP(M57,スケジュール!$A$10:$AC$276,3)))),"",VLOOKUP(M57,スケジュール!$A$10:$AC$276,3))</f>
        <v>43537</v>
      </c>
      <c r="N63" s="396" t="str">
        <f>IF(OR(ISERROR(VLOOKUP(N57,スケジュール!$A$10:$AC$276,3)),(ISBLANK(VLOOKUP(N57,スケジュール!$A$10:$AC$276,3)))),"",VLOOKUP(N57,スケジュール!$A$10:$AC$276,3))</f>
        <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43539</v>
      </c>
      <c r="Q63" s="399"/>
      <c r="R63" s="396" t="str">
        <f>IF(OR(ISERROR(VLOOKUP(R57,スケジュール!$A$10:$AC$276,3)),(ISBLANK(VLOOKUP(R57,スケジュール!$A$10:$AC$276,3)))),"",VLOOKUP(R57,スケジュール!$A$10:$AC$276,3))</f>
        <v/>
      </c>
      <c r="S63" s="396" t="str">
        <f>IF(OR(ISERROR(VLOOKUP(S57,スケジュール!$A$10:$AC$276,3)),(ISBLANK(VLOOKUP(S57,スケジュール!$A$10:$AC$276,3)))),"",VLOOKUP(S57,スケジュール!$A$10:$AC$276,3))</f>
        <v/>
      </c>
      <c r="T63" s="396" t="str">
        <f>IF(OR(ISERROR(VLOOKUP(T57,スケジュール!$A$10:$AC$276,3)),(ISBLANK(VLOOKUP(T57,スケジュール!$A$10:$AC$276,3)))),"",VLOOKUP(T57,スケジュール!$A$10:$AC$276,3))</f>
        <v/>
      </c>
      <c r="U63" s="396">
        <f>IF(OR(ISERROR(VLOOKUP(U57,スケジュール!$A$10:$AC$276,3)),(ISBLANK(VLOOKUP(U57,スケジュール!$A$10:$AC$276,3)))),"",VLOOKUP(U57,スケジュール!$A$10:$AC$276,3))</f>
        <v>43572</v>
      </c>
      <c r="V63" s="396" t="str">
        <f>IF(OR(ISERROR(VLOOKUP(V57,スケジュール!$A$10:$AC$276,3)),(ISBLANK(VLOOKUP(V57,スケジュール!$A$10:$AC$276,3)))),"",VLOOKUP(V57,スケジュール!$A$10:$AC$276,3))</f>
        <v/>
      </c>
      <c r="W63" s="396" t="str">
        <f>IF(OR(ISERROR(VLOOKUP(W57,スケジュール!$A$10:$AC$276,3)),(ISBLANK(VLOOKUP(W57,スケジュール!$A$10:$AC$276,3)))),"",VLOOKUP(W57,スケジュール!$A$10:$AC$276,3))</f>
        <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t="str">
        <f>IF(OR(ISERROR(VLOOKUP(AB57,スケジュール!$A$10:$AC$276,3)),(ISBLANK(VLOOKUP(AB57,スケジュール!$A$10:$AC$276,3)))),"",VLOOKUP(AB57,スケジュール!$A$10:$AC$276,3))</f>
        <v/>
      </c>
      <c r="AC63" s="396">
        <f>IF(OR(ISERROR(VLOOKUP(AC57,スケジュール!$A$10:$AC$276,3)),(ISBLANK(VLOOKUP(AC57,スケジュール!$A$10:$AC$276,3)))),"",VLOOKUP(AC57,スケジュール!$A$10:$AC$276,3))</f>
        <v>43600</v>
      </c>
      <c r="AD63" s="396" t="str">
        <f>IF(OR(ISERROR(VLOOKUP(AD57,スケジュール!$A$10:$AC$276,3)),(ISBLANK(VLOOKUP(AD57,スケジュール!$A$10:$AC$276,3)))),"",VLOOKUP(AD57,スケジュール!$A$10:$AC$276,3))</f>
        <v/>
      </c>
      <c r="AE63" s="396" t="str">
        <f>IF(OR(ISERROR(VLOOKUP(AE57,スケジュール!$A$10:$AC$276,3)),(ISBLANK(VLOOKUP(AE57,スケジュール!$A$10:$AC$276,3)))),"",VLOOKUP(AE57,スケジュール!$A$10:$AC$276,3))</f>
        <v/>
      </c>
      <c r="AF63" s="396">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396" t="str">
        <f>IF(OR(ISERROR(VLOOKUP(B57,スケジュール!$A$10:$AC$276,4)),(ISBLANK(VLOOKUP(B57,スケジュール!$A$10:$AC$276,4)))),"",VLOOKUP(B57,スケジュール!$A$10:$AC$276,4))</f>
        <v/>
      </c>
      <c r="C64" s="396" t="str">
        <f>IF(OR(ISERROR(VLOOKUP(C57,スケジュール!$A$10:$AC$276,4)),(ISBLANK(VLOOKUP(C57,スケジュール!$A$10:$AC$276,4)))),"",VLOOKUP(C57,スケジュール!$A$10:$AC$276,4))</f>
        <v/>
      </c>
      <c r="D64" s="396" t="str">
        <f>IF(OR(ISERROR(VLOOKUP(D57,スケジュール!$A$10:$AC$276,4)),(ISBLANK(VLOOKUP(D57,スケジュール!$A$10:$AC$276,4)))),"",VLOOKUP(D57,スケジュール!$A$10:$AC$276,4))</f>
        <v/>
      </c>
      <c r="E64" s="396">
        <f>IF(OR(ISERROR(VLOOKUP(E57,スケジュール!$A$10:$AC$276,4)),(ISBLANK(VLOOKUP(E57,スケジュール!$A$10:$AC$276,4)))),"",VLOOKUP(E57,スケジュール!$A$10:$AC$276,4))</f>
        <v>43511</v>
      </c>
      <c r="F64" s="396" t="str">
        <f>IF(OR(ISERROR(VLOOKUP(F57,スケジュール!$A$10:$AC$276,4)),(ISBLANK(VLOOKUP(F57,スケジュール!$A$10:$AC$276,4)))),"",VLOOKUP(F57,スケジュール!$A$10:$AC$276,4))</f>
        <v/>
      </c>
      <c r="G64" s="396" t="str">
        <f>IF(OR(ISERROR(VLOOKUP(G57,スケジュール!$A$10:$AC$276,4)),(ISBLANK(VLOOKUP(G57,スケジュール!$A$10:$AC$276,4)))),"",VLOOKUP(G57,スケジュール!$A$10:$AC$276,4))</f>
        <v/>
      </c>
      <c r="H64" s="396">
        <f>IF(OR(ISERROR(VLOOKUP(H57,スケジュール!$A$10:$AC$276,4)),(ISBLANK(VLOOKUP(H57,スケジュール!$A$10:$AC$276,4)))),"",VLOOKUP(H57,スケジュール!$A$10:$AC$276,4))</f>
        <v>43516</v>
      </c>
      <c r="I64" s="399"/>
      <c r="J64" s="396" t="str">
        <f>IF(OR(ISERROR(VLOOKUP(J57,スケジュール!$A$10:$AC$276,4)),(ISBLANK(VLOOKUP(J57,スケジュール!$A$10:$AC$276,4)))),"",VLOOKUP(J57,スケジュール!$A$10:$AC$276,4))</f>
        <v/>
      </c>
      <c r="K64" s="396" t="str">
        <f>IF(OR(ISERROR(VLOOKUP(K57,スケジュール!$A$10:$AC$276,4)),(ISBLANK(VLOOKUP(K57,スケジュール!$A$10:$AC$276,4)))),"",VLOOKUP(K57,スケジュール!$A$10:$AC$276,4))</f>
        <v/>
      </c>
      <c r="L64" s="396" t="str">
        <f>IF(OR(ISERROR(VLOOKUP(L57,スケジュール!$A$10:$AC$276,4)),(ISBLANK(VLOOKUP(L57,スケジュール!$A$10:$AC$276,4)))),"",VLOOKUP(L57,スケジュール!$A$10:$AC$276,4))</f>
        <v/>
      </c>
      <c r="M64" s="396">
        <f>IF(OR(ISERROR(VLOOKUP(M57,スケジュール!$A$10:$AC$276,4)),(ISBLANK(VLOOKUP(M57,スケジュール!$A$10:$AC$276,4)))),"",VLOOKUP(M57,スケジュール!$A$10:$AC$276,4))</f>
        <v>43539</v>
      </c>
      <c r="N64" s="396" t="str">
        <f>IF(OR(ISERROR(VLOOKUP(N57,スケジュール!$A$10:$AC$276,4)),(ISBLANK(VLOOKUP(N57,スケジュール!$A$10:$AC$276,4)))),"",VLOOKUP(N57,スケジュール!$A$10:$AC$276,4))</f>
        <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43544</v>
      </c>
      <c r="Q64" s="399"/>
      <c r="R64" s="396" t="str">
        <f>IF(OR(ISERROR(VLOOKUP(R57,スケジュール!$A$10:$AC$276,4)),(ISBLANK(VLOOKUP(R57,スケジュール!$A$10:$AC$276,4)))),"",VLOOKUP(R57,スケジュール!$A$10:$AC$276,4))</f>
        <v/>
      </c>
      <c r="S64" s="396" t="str">
        <f>IF(OR(ISERROR(VLOOKUP(S57,スケジュール!$A$10:$AC$276,4)),(ISBLANK(VLOOKUP(S57,スケジュール!$A$10:$AC$276,4)))),"",VLOOKUP(S57,スケジュール!$A$10:$AC$276,4))</f>
        <v/>
      </c>
      <c r="T64" s="396" t="str">
        <f>IF(OR(ISERROR(VLOOKUP(T57,スケジュール!$A$10:$AC$276,4)),(ISBLANK(VLOOKUP(T57,スケジュール!$A$10:$AC$276,4)))),"",VLOOKUP(T57,スケジュール!$A$10:$AC$276,4))</f>
        <v/>
      </c>
      <c r="U64" s="396">
        <f>IF(OR(ISERROR(VLOOKUP(U57,スケジュール!$A$10:$AC$276,4)),(ISBLANK(VLOOKUP(U57,スケジュール!$A$10:$AC$276,4)))),"",VLOOKUP(U57,スケジュール!$A$10:$AC$276,4))</f>
        <v>43574</v>
      </c>
      <c r="V64" s="396" t="str">
        <f>IF(OR(ISERROR(VLOOKUP(V57,スケジュール!$A$10:$AC$276,4)),(ISBLANK(VLOOKUP(V57,スケジュール!$A$10:$AC$276,4)))),"",VLOOKUP(V57,スケジュール!$A$10:$AC$276,4))</f>
        <v/>
      </c>
      <c r="W64" s="396" t="str">
        <f>IF(OR(ISERROR(VLOOKUP(W57,スケジュール!$A$10:$AC$276,4)),(ISBLANK(VLOOKUP(W57,スケジュール!$A$10:$AC$276,4)))),"",VLOOKUP(W57,スケジュール!$A$10:$AC$276,4))</f>
        <v/>
      </c>
      <c r="X64" s="396">
        <f>IF(OR(ISERROR(VLOOKUP(X57,スケジュール!$A$10:$AC$276,4)),(ISBLANK(VLOOKUP(X57,スケジュール!$A$10:$AC$276,4)))),"",VLOOKUP(X57,スケジュール!$A$10:$AC$276,4))</f>
        <v>43579</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t="str">
        <f>IF(OR(ISERROR(VLOOKUP(AB57,スケジュール!$A$10:$AC$276,4)),(ISBLANK(VLOOKUP(AB57,スケジュール!$A$10:$AC$276,4)))),"",VLOOKUP(AB57,スケジュール!$A$10:$AC$276,4))</f>
        <v/>
      </c>
      <c r="AC64" s="396">
        <f>IF(OR(ISERROR(VLOOKUP(AC57,スケジュール!$A$10:$AC$276,4)),(ISBLANK(VLOOKUP(AC57,スケジュール!$A$10:$AC$276,4)))),"",VLOOKUP(AC57,スケジュール!$A$10:$AC$276,4))</f>
        <v>43602</v>
      </c>
      <c r="AD64" s="396" t="str">
        <f>IF(OR(ISERROR(VLOOKUP(AD57,スケジュール!$A$10:$AC$276,4)),(ISBLANK(VLOOKUP(AD57,スケジュール!$A$10:$AC$276,4)))),"",VLOOKUP(AD57,スケジュール!$A$10:$AC$276,4))</f>
        <v/>
      </c>
      <c r="AE64" s="396" t="str">
        <f>IF(OR(ISERROR(VLOOKUP(AE57,スケジュール!$A$10:$AC$276,4)),(ISBLANK(VLOOKUP(AE57,スケジュール!$A$10:$AC$276,4)))),"",VLOOKUP(AE57,スケジュール!$A$10:$AC$276,4))</f>
        <v/>
      </c>
      <c r="AF64" s="396">
        <f>IF(OR(ISERROR(VLOOKUP(AF57,スケジュール!$A$10:$AC$276,4)),(ISBLANK(VLOOKUP(AF57,スケジュール!$A$10:$AC$276,4)))),"",VLOOKUP(AF57,スケジュール!$A$10:$AC$276,4))</f>
        <v>43607</v>
      </c>
      <c r="AG64" s="41"/>
      <c r="AJ64" s="37"/>
    </row>
    <row r="65" spans="1:36" s="373" customFormat="1" ht="20.100000000000001" customHeight="1" x14ac:dyDescent="0.15">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green</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str">
        <f>AG59</f>
        <v/>
      </c>
    </row>
    <row r="68" spans="1:36" s="88" customFormat="1" ht="20.100000000000001" customHeight="1" x14ac:dyDescent="0.15">
      <c r="A68" s="88" t="str">
        <f>IF(ISBLANK(A60),"",A60)</f>
        <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t="str">
        <f>IF(OR(ISERROR(VLOOKUP(D65,スケジュール!$A$10:$AC$276,3)),(ISBLANK(VLOOKUP(D65,スケジュール!$A$10:$AC$276,3)))),"",VLOOKUP(D65,スケジュール!$A$10:$AC$276,3))</f>
        <v/>
      </c>
      <c r="E71" s="396">
        <f>IF(OR(ISERROR(VLOOKUP(E65,スケジュール!$A$10:$AC$276,3)),(ISBLANK(VLOOKUP(E65,スケジュール!$A$10:$AC$276,3)))),"",VLOOKUP(E65,スケジュール!$A$10:$AC$276,3))</f>
        <v>43516</v>
      </c>
      <c r="F71" s="396" t="str">
        <f>IF(OR(ISERROR(VLOOKUP(F65,スケジュール!$A$10:$AC$276,3)),(ISBLANK(VLOOKUP(F65,スケジュール!$A$10:$AC$276,3)))),"",VLOOKUP(F65,スケジュール!$A$10:$AC$276,3))</f>
        <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43518</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t="str">
        <f>IF(OR(ISERROR(VLOOKUP(L65,スケジュール!$A$10:$AC$276,3)),(ISBLANK(VLOOKUP(L65,スケジュール!$A$10:$AC$276,3)))),"",VLOOKUP(L65,スケジュール!$A$10:$AC$276,3))</f>
        <v/>
      </c>
      <c r="M71" s="396">
        <f>IF(OR(ISERROR(VLOOKUP(M65,スケジュール!$A$10:$AC$276,3)),(ISBLANK(VLOOKUP(M65,スケジュール!$A$10:$AC$276,3)))),"",VLOOKUP(M65,スケジュール!$A$10:$AC$276,3))</f>
        <v>43544</v>
      </c>
      <c r="N71" s="396" t="str">
        <f>IF(OR(ISERROR(VLOOKUP(N65,スケジュール!$A$10:$AC$276,3)),(ISBLANK(VLOOKUP(N65,スケジュール!$A$10:$AC$276,3)))),"",VLOOKUP(N65,スケジュール!$A$10:$AC$276,3))</f>
        <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43546</v>
      </c>
      <c r="Q71" s="397"/>
      <c r="R71" s="396" t="str">
        <f>IF(OR(ISERROR(VLOOKUP(R65,スケジュール!$A$10:$AC$276,3)),(ISBLANK(VLOOKUP(R65,スケジュール!$A$10:$AC$276,3)))),"",VLOOKUP(R65,スケジュール!$A$10:$AC$276,3))</f>
        <v/>
      </c>
      <c r="S71" s="396" t="str">
        <f>IF(OR(ISERROR(VLOOKUP(S65,スケジュール!$A$10:$AC$276,3)),(ISBLANK(VLOOKUP(S65,スケジュール!$A$10:$AC$276,3)))),"",VLOOKUP(S65,スケジュール!$A$10:$AC$276,3))</f>
        <v/>
      </c>
      <c r="T71" s="396" t="str">
        <f>IF(OR(ISERROR(VLOOKUP(T65,スケジュール!$A$10:$AC$276,3)),(ISBLANK(VLOOKUP(T65,スケジュール!$A$10:$AC$276,3)))),"",VLOOKUP(T65,スケジュール!$A$10:$AC$276,3))</f>
        <v/>
      </c>
      <c r="U71" s="396">
        <f>IF(OR(ISERROR(VLOOKUP(U65,スケジュール!$A$10:$AC$276,3)),(ISBLANK(VLOOKUP(U65,スケジュール!$A$10:$AC$276,3)))),"",VLOOKUP(U65,スケジュール!$A$10:$AC$276,3))</f>
        <v>43579</v>
      </c>
      <c r="V71" s="396" t="str">
        <f>IF(OR(ISERROR(VLOOKUP(V65,スケジュール!$A$10:$AC$276,3)),(ISBLANK(VLOOKUP(V65,スケジュール!$A$10:$AC$276,3)))),"",VLOOKUP(V65,スケジュール!$A$10:$AC$276,3))</f>
        <v/>
      </c>
      <c r="W71" s="396" t="str">
        <f>IF(OR(ISERROR(VLOOKUP(W65,スケジュール!$A$10:$AC$276,3)),(ISBLANK(VLOOKUP(W65,スケジュール!$A$10:$AC$276,3)))),"",VLOOKUP(W65,スケジュール!$A$10:$AC$276,3))</f>
        <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t="str">
        <f>IF(OR(ISERROR(VLOOKUP(AB65,スケジュール!$A$10:$AC$276,3)),(ISBLANK(VLOOKUP(AB65,スケジュール!$A$10:$AC$276,3)))),"",VLOOKUP(AB65,スケジュール!$A$10:$AC$276,3))</f>
        <v/>
      </c>
      <c r="AC71" s="396">
        <f>IF(OR(ISERROR(VLOOKUP(AC65,スケジュール!$A$10:$AC$276,3)),(ISBLANK(VLOOKUP(AC65,スケジュール!$A$10:$AC$276,3)))),"",VLOOKUP(AC65,スケジュール!$A$10:$AC$276,3))</f>
        <v>43607</v>
      </c>
      <c r="AD71" s="396" t="str">
        <f>IF(OR(ISERROR(VLOOKUP(AD65,スケジュール!$A$10:$AC$276,3)),(ISBLANK(VLOOKUP(AD65,スケジュール!$A$10:$AC$276,3)))),"",VLOOKUP(AD65,スケジュール!$A$10:$AC$276,3))</f>
        <v/>
      </c>
      <c r="AE71" s="396" t="str">
        <f>IF(OR(ISERROR(VLOOKUP(AE65,スケジュール!$A$10:$AC$276,3)),(ISBLANK(VLOOKUP(AE65,スケジュール!$A$10:$AC$276,3)))),"",VLOOKUP(AE65,スケジュール!$A$10:$AC$276,3))</f>
        <v/>
      </c>
      <c r="AF71" s="396">
        <f>IF(OR(ISERROR(VLOOKUP(AF65,スケジュール!$A$10:$AC$276,3)),(ISBLANK(VLOOKUP(AF65,スケジュール!$A$10:$AC$276,3)))),"",VLOOKUP(AF65,スケジュール!$A$10:$AC$276,3))</f>
        <v>43609</v>
      </c>
    </row>
    <row r="72" spans="1:36" ht="20.100000000000001" customHeight="1" x14ac:dyDescent="0.15">
      <c r="A72" s="38" t="s">
        <v>90</v>
      </c>
      <c r="B72" s="396" t="str">
        <f>IF(OR(ISERROR(VLOOKUP(B65,スケジュール!$A$10:$AC$276,4)),(ISBLANK(VLOOKUP(B65,スケジュール!$A$10:$AC$276,4)))),"",VLOOKUP(B65,スケジュール!$A$10:$AC$276,4))</f>
        <v/>
      </c>
      <c r="C72" s="396" t="str">
        <f>IF(OR(ISERROR(VLOOKUP(C65,スケジュール!$A$10:$AC$276,4)),(ISBLANK(VLOOKUP(C65,スケジュール!$A$10:$AC$276,4)))),"",VLOOKUP(C65,スケジュール!$A$10:$AC$276,4))</f>
        <v/>
      </c>
      <c r="D72" s="396" t="str">
        <f>IF(OR(ISERROR(VLOOKUP(D65,スケジュール!$A$10:$AC$276,4)),(ISBLANK(VLOOKUP(D65,スケジュール!$A$10:$AC$276,4)))),"",VLOOKUP(D65,スケジュール!$A$10:$AC$276,4))</f>
        <v/>
      </c>
      <c r="E72" s="396">
        <f>IF(OR(ISERROR(VLOOKUP(E65,スケジュール!$A$10:$AC$276,4)),(ISBLANK(VLOOKUP(E65,スケジュール!$A$10:$AC$276,4)))),"",VLOOKUP(E65,スケジュール!$A$10:$AC$276,4))</f>
        <v>43518</v>
      </c>
      <c r="F72" s="396" t="str">
        <f>IF(OR(ISERROR(VLOOKUP(F65,スケジュール!$A$10:$AC$276,4)),(ISBLANK(VLOOKUP(F65,スケジュール!$A$10:$AC$276,4)))),"",VLOOKUP(F65,スケジュール!$A$10:$AC$276,4))</f>
        <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43523</v>
      </c>
      <c r="I72" s="397"/>
      <c r="J72" s="396" t="str">
        <f>IF(OR(ISERROR(VLOOKUP(J65,スケジュール!$A$10:$AC$276,4)),(ISBLANK(VLOOKUP(J65,スケジュール!$A$10:$AC$276,4)))),"",VLOOKUP(J65,スケジュール!$A$10:$AC$276,4))</f>
        <v/>
      </c>
      <c r="K72" s="396" t="str">
        <f>IF(OR(ISERROR(VLOOKUP(K65,スケジュール!$A$10:$AC$276,4)),(ISBLANK(VLOOKUP(K65,スケジュール!$A$10:$AC$276,4)))),"",VLOOKUP(K65,スケジュール!$A$10:$AC$276,4))</f>
        <v/>
      </c>
      <c r="L72" s="396" t="str">
        <f>IF(OR(ISERROR(VLOOKUP(L65,スケジュール!$A$10:$AC$276,4)),(ISBLANK(VLOOKUP(L65,スケジュール!$A$10:$AC$276,4)))),"",VLOOKUP(L65,スケジュール!$A$10:$AC$276,4))</f>
        <v/>
      </c>
      <c r="M72" s="396">
        <f>IF(OR(ISERROR(VLOOKUP(M65,スケジュール!$A$10:$AC$276,4)),(ISBLANK(VLOOKUP(M65,スケジュール!$A$10:$AC$276,4)))),"",VLOOKUP(M65,スケジュール!$A$10:$AC$276,4))</f>
        <v>43546</v>
      </c>
      <c r="N72" s="396" t="str">
        <f>IF(OR(ISERROR(VLOOKUP(N65,スケジュール!$A$10:$AC$276,4)),(ISBLANK(VLOOKUP(N65,スケジュール!$A$10:$AC$276,4)))),"",VLOOKUP(N65,スケジュール!$A$10:$AC$276,4))</f>
        <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43551</v>
      </c>
      <c r="Q72" s="397"/>
      <c r="R72" s="396" t="str">
        <f>IF(OR(ISERROR(VLOOKUP(R65,スケジュール!$A$10:$AC$276,4)),(ISBLANK(VLOOKUP(R65,スケジュール!$A$10:$AC$276,4)))),"",VLOOKUP(R65,スケジュール!$A$10:$AC$276,4))</f>
        <v/>
      </c>
      <c r="S72" s="396" t="str">
        <f>IF(OR(ISERROR(VLOOKUP(S65,スケジュール!$A$10:$AC$276,4)),(ISBLANK(VLOOKUP(S65,スケジュール!$A$10:$AC$276,4)))),"",VLOOKUP(S65,スケジュール!$A$10:$AC$276,4))</f>
        <v/>
      </c>
      <c r="T72" s="396" t="str">
        <f>IF(OR(ISERROR(VLOOKUP(T65,スケジュール!$A$10:$AC$276,4)),(ISBLANK(VLOOKUP(T65,スケジュール!$A$10:$AC$276,4)))),"",VLOOKUP(T65,スケジュール!$A$10:$AC$276,4))</f>
        <v/>
      </c>
      <c r="U72" s="396">
        <f>IF(OR(ISERROR(VLOOKUP(U65,スケジュール!$A$10:$AC$276,4)),(ISBLANK(VLOOKUP(U65,スケジュール!$A$10:$AC$276,4)))),"",VLOOKUP(U65,スケジュール!$A$10:$AC$276,4))</f>
        <v>43581</v>
      </c>
      <c r="V72" s="396" t="str">
        <f>IF(OR(ISERROR(VLOOKUP(V65,スケジュール!$A$10:$AC$276,4)),(ISBLANK(VLOOKUP(V65,スケジュール!$A$10:$AC$276,4)))),"",VLOOKUP(V65,スケジュール!$A$10:$AC$276,4))</f>
        <v/>
      </c>
      <c r="W72" s="396" t="str">
        <f>IF(OR(ISERROR(VLOOKUP(W65,スケジュール!$A$10:$AC$276,4)),(ISBLANK(VLOOKUP(W65,スケジュール!$A$10:$AC$276,4)))),"",VLOOKUP(W65,スケジュール!$A$10:$AC$276,4))</f>
        <v/>
      </c>
      <c r="X72" s="396">
        <f>IF(OR(ISERROR(VLOOKUP(X65,スケジュール!$A$10:$AC$276,4)),(ISBLANK(VLOOKUP(X65,スケジュール!$A$10:$AC$276,4)))),"",VLOOKUP(X65,スケジュール!$A$10:$AC$276,4))</f>
        <v>43586</v>
      </c>
      <c r="Y72" s="397"/>
      <c r="Z72" s="396" t="str">
        <f>IF(OR(ISERROR(VLOOKUP(Z65,スケジュール!$A$10:$AC$276,4)),(ISBLANK(VLOOKUP(Z65,スケジュール!$A$10:$AC$276,4)))),"",VLOOKUP(Z65,スケジュール!$A$10:$AC$276,4))</f>
        <v/>
      </c>
      <c r="AA72" s="396" t="str">
        <f>IF(OR(ISERROR(VLOOKUP(AA65,スケジュール!$A$10:$AC$276,4)),(ISBLANK(VLOOKUP(AA65,スケジュール!$A$10:$AC$276,4)))),"",VLOOKUP(AA65,スケジュール!$A$10:$AC$276,4))</f>
        <v/>
      </c>
      <c r="AB72" s="396" t="str">
        <f>IF(OR(ISERROR(VLOOKUP(AB65,スケジュール!$A$10:$AC$276,4)),(ISBLANK(VLOOKUP(AB65,スケジュール!$A$10:$AC$276,4)))),"",VLOOKUP(AB65,スケジュール!$A$10:$AC$276,4))</f>
        <v/>
      </c>
      <c r="AC72" s="396">
        <f>IF(OR(ISERROR(VLOOKUP(AC65,スケジュール!$A$10:$AC$276,4)),(ISBLANK(VLOOKUP(AC65,スケジュール!$A$10:$AC$276,4)))),"",VLOOKUP(AC65,スケジュール!$A$10:$AC$276,4))</f>
        <v>43609</v>
      </c>
      <c r="AD72" s="396" t="str">
        <f>IF(OR(ISERROR(VLOOKUP(AD65,スケジュール!$A$10:$AC$276,4)),(ISBLANK(VLOOKUP(AD65,スケジュール!$A$10:$AC$276,4)))),"",VLOOKUP(AD65,スケジュール!$A$10:$AC$276,4))</f>
        <v/>
      </c>
      <c r="AE72" s="396" t="str">
        <f>IF(OR(ISERROR(VLOOKUP(AE65,スケジュール!$A$10:$AC$276,4)),(ISBLANK(VLOOKUP(AE65,スケジュール!$A$10:$AC$276,4)))),"",VLOOKUP(AE65,スケジュール!$A$10:$AC$276,4))</f>
        <v/>
      </c>
      <c r="AF72" s="396">
        <f>IF(OR(ISERROR(VLOOKUP(AF65,スケジュール!$A$10:$AC$276,4)),(ISBLANK(VLOOKUP(AF65,スケジュール!$A$10:$AC$276,4)))),"",VLOOKUP(AF65,スケジュール!$A$10:$AC$276,4))</f>
        <v>43614</v>
      </c>
    </row>
    <row r="73" spans="1:36" s="373" customFormat="1" ht="20.100000000000001" customHeight="1" x14ac:dyDescent="0.15">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b">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0</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green</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green</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green</v>
      </c>
      <c r="N74" s="118" t="b">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0</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str">
        <f>AG67</f>
        <v/>
      </c>
    </row>
    <row r="76" spans="1:36" s="88" customFormat="1" ht="20.100000000000001" customHeight="1" x14ac:dyDescent="0.15">
      <c r="A76" s="88" t="str">
        <f>IF(ISBLANK(A68),"",A68)</f>
        <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t="str">
        <f>IF(OR(ISERROR(VLOOKUP(D73,スケジュール!$A$10:$AC$276,3)),(ISBLANK(VLOOKUP(D73,スケジュール!$A$10:$AC$276,3)))),"",VLOOKUP(D73,スケジュール!$A$10:$AC$276,3))</f>
        <v/>
      </c>
      <c r="E79" s="396">
        <f>IF(OR(ISERROR(VLOOKUP(E73,スケジュール!$A$10:$AC$276,3)),(ISBLANK(VLOOKUP(E73,スケジュール!$A$10:$AC$276,3)))),"",VLOOKUP(E73,スケジュール!$A$10:$AC$276,3))</f>
        <v>43523</v>
      </c>
      <c r="F79" s="396" t="str">
        <f>IF(OR(ISERROR(VLOOKUP(F73,スケジュール!$A$10:$AC$276,3)),(ISBLANK(VLOOKUP(F73,スケジュール!$A$10:$AC$276,3)))),"",VLOOKUP(F73,スケジュール!$A$10:$AC$276,3))</f>
        <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43525</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t="str">
        <f>IF(OR(ISERROR(VLOOKUP(L73,スケジュール!$A$10:$AC$276,3)),(ISBLANK(VLOOKUP(L73,スケジュール!$A$10:$AC$276,3)))),"",VLOOKUP(L73,スケジュール!$A$10:$AC$276,3))</f>
        <v/>
      </c>
      <c r="M79" s="396">
        <f>IF(OR(ISERROR(VLOOKUP(M73,スケジュール!$A$10:$AC$276,3)),(ISBLANK(VLOOKUP(M73,スケジュール!$A$10:$AC$276,3)))),"",VLOOKUP(M73,スケジュール!$A$10:$AC$276,3))</f>
        <v>43551</v>
      </c>
      <c r="N79" s="396" t="str">
        <f>IF(OR(ISERROR(VLOOKUP(N73,スケジュール!$A$10:$AC$276,3)),(ISBLANK(VLOOKUP(N73,スケジュール!$A$10:$AC$276,3)))),"",VLOOKUP(N73,スケジュール!$A$10:$AC$276,3))</f>
        <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43553</v>
      </c>
      <c r="Q79" s="397"/>
      <c r="R79" s="396" t="str">
        <f>IF(OR(ISERROR(VLOOKUP(R73,スケジュール!$A$10:$AC$276,3)),(ISBLANK(VLOOKUP(R73,スケジュール!$A$10:$AC$276,3)))),"",VLOOKUP(R73,スケジュール!$A$10:$AC$276,3))</f>
        <v/>
      </c>
      <c r="S79" s="396" t="str">
        <f>IF(OR(ISERROR(VLOOKUP(S73,スケジュール!$A$10:$AC$276,3)),(ISBLANK(VLOOKUP(S73,スケジュール!$A$10:$AC$276,3)))),"",VLOOKUP(S73,スケジュール!$A$10:$AC$276,3))</f>
        <v/>
      </c>
      <c r="T79" s="396" t="str">
        <f>IF(OR(ISERROR(VLOOKUP(T73,スケジュール!$A$10:$AC$276,3)),(ISBLANK(VLOOKUP(T73,スケジュール!$A$10:$AC$276,3)))),"",VLOOKUP(T73,スケジュール!$A$10:$AC$276,3))</f>
        <v/>
      </c>
      <c r="U79" s="396">
        <f>IF(OR(ISERROR(VLOOKUP(U73,スケジュール!$A$10:$AC$276,3)),(ISBLANK(VLOOKUP(U73,スケジュール!$A$10:$AC$276,3)))),"",VLOOKUP(U73,スケジュール!$A$10:$AC$276,3))</f>
        <v>43586</v>
      </c>
      <c r="V79" s="396" t="str">
        <f>IF(OR(ISERROR(VLOOKUP(V73,スケジュール!$A$10:$AC$276,3)),(ISBLANK(VLOOKUP(V73,スケジュール!$A$10:$AC$276,3)))),"",VLOOKUP(V73,スケジュール!$A$10:$AC$276,3))</f>
        <v/>
      </c>
      <c r="W79" s="396" t="str">
        <f>IF(OR(ISERROR(VLOOKUP(W73,スケジュール!$A$10:$AC$276,3)),(ISBLANK(VLOOKUP(W73,スケジュール!$A$10:$AC$276,3)))),"",VLOOKUP(W73,スケジュール!$A$10:$AC$276,3))</f>
        <v/>
      </c>
      <c r="X79" s="396">
        <f>IF(OR(ISERROR(VLOOKUP(X73,スケジュール!$A$10:$AC$276,3)),(ISBLANK(VLOOKUP(X73,スケジュール!$A$10:$AC$276,3)))),"",VLOOKUP(X73,スケジュール!$A$10:$AC$276,3))</f>
        <v>43592</v>
      </c>
      <c r="Y79" s="397"/>
      <c r="Z79" s="396" t="str">
        <f>IF(OR(ISERROR(VLOOKUP(Z73,スケジュール!$A$10:$AC$276,3)),(ISBLANK(VLOOKUP(Z73,スケジュール!$A$10:$AC$276,3)))),"",VLOOKUP(Z73,スケジュール!$A$10:$AC$276,3))</f>
        <v/>
      </c>
      <c r="AA79" s="396" t="str">
        <f>IF(OR(ISERROR(VLOOKUP(AA73,スケジュール!$A$10:$AC$276,3)),(ISBLANK(VLOOKUP(AA73,スケジュール!$A$10:$AC$276,3)))),"",VLOOKUP(AA73,スケジュール!$A$10:$AC$276,3))</f>
        <v/>
      </c>
      <c r="AB79" s="396" t="str">
        <f>IF(OR(ISERROR(VLOOKUP(AB73,スケジュール!$A$10:$AC$276,3)),(ISBLANK(VLOOKUP(AB73,スケジュール!$A$10:$AC$276,3)))),"",VLOOKUP(AB73,スケジュール!$A$10:$AC$276,3))</f>
        <v/>
      </c>
      <c r="AC79" s="396">
        <f>IF(OR(ISERROR(VLOOKUP(AC73,スケジュール!$A$10:$AC$276,3)),(ISBLANK(VLOOKUP(AC73,スケジュール!$A$10:$AC$276,3)))),"",VLOOKUP(AC73,スケジュール!$A$10:$AC$276,3))</f>
        <v>43614</v>
      </c>
      <c r="AD79" s="396" t="str">
        <f>IF(OR(ISERROR(VLOOKUP(AD73,スケジュール!$A$10:$AC$276,3)),(ISBLANK(VLOOKUP(AD73,スケジュール!$A$10:$AC$276,3)))),"",VLOOKUP(AD73,スケジュール!$A$10:$AC$276,3))</f>
        <v/>
      </c>
      <c r="AE79" s="396" t="str">
        <f>IF(OR(ISERROR(VLOOKUP(AE73,スケジュール!$A$10:$AC$276,3)),(ISBLANK(VLOOKUP(AE73,スケジュール!$A$10:$AC$276,3)))),"",VLOOKUP(AE73,スケジュール!$A$10:$AC$276,3))</f>
        <v/>
      </c>
      <c r="AF79" s="396">
        <f>IF(OR(ISERROR(VLOOKUP(AF73,スケジュール!$A$10:$AC$276,3)),(ISBLANK(VLOOKUP(AF73,スケジュール!$A$10:$AC$276,3)))),"",VLOOKUP(AF73,スケジュール!$A$10:$AC$276,3))</f>
        <v>43616</v>
      </c>
    </row>
    <row r="80" spans="1:36" ht="20.100000000000001" customHeight="1" x14ac:dyDescent="0.15">
      <c r="A80" s="38" t="s">
        <v>90</v>
      </c>
      <c r="B80" s="396" t="str">
        <f>IF(OR(ISERROR(VLOOKUP(B73,スケジュール!$A$10:$AC$276,4)),(ISBLANK(VLOOKUP(B73,スケジュール!$A$10:$AC$276,4)))),"",VLOOKUP(B73,スケジュール!$A$10:$AC$276,4))</f>
        <v/>
      </c>
      <c r="C80" s="396" t="str">
        <f>IF(OR(ISERROR(VLOOKUP(C73,スケジュール!$A$10:$AC$276,4)),(ISBLANK(VLOOKUP(C73,スケジュール!$A$10:$AC$276,4)))),"",VLOOKUP(C73,スケジュール!$A$10:$AC$276,4))</f>
        <v/>
      </c>
      <c r="D80" s="396" t="str">
        <f>IF(OR(ISERROR(VLOOKUP(D73,スケジュール!$A$10:$AC$276,4)),(ISBLANK(VLOOKUP(D73,スケジュール!$A$10:$AC$276,4)))),"",VLOOKUP(D73,スケジュール!$A$10:$AC$276,4))</f>
        <v/>
      </c>
      <c r="E80" s="396">
        <f>IF(OR(ISERROR(VLOOKUP(E73,スケジュール!$A$10:$AC$276,4)),(ISBLANK(VLOOKUP(E73,スケジュール!$A$10:$AC$276,4)))),"",VLOOKUP(E73,スケジュール!$A$10:$AC$276,4))</f>
        <v>43525</v>
      </c>
      <c r="F80" s="396" t="str">
        <f>IF(OR(ISERROR(VLOOKUP(F73,スケジュール!$A$10:$AC$276,4)),(ISBLANK(VLOOKUP(F73,スケジュール!$A$10:$AC$276,4)))),"",VLOOKUP(F73,スケジュール!$A$10:$AC$276,4))</f>
        <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43530</v>
      </c>
      <c r="I80" s="397"/>
      <c r="J80" s="396" t="str">
        <f>IF(OR(ISERROR(VLOOKUP(J73,スケジュール!$A$10:$AC$276,4)),(ISBLANK(VLOOKUP(J73,スケジュール!$A$10:$AC$276,4)))),"",VLOOKUP(J73,スケジュール!$A$10:$AC$276,4))</f>
        <v/>
      </c>
      <c r="K80" s="396" t="str">
        <f>IF(OR(ISERROR(VLOOKUP(K73,スケジュール!$A$10:$AC$276,4)),(ISBLANK(VLOOKUP(K73,スケジュール!$A$10:$AC$276,4)))),"",VLOOKUP(K73,スケジュール!$A$10:$AC$276,4))</f>
        <v/>
      </c>
      <c r="L80" s="396" t="str">
        <f>IF(OR(ISERROR(VLOOKUP(L73,スケジュール!$A$10:$AC$276,4)),(ISBLANK(VLOOKUP(L73,スケジュール!$A$10:$AC$276,4)))),"",VLOOKUP(L73,スケジュール!$A$10:$AC$276,4))</f>
        <v/>
      </c>
      <c r="M80" s="396">
        <f>IF(OR(ISERROR(VLOOKUP(M73,スケジュール!$A$10:$AC$276,4)),(ISBLANK(VLOOKUP(M73,スケジュール!$A$10:$AC$276,4)))),"",VLOOKUP(M73,スケジュール!$A$10:$AC$276,4))</f>
        <v>43553</v>
      </c>
      <c r="N80" s="396" t="str">
        <f>IF(OR(ISERROR(VLOOKUP(N73,スケジュール!$A$10:$AC$276,4)),(ISBLANK(VLOOKUP(N73,スケジュール!$A$10:$AC$276,4)))),"",VLOOKUP(N73,スケジュール!$A$10:$AC$276,4))</f>
        <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43558</v>
      </c>
      <c r="Q80" s="397"/>
      <c r="R80" s="396" t="str">
        <f>IF(OR(ISERROR(VLOOKUP(R73,スケジュール!$A$10:$AC$276,4)),(ISBLANK(VLOOKUP(R73,スケジュール!$A$10:$AC$276,4)))),"",VLOOKUP(R73,スケジュール!$A$10:$AC$276,4))</f>
        <v/>
      </c>
      <c r="S80" s="396" t="str">
        <f>IF(OR(ISERROR(VLOOKUP(S73,スケジュール!$A$10:$AC$276,4)),(ISBLANK(VLOOKUP(S73,スケジュール!$A$10:$AC$276,4)))),"",VLOOKUP(S73,スケジュール!$A$10:$AC$276,4))</f>
        <v/>
      </c>
      <c r="T80" s="396" t="str">
        <f>IF(OR(ISERROR(VLOOKUP(T73,スケジュール!$A$10:$AC$276,4)),(ISBLANK(VLOOKUP(T73,スケジュール!$A$10:$AC$276,4)))),"",VLOOKUP(T73,スケジュール!$A$10:$AC$276,4))</f>
        <v/>
      </c>
      <c r="U80" s="396">
        <f>IF(OR(ISERROR(VLOOKUP(U73,スケジュール!$A$10:$AC$276,4)),(ISBLANK(VLOOKUP(U73,スケジュール!$A$10:$AC$276,4)))),"",VLOOKUP(U73,スケジュール!$A$10:$AC$276,4))</f>
        <v>43592</v>
      </c>
      <c r="V80" s="396" t="str">
        <f>IF(OR(ISERROR(VLOOKUP(V73,スケジュール!$A$10:$AC$276,4)),(ISBLANK(VLOOKUP(V73,スケジュール!$A$10:$AC$276,4)))),"",VLOOKUP(V73,スケジュール!$A$10:$AC$276,4))</f>
        <v/>
      </c>
      <c r="W80" s="396" t="str">
        <f>IF(OR(ISERROR(VLOOKUP(W73,スケジュール!$A$10:$AC$276,4)),(ISBLANK(VLOOKUP(W73,スケジュール!$A$10:$AC$276,4)))),"",VLOOKUP(W73,スケジュール!$A$10:$AC$276,4))</f>
        <v/>
      </c>
      <c r="X80" s="396">
        <f>IF(OR(ISERROR(VLOOKUP(X73,スケジュール!$A$10:$AC$276,4)),(ISBLANK(VLOOKUP(X73,スケジュール!$A$10:$AC$276,4)))),"",VLOOKUP(X73,スケジュール!$A$10:$AC$276,4))</f>
        <v>43593</v>
      </c>
      <c r="Y80" s="397"/>
      <c r="Z80" s="396" t="str">
        <f>IF(OR(ISERROR(VLOOKUP(Z73,スケジュール!$A$10:$AC$276,4)),(ISBLANK(VLOOKUP(Z73,スケジュール!$A$10:$AC$276,4)))),"",VLOOKUP(Z73,スケジュール!$A$10:$AC$276,4))</f>
        <v/>
      </c>
      <c r="AA80" s="396" t="str">
        <f>IF(OR(ISERROR(VLOOKUP(AA73,スケジュール!$A$10:$AC$276,4)),(ISBLANK(VLOOKUP(AA73,スケジュール!$A$10:$AC$276,4)))),"",VLOOKUP(AA73,スケジュール!$A$10:$AC$276,4))</f>
        <v/>
      </c>
      <c r="AB80" s="396" t="str">
        <f>IF(OR(ISERROR(VLOOKUP(AB73,スケジュール!$A$10:$AC$276,4)),(ISBLANK(VLOOKUP(AB73,スケジュール!$A$10:$AC$276,4)))),"",VLOOKUP(AB73,スケジュール!$A$10:$AC$276,4))</f>
        <v/>
      </c>
      <c r="AC80" s="396">
        <f>IF(OR(ISERROR(VLOOKUP(AC73,スケジュール!$A$10:$AC$276,4)),(ISBLANK(VLOOKUP(AC73,スケジュール!$A$10:$AC$276,4)))),"",VLOOKUP(AC73,スケジュール!$A$10:$AC$276,4))</f>
        <v>43616</v>
      </c>
      <c r="AD80" s="396" t="str">
        <f>IF(OR(ISERROR(VLOOKUP(AD73,スケジュール!$A$10:$AC$276,4)),(ISBLANK(VLOOKUP(AD73,スケジュール!$A$10:$AC$276,4)))),"",VLOOKUP(AD73,スケジュール!$A$10:$AC$276,4))</f>
        <v/>
      </c>
      <c r="AE80" s="396" t="str">
        <f>IF(OR(ISERROR(VLOOKUP(AE73,スケジュール!$A$10:$AC$276,4)),(ISBLANK(VLOOKUP(AE73,スケジュール!$A$10:$AC$276,4)))),"",VLOOKUP(AE73,スケジュール!$A$10:$AC$276,4))</f>
        <v/>
      </c>
      <c r="AF80" s="396">
        <f>IF(OR(ISERROR(VLOOKUP(AF73,スケジュール!$A$10:$AC$276,4)),(ISBLANK(VLOOKUP(AF73,スケジュール!$A$10:$AC$276,4)))),"",VLOOKUP(AF73,スケジュール!$A$10:$AC$276,4))</f>
        <v>43621</v>
      </c>
    </row>
    <row r="81" spans="1:36" s="373" customFormat="1" ht="20.100000000000001" customHeight="1" x14ac:dyDescent="0.15">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green</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green</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str">
        <f>AG75</f>
        <v/>
      </c>
    </row>
    <row r="84" spans="1:36" s="88" customFormat="1" ht="20.100000000000001" customHeight="1" x14ac:dyDescent="0.15">
      <c r="A84" s="88" t="str">
        <f>IF(ISBLANK(A76),"",A76)</f>
        <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t="str">
        <f>IF(OR(ISERROR(VLOOKUP(D81,スケジュール!$A$10:$AC$276,3)),(ISBLANK(VLOOKUP(D81,スケジュール!$A$10:$AC$276,3)))),"",VLOOKUP(D81,スケジュール!$A$10:$AC$276,3))</f>
        <v/>
      </c>
      <c r="E87" s="396">
        <f>IF(OR(ISERROR(VLOOKUP(E81,スケジュール!$A$10:$AC$276,3)),(ISBLANK(VLOOKUP(E81,スケジュール!$A$10:$AC$276,3)))),"",VLOOKUP(E81,スケジュール!$A$10:$AC$276,3))</f>
        <v>43530</v>
      </c>
      <c r="F87" s="396" t="str">
        <f>IF(OR(ISERROR(VLOOKUP(F81,スケジュール!$A$10:$AC$276,3)),(ISBLANK(VLOOKUP(F81,スケジュール!$A$10:$AC$276,3)))),"",VLOOKUP(F81,スケジュール!$A$10:$AC$276,3))</f>
        <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43532</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t="str">
        <f>IF(OR(ISERROR(VLOOKUP(L81,スケジュール!$A$10:$AC$276,3)),(ISBLANK(VLOOKUP(L81,スケジュール!$A$10:$AC$276,3)))),"",VLOOKUP(L81,スケジュール!$A$10:$AC$276,3))</f>
        <v/>
      </c>
      <c r="M87" s="396">
        <f>IF(OR(ISERROR(VLOOKUP(M81,スケジュール!$A$10:$AC$276,3)),(ISBLANK(VLOOKUP(M81,スケジュール!$A$10:$AC$276,3)))),"",VLOOKUP(M81,スケジュール!$A$10:$AC$276,3))</f>
        <v>43558</v>
      </c>
      <c r="N87" s="396" t="str">
        <f>IF(OR(ISERROR(VLOOKUP(N81,スケジュール!$A$10:$AC$276,3)),(ISBLANK(VLOOKUP(N81,スケジュール!$A$10:$AC$276,3)))),"",VLOOKUP(N81,スケジュール!$A$10:$AC$276,3))</f>
        <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t="str">
        <f>IF(OR(ISERROR(VLOOKUP(S81,スケジュール!$A$10:$AC$276,3)),(ISBLANK(VLOOKUP(S81,スケジュール!$A$10:$AC$276,3)))),"",VLOOKUP(S81,スケジュール!$A$10:$AC$276,3))</f>
        <v/>
      </c>
      <c r="T87" s="396" t="str">
        <f>IF(OR(ISERROR(VLOOKUP(T81,スケジュール!$A$10:$AC$276,3)),(ISBLANK(VLOOKUP(T81,スケジュール!$A$10:$AC$276,3)))),"",VLOOKUP(T81,スケジュール!$A$10:$AC$276,3))</f>
        <v/>
      </c>
      <c r="U87" s="396">
        <f>IF(OR(ISERROR(VLOOKUP(U81,スケジュール!$A$10:$AC$276,3)),(ISBLANK(VLOOKUP(U81,スケジュール!$A$10:$AC$276,3)))),"",VLOOKUP(U81,スケジュール!$A$10:$AC$276,3))</f>
        <v>43593</v>
      </c>
      <c r="V87" s="396" t="str">
        <f>IF(OR(ISERROR(VLOOKUP(V81,スケジュール!$A$10:$AC$276,3)),(ISBLANK(VLOOKUP(V81,スケジュール!$A$10:$AC$276,3)))),"",VLOOKUP(V81,スケジュール!$A$10:$AC$276,3))</f>
        <v/>
      </c>
      <c r="W87" s="396" t="str">
        <f>IF(OR(ISERROR(VLOOKUP(W81,スケジュール!$A$10:$AC$276,3)),(ISBLANK(VLOOKUP(W81,スケジュール!$A$10:$AC$276,3)))),"",VLOOKUP(W81,スケジュール!$A$10:$AC$276,3))</f>
        <v/>
      </c>
      <c r="X87" s="396">
        <f>IF(OR(ISERROR(VLOOKUP(X81,スケジュール!$A$10:$AC$276,3)),(ISBLANK(VLOOKUP(X81,スケジュール!$A$10:$AC$276,3)))),"",VLOOKUP(X81,スケジュール!$A$10:$AC$276,3))</f>
        <v>43600</v>
      </c>
      <c r="Y87" s="397"/>
      <c r="Z87" s="396" t="str">
        <f>IF(OR(ISERROR(VLOOKUP(Z81,スケジュール!$A$10:$AC$276,3)),(ISBLANK(VLOOKUP(Z81,スケジュール!$A$10:$AC$276,3)))),"",VLOOKUP(Z81,スケジュール!$A$10:$AC$276,3))</f>
        <v/>
      </c>
      <c r="AA87" s="396" t="str">
        <f>IF(OR(ISERROR(VLOOKUP(AA81,スケジュール!$A$10:$AC$276,3)),(ISBLANK(VLOOKUP(AA81,スケジュール!$A$10:$AC$276,3)))),"",VLOOKUP(AA81,スケジュール!$A$10:$AC$276,3))</f>
        <v/>
      </c>
      <c r="AB87" s="396" t="str">
        <f>IF(OR(ISERROR(VLOOKUP(AB81,スケジュール!$A$10:$AC$276,3)),(ISBLANK(VLOOKUP(AB81,スケジュール!$A$10:$AC$276,3)))),"",VLOOKUP(AB81,スケジュール!$A$10:$AC$276,3))</f>
        <v/>
      </c>
      <c r="AC87" s="396">
        <f>IF(OR(ISERROR(VLOOKUP(AC81,スケジュール!$A$10:$AC$276,3)),(ISBLANK(VLOOKUP(AC81,スケジュール!$A$10:$AC$276,3)))),"",VLOOKUP(AC81,スケジュール!$A$10:$AC$276,3))</f>
        <v>43621</v>
      </c>
      <c r="AD87" s="396" t="str">
        <f>IF(OR(ISERROR(VLOOKUP(AD81,スケジュール!$A$10:$AC$276,3)),(ISBLANK(VLOOKUP(AD81,スケジュール!$A$10:$AC$276,3)))),"",VLOOKUP(AD81,スケジュール!$A$10:$AC$276,3))</f>
        <v/>
      </c>
      <c r="AE87" s="396" t="str">
        <f>IF(OR(ISERROR(VLOOKUP(AE81,スケジュール!$A$10:$AC$276,3)),(ISBLANK(VLOOKUP(AE81,スケジュール!$A$10:$AC$276,3)))),"",VLOOKUP(AE81,スケジュール!$A$10:$AC$276,3))</f>
        <v/>
      </c>
      <c r="AF87" s="396">
        <f>IF(OR(ISERROR(VLOOKUP(AF81,スケジュール!$A$10:$AC$276,3)),(ISBLANK(VLOOKUP(AF81,スケジュール!$A$10:$AC$276,3)))),"",VLOOKUP(AF81,スケジュール!$A$10:$AC$276,3))</f>
        <v>43623</v>
      </c>
    </row>
    <row r="88" spans="1:36" ht="20.100000000000001" customHeight="1" x14ac:dyDescent="0.15">
      <c r="A88" s="38" t="s">
        <v>90</v>
      </c>
      <c r="B88" s="396" t="str">
        <f>IF(OR(ISERROR(VLOOKUP(B81,スケジュール!$A$10:$AC$276,4)),(ISBLANK(VLOOKUP(B81,スケジュール!$A$10:$AC$276,4)))),"",VLOOKUP(B81,スケジュール!$A$10:$AC$276,4))</f>
        <v/>
      </c>
      <c r="C88" s="396" t="str">
        <f>IF(OR(ISERROR(VLOOKUP(C81,スケジュール!$A$10:$AC$276,4)),(ISBLANK(VLOOKUP(C81,スケジュール!$A$10:$AC$276,4)))),"",VLOOKUP(C81,スケジュール!$A$10:$AC$276,4))</f>
        <v/>
      </c>
      <c r="D88" s="396" t="str">
        <f>IF(OR(ISERROR(VLOOKUP(D81,スケジュール!$A$10:$AC$276,4)),(ISBLANK(VLOOKUP(D81,スケジュール!$A$10:$AC$276,4)))),"",VLOOKUP(D81,スケジュール!$A$10:$AC$276,4))</f>
        <v/>
      </c>
      <c r="E88" s="396">
        <f>IF(OR(ISERROR(VLOOKUP(E81,スケジュール!$A$10:$AC$276,4)),(ISBLANK(VLOOKUP(E81,スケジュール!$A$10:$AC$276,4)))),"",VLOOKUP(E81,スケジュール!$A$10:$AC$276,4))</f>
        <v>43532</v>
      </c>
      <c r="F88" s="396" t="str">
        <f>IF(OR(ISERROR(VLOOKUP(F81,スケジュール!$A$10:$AC$276,4)),(ISBLANK(VLOOKUP(F81,スケジュール!$A$10:$AC$276,4)))),"",VLOOKUP(F81,スケジュール!$A$10:$AC$276,4))</f>
        <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43537</v>
      </c>
      <c r="I88" s="397"/>
      <c r="J88" s="396" t="str">
        <f>IF(OR(ISERROR(VLOOKUP(J81,スケジュール!$A$10:$AC$276,4)),(ISBLANK(VLOOKUP(J81,スケジュール!$A$10:$AC$276,4)))),"",VLOOKUP(J81,スケジュール!$A$10:$AC$276,4))</f>
        <v/>
      </c>
      <c r="K88" s="396" t="str">
        <f>IF(OR(ISERROR(VLOOKUP(K81,スケジュール!$A$10:$AC$276,4)),(ISBLANK(VLOOKUP(K81,スケジュール!$A$10:$AC$276,4)))),"",VLOOKUP(K81,スケジュール!$A$10:$AC$276,4))</f>
        <v/>
      </c>
      <c r="L88" s="396" t="str">
        <f>IF(OR(ISERROR(VLOOKUP(L81,スケジュール!$A$10:$AC$276,4)),(ISBLANK(VLOOKUP(L81,スケジュール!$A$10:$AC$276,4)))),"",VLOOKUP(L81,スケジュール!$A$10:$AC$276,4))</f>
        <v/>
      </c>
      <c r="M88" s="396">
        <f>IF(OR(ISERROR(VLOOKUP(M81,スケジュール!$A$10:$AC$276,4)),(ISBLANK(VLOOKUP(M81,スケジュール!$A$10:$AC$276,4)))),"",VLOOKUP(M81,スケジュール!$A$10:$AC$276,4))</f>
        <v>43560</v>
      </c>
      <c r="N88" s="396" t="str">
        <f>IF(OR(ISERROR(VLOOKUP(N81,スケジュール!$A$10:$AC$276,4)),(ISBLANK(VLOOKUP(N81,スケジュール!$A$10:$AC$276,4)))),"",VLOOKUP(N81,スケジュール!$A$10:$AC$276,4))</f>
        <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43565</v>
      </c>
      <c r="Q88" s="397"/>
      <c r="R88" s="396" t="str">
        <f>IF(OR(ISERROR(VLOOKUP(R81,スケジュール!$A$10:$AC$276,4)),(ISBLANK(VLOOKUP(R81,スケジュール!$A$10:$AC$276,4)))),"",VLOOKUP(R81,スケジュール!$A$10:$AC$276,4))</f>
        <v/>
      </c>
      <c r="S88" s="396" t="str">
        <f>IF(OR(ISERROR(VLOOKUP(S81,スケジュール!$A$10:$AC$276,4)),(ISBLANK(VLOOKUP(S81,スケジュール!$A$10:$AC$276,4)))),"",VLOOKUP(S81,スケジュール!$A$10:$AC$276,4))</f>
        <v/>
      </c>
      <c r="T88" s="396" t="str">
        <f>IF(OR(ISERROR(VLOOKUP(T81,スケジュール!$A$10:$AC$276,4)),(ISBLANK(VLOOKUP(T81,スケジュール!$A$10:$AC$276,4)))),"",VLOOKUP(T81,スケジュール!$A$10:$AC$276,4))</f>
        <v/>
      </c>
      <c r="U88" s="396">
        <f>IF(OR(ISERROR(VLOOKUP(U81,スケジュール!$A$10:$AC$276,4)),(ISBLANK(VLOOKUP(U81,スケジュール!$A$10:$AC$276,4)))),"",VLOOKUP(U81,スケジュール!$A$10:$AC$276,4))</f>
        <v>43595</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f>IF(OR(ISERROR(VLOOKUP(X81,スケジュール!$A$10:$AC$276,4)),(ISBLANK(VLOOKUP(X81,スケジュール!$A$10:$AC$276,4)))),"",VLOOKUP(X81,スケジュール!$A$10:$AC$276,4))</f>
        <v>43600</v>
      </c>
      <c r="Y88" s="397"/>
      <c r="Z88" s="396" t="str">
        <f>IF(OR(ISERROR(VLOOKUP(Z81,スケジュール!$A$10:$AC$276,4)),(ISBLANK(VLOOKUP(Z81,スケジュール!$A$10:$AC$276,4)))),"",VLOOKUP(Z81,スケジュール!$A$10:$AC$276,4))</f>
        <v/>
      </c>
      <c r="AA88" s="396" t="str">
        <f>IF(OR(ISERROR(VLOOKUP(AA81,スケジュール!$A$10:$AC$276,4)),(ISBLANK(VLOOKUP(AA81,スケジュール!$A$10:$AC$276,4)))),"",VLOOKUP(AA81,スケジュール!$A$10:$AC$276,4))</f>
        <v/>
      </c>
      <c r="AB88" s="396" t="str">
        <f>IF(OR(ISERROR(VLOOKUP(AB81,スケジュール!$A$10:$AC$276,4)),(ISBLANK(VLOOKUP(AB81,スケジュール!$A$10:$AC$276,4)))),"",VLOOKUP(AB81,スケジュール!$A$10:$AC$276,4))</f>
        <v/>
      </c>
      <c r="AC88" s="396">
        <f>IF(OR(ISERROR(VLOOKUP(AC81,スケジュール!$A$10:$AC$276,4)),(ISBLANK(VLOOKUP(AC81,スケジュール!$A$10:$AC$276,4)))),"",VLOOKUP(AC81,スケジュール!$A$10:$AC$276,4))</f>
        <v>43623</v>
      </c>
      <c r="AD88" s="396" t="str">
        <f>IF(OR(ISERROR(VLOOKUP(AD81,スケジュール!$A$10:$AC$276,4)),(ISBLANK(VLOOKUP(AD81,スケジュール!$A$10:$AC$276,4)))),"",VLOOKUP(AD81,スケジュール!$A$10:$AC$276,4))</f>
        <v/>
      </c>
      <c r="AE88" s="396" t="str">
        <f>IF(OR(ISERROR(VLOOKUP(AE81,スケジュール!$A$10:$AC$276,4)),(ISBLANK(VLOOKUP(AE81,スケジュール!$A$10:$AC$276,4)))),"",VLOOKUP(AE81,スケジュール!$A$10:$AC$276,4))</f>
        <v/>
      </c>
      <c r="AF88" s="396">
        <f>IF(OR(ISERROR(VLOOKUP(AF81,スケジュール!$A$10:$AC$276,4)),(ISBLANK(VLOOKUP(AF81,スケジュール!$A$10:$AC$276,4)))),"",VLOOKUP(AF81,スケジュール!$A$10:$AC$276,4))</f>
        <v>43628</v>
      </c>
    </row>
    <row r="89" spans="1:36" s="373" customFormat="1" ht="20.100000000000001" customHeight="1" x14ac:dyDescent="0.15">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green</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green</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str">
        <f>AG83</f>
        <v/>
      </c>
    </row>
    <row r="92" spans="1:36" s="88" customFormat="1" ht="20.100000000000001" customHeight="1" x14ac:dyDescent="0.15">
      <c r="A92" s="88" t="str">
        <f>IF(ISBLANK(A84),"",A84)</f>
        <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t="str">
        <f>IF(OR(ISERROR(VLOOKUP(D89,スケジュール!$A$10:$AC$276,3)),(ISBLANK(VLOOKUP(D89,スケジュール!$A$10:$AC$276,3)))),"",VLOOKUP(D89,スケジュール!$A$10:$AC$276,3))</f>
        <v/>
      </c>
      <c r="E95" s="396">
        <f>IF(OR(ISERROR(VLOOKUP(E89,スケジュール!$A$10:$AC$276,3)),(ISBLANK(VLOOKUP(E89,スケジュール!$A$10:$AC$276,3)))),"",VLOOKUP(E89,スケジュール!$A$10:$AC$276,3))</f>
        <v>43537</v>
      </c>
      <c r="F95" s="396" t="str">
        <f>IF(OR(ISERROR(VLOOKUP(F89,スケジュール!$A$10:$AC$276,3)),(ISBLANK(VLOOKUP(F89,スケジュール!$A$10:$AC$276,3)))),"",VLOOKUP(F89,スケジュール!$A$10:$AC$276,3))</f>
        <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43539</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t="str">
        <f>IF(OR(ISERROR(VLOOKUP(L89,スケジュール!$A$10:$AC$276,3)),(ISBLANK(VLOOKUP(L89,スケジュール!$A$10:$AC$276,3)))),"",VLOOKUP(L89,スケジュール!$A$10:$AC$276,3))</f>
        <v/>
      </c>
      <c r="M95" s="396">
        <f>IF(OR(ISERROR(VLOOKUP(M89,スケジュール!$A$10:$AC$276,3)),(ISBLANK(VLOOKUP(M89,スケジュール!$A$10:$AC$276,3)))),"",VLOOKUP(M89,スケジュール!$A$10:$AC$276,3))</f>
        <v>43565</v>
      </c>
      <c r="N95" s="396" t="str">
        <f>IF(OR(ISERROR(VLOOKUP(N89,スケジュール!$A$10:$AC$276,3)),(ISBLANK(VLOOKUP(N89,スケジュール!$A$10:$AC$276,3)))),"",VLOOKUP(N89,スケジュール!$A$10:$AC$276,3))</f>
        <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t="str">
        <f>IF(OR(ISERROR(VLOOKUP(T89,スケジュール!$A$10:$AC$276,3)),(ISBLANK(VLOOKUP(T89,スケジュール!$A$10:$AC$276,3)))),"",VLOOKUP(T89,スケジュール!$A$10:$AC$276,3))</f>
        <v/>
      </c>
      <c r="U95" s="396">
        <f>IF(OR(ISERROR(VLOOKUP(U89,スケジュール!$A$10:$AC$276,3)),(ISBLANK(VLOOKUP(U89,スケジュール!$A$10:$AC$276,3)))),"",VLOOKUP(U89,スケジュール!$A$10:$AC$276,3))</f>
        <v>43600</v>
      </c>
      <c r="V95" s="396" t="str">
        <f>IF(OR(ISERROR(VLOOKUP(V89,スケジュール!$A$10:$AC$276,3)),(ISBLANK(VLOOKUP(V89,スケジュール!$A$10:$AC$276,3)))),"",VLOOKUP(V89,スケジュール!$A$10:$AC$276,3))</f>
        <v/>
      </c>
      <c r="W95" s="396" t="str">
        <f>IF(OR(ISERROR(VLOOKUP(W89,スケジュール!$A$10:$AC$276,3)),(ISBLANK(VLOOKUP(W89,スケジュール!$A$10:$AC$276,3)))),"",VLOOKUP(W89,スケジュール!$A$10:$AC$276,3))</f>
        <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t="str">
        <f>IF(OR(ISERROR(VLOOKUP(AA89,スケジュール!$A$10:$AC$276,3)),(ISBLANK(VLOOKUP(AA89,スケジュール!$A$10:$AC$276,3)))),"",VLOOKUP(AA89,スケジュール!$A$10:$AC$276,3))</f>
        <v/>
      </c>
      <c r="AB95" s="396" t="str">
        <f>IF(OR(ISERROR(VLOOKUP(AB89,スケジュール!$A$10:$AC$276,3)),(ISBLANK(VLOOKUP(AB89,スケジュール!$A$10:$AC$276,3)))),"",VLOOKUP(AB89,スケジュール!$A$10:$AC$276,3))</f>
        <v/>
      </c>
      <c r="AC95" s="396">
        <f>IF(OR(ISERROR(VLOOKUP(AC89,スケジュール!$A$10:$AC$276,3)),(ISBLANK(VLOOKUP(AC89,スケジュール!$A$10:$AC$276,3)))),"",VLOOKUP(AC89,スケジュール!$A$10:$AC$276,3))</f>
        <v>43628</v>
      </c>
      <c r="AD95" s="396" t="str">
        <f>IF(OR(ISERROR(VLOOKUP(AD89,スケジュール!$A$10:$AC$276,3)),(ISBLANK(VLOOKUP(AD89,スケジュール!$A$10:$AC$276,3)))),"",VLOOKUP(AD89,スケジュール!$A$10:$AC$276,3))</f>
        <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x14ac:dyDescent="0.15">
      <c r="A96" s="38" t="s">
        <v>90</v>
      </c>
      <c r="B96" s="396" t="str">
        <f>IF(OR(ISERROR(VLOOKUP(B89,スケジュール!$A$10:$AC$276,4)),(ISBLANK(VLOOKUP(B89,スケジュール!$A$10:$AC$276,4)))),"",VLOOKUP(B89,スケジュール!$A$10:$AC$276,4))</f>
        <v/>
      </c>
      <c r="C96" s="396" t="str">
        <f>IF(OR(ISERROR(VLOOKUP(C89,スケジュール!$A$10:$AC$276,4)),(ISBLANK(VLOOKUP(C89,スケジュール!$A$10:$AC$276,4)))),"",VLOOKUP(C89,スケジュール!$A$10:$AC$276,4))</f>
        <v/>
      </c>
      <c r="D96" s="396" t="str">
        <f>IF(OR(ISERROR(VLOOKUP(D89,スケジュール!$A$10:$AC$276,4)),(ISBLANK(VLOOKUP(D89,スケジュール!$A$10:$AC$276,4)))),"",VLOOKUP(D89,スケジュール!$A$10:$AC$276,4))</f>
        <v/>
      </c>
      <c r="E96" s="396">
        <f>IF(OR(ISERROR(VLOOKUP(E89,スケジュール!$A$10:$AC$276,4)),(ISBLANK(VLOOKUP(E89,スケジュール!$A$10:$AC$276,4)))),"",VLOOKUP(E89,スケジュール!$A$10:$AC$276,4))</f>
        <v>43539</v>
      </c>
      <c r="F96" s="396" t="str">
        <f>IF(OR(ISERROR(VLOOKUP(F89,スケジュール!$A$10:$AC$276,4)),(ISBLANK(VLOOKUP(F89,スケジュール!$A$10:$AC$276,4)))),"",VLOOKUP(F89,スケジュール!$A$10:$AC$276,4))</f>
        <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43544</v>
      </c>
      <c r="I96" s="397"/>
      <c r="J96" s="396" t="str">
        <f>IF(OR(ISERROR(VLOOKUP(J89,スケジュール!$A$10:$AC$276,4)),(ISBLANK(VLOOKUP(J89,スケジュール!$A$10:$AC$276,4)))),"",VLOOKUP(J89,スケジュール!$A$10:$AC$276,4))</f>
        <v/>
      </c>
      <c r="K96" s="396" t="str">
        <f>IF(OR(ISERROR(VLOOKUP(K89,スケジュール!$A$10:$AC$276,4)),(ISBLANK(VLOOKUP(K89,スケジュール!$A$10:$AC$276,4)))),"",VLOOKUP(K89,スケジュール!$A$10:$AC$276,4))</f>
        <v/>
      </c>
      <c r="L96" s="396" t="str">
        <f>IF(OR(ISERROR(VLOOKUP(L89,スケジュール!$A$10:$AC$276,4)),(ISBLANK(VLOOKUP(L89,スケジュール!$A$10:$AC$276,4)))),"",VLOOKUP(L89,スケジュール!$A$10:$AC$276,4))</f>
        <v/>
      </c>
      <c r="M96" s="396">
        <f>IF(OR(ISERROR(VLOOKUP(M89,スケジュール!$A$10:$AC$276,4)),(ISBLANK(VLOOKUP(M89,スケジュール!$A$10:$AC$276,4)))),"",VLOOKUP(M89,スケジュール!$A$10:$AC$276,4))</f>
        <v>43567</v>
      </c>
      <c r="N96" s="396" t="str">
        <f>IF(OR(ISERROR(VLOOKUP(N89,スケジュール!$A$10:$AC$276,4)),(ISBLANK(VLOOKUP(N89,スケジュール!$A$10:$AC$276,4)))),"",VLOOKUP(N89,スケジュール!$A$10:$AC$276,4))</f>
        <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43572</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t="str">
        <f>IF(OR(ISERROR(VLOOKUP(T89,スケジュール!$A$10:$AC$276,4)),(ISBLANK(VLOOKUP(T89,スケジュール!$A$10:$AC$276,4)))),"",VLOOKUP(T89,スケジュール!$A$10:$AC$276,4))</f>
        <v/>
      </c>
      <c r="U96" s="396">
        <f>IF(OR(ISERROR(VLOOKUP(U89,スケジュール!$A$10:$AC$276,4)),(ISBLANK(VLOOKUP(U89,スケジュール!$A$10:$AC$276,4)))),"",VLOOKUP(U89,スケジュール!$A$10:$AC$276,4))</f>
        <v>43602</v>
      </c>
      <c r="V96" s="396" t="str">
        <f>IF(OR(ISERROR(VLOOKUP(V89,スケジュール!$A$10:$AC$276,4)),(ISBLANK(VLOOKUP(V89,スケジュール!$A$10:$AC$276,4)))),"",VLOOKUP(V89,スケジュール!$A$10:$AC$276,4))</f>
        <v/>
      </c>
      <c r="W96" s="396" t="str">
        <f>IF(OR(ISERROR(VLOOKUP(W89,スケジュール!$A$10:$AC$276,4)),(ISBLANK(VLOOKUP(W89,スケジュール!$A$10:$AC$276,4)))),"",VLOOKUP(W89,スケジュール!$A$10:$AC$276,4))</f>
        <v/>
      </c>
      <c r="X96" s="396">
        <f>IF(OR(ISERROR(VLOOKUP(X89,スケジュール!$A$10:$AC$276,4)),(ISBLANK(VLOOKUP(X89,スケジュール!$A$10:$AC$276,4)))),"",VLOOKUP(X89,スケジュール!$A$10:$AC$276,4))</f>
        <v>43607</v>
      </c>
      <c r="Y96" s="397"/>
      <c r="Z96" s="396" t="str">
        <f>IF(OR(ISERROR(VLOOKUP(Z89,スケジュール!$A$10:$AC$276,4)),(ISBLANK(VLOOKUP(Z89,スケジュール!$A$10:$AC$276,4)))),"",VLOOKUP(Z89,スケジュール!$A$10:$AC$276,4))</f>
        <v/>
      </c>
      <c r="AA96" s="396" t="str">
        <f>IF(OR(ISERROR(VLOOKUP(AA89,スケジュール!$A$10:$AC$276,4)),(ISBLANK(VLOOKUP(AA89,スケジュール!$A$10:$AC$276,4)))),"",VLOOKUP(AA89,スケジュール!$A$10:$AC$276,4))</f>
        <v/>
      </c>
      <c r="AB96" s="396" t="str">
        <f>IF(OR(ISERROR(VLOOKUP(AB89,スケジュール!$A$10:$AC$276,4)),(ISBLANK(VLOOKUP(AB89,スケジュール!$A$10:$AC$276,4)))),"",VLOOKUP(AB89,スケジュール!$A$10:$AC$276,4))</f>
        <v/>
      </c>
      <c r="AC96" s="396">
        <f>IF(OR(ISERROR(VLOOKUP(AC89,スケジュール!$A$10:$AC$276,4)),(ISBLANK(VLOOKUP(AC89,スケジュール!$A$10:$AC$276,4)))),"",VLOOKUP(AC89,スケジュール!$A$10:$AC$276,4))</f>
        <v>43630</v>
      </c>
      <c r="AD96" s="396" t="str">
        <f>IF(OR(ISERROR(VLOOKUP(AD89,スケジュール!$A$10:$AC$276,4)),(ISBLANK(VLOOKUP(AD89,スケジュール!$A$10:$AC$276,4)))),"",VLOOKUP(AD89,スケジュール!$A$10:$AC$276,4))</f>
        <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x14ac:dyDescent="0.15">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green</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str">
        <f>AG91</f>
        <v/>
      </c>
    </row>
    <row r="100" spans="1:36" s="88" customFormat="1" ht="20.100000000000001" customHeight="1" x14ac:dyDescent="0.15">
      <c r="A100" s="88" t="str">
        <f>IF(ISBLANK(A92),"",A92)</f>
        <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t="str">
        <f>IF(OR(ISERROR(VLOOKUP(D97,スケジュール!$A$10:$AC$276,3)),(ISBLANK(VLOOKUP(D97,スケジュール!$A$10:$AC$276,3)))),"",VLOOKUP(D97,スケジュール!$A$10:$AC$276,3))</f>
        <v/>
      </c>
      <c r="E103" s="396">
        <f>IF(OR(ISERROR(VLOOKUP(E97,スケジュール!$A$10:$AC$276,3)),(ISBLANK(VLOOKUP(E97,スケジュール!$A$10:$AC$276,3)))),"",VLOOKUP(E97,スケジュール!$A$10:$AC$276,3))</f>
        <v>43544</v>
      </c>
      <c r="F103" s="396" t="str">
        <f>IF(OR(ISERROR(VLOOKUP(F97,スケジュール!$A$10:$AC$276,3)),(ISBLANK(VLOOKUP(F97,スケジュール!$A$10:$AC$276,3)))),"",VLOOKUP(F97,スケジュール!$A$10:$AC$276,3))</f>
        <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43546</v>
      </c>
      <c r="I103" s="397"/>
      <c r="J103" s="396" t="str">
        <f>IF(OR(ISERROR(VLOOKUP(J97,スケジュール!$A$10:$AC$276,3)),(ISBLANK(VLOOKUP(J97,スケジュール!$A$10:$AC$276,3)))),"",VLOOKUP(J97,スケジュール!$A$10:$AC$276,3))</f>
        <v/>
      </c>
      <c r="K103" s="396" t="str">
        <f>IF(OR(ISERROR(VLOOKUP(K97,スケジュール!$A$10:$AC$276,3)),(ISBLANK(VLOOKUP(K97,スケジュール!$A$10:$AC$276,3)))),"",VLOOKUP(K97,スケジュール!$A$10:$AC$276,3))</f>
        <v/>
      </c>
      <c r="L103" s="396" t="str">
        <f>IF(OR(ISERROR(VLOOKUP(L97,スケジュール!$A$10:$AC$276,3)),(ISBLANK(VLOOKUP(L97,スケジュール!$A$10:$AC$276,3)))),"",VLOOKUP(L97,スケジュール!$A$10:$AC$276,3))</f>
        <v/>
      </c>
      <c r="M103" s="396">
        <f>IF(OR(ISERROR(VLOOKUP(M97,スケジュール!$A$10:$AC$276,3)),(ISBLANK(VLOOKUP(M97,スケジュール!$A$10:$AC$276,3)))),"",VLOOKUP(M97,スケジュール!$A$10:$AC$276,3))</f>
        <v>43572</v>
      </c>
      <c r="N103" s="396" t="str">
        <f>IF(OR(ISERROR(VLOOKUP(N97,スケジュール!$A$10:$AC$276,3)),(ISBLANK(VLOOKUP(N97,スケジュール!$A$10:$AC$276,3)))),"",VLOOKUP(N97,スケジュール!$A$10:$AC$276,3))</f>
        <v/>
      </c>
      <c r="O103" s="396" t="str">
        <f>IF(OR(ISERROR(VLOOKUP(O97,スケジュール!$A$10:$AC$276,3)),(ISBLANK(VLOOKUP(O97,スケジュール!$A$10:$AC$276,3)))),"",VLOOKUP(O97,スケジュール!$A$10:$AC$276,3))</f>
        <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t="str">
        <f>IF(OR(ISERROR(VLOOKUP(T97,スケジュール!$A$10:$AC$276,3)),(ISBLANK(VLOOKUP(T97,スケジュール!$A$10:$AC$276,3)))),"",VLOOKUP(T97,スケジュール!$A$10:$AC$276,3))</f>
        <v/>
      </c>
      <c r="U103" s="396">
        <f>IF(OR(ISERROR(VLOOKUP(U97,スケジュール!$A$10:$AC$276,3)),(ISBLANK(VLOOKUP(U97,スケジュール!$A$10:$AC$276,3)))),"",VLOOKUP(U97,スケジュール!$A$10:$AC$276,3))</f>
        <v>43607</v>
      </c>
      <c r="V103" s="396" t="str">
        <f>IF(OR(ISERROR(VLOOKUP(V97,スケジュール!$A$10:$AC$276,3)),(ISBLANK(VLOOKUP(V97,スケジュール!$A$10:$AC$276,3)))),"",VLOOKUP(V97,スケジュール!$A$10:$AC$276,3))</f>
        <v/>
      </c>
      <c r="W103" s="396" t="str">
        <f>IF(OR(ISERROR(VLOOKUP(W97,スケジュール!$A$10:$AC$276,3)),(ISBLANK(VLOOKUP(W97,スケジュール!$A$10:$AC$276,3)))),"",VLOOKUP(W97,スケジュール!$A$10:$AC$276,3))</f>
        <v/>
      </c>
      <c r="X103" s="396">
        <f>IF(OR(ISERROR(VLOOKUP(X97,スケジュール!$A$10:$AC$276,3)),(ISBLANK(VLOOKUP(X97,スケジュール!$A$10:$AC$276,3)))),"",VLOOKUP(X97,スケジュール!$A$10:$AC$276,3))</f>
        <v>43609</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x14ac:dyDescent="0.15">
      <c r="A104" s="38" t="s">
        <v>90</v>
      </c>
      <c r="B104" s="398" t="str">
        <f>IF(OR(ISERROR(VLOOKUP(B97,スケジュール!$A$10:$AC$276,4)),(ISBLANK(VLOOKUP(B97,スケジュール!$A$10:$AC$276,4)))),"",VLOOKUP(B97,スケジュール!$A$10:$AC$276,4))</f>
        <v/>
      </c>
      <c r="C104" s="398" t="str">
        <f>IF(OR(ISERROR(VLOOKUP(C97,スケジュール!$A$10:$AC$276,4)),(ISBLANK(VLOOKUP(C97,スケジュール!$A$10:$AC$276,4)))),"",VLOOKUP(C97,スケジュール!$A$10:$AC$276,4))</f>
        <v/>
      </c>
      <c r="D104" s="398" t="str">
        <f>IF(OR(ISERROR(VLOOKUP(D97,スケジュール!$A$10:$AC$276,4)),(ISBLANK(VLOOKUP(D97,スケジュール!$A$10:$AC$276,4)))),"",VLOOKUP(D97,スケジュール!$A$10:$AC$276,4))</f>
        <v/>
      </c>
      <c r="E104" s="398">
        <f>IF(OR(ISERROR(VLOOKUP(E97,スケジュール!$A$10:$AC$276,4)),(ISBLANK(VLOOKUP(E97,スケジュール!$A$10:$AC$276,4)))),"",VLOOKUP(E97,スケジュール!$A$10:$AC$276,4))</f>
        <v>43546</v>
      </c>
      <c r="F104" s="398" t="str">
        <f>IF(OR(ISERROR(VLOOKUP(F97,スケジュール!$A$10:$AC$276,4)),(ISBLANK(VLOOKUP(F97,スケジュール!$A$10:$AC$276,4)))),"",VLOOKUP(F97,スケジュール!$A$10:$AC$276,4))</f>
        <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43551</v>
      </c>
      <c r="I104" s="397"/>
      <c r="J104" s="398" t="str">
        <f>IF(OR(ISERROR(VLOOKUP(J97,スケジュール!$A$10:$AC$276,4)),(ISBLANK(VLOOKUP(J97,スケジュール!$A$10:$AC$276,4)))),"",VLOOKUP(J97,スケジュール!$A$10:$AC$276,4))</f>
        <v/>
      </c>
      <c r="K104" s="398" t="str">
        <f>IF(OR(ISERROR(VLOOKUP(K97,スケジュール!$A$10:$AC$276,4)),(ISBLANK(VLOOKUP(K97,スケジュール!$A$10:$AC$276,4)))),"",VLOOKUP(K97,スケジュール!$A$10:$AC$276,4))</f>
        <v/>
      </c>
      <c r="L104" s="398" t="str">
        <f>IF(OR(ISERROR(VLOOKUP(L97,スケジュール!$A$10:$AC$276,4)),(ISBLANK(VLOOKUP(L97,スケジュール!$A$10:$AC$276,4)))),"",VLOOKUP(L97,スケジュール!$A$10:$AC$276,4))</f>
        <v/>
      </c>
      <c r="M104" s="398">
        <f>IF(OR(ISERROR(VLOOKUP(M97,スケジュール!$A$10:$AC$276,4)),(ISBLANK(VLOOKUP(M97,スケジュール!$A$10:$AC$276,4)))),"",VLOOKUP(M97,スケジュール!$A$10:$AC$276,4))</f>
        <v>43574</v>
      </c>
      <c r="N104" s="398" t="str">
        <f>IF(OR(ISERROR(VLOOKUP(N97,スケジュール!$A$10:$AC$276,4)),(ISBLANK(VLOOKUP(N97,スケジュール!$A$10:$AC$276,4)))),"",VLOOKUP(N97,スケジュール!$A$10:$AC$276,4))</f>
        <v/>
      </c>
      <c r="O104" s="398" t="str">
        <f>IF(OR(ISERROR(VLOOKUP(O97,スケジュール!$A$10:$AC$276,4)),(ISBLANK(VLOOKUP(O97,スケジュール!$A$10:$AC$276,4)))),"",VLOOKUP(O97,スケジュール!$A$10:$AC$276,4))</f>
        <v/>
      </c>
      <c r="P104" s="398">
        <f>IF(OR(ISERROR(VLOOKUP(P97,スケジュール!$A$10:$AC$276,4)),(ISBLANK(VLOOKUP(P97,スケジュール!$A$10:$AC$276,4)))),"",VLOOKUP(P97,スケジュール!$A$10:$AC$276,4))</f>
        <v>43579</v>
      </c>
      <c r="Q104" s="397"/>
      <c r="R104" s="398" t="str">
        <f>IF(OR(ISERROR(VLOOKUP(R97,スケジュール!$A$10:$AC$276,4)),(ISBLANK(VLOOKUP(R97,スケジュール!$A$10:$AC$276,4)))),"",VLOOKUP(R97,スケジュール!$A$10:$AC$276,4))</f>
        <v/>
      </c>
      <c r="S104" s="398" t="str">
        <f>IF(OR(ISERROR(VLOOKUP(S97,スケジュール!$A$10:$AC$276,4)),(ISBLANK(VLOOKUP(S97,スケジュール!$A$10:$AC$276,4)))),"",VLOOKUP(S97,スケジュール!$A$10:$AC$276,4))</f>
        <v/>
      </c>
      <c r="T104" s="398" t="str">
        <f>IF(OR(ISERROR(VLOOKUP(T97,スケジュール!$A$10:$AC$276,4)),(ISBLANK(VLOOKUP(T97,スケジュール!$A$10:$AC$276,4)))),"",VLOOKUP(T97,スケジュール!$A$10:$AC$276,4))</f>
        <v/>
      </c>
      <c r="U104" s="398">
        <f>IF(OR(ISERROR(VLOOKUP(U97,スケジュール!$A$10:$AC$276,4)),(ISBLANK(VLOOKUP(U97,スケジュール!$A$10:$AC$276,4)))),"",VLOOKUP(U97,スケジュール!$A$10:$AC$276,4))</f>
        <v>43609</v>
      </c>
      <c r="V104" s="398" t="str">
        <f>IF(OR(ISERROR(VLOOKUP(V97,スケジュール!$A$10:$AC$276,4)),(ISBLANK(VLOOKUP(V97,スケジュール!$A$10:$AC$276,4)))),"",VLOOKUP(V97,スケジュール!$A$10:$AC$276,4))</f>
        <v/>
      </c>
      <c r="W104" s="398" t="str">
        <f>IF(OR(ISERROR(VLOOKUP(W97,スケジュール!$A$10:$AC$276,4)),(ISBLANK(VLOOKUP(W97,スケジュール!$A$10:$AC$276,4)))),"",VLOOKUP(W97,スケジュール!$A$10:$AC$276,4))</f>
        <v/>
      </c>
      <c r="X104" s="398">
        <f>IF(OR(ISERROR(VLOOKUP(X97,スケジュール!$A$10:$AC$276,4)),(ISBLANK(VLOOKUP(X97,スケジュール!$A$10:$AC$276,4)))),"",VLOOKUP(X97,スケジュール!$A$10:$AC$276,4))</f>
        <v>43614</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4:AB4"/>
    <mergeCell ref="N4:O4"/>
    <mergeCell ref="S55:T55"/>
    <mergeCell ref="B2:AF2"/>
    <mergeCell ref="AD4:AE4"/>
    <mergeCell ref="C4:D4"/>
    <mergeCell ref="C55:D55"/>
    <mergeCell ref="F55:G55"/>
    <mergeCell ref="K55:L55"/>
    <mergeCell ref="K4:L4"/>
    <mergeCell ref="V55:W55"/>
    <mergeCell ref="S4:T4"/>
    <mergeCell ref="V4:W4"/>
    <mergeCell ref="AA55:AB55"/>
    <mergeCell ref="AD55:AE55"/>
    <mergeCell ref="F4:G4"/>
    <mergeCell ref="N55:O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7" t="s">
        <v>344</v>
      </c>
    </row>
    <row r="2" spans="1:36" ht="28.5" x14ac:dyDescent="0.15">
      <c r="A2" s="352" t="s">
        <v>416</v>
      </c>
      <c r="B2" s="600" t="s">
        <v>92</v>
      </c>
      <c r="C2" s="600"/>
      <c r="D2" s="600"/>
      <c r="E2" s="600"/>
      <c r="F2" s="600"/>
      <c r="G2" s="600"/>
      <c r="H2" s="600"/>
      <c r="I2" s="600"/>
      <c r="J2" s="600"/>
      <c r="K2" s="600"/>
      <c r="L2" s="600"/>
      <c r="M2" s="600"/>
      <c r="N2" s="600"/>
      <c r="O2" s="600"/>
      <c r="P2" s="600"/>
      <c r="Q2" s="600"/>
      <c r="R2" s="600"/>
      <c r="S2" s="600"/>
      <c r="T2" s="600"/>
      <c r="U2" s="600"/>
      <c r="V2" s="600"/>
      <c r="W2" s="600"/>
      <c r="X2" s="600"/>
      <c r="Y2" s="600"/>
      <c r="Z2" s="600"/>
      <c r="AA2" s="600"/>
      <c r="AB2" s="600"/>
      <c r="AC2" s="600"/>
      <c r="AD2" s="600"/>
      <c r="AE2" s="600"/>
      <c r="AF2" s="600"/>
    </row>
    <row r="4" spans="1:36" s="130" customFormat="1" ht="24" customHeight="1" x14ac:dyDescent="0.15">
      <c r="A4" s="31"/>
      <c r="B4" s="127">
        <v>43374</v>
      </c>
      <c r="C4" s="601">
        <v>2018</v>
      </c>
      <c r="D4" s="601"/>
      <c r="E4" s="128" t="s">
        <v>113</v>
      </c>
      <c r="F4" s="598">
        <v>10</v>
      </c>
      <c r="G4" s="598"/>
      <c r="H4" s="129">
        <v>2</v>
      </c>
      <c r="J4" s="131">
        <v>43405</v>
      </c>
      <c r="K4" s="599">
        <v>2018</v>
      </c>
      <c r="L4" s="599"/>
      <c r="M4" s="132" t="s">
        <v>113</v>
      </c>
      <c r="N4" s="598">
        <v>11</v>
      </c>
      <c r="O4" s="598"/>
      <c r="P4" s="129">
        <v>5</v>
      </c>
      <c r="Q4" s="133"/>
      <c r="R4" s="131">
        <v>43435</v>
      </c>
      <c r="S4" s="599">
        <v>2018</v>
      </c>
      <c r="T4" s="599"/>
      <c r="U4" s="132" t="s">
        <v>113</v>
      </c>
      <c r="V4" s="598">
        <v>12</v>
      </c>
      <c r="W4" s="598"/>
      <c r="X4" s="129">
        <v>7</v>
      </c>
      <c r="Z4" s="131">
        <v>43466</v>
      </c>
      <c r="AA4" s="599">
        <v>2019</v>
      </c>
      <c r="AB4" s="599"/>
      <c r="AC4" s="132" t="s">
        <v>113</v>
      </c>
      <c r="AD4" s="598">
        <v>1</v>
      </c>
      <c r="AE4" s="598"/>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x14ac:dyDescent="0.15">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x14ac:dyDescent="0.15">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x14ac:dyDescent="0.15">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x14ac:dyDescent="0.15">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x14ac:dyDescent="0.15">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x14ac:dyDescent="0.15">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x14ac:dyDescent="0.15">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x14ac:dyDescent="0.15">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x14ac:dyDescent="0.15">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x14ac:dyDescent="0.15">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x14ac:dyDescent="0.15">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x14ac:dyDescent="0.15">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x14ac:dyDescent="0.15">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x14ac:dyDescent="0.15">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x14ac:dyDescent="0.15">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x14ac:dyDescent="0.15">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x14ac:dyDescent="0.15">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x14ac:dyDescent="0.15">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x14ac:dyDescent="0.15">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x14ac:dyDescent="0.15">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x14ac:dyDescent="0.15">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x14ac:dyDescent="0.15">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x14ac:dyDescent="0.15">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x14ac:dyDescent="0.15">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x14ac:dyDescent="0.15">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x14ac:dyDescent="0.15">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x14ac:dyDescent="0.15">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x14ac:dyDescent="0.15">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x14ac:dyDescent="0.15">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x14ac:dyDescent="0.15">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x14ac:dyDescent="0.15">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x14ac:dyDescent="0.15">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x14ac:dyDescent="0.15">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x14ac:dyDescent="0.15">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x14ac:dyDescent="0.15">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x14ac:dyDescent="0.15">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1">
        <v>2019</v>
      </c>
      <c r="D55" s="601"/>
      <c r="E55" s="128" t="s">
        <v>113</v>
      </c>
      <c r="F55" s="598">
        <v>2</v>
      </c>
      <c r="G55" s="598"/>
      <c r="H55" s="129">
        <v>6</v>
      </c>
      <c r="J55" s="131">
        <v>43525</v>
      </c>
      <c r="K55" s="599">
        <v>2019</v>
      </c>
      <c r="L55" s="599"/>
      <c r="M55" s="132" t="s">
        <v>113</v>
      </c>
      <c r="N55" s="598">
        <v>3</v>
      </c>
      <c r="O55" s="598"/>
      <c r="P55" s="129">
        <v>6</v>
      </c>
      <c r="R55" s="131">
        <v>43556</v>
      </c>
      <c r="S55" s="599">
        <v>2019</v>
      </c>
      <c r="T55" s="599"/>
      <c r="U55" s="132" t="s">
        <v>113</v>
      </c>
      <c r="V55" s="598">
        <v>4</v>
      </c>
      <c r="W55" s="598"/>
      <c r="X55" s="129">
        <v>2</v>
      </c>
      <c r="Z55" s="131">
        <v>43586</v>
      </c>
      <c r="AA55" s="599">
        <v>2019</v>
      </c>
      <c r="AB55" s="599"/>
      <c r="AC55" s="132" t="s">
        <v>113</v>
      </c>
      <c r="AD55" s="598">
        <v>5</v>
      </c>
      <c r="AE55" s="598"/>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x14ac:dyDescent="0.15">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x14ac:dyDescent="0.15">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x14ac:dyDescent="0.15">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x14ac:dyDescent="0.15">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x14ac:dyDescent="0.15">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x14ac:dyDescent="0.15">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x14ac:dyDescent="0.15">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x14ac:dyDescent="0.15">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x14ac:dyDescent="0.15">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x14ac:dyDescent="0.15">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x14ac:dyDescent="0.15">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x14ac:dyDescent="0.15">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x14ac:dyDescent="0.15">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x14ac:dyDescent="0.15">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x14ac:dyDescent="0.15">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x14ac:dyDescent="0.15">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x14ac:dyDescent="0.15">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x14ac:dyDescent="0.15">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x14ac:dyDescent="0.15">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x14ac:dyDescent="0.15">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x14ac:dyDescent="0.15">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x14ac:dyDescent="0.15">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x14ac:dyDescent="0.15">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x14ac:dyDescent="0.15">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x14ac:dyDescent="0.15">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x14ac:dyDescent="0.15">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x14ac:dyDescent="0.15">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x14ac:dyDescent="0.15">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x14ac:dyDescent="0.15">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x14ac:dyDescent="0.15">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x14ac:dyDescent="0.15">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x14ac:dyDescent="0.15">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x14ac:dyDescent="0.15">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400</v>
      </c>
      <c r="H106" s="88" t="s">
        <v>401</v>
      </c>
      <c r="L106" s="94" t="s">
        <v>402</v>
      </c>
      <c r="P106" s="97" t="s">
        <v>403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6"/>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8"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334</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70" t="s">
        <v>414</v>
      </c>
      <c r="C3" s="624"/>
      <c r="D3" s="624"/>
      <c r="E3" s="624"/>
      <c r="F3" s="771"/>
      <c r="G3" s="771"/>
      <c r="H3" s="771"/>
      <c r="I3" s="771"/>
      <c r="J3" s="771"/>
      <c r="K3" s="771"/>
      <c r="L3" s="771"/>
      <c r="M3" s="771"/>
      <c r="O3" s="219"/>
      <c r="P3" s="643" t="s">
        <v>136</v>
      </c>
      <c r="Q3" s="643"/>
      <c r="R3" s="643"/>
      <c r="S3" s="643"/>
      <c r="T3" s="771"/>
      <c r="U3" s="771"/>
      <c r="V3" s="771"/>
      <c r="W3" s="771"/>
      <c r="X3" s="771"/>
      <c r="Y3" s="771"/>
      <c r="Z3" s="771"/>
      <c r="AA3" s="771"/>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1" t="s">
        <v>138</v>
      </c>
      <c r="C5" s="762"/>
      <c r="D5" s="762"/>
      <c r="E5" s="762"/>
      <c r="F5" s="762"/>
      <c r="G5" s="762"/>
      <c r="H5" s="762"/>
      <c r="I5" s="762"/>
      <c r="J5" s="762"/>
      <c r="K5" s="762"/>
      <c r="L5" s="762"/>
      <c r="M5" s="762"/>
      <c r="N5" s="763"/>
      <c r="P5" s="726" t="s">
        <v>137</v>
      </c>
      <c r="Q5" s="726"/>
      <c r="R5" s="726"/>
      <c r="S5" s="726"/>
      <c r="T5" s="773" t="s">
        <v>231</v>
      </c>
      <c r="U5" s="773"/>
      <c r="V5" s="773"/>
      <c r="W5" s="773"/>
      <c r="X5" s="773"/>
      <c r="Y5" s="773"/>
      <c r="Z5" s="773"/>
      <c r="AA5" s="773"/>
      <c r="AB5" s="773"/>
      <c r="AC5" s="773"/>
      <c r="AD5" s="773"/>
      <c r="AE5" s="773"/>
      <c r="AF5" s="773"/>
      <c r="AG5" s="773"/>
      <c r="AH5" s="773"/>
      <c r="AI5" s="773"/>
    </row>
    <row r="6" spans="1:70" s="218" customFormat="1" ht="27" customHeight="1" x14ac:dyDescent="0.15">
      <c r="B6" s="764"/>
      <c r="C6" s="765"/>
      <c r="D6" s="765"/>
      <c r="E6" s="765"/>
      <c r="F6" s="765"/>
      <c r="G6" s="765"/>
      <c r="H6" s="765"/>
      <c r="I6" s="765"/>
      <c r="J6" s="765"/>
      <c r="K6" s="765"/>
      <c r="L6" s="765"/>
      <c r="M6" s="765"/>
      <c r="N6" s="766"/>
      <c r="P6" s="772"/>
      <c r="Q6" s="772"/>
      <c r="R6" s="772"/>
      <c r="S6" s="772"/>
      <c r="T6" s="774"/>
      <c r="U6" s="774"/>
      <c r="V6" s="774"/>
      <c r="W6" s="774"/>
      <c r="X6" s="774"/>
      <c r="Y6" s="774"/>
      <c r="Z6" s="774"/>
      <c r="AA6" s="774"/>
      <c r="AB6" s="774"/>
      <c r="AC6" s="774"/>
      <c r="AD6" s="774"/>
      <c r="AE6" s="774"/>
      <c r="AF6" s="774"/>
      <c r="AG6" s="774"/>
      <c r="AH6" s="774"/>
      <c r="AI6" s="774"/>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67" t="s">
        <v>139</v>
      </c>
      <c r="T8" s="768"/>
      <c r="U8" s="768"/>
      <c r="V8" s="768"/>
      <c r="W8" s="768"/>
      <c r="X8" s="768"/>
      <c r="Y8" s="768"/>
      <c r="Z8" s="768"/>
      <c r="AA8" s="768"/>
      <c r="AB8" s="768"/>
      <c r="AC8" s="768"/>
      <c r="AD8" s="769"/>
      <c r="BR8" s="222"/>
    </row>
    <row r="9" spans="1:70" s="218" customFormat="1" ht="27" customHeight="1" x14ac:dyDescent="0.15">
      <c r="S9" s="775" t="s">
        <v>141</v>
      </c>
      <c r="T9" s="776"/>
      <c r="U9" s="776"/>
      <c r="V9" s="776"/>
      <c r="W9" s="776"/>
      <c r="X9" s="776"/>
      <c r="Y9" s="776" t="s">
        <v>141</v>
      </c>
      <c r="Z9" s="776"/>
      <c r="AA9" s="776"/>
      <c r="AB9" s="776"/>
      <c r="AC9" s="776"/>
      <c r="AD9" s="779"/>
      <c r="AI9" s="225"/>
      <c r="BR9" s="222"/>
    </row>
    <row r="10" spans="1:70" s="218" customFormat="1" ht="57.75" customHeight="1" thickBot="1" x14ac:dyDescent="0.2">
      <c r="S10" s="777"/>
      <c r="T10" s="778"/>
      <c r="U10" s="778"/>
      <c r="V10" s="778"/>
      <c r="W10" s="778"/>
      <c r="X10" s="778"/>
      <c r="Y10" s="778"/>
      <c r="Z10" s="778"/>
      <c r="AA10" s="778"/>
      <c r="AB10" s="778"/>
      <c r="AC10" s="778"/>
      <c r="AD10" s="780"/>
      <c r="AI10" s="225"/>
      <c r="BR10" s="222"/>
    </row>
    <row r="11" spans="1:70" s="218" customFormat="1" ht="23.1" customHeight="1" x14ac:dyDescent="0.15">
      <c r="A11" s="756" t="s">
        <v>142</v>
      </c>
      <c r="B11" s="754"/>
      <c r="C11" s="754"/>
      <c r="D11" s="754"/>
      <c r="E11" s="754"/>
      <c r="F11" s="754"/>
      <c r="G11" s="735" t="s">
        <v>143</v>
      </c>
      <c r="H11" s="735"/>
      <c r="I11" s="735"/>
      <c r="J11" s="735"/>
      <c r="K11" s="735"/>
      <c r="L11" s="735"/>
      <c r="M11" s="754" t="s">
        <v>144</v>
      </c>
      <c r="N11" s="754"/>
      <c r="O11" s="754"/>
      <c r="P11" s="754"/>
      <c r="Q11" s="754"/>
      <c r="R11" s="754"/>
      <c r="S11" s="754" t="s">
        <v>145</v>
      </c>
      <c r="T11" s="754"/>
      <c r="U11" s="754"/>
      <c r="V11" s="754"/>
      <c r="W11" s="754"/>
      <c r="X11" s="754"/>
      <c r="Y11" s="754"/>
      <c r="Z11" s="754"/>
      <c r="AA11" s="754"/>
      <c r="AB11" s="754"/>
      <c r="AC11" s="754"/>
      <c r="AD11" s="754"/>
      <c r="AE11" s="754" t="s">
        <v>146</v>
      </c>
      <c r="AF11" s="755"/>
      <c r="AG11" s="759" t="s">
        <v>147</v>
      </c>
      <c r="AH11" s="760"/>
      <c r="AI11" s="225"/>
      <c r="BP11" s="226"/>
      <c r="BQ11" s="226"/>
      <c r="BR11" s="225"/>
    </row>
    <row r="12" spans="1:70" s="218" customFormat="1" ht="63.75" customHeight="1" x14ac:dyDescent="0.15">
      <c r="A12" s="757"/>
      <c r="B12" s="624"/>
      <c r="C12" s="624"/>
      <c r="D12" s="624"/>
      <c r="E12" s="624"/>
      <c r="F12" s="624"/>
      <c r="G12" s="758"/>
      <c r="H12" s="758"/>
      <c r="I12" s="758"/>
      <c r="J12" s="758"/>
      <c r="K12" s="758"/>
      <c r="L12" s="758"/>
      <c r="M12" s="624"/>
      <c r="N12" s="624"/>
      <c r="O12" s="624"/>
      <c r="P12" s="624"/>
      <c r="Q12" s="624"/>
      <c r="R12" s="624"/>
      <c r="S12" s="624"/>
      <c r="T12" s="624"/>
      <c r="U12" s="624"/>
      <c r="V12" s="624"/>
      <c r="W12" s="624"/>
      <c r="X12" s="624"/>
      <c r="Y12" s="624"/>
      <c r="Z12" s="624"/>
      <c r="AA12" s="624"/>
      <c r="AB12" s="624"/>
      <c r="AC12" s="624"/>
      <c r="AD12" s="624"/>
      <c r="AE12" s="624"/>
      <c r="AF12" s="625"/>
      <c r="AG12" s="624"/>
      <c r="AH12" s="704"/>
      <c r="AI12" s="225"/>
      <c r="BP12" s="226"/>
      <c r="BQ12" s="226"/>
      <c r="BR12" s="225"/>
    </row>
    <row r="13" spans="1:70" s="218" customFormat="1" ht="39.950000000000003" customHeight="1" x14ac:dyDescent="0.15">
      <c r="A13" s="644" t="s">
        <v>151</v>
      </c>
      <c r="B13" s="645"/>
      <c r="C13" s="645"/>
      <c r="D13" s="645"/>
      <c r="E13" s="645"/>
      <c r="F13" s="646"/>
      <c r="G13" s="624" t="s">
        <v>152</v>
      </c>
      <c r="H13" s="624"/>
      <c r="I13" s="624"/>
      <c r="J13" s="624"/>
      <c r="K13" s="624"/>
      <c r="L13" s="624"/>
      <c r="M13" s="624" t="s">
        <v>153</v>
      </c>
      <c r="N13" s="624"/>
      <c r="O13" s="624"/>
      <c r="P13" s="624"/>
      <c r="Q13" s="624"/>
      <c r="R13" s="624"/>
      <c r="S13" s="622"/>
      <c r="T13" s="622"/>
      <c r="U13" s="622"/>
      <c r="V13" s="622"/>
      <c r="W13" s="623"/>
      <c r="X13" s="227" t="s">
        <v>154</v>
      </c>
      <c r="Y13" s="622"/>
      <c r="Z13" s="622"/>
      <c r="AA13" s="622"/>
      <c r="AB13" s="622"/>
      <c r="AC13" s="623"/>
      <c r="AD13" s="228" t="s">
        <v>154</v>
      </c>
      <c r="AE13" s="624"/>
      <c r="AF13" s="625"/>
      <c r="AG13" s="624"/>
      <c r="AH13" s="704"/>
      <c r="AI13" s="225"/>
      <c r="BP13" s="226"/>
      <c r="BQ13" s="226"/>
      <c r="BR13" s="225"/>
    </row>
    <row r="14" spans="1:70" s="218" customFormat="1" ht="39.950000000000003" customHeight="1" x14ac:dyDescent="0.15">
      <c r="A14" s="605"/>
      <c r="B14" s="606"/>
      <c r="C14" s="606"/>
      <c r="D14" s="606"/>
      <c r="E14" s="606"/>
      <c r="F14" s="607"/>
      <c r="G14" s="624"/>
      <c r="H14" s="624"/>
      <c r="I14" s="624"/>
      <c r="J14" s="624"/>
      <c r="K14" s="624"/>
      <c r="L14" s="624"/>
      <c r="M14" s="624"/>
      <c r="N14" s="624"/>
      <c r="O14" s="624"/>
      <c r="P14" s="624"/>
      <c r="Q14" s="624"/>
      <c r="R14" s="624"/>
      <c r="S14" s="703">
        <f>S13*1.08</f>
        <v>0</v>
      </c>
      <c r="T14" s="703"/>
      <c r="U14" s="703"/>
      <c r="V14" s="703"/>
      <c r="W14" s="620"/>
      <c r="X14" s="229" t="s">
        <v>154</v>
      </c>
      <c r="Y14" s="703">
        <f>Y13*1.08</f>
        <v>0</v>
      </c>
      <c r="Z14" s="703"/>
      <c r="AA14" s="703"/>
      <c r="AB14" s="703"/>
      <c r="AC14" s="620"/>
      <c r="AD14" s="230" t="s">
        <v>154</v>
      </c>
      <c r="AE14" s="624"/>
      <c r="AF14" s="625"/>
      <c r="AG14" s="624"/>
      <c r="AH14" s="704"/>
      <c r="AI14" s="225"/>
      <c r="BP14" s="231"/>
      <c r="BQ14" s="226"/>
      <c r="BR14" s="225"/>
    </row>
    <row r="15" spans="1:70" s="218" customFormat="1" ht="39.950000000000003" customHeight="1" x14ac:dyDescent="0.15">
      <c r="A15" s="605"/>
      <c r="B15" s="606"/>
      <c r="C15" s="606"/>
      <c r="D15" s="606"/>
      <c r="E15" s="606"/>
      <c r="F15" s="607"/>
      <c r="G15" s="624"/>
      <c r="H15" s="624"/>
      <c r="I15" s="624"/>
      <c r="J15" s="624"/>
      <c r="K15" s="624"/>
      <c r="L15" s="624"/>
      <c r="M15" s="624" t="s">
        <v>158</v>
      </c>
      <c r="N15" s="624"/>
      <c r="O15" s="624"/>
      <c r="P15" s="624"/>
      <c r="Q15" s="624"/>
      <c r="R15" s="624"/>
      <c r="S15" s="622"/>
      <c r="T15" s="622"/>
      <c r="U15" s="622"/>
      <c r="V15" s="622"/>
      <c r="W15" s="623"/>
      <c r="X15" s="227" t="s">
        <v>154</v>
      </c>
      <c r="Y15" s="622"/>
      <c r="Z15" s="622"/>
      <c r="AA15" s="622"/>
      <c r="AB15" s="622"/>
      <c r="AC15" s="623"/>
      <c r="AD15" s="228" t="s">
        <v>154</v>
      </c>
      <c r="AE15" s="624"/>
      <c r="AF15" s="625"/>
      <c r="AG15" s="624"/>
      <c r="AH15" s="704"/>
      <c r="AI15" s="225"/>
      <c r="BP15" s="226"/>
      <c r="BQ15" s="226"/>
      <c r="BR15" s="225"/>
    </row>
    <row r="16" spans="1:70" s="218" customFormat="1" ht="39.950000000000003" customHeight="1" x14ac:dyDescent="0.15">
      <c r="A16" s="605"/>
      <c r="B16" s="606"/>
      <c r="C16" s="606"/>
      <c r="D16" s="606"/>
      <c r="E16" s="606"/>
      <c r="F16" s="607"/>
      <c r="G16" s="624"/>
      <c r="H16" s="624"/>
      <c r="I16" s="624"/>
      <c r="J16" s="624"/>
      <c r="K16" s="624"/>
      <c r="L16" s="624"/>
      <c r="M16" s="624"/>
      <c r="N16" s="624"/>
      <c r="O16" s="624"/>
      <c r="P16" s="624"/>
      <c r="Q16" s="624"/>
      <c r="R16" s="624"/>
      <c r="S16" s="703">
        <f>S15*1.08</f>
        <v>0</v>
      </c>
      <c r="T16" s="703"/>
      <c r="U16" s="703"/>
      <c r="V16" s="703"/>
      <c r="W16" s="620"/>
      <c r="X16" s="229" t="s">
        <v>154</v>
      </c>
      <c r="Y16" s="703">
        <f>Y15*1.08</f>
        <v>0</v>
      </c>
      <c r="Z16" s="703"/>
      <c r="AA16" s="703"/>
      <c r="AB16" s="703"/>
      <c r="AC16" s="620"/>
      <c r="AD16" s="230" t="s">
        <v>154</v>
      </c>
      <c r="AE16" s="624"/>
      <c r="AF16" s="625"/>
      <c r="AG16" s="624"/>
      <c r="AH16" s="704"/>
      <c r="AI16" s="225"/>
      <c r="BP16" s="226"/>
      <c r="BQ16" s="226"/>
      <c r="BR16" s="225"/>
    </row>
    <row r="17" spans="1:70" s="218" customFormat="1" ht="39.950000000000003" customHeight="1" x14ac:dyDescent="0.15">
      <c r="A17" s="605"/>
      <c r="B17" s="606"/>
      <c r="C17" s="606"/>
      <c r="D17" s="606"/>
      <c r="E17" s="606"/>
      <c r="F17" s="607"/>
      <c r="G17" s="758" t="s">
        <v>160</v>
      </c>
      <c r="H17" s="758"/>
      <c r="I17" s="758"/>
      <c r="J17" s="758"/>
      <c r="K17" s="758"/>
      <c r="L17" s="758"/>
      <c r="M17" s="624" t="s">
        <v>161</v>
      </c>
      <c r="N17" s="624"/>
      <c r="O17" s="624"/>
      <c r="P17" s="624"/>
      <c r="Q17" s="624"/>
      <c r="R17" s="624"/>
      <c r="S17" s="622"/>
      <c r="T17" s="622"/>
      <c r="U17" s="622"/>
      <c r="V17" s="622"/>
      <c r="W17" s="623"/>
      <c r="X17" s="227" t="s">
        <v>154</v>
      </c>
      <c r="Y17" s="622"/>
      <c r="Z17" s="622"/>
      <c r="AA17" s="622"/>
      <c r="AB17" s="622"/>
      <c r="AC17" s="623"/>
      <c r="AD17" s="228" t="s">
        <v>154</v>
      </c>
      <c r="AE17" s="624"/>
      <c r="AF17" s="625"/>
      <c r="AG17" s="728"/>
      <c r="AH17" s="729"/>
      <c r="AI17" s="225"/>
      <c r="BP17" s="226"/>
      <c r="BQ17" s="226"/>
      <c r="BR17" s="225"/>
    </row>
    <row r="18" spans="1:70" s="218" customFormat="1" ht="39.950000000000003" customHeight="1" x14ac:dyDescent="0.15">
      <c r="A18" s="605"/>
      <c r="B18" s="606"/>
      <c r="C18" s="606"/>
      <c r="D18" s="606"/>
      <c r="E18" s="606"/>
      <c r="F18" s="607"/>
      <c r="G18" s="758"/>
      <c r="H18" s="758"/>
      <c r="I18" s="758"/>
      <c r="J18" s="758"/>
      <c r="K18" s="758"/>
      <c r="L18" s="758"/>
      <c r="M18" s="624"/>
      <c r="N18" s="624"/>
      <c r="O18" s="624"/>
      <c r="P18" s="624"/>
      <c r="Q18" s="624"/>
      <c r="R18" s="624"/>
      <c r="S18" s="703">
        <f>S17*1.08</f>
        <v>0</v>
      </c>
      <c r="T18" s="703"/>
      <c r="U18" s="703"/>
      <c r="V18" s="703"/>
      <c r="W18" s="620"/>
      <c r="X18" s="229" t="s">
        <v>154</v>
      </c>
      <c r="Y18" s="703">
        <f>Y17*1.08</f>
        <v>0</v>
      </c>
      <c r="Z18" s="703"/>
      <c r="AA18" s="703"/>
      <c r="AB18" s="703"/>
      <c r="AC18" s="620"/>
      <c r="AD18" s="230" t="s">
        <v>154</v>
      </c>
      <c r="AE18" s="624"/>
      <c r="AF18" s="625"/>
      <c r="AG18" s="730"/>
      <c r="AH18" s="731"/>
      <c r="AI18" s="225"/>
      <c r="BP18" s="226"/>
      <c r="BQ18" s="226"/>
      <c r="BR18" s="225"/>
    </row>
    <row r="19" spans="1:70" s="218" customFormat="1" ht="39.950000000000003" customHeight="1" x14ac:dyDescent="0.15">
      <c r="A19" s="605"/>
      <c r="B19" s="606"/>
      <c r="C19" s="606"/>
      <c r="D19" s="606"/>
      <c r="E19" s="606"/>
      <c r="F19" s="607"/>
      <c r="G19" s="758"/>
      <c r="H19" s="758"/>
      <c r="I19" s="758"/>
      <c r="J19" s="758"/>
      <c r="K19" s="758"/>
      <c r="L19" s="758"/>
      <c r="M19" s="624" t="s">
        <v>158</v>
      </c>
      <c r="N19" s="624"/>
      <c r="O19" s="624"/>
      <c r="P19" s="624"/>
      <c r="Q19" s="624"/>
      <c r="R19" s="624"/>
      <c r="S19" s="622"/>
      <c r="T19" s="622"/>
      <c r="U19" s="622"/>
      <c r="V19" s="622"/>
      <c r="W19" s="623"/>
      <c r="X19" s="227" t="s">
        <v>154</v>
      </c>
      <c r="Y19" s="622"/>
      <c r="Z19" s="622"/>
      <c r="AA19" s="622"/>
      <c r="AB19" s="622"/>
      <c r="AC19" s="623"/>
      <c r="AD19" s="228" t="s">
        <v>154</v>
      </c>
      <c r="AE19" s="624"/>
      <c r="AF19" s="625"/>
      <c r="AG19" s="730"/>
      <c r="AH19" s="731"/>
      <c r="AI19" s="225"/>
      <c r="BP19" s="226"/>
      <c r="BQ19" s="226"/>
      <c r="BR19" s="225"/>
    </row>
    <row r="20" spans="1:70" s="218" customFormat="1" ht="39.950000000000003" customHeight="1" x14ac:dyDescent="0.15">
      <c r="A20" s="605"/>
      <c r="B20" s="606"/>
      <c r="C20" s="606"/>
      <c r="D20" s="606"/>
      <c r="E20" s="606"/>
      <c r="F20" s="607"/>
      <c r="G20" s="758"/>
      <c r="H20" s="758"/>
      <c r="I20" s="758"/>
      <c r="J20" s="758"/>
      <c r="K20" s="758"/>
      <c r="L20" s="758"/>
      <c r="M20" s="624"/>
      <c r="N20" s="624"/>
      <c r="O20" s="624"/>
      <c r="P20" s="624"/>
      <c r="Q20" s="624"/>
      <c r="R20" s="624"/>
      <c r="S20" s="703">
        <f>S19*1.08</f>
        <v>0</v>
      </c>
      <c r="T20" s="703"/>
      <c r="U20" s="703"/>
      <c r="V20" s="703"/>
      <c r="W20" s="620"/>
      <c r="X20" s="229" t="s">
        <v>154</v>
      </c>
      <c r="Y20" s="703">
        <f>Y19*1.08</f>
        <v>0</v>
      </c>
      <c r="Z20" s="703"/>
      <c r="AA20" s="703"/>
      <c r="AB20" s="703"/>
      <c r="AC20" s="620"/>
      <c r="AD20" s="230" t="s">
        <v>154</v>
      </c>
      <c r="AE20" s="624"/>
      <c r="AF20" s="625"/>
      <c r="AG20" s="732"/>
      <c r="AH20" s="733"/>
      <c r="AI20" s="225"/>
      <c r="BP20" s="226"/>
      <c r="BQ20" s="226"/>
      <c r="BR20" s="225"/>
    </row>
    <row r="21" spans="1:70" s="218" customFormat="1" ht="39.950000000000003" customHeight="1" x14ac:dyDescent="0.15">
      <c r="A21" s="605"/>
      <c r="B21" s="606"/>
      <c r="C21" s="606"/>
      <c r="D21" s="606"/>
      <c r="E21" s="606"/>
      <c r="F21" s="607"/>
      <c r="G21" s="624" t="s">
        <v>164</v>
      </c>
      <c r="H21" s="624"/>
      <c r="I21" s="624"/>
      <c r="J21" s="624"/>
      <c r="K21" s="624"/>
      <c r="L21" s="624"/>
      <c r="M21" s="624" t="s">
        <v>165</v>
      </c>
      <c r="N21" s="624"/>
      <c r="O21" s="624"/>
      <c r="P21" s="624"/>
      <c r="Q21" s="624"/>
      <c r="R21" s="624"/>
      <c r="S21" s="622"/>
      <c r="T21" s="622"/>
      <c r="U21" s="622"/>
      <c r="V21" s="622"/>
      <c r="W21" s="623"/>
      <c r="X21" s="227" t="s">
        <v>154</v>
      </c>
      <c r="Y21" s="622"/>
      <c r="Z21" s="622"/>
      <c r="AA21" s="622"/>
      <c r="AB21" s="622"/>
      <c r="AC21" s="623"/>
      <c r="AD21" s="228" t="s">
        <v>154</v>
      </c>
      <c r="AE21" s="624"/>
      <c r="AF21" s="625"/>
      <c r="AG21" s="624"/>
      <c r="AH21" s="704"/>
      <c r="AI21" s="225"/>
      <c r="BP21" s="226"/>
      <c r="BQ21" s="226"/>
      <c r="BR21" s="225"/>
    </row>
    <row r="22" spans="1:70" s="218" customFormat="1" ht="39.950000000000003" customHeight="1" x14ac:dyDescent="0.15">
      <c r="A22" s="605"/>
      <c r="B22" s="606"/>
      <c r="C22" s="606"/>
      <c r="D22" s="606"/>
      <c r="E22" s="606"/>
      <c r="F22" s="607"/>
      <c r="G22" s="624"/>
      <c r="H22" s="624"/>
      <c r="I22" s="624"/>
      <c r="J22" s="624"/>
      <c r="K22" s="624"/>
      <c r="L22" s="624"/>
      <c r="M22" s="624"/>
      <c r="N22" s="624"/>
      <c r="O22" s="624"/>
      <c r="P22" s="624"/>
      <c r="Q22" s="624"/>
      <c r="R22" s="624"/>
      <c r="S22" s="703">
        <f>S21*1.08</f>
        <v>0</v>
      </c>
      <c r="T22" s="703"/>
      <c r="U22" s="703"/>
      <c r="V22" s="703"/>
      <c r="W22" s="620"/>
      <c r="X22" s="229" t="s">
        <v>154</v>
      </c>
      <c r="Y22" s="703">
        <f>Y21*1.08</f>
        <v>0</v>
      </c>
      <c r="Z22" s="703"/>
      <c r="AA22" s="703"/>
      <c r="AB22" s="703"/>
      <c r="AC22" s="620"/>
      <c r="AD22" s="230" t="s">
        <v>154</v>
      </c>
      <c r="AE22" s="624"/>
      <c r="AF22" s="625"/>
      <c r="AG22" s="624"/>
      <c r="AH22" s="704"/>
      <c r="AI22" s="225"/>
      <c r="BP22" s="226"/>
      <c r="BQ22" s="226"/>
      <c r="BR22" s="225"/>
    </row>
    <row r="23" spans="1:70" s="218" customFormat="1" ht="39.950000000000003" customHeight="1" x14ac:dyDescent="0.15">
      <c r="A23" s="605"/>
      <c r="B23" s="606"/>
      <c r="C23" s="606"/>
      <c r="D23" s="606"/>
      <c r="E23" s="606"/>
      <c r="F23" s="607"/>
      <c r="G23" s="624"/>
      <c r="H23" s="624"/>
      <c r="I23" s="624"/>
      <c r="J23" s="624"/>
      <c r="K23" s="624"/>
      <c r="L23" s="624"/>
      <c r="M23" s="624" t="s">
        <v>158</v>
      </c>
      <c r="N23" s="624"/>
      <c r="O23" s="624"/>
      <c r="P23" s="624"/>
      <c r="Q23" s="624"/>
      <c r="R23" s="624"/>
      <c r="S23" s="622"/>
      <c r="T23" s="622"/>
      <c r="U23" s="622"/>
      <c r="V23" s="622"/>
      <c r="W23" s="623"/>
      <c r="X23" s="227" t="s">
        <v>154</v>
      </c>
      <c r="Y23" s="622"/>
      <c r="Z23" s="622"/>
      <c r="AA23" s="622"/>
      <c r="AB23" s="622"/>
      <c r="AC23" s="623"/>
      <c r="AD23" s="228" t="s">
        <v>154</v>
      </c>
      <c r="AE23" s="624"/>
      <c r="AF23" s="625"/>
      <c r="AG23" s="624"/>
      <c r="AH23" s="704"/>
      <c r="AI23" s="225"/>
      <c r="BP23" s="226"/>
      <c r="BQ23" s="226"/>
      <c r="BR23" s="225"/>
    </row>
    <row r="24" spans="1:70" s="218" customFormat="1" ht="39.950000000000003" customHeight="1" x14ac:dyDescent="0.15">
      <c r="A24" s="647"/>
      <c r="B24" s="648"/>
      <c r="C24" s="648"/>
      <c r="D24" s="648"/>
      <c r="E24" s="648"/>
      <c r="F24" s="649"/>
      <c r="G24" s="624"/>
      <c r="H24" s="624"/>
      <c r="I24" s="624"/>
      <c r="J24" s="624"/>
      <c r="K24" s="624"/>
      <c r="L24" s="624"/>
      <c r="M24" s="624"/>
      <c r="N24" s="624"/>
      <c r="O24" s="624"/>
      <c r="P24" s="624"/>
      <c r="Q24" s="624"/>
      <c r="R24" s="624"/>
      <c r="S24" s="703">
        <f>S23*1.08</f>
        <v>0</v>
      </c>
      <c r="T24" s="703"/>
      <c r="U24" s="703"/>
      <c r="V24" s="703"/>
      <c r="W24" s="620"/>
      <c r="X24" s="229" t="s">
        <v>154</v>
      </c>
      <c r="Y24" s="703">
        <f>Y23*1.08</f>
        <v>0</v>
      </c>
      <c r="Z24" s="703"/>
      <c r="AA24" s="703"/>
      <c r="AB24" s="703"/>
      <c r="AC24" s="620"/>
      <c r="AD24" s="230" t="s">
        <v>154</v>
      </c>
      <c r="AE24" s="624"/>
      <c r="AF24" s="625"/>
      <c r="AG24" s="624"/>
      <c r="AH24" s="704"/>
      <c r="AI24" s="225"/>
      <c r="BP24" s="226"/>
      <c r="BQ24" s="226"/>
      <c r="BR24" s="225"/>
    </row>
    <row r="25" spans="1:70" s="218" customFormat="1" ht="39.950000000000003" customHeight="1" x14ac:dyDescent="0.15">
      <c r="A25" s="644" t="s">
        <v>168</v>
      </c>
      <c r="B25" s="645"/>
      <c r="C25" s="645"/>
      <c r="D25" s="645"/>
      <c r="E25" s="645"/>
      <c r="F25" s="646"/>
      <c r="G25" s="624" t="s">
        <v>169</v>
      </c>
      <c r="H25" s="624"/>
      <c r="I25" s="624"/>
      <c r="J25" s="624"/>
      <c r="K25" s="624"/>
      <c r="L25" s="624"/>
      <c r="M25" s="624" t="s">
        <v>170</v>
      </c>
      <c r="N25" s="624"/>
      <c r="O25" s="624"/>
      <c r="P25" s="624"/>
      <c r="Q25" s="624"/>
      <c r="R25" s="624"/>
      <c r="S25" s="622"/>
      <c r="T25" s="622"/>
      <c r="U25" s="622"/>
      <c r="V25" s="622"/>
      <c r="W25" s="623"/>
      <c r="X25" s="227" t="s">
        <v>154</v>
      </c>
      <c r="Y25" s="622"/>
      <c r="Z25" s="622"/>
      <c r="AA25" s="622"/>
      <c r="AB25" s="622"/>
      <c r="AC25" s="623"/>
      <c r="AD25" s="228" t="s">
        <v>154</v>
      </c>
      <c r="AE25" s="624"/>
      <c r="AF25" s="625"/>
      <c r="AG25" s="624"/>
      <c r="AH25" s="704"/>
      <c r="AI25" s="225"/>
      <c r="BP25" s="226"/>
      <c r="BQ25" s="226"/>
    </row>
    <row r="26" spans="1:70" s="218" customFormat="1" ht="39.950000000000003" customHeight="1" x14ac:dyDescent="0.15">
      <c r="A26" s="605"/>
      <c r="B26" s="606"/>
      <c r="C26" s="606"/>
      <c r="D26" s="606"/>
      <c r="E26" s="606"/>
      <c r="F26" s="607"/>
      <c r="G26" s="624"/>
      <c r="H26" s="624"/>
      <c r="I26" s="624"/>
      <c r="J26" s="624"/>
      <c r="K26" s="624"/>
      <c r="L26" s="624"/>
      <c r="M26" s="624"/>
      <c r="N26" s="624"/>
      <c r="O26" s="624"/>
      <c r="P26" s="624"/>
      <c r="Q26" s="624"/>
      <c r="R26" s="624"/>
      <c r="S26" s="703">
        <f>S25*1.08</f>
        <v>0</v>
      </c>
      <c r="T26" s="703"/>
      <c r="U26" s="703"/>
      <c r="V26" s="703"/>
      <c r="W26" s="620"/>
      <c r="X26" s="229" t="s">
        <v>154</v>
      </c>
      <c r="Y26" s="703">
        <f>Y25*1.08</f>
        <v>0</v>
      </c>
      <c r="Z26" s="703"/>
      <c r="AA26" s="703"/>
      <c r="AB26" s="703"/>
      <c r="AC26" s="620"/>
      <c r="AD26" s="230" t="s">
        <v>154</v>
      </c>
      <c r="AE26" s="624"/>
      <c r="AF26" s="625"/>
      <c r="AG26" s="624"/>
      <c r="AH26" s="704"/>
      <c r="AI26" s="225"/>
      <c r="BP26" s="226"/>
      <c r="BQ26" s="226"/>
    </row>
    <row r="27" spans="1:70" s="218" customFormat="1" ht="39.950000000000003" customHeight="1" x14ac:dyDescent="0.15">
      <c r="A27" s="605"/>
      <c r="B27" s="606"/>
      <c r="C27" s="606"/>
      <c r="D27" s="606"/>
      <c r="E27" s="606"/>
      <c r="F27" s="607"/>
      <c r="G27" s="624"/>
      <c r="H27" s="624"/>
      <c r="I27" s="624"/>
      <c r="J27" s="624"/>
      <c r="K27" s="624"/>
      <c r="L27" s="624"/>
      <c r="M27" s="624" t="s">
        <v>158</v>
      </c>
      <c r="N27" s="624"/>
      <c r="O27" s="624"/>
      <c r="P27" s="624"/>
      <c r="Q27" s="624"/>
      <c r="R27" s="624"/>
      <c r="S27" s="622"/>
      <c r="T27" s="622"/>
      <c r="U27" s="622"/>
      <c r="V27" s="622"/>
      <c r="W27" s="623"/>
      <c r="X27" s="227" t="s">
        <v>154</v>
      </c>
      <c r="Y27" s="622"/>
      <c r="Z27" s="622"/>
      <c r="AA27" s="622"/>
      <c r="AB27" s="622"/>
      <c r="AC27" s="623"/>
      <c r="AD27" s="228" t="s">
        <v>154</v>
      </c>
      <c r="AE27" s="624"/>
      <c r="AF27" s="625"/>
      <c r="AG27" s="624"/>
      <c r="AH27" s="704"/>
      <c r="AI27" s="225"/>
      <c r="BP27" s="226"/>
      <c r="BQ27" s="226"/>
    </row>
    <row r="28" spans="1:70" s="218" customFormat="1" ht="39.950000000000003" customHeight="1" x14ac:dyDescent="0.15">
      <c r="A28" s="605"/>
      <c r="B28" s="606"/>
      <c r="C28" s="606"/>
      <c r="D28" s="606"/>
      <c r="E28" s="606"/>
      <c r="F28" s="607"/>
      <c r="G28" s="624"/>
      <c r="H28" s="624"/>
      <c r="I28" s="624"/>
      <c r="J28" s="624"/>
      <c r="K28" s="624"/>
      <c r="L28" s="624"/>
      <c r="M28" s="624"/>
      <c r="N28" s="624"/>
      <c r="O28" s="624"/>
      <c r="P28" s="624"/>
      <c r="Q28" s="624"/>
      <c r="R28" s="624"/>
      <c r="S28" s="703">
        <f>S27*1.08</f>
        <v>0</v>
      </c>
      <c r="T28" s="703"/>
      <c r="U28" s="703"/>
      <c r="V28" s="703"/>
      <c r="W28" s="620"/>
      <c r="X28" s="229" t="s">
        <v>154</v>
      </c>
      <c r="Y28" s="703">
        <f>Y27*1.08</f>
        <v>0</v>
      </c>
      <c r="Z28" s="703"/>
      <c r="AA28" s="703"/>
      <c r="AB28" s="703"/>
      <c r="AC28" s="620"/>
      <c r="AD28" s="230" t="s">
        <v>154</v>
      </c>
      <c r="AE28" s="624"/>
      <c r="AF28" s="625"/>
      <c r="AG28" s="624"/>
      <c r="AH28" s="704"/>
      <c r="AI28" s="225"/>
      <c r="BP28" s="226"/>
      <c r="BQ28" s="226"/>
    </row>
    <row r="29" spans="1:70" s="218" customFormat="1" ht="39.950000000000003" customHeight="1" x14ac:dyDescent="0.15">
      <c r="A29" s="605"/>
      <c r="B29" s="606"/>
      <c r="C29" s="606"/>
      <c r="D29" s="606"/>
      <c r="E29" s="606"/>
      <c r="F29" s="607"/>
      <c r="G29" s="624" t="s">
        <v>152</v>
      </c>
      <c r="H29" s="624"/>
      <c r="I29" s="624"/>
      <c r="J29" s="624"/>
      <c r="K29" s="624"/>
      <c r="L29" s="624"/>
      <c r="M29" s="624" t="s">
        <v>153</v>
      </c>
      <c r="N29" s="624"/>
      <c r="O29" s="624"/>
      <c r="P29" s="624"/>
      <c r="Q29" s="624"/>
      <c r="R29" s="624"/>
      <c r="S29" s="622"/>
      <c r="T29" s="622"/>
      <c r="U29" s="622"/>
      <c r="V29" s="622"/>
      <c r="W29" s="623"/>
      <c r="X29" s="227" t="s">
        <v>154</v>
      </c>
      <c r="Y29" s="622"/>
      <c r="Z29" s="622"/>
      <c r="AA29" s="622"/>
      <c r="AB29" s="622"/>
      <c r="AC29" s="623"/>
      <c r="AD29" s="228" t="s">
        <v>154</v>
      </c>
      <c r="AE29" s="624"/>
      <c r="AF29" s="625"/>
      <c r="AG29" s="624"/>
      <c r="AH29" s="704"/>
      <c r="AI29" s="225"/>
      <c r="BP29" s="226"/>
      <c r="BQ29" s="226"/>
    </row>
    <row r="30" spans="1:70" s="218" customFormat="1" ht="39.950000000000003" customHeight="1" x14ac:dyDescent="0.15">
      <c r="A30" s="605"/>
      <c r="B30" s="606"/>
      <c r="C30" s="606"/>
      <c r="D30" s="606"/>
      <c r="E30" s="606"/>
      <c r="F30" s="607"/>
      <c r="G30" s="624"/>
      <c r="H30" s="624"/>
      <c r="I30" s="624"/>
      <c r="J30" s="624"/>
      <c r="K30" s="624"/>
      <c r="L30" s="624"/>
      <c r="M30" s="624"/>
      <c r="N30" s="624"/>
      <c r="O30" s="624"/>
      <c r="P30" s="624"/>
      <c r="Q30" s="624"/>
      <c r="R30" s="624"/>
      <c r="S30" s="703">
        <f>S29*1.08</f>
        <v>0</v>
      </c>
      <c r="T30" s="703"/>
      <c r="U30" s="703"/>
      <c r="V30" s="703"/>
      <c r="W30" s="620"/>
      <c r="X30" s="229" t="s">
        <v>154</v>
      </c>
      <c r="Y30" s="703">
        <f>Y29*1.08</f>
        <v>0</v>
      </c>
      <c r="Z30" s="703"/>
      <c r="AA30" s="703"/>
      <c r="AB30" s="703"/>
      <c r="AC30" s="620"/>
      <c r="AD30" s="230" t="s">
        <v>154</v>
      </c>
      <c r="AE30" s="624"/>
      <c r="AF30" s="625"/>
      <c r="AG30" s="624"/>
      <c r="AH30" s="704"/>
      <c r="AI30" s="225"/>
      <c r="BP30" s="226"/>
      <c r="BQ30" s="226"/>
    </row>
    <row r="31" spans="1:70" s="218" customFormat="1" ht="39.950000000000003" customHeight="1" x14ac:dyDescent="0.15">
      <c r="A31" s="605"/>
      <c r="B31" s="606"/>
      <c r="C31" s="606"/>
      <c r="D31" s="606"/>
      <c r="E31" s="606"/>
      <c r="F31" s="607"/>
      <c r="G31" s="624"/>
      <c r="H31" s="624"/>
      <c r="I31" s="624"/>
      <c r="J31" s="624"/>
      <c r="K31" s="624"/>
      <c r="L31" s="624"/>
      <c r="M31" s="624" t="s">
        <v>158</v>
      </c>
      <c r="N31" s="624"/>
      <c r="O31" s="624"/>
      <c r="P31" s="624"/>
      <c r="Q31" s="624"/>
      <c r="R31" s="624"/>
      <c r="S31" s="622"/>
      <c r="T31" s="622"/>
      <c r="U31" s="622"/>
      <c r="V31" s="622"/>
      <c r="W31" s="623"/>
      <c r="X31" s="227" t="s">
        <v>154</v>
      </c>
      <c r="Y31" s="622"/>
      <c r="Z31" s="622"/>
      <c r="AA31" s="622"/>
      <c r="AB31" s="622"/>
      <c r="AC31" s="623"/>
      <c r="AD31" s="228" t="s">
        <v>154</v>
      </c>
      <c r="AE31" s="624"/>
      <c r="AF31" s="625"/>
      <c r="AG31" s="624"/>
      <c r="AH31" s="704"/>
      <c r="AI31" s="225"/>
      <c r="BP31" s="226"/>
      <c r="BQ31" s="226"/>
    </row>
    <row r="32" spans="1:70" s="218" customFormat="1" ht="39.950000000000003" customHeight="1" x14ac:dyDescent="0.15">
      <c r="A32" s="605"/>
      <c r="B32" s="606"/>
      <c r="C32" s="606"/>
      <c r="D32" s="606"/>
      <c r="E32" s="606"/>
      <c r="F32" s="607"/>
      <c r="G32" s="624"/>
      <c r="H32" s="624"/>
      <c r="I32" s="624"/>
      <c r="J32" s="624"/>
      <c r="K32" s="624"/>
      <c r="L32" s="624"/>
      <c r="M32" s="624"/>
      <c r="N32" s="624"/>
      <c r="O32" s="624"/>
      <c r="P32" s="624"/>
      <c r="Q32" s="624"/>
      <c r="R32" s="624"/>
      <c r="S32" s="703">
        <f>S31*1.08</f>
        <v>0</v>
      </c>
      <c r="T32" s="703"/>
      <c r="U32" s="703"/>
      <c r="V32" s="703"/>
      <c r="W32" s="620"/>
      <c r="X32" s="229" t="s">
        <v>154</v>
      </c>
      <c r="Y32" s="703">
        <f>Y31*1.08</f>
        <v>0</v>
      </c>
      <c r="Z32" s="703"/>
      <c r="AA32" s="703"/>
      <c r="AB32" s="703"/>
      <c r="AC32" s="620"/>
      <c r="AD32" s="230" t="s">
        <v>154</v>
      </c>
      <c r="AE32" s="624"/>
      <c r="AF32" s="625"/>
      <c r="AG32" s="624"/>
      <c r="AH32" s="704"/>
      <c r="AI32" s="225"/>
    </row>
    <row r="33" spans="1:35" s="218" customFormat="1" ht="39.950000000000003" customHeight="1" x14ac:dyDescent="0.15">
      <c r="A33" s="605"/>
      <c r="B33" s="606"/>
      <c r="C33" s="606"/>
      <c r="D33" s="606"/>
      <c r="E33" s="606"/>
      <c r="F33" s="607"/>
      <c r="G33" s="624" t="s">
        <v>160</v>
      </c>
      <c r="H33" s="624"/>
      <c r="I33" s="624"/>
      <c r="J33" s="624"/>
      <c r="K33" s="624"/>
      <c r="L33" s="624"/>
      <c r="M33" s="624" t="s">
        <v>161</v>
      </c>
      <c r="N33" s="624"/>
      <c r="O33" s="624"/>
      <c r="P33" s="624"/>
      <c r="Q33" s="624"/>
      <c r="R33" s="624"/>
      <c r="S33" s="622"/>
      <c r="T33" s="622"/>
      <c r="U33" s="622"/>
      <c r="V33" s="622"/>
      <c r="W33" s="623"/>
      <c r="X33" s="227" t="s">
        <v>154</v>
      </c>
      <c r="Y33" s="622"/>
      <c r="Z33" s="622"/>
      <c r="AA33" s="622"/>
      <c r="AB33" s="622"/>
      <c r="AC33" s="623"/>
      <c r="AD33" s="228" t="s">
        <v>154</v>
      </c>
      <c r="AE33" s="624"/>
      <c r="AF33" s="625"/>
      <c r="AG33" s="624"/>
      <c r="AH33" s="704"/>
      <c r="AI33" s="225"/>
    </row>
    <row r="34" spans="1:35" s="218" customFormat="1" ht="39.950000000000003" customHeight="1" x14ac:dyDescent="0.15">
      <c r="A34" s="605"/>
      <c r="B34" s="606"/>
      <c r="C34" s="606"/>
      <c r="D34" s="606"/>
      <c r="E34" s="606"/>
      <c r="F34" s="607"/>
      <c r="G34" s="624"/>
      <c r="H34" s="624"/>
      <c r="I34" s="624"/>
      <c r="J34" s="624"/>
      <c r="K34" s="624"/>
      <c r="L34" s="624"/>
      <c r="M34" s="624"/>
      <c r="N34" s="624"/>
      <c r="O34" s="624"/>
      <c r="P34" s="624"/>
      <c r="Q34" s="624"/>
      <c r="R34" s="624"/>
      <c r="S34" s="703">
        <f>S33*1.08</f>
        <v>0</v>
      </c>
      <c r="T34" s="703"/>
      <c r="U34" s="703"/>
      <c r="V34" s="703"/>
      <c r="W34" s="620"/>
      <c r="X34" s="229" t="s">
        <v>154</v>
      </c>
      <c r="Y34" s="703">
        <f>Y33*1.08</f>
        <v>0</v>
      </c>
      <c r="Z34" s="703"/>
      <c r="AA34" s="703"/>
      <c r="AB34" s="703"/>
      <c r="AC34" s="620"/>
      <c r="AD34" s="230" t="s">
        <v>154</v>
      </c>
      <c r="AE34" s="624"/>
      <c r="AF34" s="625"/>
      <c r="AG34" s="624"/>
      <c r="AH34" s="704"/>
      <c r="AI34" s="225"/>
    </row>
    <row r="35" spans="1:35" s="218" customFormat="1" ht="39.950000000000003" customHeight="1" x14ac:dyDescent="0.15">
      <c r="A35" s="605"/>
      <c r="B35" s="606"/>
      <c r="C35" s="606"/>
      <c r="D35" s="606"/>
      <c r="E35" s="606"/>
      <c r="F35" s="607"/>
      <c r="G35" s="624"/>
      <c r="H35" s="624"/>
      <c r="I35" s="624"/>
      <c r="J35" s="624"/>
      <c r="K35" s="624"/>
      <c r="L35" s="624"/>
      <c r="M35" s="624" t="s">
        <v>158</v>
      </c>
      <c r="N35" s="624"/>
      <c r="O35" s="624"/>
      <c r="P35" s="624"/>
      <c r="Q35" s="624"/>
      <c r="R35" s="624"/>
      <c r="S35" s="622"/>
      <c r="T35" s="622"/>
      <c r="U35" s="622"/>
      <c r="V35" s="622"/>
      <c r="W35" s="623"/>
      <c r="X35" s="227" t="s">
        <v>154</v>
      </c>
      <c r="Y35" s="622"/>
      <c r="Z35" s="622"/>
      <c r="AA35" s="622"/>
      <c r="AB35" s="622"/>
      <c r="AC35" s="623"/>
      <c r="AD35" s="228" t="s">
        <v>154</v>
      </c>
      <c r="AE35" s="624"/>
      <c r="AF35" s="625"/>
      <c r="AG35" s="624"/>
      <c r="AH35" s="704"/>
      <c r="AI35" s="225"/>
    </row>
    <row r="36" spans="1:35" s="218" customFormat="1" ht="39.950000000000003" customHeight="1" x14ac:dyDescent="0.15">
      <c r="A36" s="605"/>
      <c r="B36" s="606"/>
      <c r="C36" s="606"/>
      <c r="D36" s="606"/>
      <c r="E36" s="606"/>
      <c r="F36" s="607"/>
      <c r="G36" s="624"/>
      <c r="H36" s="624"/>
      <c r="I36" s="624"/>
      <c r="J36" s="624"/>
      <c r="K36" s="624"/>
      <c r="L36" s="624"/>
      <c r="M36" s="726"/>
      <c r="N36" s="726"/>
      <c r="O36" s="726"/>
      <c r="P36" s="726"/>
      <c r="Q36" s="726"/>
      <c r="R36" s="726"/>
      <c r="S36" s="739">
        <f>S35*1.08</f>
        <v>0</v>
      </c>
      <c r="T36" s="739"/>
      <c r="U36" s="739"/>
      <c r="V36" s="739"/>
      <c r="W36" s="682"/>
      <c r="X36" s="232" t="s">
        <v>154</v>
      </c>
      <c r="Y36" s="739">
        <f>Y35*1.08</f>
        <v>0</v>
      </c>
      <c r="Z36" s="739"/>
      <c r="AA36" s="739"/>
      <c r="AB36" s="739"/>
      <c r="AC36" s="682"/>
      <c r="AD36" s="233" t="s">
        <v>154</v>
      </c>
      <c r="AE36" s="726"/>
      <c r="AF36" s="728"/>
      <c r="AG36" s="726"/>
      <c r="AH36" s="727"/>
      <c r="AI36" s="225"/>
    </row>
    <row r="37" spans="1:35" s="218" customFormat="1" ht="39.950000000000003" customHeight="1" x14ac:dyDescent="0.15">
      <c r="A37" s="644" t="s">
        <v>172</v>
      </c>
      <c r="B37" s="749"/>
      <c r="C37" s="749"/>
      <c r="D37" s="749"/>
      <c r="E37" s="749"/>
      <c r="F37" s="750"/>
      <c r="G37" s="624" t="s">
        <v>168</v>
      </c>
      <c r="H37" s="624"/>
      <c r="I37" s="624"/>
      <c r="J37" s="624"/>
      <c r="K37" s="624"/>
      <c r="L37" s="624"/>
      <c r="M37" s="624" t="s">
        <v>173</v>
      </c>
      <c r="N37" s="624"/>
      <c r="O37" s="624"/>
      <c r="P37" s="624"/>
      <c r="Q37" s="624"/>
      <c r="R37" s="624"/>
      <c r="S37" s="622"/>
      <c r="T37" s="622"/>
      <c r="U37" s="622"/>
      <c r="V37" s="622"/>
      <c r="W37" s="623"/>
      <c r="X37" s="227" t="s">
        <v>154</v>
      </c>
      <c r="Y37" s="622"/>
      <c r="Z37" s="622"/>
      <c r="AA37" s="622"/>
      <c r="AB37" s="622"/>
      <c r="AC37" s="623"/>
      <c r="AD37" s="228" t="s">
        <v>154</v>
      </c>
      <c r="AE37" s="624"/>
      <c r="AF37" s="625"/>
      <c r="AG37" s="624"/>
      <c r="AH37" s="704"/>
      <c r="AI37" s="225"/>
    </row>
    <row r="38" spans="1:35" s="218" customFormat="1" ht="39.950000000000003" customHeight="1" x14ac:dyDescent="0.15">
      <c r="A38" s="751"/>
      <c r="B38" s="752"/>
      <c r="C38" s="752"/>
      <c r="D38" s="752"/>
      <c r="E38" s="752"/>
      <c r="F38" s="753"/>
      <c r="G38" s="624"/>
      <c r="H38" s="624"/>
      <c r="I38" s="624"/>
      <c r="J38" s="624"/>
      <c r="K38" s="624"/>
      <c r="L38" s="624"/>
      <c r="M38" s="624"/>
      <c r="N38" s="624"/>
      <c r="O38" s="624"/>
      <c r="P38" s="624"/>
      <c r="Q38" s="624"/>
      <c r="R38" s="624"/>
      <c r="S38" s="703">
        <f>S37*1.08</f>
        <v>0</v>
      </c>
      <c r="T38" s="703"/>
      <c r="U38" s="703"/>
      <c r="V38" s="703"/>
      <c r="W38" s="620"/>
      <c r="X38" s="229" t="s">
        <v>154</v>
      </c>
      <c r="Y38" s="703">
        <f>Y37*1.08</f>
        <v>0</v>
      </c>
      <c r="Z38" s="703"/>
      <c r="AA38" s="703"/>
      <c r="AB38" s="703"/>
      <c r="AC38" s="620"/>
      <c r="AD38" s="230" t="s">
        <v>154</v>
      </c>
      <c r="AE38" s="624"/>
      <c r="AF38" s="625"/>
      <c r="AG38" s="624"/>
      <c r="AH38" s="704"/>
      <c r="AI38" s="225"/>
    </row>
    <row r="39" spans="1:35" s="218" customFormat="1" ht="39.950000000000003" customHeight="1" x14ac:dyDescent="0.15">
      <c r="A39" s="751"/>
      <c r="B39" s="752"/>
      <c r="C39" s="752"/>
      <c r="D39" s="752"/>
      <c r="E39" s="752"/>
      <c r="F39" s="753"/>
      <c r="G39" s="624"/>
      <c r="H39" s="624"/>
      <c r="I39" s="624"/>
      <c r="J39" s="624"/>
      <c r="K39" s="624"/>
      <c r="L39" s="624"/>
      <c r="M39" s="624" t="s">
        <v>158</v>
      </c>
      <c r="N39" s="624"/>
      <c r="O39" s="624"/>
      <c r="P39" s="624"/>
      <c r="Q39" s="624"/>
      <c r="R39" s="624"/>
      <c r="S39" s="622"/>
      <c r="T39" s="622"/>
      <c r="U39" s="622"/>
      <c r="V39" s="622"/>
      <c r="W39" s="623"/>
      <c r="X39" s="227" t="s">
        <v>154</v>
      </c>
      <c r="Y39" s="622"/>
      <c r="Z39" s="622"/>
      <c r="AA39" s="622"/>
      <c r="AB39" s="622"/>
      <c r="AC39" s="623"/>
      <c r="AD39" s="228" t="s">
        <v>154</v>
      </c>
      <c r="AE39" s="624"/>
      <c r="AF39" s="625"/>
      <c r="AG39" s="624"/>
      <c r="AH39" s="704"/>
      <c r="AI39" s="225"/>
    </row>
    <row r="40" spans="1:35" s="218" customFormat="1" ht="39.950000000000003" customHeight="1" x14ac:dyDescent="0.15">
      <c r="A40" s="751"/>
      <c r="B40" s="752"/>
      <c r="C40" s="752"/>
      <c r="D40" s="752"/>
      <c r="E40" s="752"/>
      <c r="F40" s="753"/>
      <c r="G40" s="624"/>
      <c r="H40" s="624"/>
      <c r="I40" s="624"/>
      <c r="J40" s="624"/>
      <c r="K40" s="624"/>
      <c r="L40" s="624"/>
      <c r="M40" s="624"/>
      <c r="N40" s="624"/>
      <c r="O40" s="624"/>
      <c r="P40" s="624"/>
      <c r="Q40" s="624"/>
      <c r="R40" s="624"/>
      <c r="S40" s="703">
        <f>S39*1.08</f>
        <v>0</v>
      </c>
      <c r="T40" s="703"/>
      <c r="U40" s="703"/>
      <c r="V40" s="703"/>
      <c r="W40" s="620"/>
      <c r="X40" s="229" t="s">
        <v>154</v>
      </c>
      <c r="Y40" s="703">
        <f>Y39*1.08</f>
        <v>0</v>
      </c>
      <c r="Z40" s="703"/>
      <c r="AA40" s="703"/>
      <c r="AB40" s="703"/>
      <c r="AC40" s="620"/>
      <c r="AD40" s="230" t="s">
        <v>154</v>
      </c>
      <c r="AE40" s="624"/>
      <c r="AF40" s="625"/>
      <c r="AG40" s="624"/>
      <c r="AH40" s="704"/>
      <c r="AI40" s="225"/>
    </row>
    <row r="41" spans="1:35" s="218" customFormat="1" ht="39.950000000000003" customHeight="1" x14ac:dyDescent="0.15">
      <c r="A41" s="751"/>
      <c r="B41" s="752"/>
      <c r="C41" s="752"/>
      <c r="D41" s="752"/>
      <c r="E41" s="752"/>
      <c r="F41" s="753"/>
      <c r="G41" s="624" t="s">
        <v>169</v>
      </c>
      <c r="H41" s="624"/>
      <c r="I41" s="624"/>
      <c r="J41" s="624"/>
      <c r="K41" s="624"/>
      <c r="L41" s="624"/>
      <c r="M41" s="624" t="s">
        <v>170</v>
      </c>
      <c r="N41" s="624"/>
      <c r="O41" s="624"/>
      <c r="P41" s="624"/>
      <c r="Q41" s="624"/>
      <c r="R41" s="624"/>
      <c r="S41" s="622"/>
      <c r="T41" s="622"/>
      <c r="U41" s="622"/>
      <c r="V41" s="622"/>
      <c r="W41" s="623"/>
      <c r="X41" s="227" t="s">
        <v>154</v>
      </c>
      <c r="Y41" s="622"/>
      <c r="Z41" s="622"/>
      <c r="AA41" s="622"/>
      <c r="AB41" s="622"/>
      <c r="AC41" s="623"/>
      <c r="AD41" s="228" t="s">
        <v>154</v>
      </c>
      <c r="AE41" s="624"/>
      <c r="AF41" s="625"/>
      <c r="AG41" s="624"/>
      <c r="AH41" s="704"/>
      <c r="AI41" s="225"/>
    </row>
    <row r="42" spans="1:35" s="218" customFormat="1" ht="39.950000000000003" customHeight="1" x14ac:dyDescent="0.15">
      <c r="A42" s="751"/>
      <c r="B42" s="752"/>
      <c r="C42" s="752"/>
      <c r="D42" s="752"/>
      <c r="E42" s="752"/>
      <c r="F42" s="753"/>
      <c r="G42" s="624"/>
      <c r="H42" s="624"/>
      <c r="I42" s="624"/>
      <c r="J42" s="624"/>
      <c r="K42" s="624"/>
      <c r="L42" s="624"/>
      <c r="M42" s="624"/>
      <c r="N42" s="624"/>
      <c r="O42" s="624"/>
      <c r="P42" s="624"/>
      <c r="Q42" s="624"/>
      <c r="R42" s="624"/>
      <c r="S42" s="703">
        <f>S41*1.08</f>
        <v>0</v>
      </c>
      <c r="T42" s="703"/>
      <c r="U42" s="703"/>
      <c r="V42" s="703"/>
      <c r="W42" s="620"/>
      <c r="X42" s="229" t="s">
        <v>154</v>
      </c>
      <c r="Y42" s="703">
        <f>Y41*1.08</f>
        <v>0</v>
      </c>
      <c r="Z42" s="703"/>
      <c r="AA42" s="703"/>
      <c r="AB42" s="703"/>
      <c r="AC42" s="620"/>
      <c r="AD42" s="230" t="s">
        <v>154</v>
      </c>
      <c r="AE42" s="624"/>
      <c r="AF42" s="625"/>
      <c r="AG42" s="624"/>
      <c r="AH42" s="704"/>
      <c r="AI42" s="225"/>
    </row>
    <row r="43" spans="1:35" s="218" customFormat="1" ht="39.950000000000003" customHeight="1" x14ac:dyDescent="0.15">
      <c r="A43" s="751"/>
      <c r="B43" s="752"/>
      <c r="C43" s="752"/>
      <c r="D43" s="752"/>
      <c r="E43" s="752"/>
      <c r="F43" s="753"/>
      <c r="G43" s="624"/>
      <c r="H43" s="624"/>
      <c r="I43" s="624"/>
      <c r="J43" s="624"/>
      <c r="K43" s="624"/>
      <c r="L43" s="624"/>
      <c r="M43" s="624" t="s">
        <v>158</v>
      </c>
      <c r="N43" s="624"/>
      <c r="O43" s="624"/>
      <c r="P43" s="624"/>
      <c r="Q43" s="624"/>
      <c r="R43" s="624"/>
      <c r="S43" s="622"/>
      <c r="T43" s="622"/>
      <c r="U43" s="622"/>
      <c r="V43" s="622"/>
      <c r="W43" s="623"/>
      <c r="X43" s="227" t="s">
        <v>154</v>
      </c>
      <c r="Y43" s="622"/>
      <c r="Z43" s="622"/>
      <c r="AA43" s="622"/>
      <c r="AB43" s="622"/>
      <c r="AC43" s="623"/>
      <c r="AD43" s="228" t="s">
        <v>154</v>
      </c>
      <c r="AE43" s="624"/>
      <c r="AF43" s="625"/>
      <c r="AG43" s="624"/>
      <c r="AH43" s="704"/>
      <c r="AI43" s="225"/>
    </row>
    <row r="44" spans="1:35" s="218" customFormat="1" ht="39.950000000000003" customHeight="1" x14ac:dyDescent="0.15">
      <c r="A44" s="751"/>
      <c r="B44" s="752"/>
      <c r="C44" s="752"/>
      <c r="D44" s="752"/>
      <c r="E44" s="752"/>
      <c r="F44" s="753"/>
      <c r="G44" s="624"/>
      <c r="H44" s="624"/>
      <c r="I44" s="624"/>
      <c r="J44" s="624"/>
      <c r="K44" s="624"/>
      <c r="L44" s="624"/>
      <c r="M44" s="624"/>
      <c r="N44" s="624"/>
      <c r="O44" s="624"/>
      <c r="P44" s="624"/>
      <c r="Q44" s="624"/>
      <c r="R44" s="624"/>
      <c r="S44" s="703">
        <f>S43*1.08</f>
        <v>0</v>
      </c>
      <c r="T44" s="703"/>
      <c r="U44" s="703"/>
      <c r="V44" s="703"/>
      <c r="W44" s="620"/>
      <c r="X44" s="229" t="s">
        <v>154</v>
      </c>
      <c r="Y44" s="703">
        <f>Y43*1.08</f>
        <v>0</v>
      </c>
      <c r="Z44" s="703"/>
      <c r="AA44" s="703"/>
      <c r="AB44" s="703"/>
      <c r="AC44" s="620"/>
      <c r="AD44" s="230" t="s">
        <v>154</v>
      </c>
      <c r="AE44" s="624"/>
      <c r="AF44" s="625"/>
      <c r="AG44" s="624"/>
      <c r="AH44" s="704"/>
      <c r="AI44" s="225"/>
    </row>
    <row r="45" spans="1:35" s="218" customFormat="1" ht="39.950000000000003" customHeight="1" x14ac:dyDescent="0.15">
      <c r="A45" s="751"/>
      <c r="B45" s="752"/>
      <c r="C45" s="752"/>
      <c r="D45" s="752"/>
      <c r="E45" s="752"/>
      <c r="F45" s="753"/>
      <c r="G45" s="624" t="s">
        <v>152</v>
      </c>
      <c r="H45" s="624"/>
      <c r="I45" s="624"/>
      <c r="J45" s="624"/>
      <c r="K45" s="624"/>
      <c r="L45" s="624"/>
      <c r="M45" s="624" t="s">
        <v>153</v>
      </c>
      <c r="N45" s="624"/>
      <c r="O45" s="624"/>
      <c r="P45" s="624"/>
      <c r="Q45" s="624"/>
      <c r="R45" s="624"/>
      <c r="S45" s="622"/>
      <c r="T45" s="622"/>
      <c r="U45" s="622"/>
      <c r="V45" s="622"/>
      <c r="W45" s="623"/>
      <c r="X45" s="227" t="s">
        <v>154</v>
      </c>
      <c r="Y45" s="622"/>
      <c r="Z45" s="622"/>
      <c r="AA45" s="622"/>
      <c r="AB45" s="622"/>
      <c r="AC45" s="623"/>
      <c r="AD45" s="228" t="s">
        <v>154</v>
      </c>
      <c r="AE45" s="624"/>
      <c r="AF45" s="625"/>
      <c r="AG45" s="624"/>
      <c r="AH45" s="704"/>
      <c r="AI45" s="225"/>
    </row>
    <row r="46" spans="1:35" s="218" customFormat="1" ht="39.950000000000003" customHeight="1" x14ac:dyDescent="0.15">
      <c r="A46" s="751"/>
      <c r="B46" s="752"/>
      <c r="C46" s="752"/>
      <c r="D46" s="752"/>
      <c r="E46" s="752"/>
      <c r="F46" s="753"/>
      <c r="G46" s="624"/>
      <c r="H46" s="624"/>
      <c r="I46" s="624"/>
      <c r="J46" s="624"/>
      <c r="K46" s="624"/>
      <c r="L46" s="624"/>
      <c r="M46" s="624"/>
      <c r="N46" s="624"/>
      <c r="O46" s="624"/>
      <c r="P46" s="624"/>
      <c r="Q46" s="624"/>
      <c r="R46" s="624"/>
      <c r="S46" s="703">
        <f>S45*1.08</f>
        <v>0</v>
      </c>
      <c r="T46" s="703"/>
      <c r="U46" s="703"/>
      <c r="V46" s="703"/>
      <c r="W46" s="620"/>
      <c r="X46" s="229" t="s">
        <v>154</v>
      </c>
      <c r="Y46" s="703">
        <f>Y45*1.08</f>
        <v>0</v>
      </c>
      <c r="Z46" s="703"/>
      <c r="AA46" s="703"/>
      <c r="AB46" s="703"/>
      <c r="AC46" s="620"/>
      <c r="AD46" s="230" t="s">
        <v>154</v>
      </c>
      <c r="AE46" s="624"/>
      <c r="AF46" s="625"/>
      <c r="AG46" s="624"/>
      <c r="AH46" s="704"/>
      <c r="AI46" s="225"/>
    </row>
    <row r="47" spans="1:35" s="218" customFormat="1" ht="39.950000000000003" customHeight="1" x14ac:dyDescent="0.15">
      <c r="A47" s="751"/>
      <c r="B47" s="752"/>
      <c r="C47" s="752"/>
      <c r="D47" s="752"/>
      <c r="E47" s="752"/>
      <c r="F47" s="753"/>
      <c r="G47" s="624"/>
      <c r="H47" s="624"/>
      <c r="I47" s="624"/>
      <c r="J47" s="624"/>
      <c r="K47" s="624"/>
      <c r="L47" s="624"/>
      <c r="M47" s="624" t="s">
        <v>158</v>
      </c>
      <c r="N47" s="624"/>
      <c r="O47" s="624"/>
      <c r="P47" s="624"/>
      <c r="Q47" s="624"/>
      <c r="R47" s="624"/>
      <c r="S47" s="622"/>
      <c r="T47" s="622"/>
      <c r="U47" s="622"/>
      <c r="V47" s="622"/>
      <c r="W47" s="623"/>
      <c r="X47" s="227" t="s">
        <v>154</v>
      </c>
      <c r="Y47" s="622"/>
      <c r="Z47" s="622"/>
      <c r="AA47" s="622"/>
      <c r="AB47" s="622"/>
      <c r="AC47" s="623"/>
      <c r="AD47" s="228" t="s">
        <v>154</v>
      </c>
      <c r="AE47" s="624"/>
      <c r="AF47" s="625"/>
      <c r="AG47" s="624"/>
      <c r="AH47" s="704"/>
      <c r="AI47" s="225"/>
    </row>
    <row r="48" spans="1:35" s="218" customFormat="1" ht="39.950000000000003" customHeight="1" x14ac:dyDescent="0.15">
      <c r="A48" s="751"/>
      <c r="B48" s="752"/>
      <c r="C48" s="752"/>
      <c r="D48" s="752"/>
      <c r="E48" s="752"/>
      <c r="F48" s="753"/>
      <c r="G48" s="624"/>
      <c r="H48" s="624"/>
      <c r="I48" s="624"/>
      <c r="J48" s="624"/>
      <c r="K48" s="624"/>
      <c r="L48" s="624"/>
      <c r="M48" s="624"/>
      <c r="N48" s="624"/>
      <c r="O48" s="624"/>
      <c r="P48" s="624"/>
      <c r="Q48" s="624"/>
      <c r="R48" s="624"/>
      <c r="S48" s="703">
        <f>S47*1.08</f>
        <v>0</v>
      </c>
      <c r="T48" s="703"/>
      <c r="U48" s="703"/>
      <c r="V48" s="703"/>
      <c r="W48" s="620"/>
      <c r="X48" s="229" t="s">
        <v>154</v>
      </c>
      <c r="Y48" s="703">
        <f>Y47*1.08</f>
        <v>0</v>
      </c>
      <c r="Z48" s="703"/>
      <c r="AA48" s="703"/>
      <c r="AB48" s="703"/>
      <c r="AC48" s="620"/>
      <c r="AD48" s="230" t="s">
        <v>154</v>
      </c>
      <c r="AE48" s="624"/>
      <c r="AF48" s="625"/>
      <c r="AG48" s="624"/>
      <c r="AH48" s="704"/>
      <c r="AI48" s="225"/>
    </row>
    <row r="49" spans="1:35" s="218" customFormat="1" ht="39.950000000000003" customHeight="1" x14ac:dyDescent="0.15">
      <c r="A49" s="751"/>
      <c r="B49" s="752"/>
      <c r="C49" s="752"/>
      <c r="D49" s="752"/>
      <c r="E49" s="752"/>
      <c r="F49" s="753"/>
      <c r="G49" s="624" t="s">
        <v>160</v>
      </c>
      <c r="H49" s="624"/>
      <c r="I49" s="624"/>
      <c r="J49" s="624"/>
      <c r="K49" s="624"/>
      <c r="L49" s="624"/>
      <c r="M49" s="624" t="s">
        <v>161</v>
      </c>
      <c r="N49" s="624"/>
      <c r="O49" s="624"/>
      <c r="P49" s="624"/>
      <c r="Q49" s="624"/>
      <c r="R49" s="624"/>
      <c r="S49" s="622"/>
      <c r="T49" s="622"/>
      <c r="U49" s="622"/>
      <c r="V49" s="622"/>
      <c r="W49" s="623"/>
      <c r="X49" s="227" t="s">
        <v>154</v>
      </c>
      <c r="Y49" s="622"/>
      <c r="Z49" s="622"/>
      <c r="AA49" s="622"/>
      <c r="AB49" s="622"/>
      <c r="AC49" s="623"/>
      <c r="AD49" s="228" t="s">
        <v>154</v>
      </c>
      <c r="AE49" s="624"/>
      <c r="AF49" s="625"/>
      <c r="AG49" s="624"/>
      <c r="AH49" s="704"/>
      <c r="AI49" s="225"/>
    </row>
    <row r="50" spans="1:35" s="218" customFormat="1" ht="39.950000000000003" customHeight="1" x14ac:dyDescent="0.15">
      <c r="A50" s="751"/>
      <c r="B50" s="752"/>
      <c r="C50" s="752"/>
      <c r="D50" s="752"/>
      <c r="E50" s="752"/>
      <c r="F50" s="753"/>
      <c r="G50" s="624"/>
      <c r="H50" s="624"/>
      <c r="I50" s="624"/>
      <c r="J50" s="624"/>
      <c r="K50" s="624"/>
      <c r="L50" s="624"/>
      <c r="M50" s="624"/>
      <c r="N50" s="624"/>
      <c r="O50" s="624"/>
      <c r="P50" s="624"/>
      <c r="Q50" s="624"/>
      <c r="R50" s="624"/>
      <c r="S50" s="703">
        <f>S49*1.08</f>
        <v>0</v>
      </c>
      <c r="T50" s="703"/>
      <c r="U50" s="703"/>
      <c r="V50" s="703"/>
      <c r="W50" s="620"/>
      <c r="X50" s="229" t="s">
        <v>154</v>
      </c>
      <c r="Y50" s="703">
        <f>Y49*1.08</f>
        <v>0</v>
      </c>
      <c r="Z50" s="703"/>
      <c r="AA50" s="703"/>
      <c r="AB50" s="703"/>
      <c r="AC50" s="620"/>
      <c r="AD50" s="230" t="s">
        <v>154</v>
      </c>
      <c r="AE50" s="624"/>
      <c r="AF50" s="625"/>
      <c r="AG50" s="624"/>
      <c r="AH50" s="704"/>
      <c r="AI50" s="225"/>
    </row>
    <row r="51" spans="1:35" s="218" customFormat="1" ht="39.950000000000003" customHeight="1" x14ac:dyDescent="0.15">
      <c r="A51" s="751"/>
      <c r="B51" s="752"/>
      <c r="C51" s="752"/>
      <c r="D51" s="752"/>
      <c r="E51" s="752"/>
      <c r="F51" s="753"/>
      <c r="G51" s="624"/>
      <c r="H51" s="624"/>
      <c r="I51" s="624"/>
      <c r="J51" s="624"/>
      <c r="K51" s="624"/>
      <c r="L51" s="624"/>
      <c r="M51" s="624" t="s">
        <v>179</v>
      </c>
      <c r="N51" s="624"/>
      <c r="O51" s="624"/>
      <c r="P51" s="624"/>
      <c r="Q51" s="624"/>
      <c r="R51" s="624"/>
      <c r="S51" s="622"/>
      <c r="T51" s="622"/>
      <c r="U51" s="622"/>
      <c r="V51" s="622"/>
      <c r="W51" s="623"/>
      <c r="X51" s="227" t="s">
        <v>154</v>
      </c>
      <c r="Y51" s="622"/>
      <c r="Z51" s="622"/>
      <c r="AA51" s="622"/>
      <c r="AB51" s="622"/>
      <c r="AC51" s="623"/>
      <c r="AD51" s="228" t="s">
        <v>154</v>
      </c>
      <c r="AE51" s="624"/>
      <c r="AF51" s="625"/>
      <c r="AG51" s="624"/>
      <c r="AH51" s="704"/>
      <c r="AI51" s="225"/>
    </row>
    <row r="52" spans="1:35" s="218" customFormat="1" ht="39.950000000000003" customHeight="1" x14ac:dyDescent="0.15">
      <c r="A52" s="751"/>
      <c r="B52" s="752"/>
      <c r="C52" s="752"/>
      <c r="D52" s="752"/>
      <c r="E52" s="752"/>
      <c r="F52" s="753"/>
      <c r="G52" s="726"/>
      <c r="H52" s="726"/>
      <c r="I52" s="726"/>
      <c r="J52" s="726"/>
      <c r="K52" s="726"/>
      <c r="L52" s="726"/>
      <c r="M52" s="726"/>
      <c r="N52" s="726"/>
      <c r="O52" s="726"/>
      <c r="P52" s="726"/>
      <c r="Q52" s="726"/>
      <c r="R52" s="726"/>
      <c r="S52" s="739">
        <f>S51*1.08</f>
        <v>0</v>
      </c>
      <c r="T52" s="739"/>
      <c r="U52" s="739"/>
      <c r="V52" s="739"/>
      <c r="W52" s="682"/>
      <c r="X52" s="232" t="s">
        <v>154</v>
      </c>
      <c r="Y52" s="739">
        <f>Y51*1.08</f>
        <v>0</v>
      </c>
      <c r="Z52" s="739"/>
      <c r="AA52" s="739"/>
      <c r="AB52" s="739"/>
      <c r="AC52" s="682"/>
      <c r="AD52" s="233" t="s">
        <v>154</v>
      </c>
      <c r="AE52" s="726"/>
      <c r="AF52" s="728"/>
      <c r="AG52" s="726"/>
      <c r="AH52" s="727"/>
      <c r="AI52" s="225"/>
    </row>
    <row r="53" spans="1:35" s="218" customFormat="1" ht="39.950000000000003" customHeight="1" x14ac:dyDescent="0.15">
      <c r="A53" s="644" t="s">
        <v>180</v>
      </c>
      <c r="B53" s="645"/>
      <c r="C53" s="645"/>
      <c r="D53" s="645"/>
      <c r="E53" s="645"/>
      <c r="F53" s="646"/>
      <c r="G53" s="624" t="s">
        <v>160</v>
      </c>
      <c r="H53" s="624"/>
      <c r="I53" s="624"/>
      <c r="J53" s="624"/>
      <c r="K53" s="624"/>
      <c r="L53" s="624"/>
      <c r="M53" s="728" t="s">
        <v>161</v>
      </c>
      <c r="N53" s="645"/>
      <c r="O53" s="645"/>
      <c r="P53" s="645"/>
      <c r="Q53" s="645"/>
      <c r="R53" s="646"/>
      <c r="S53" s="623"/>
      <c r="T53" s="734"/>
      <c r="U53" s="734"/>
      <c r="V53" s="734"/>
      <c r="W53" s="734"/>
      <c r="X53" s="227" t="s">
        <v>154</v>
      </c>
      <c r="Y53" s="623"/>
      <c r="Z53" s="734"/>
      <c r="AA53" s="734"/>
      <c r="AB53" s="734"/>
      <c r="AC53" s="734"/>
      <c r="AD53" s="228" t="s">
        <v>154</v>
      </c>
      <c r="AE53" s="728"/>
      <c r="AF53" s="646"/>
      <c r="AG53" s="728"/>
      <c r="AH53" s="729"/>
      <c r="AI53" s="225"/>
    </row>
    <row r="54" spans="1:35" s="218" customFormat="1" ht="39.950000000000003" customHeight="1" x14ac:dyDescent="0.15">
      <c r="A54" s="605"/>
      <c r="B54" s="606"/>
      <c r="C54" s="606"/>
      <c r="D54" s="606"/>
      <c r="E54" s="606"/>
      <c r="F54" s="607"/>
      <c r="G54" s="624"/>
      <c r="H54" s="624"/>
      <c r="I54" s="624"/>
      <c r="J54" s="624"/>
      <c r="K54" s="624"/>
      <c r="L54" s="624"/>
      <c r="M54" s="732"/>
      <c r="N54" s="648"/>
      <c r="O54" s="648"/>
      <c r="P54" s="648"/>
      <c r="Q54" s="648"/>
      <c r="R54" s="649"/>
      <c r="S54" s="620">
        <f>S53*1.08</f>
        <v>0</v>
      </c>
      <c r="T54" s="621"/>
      <c r="U54" s="621"/>
      <c r="V54" s="621"/>
      <c r="W54" s="621"/>
      <c r="X54" s="229" t="s">
        <v>154</v>
      </c>
      <c r="Y54" s="620">
        <f>Y53*1.08</f>
        <v>0</v>
      </c>
      <c r="Z54" s="621"/>
      <c r="AA54" s="621"/>
      <c r="AB54" s="621"/>
      <c r="AC54" s="621"/>
      <c r="AD54" s="230" t="s">
        <v>154</v>
      </c>
      <c r="AE54" s="730"/>
      <c r="AF54" s="607"/>
      <c r="AG54" s="730"/>
      <c r="AH54" s="731"/>
      <c r="AI54" s="225"/>
    </row>
    <row r="55" spans="1:35" s="218" customFormat="1" ht="39.950000000000003" customHeight="1" x14ac:dyDescent="0.15">
      <c r="A55" s="605"/>
      <c r="B55" s="606"/>
      <c r="C55" s="606"/>
      <c r="D55" s="606"/>
      <c r="E55" s="606"/>
      <c r="F55" s="607"/>
      <c r="G55" s="624"/>
      <c r="H55" s="624"/>
      <c r="I55" s="624"/>
      <c r="J55" s="624"/>
      <c r="K55" s="624"/>
      <c r="L55" s="624"/>
      <c r="M55" s="728" t="s">
        <v>158</v>
      </c>
      <c r="N55" s="645"/>
      <c r="O55" s="645"/>
      <c r="P55" s="645"/>
      <c r="Q55" s="645"/>
      <c r="R55" s="646"/>
      <c r="S55" s="623"/>
      <c r="T55" s="734"/>
      <c r="U55" s="734"/>
      <c r="V55" s="734"/>
      <c r="W55" s="734"/>
      <c r="X55" s="227" t="s">
        <v>154</v>
      </c>
      <c r="Y55" s="623"/>
      <c r="Z55" s="734"/>
      <c r="AA55" s="734"/>
      <c r="AB55" s="734"/>
      <c r="AC55" s="734"/>
      <c r="AD55" s="228" t="s">
        <v>154</v>
      </c>
      <c r="AE55" s="730"/>
      <c r="AF55" s="607"/>
      <c r="AG55" s="730"/>
      <c r="AH55" s="731"/>
      <c r="AI55" s="225"/>
    </row>
    <row r="56" spans="1:35" s="218" customFormat="1" ht="39.950000000000003" customHeight="1" x14ac:dyDescent="0.15">
      <c r="A56" s="647"/>
      <c r="B56" s="648"/>
      <c r="C56" s="648"/>
      <c r="D56" s="648"/>
      <c r="E56" s="648"/>
      <c r="F56" s="649"/>
      <c r="G56" s="726"/>
      <c r="H56" s="726"/>
      <c r="I56" s="726"/>
      <c r="J56" s="726"/>
      <c r="K56" s="726"/>
      <c r="L56" s="726"/>
      <c r="M56" s="732"/>
      <c r="N56" s="648"/>
      <c r="O56" s="648"/>
      <c r="P56" s="648"/>
      <c r="Q56" s="648"/>
      <c r="R56" s="649"/>
      <c r="S56" s="620">
        <f>S55*1.08</f>
        <v>0</v>
      </c>
      <c r="T56" s="621"/>
      <c r="U56" s="621"/>
      <c r="V56" s="621"/>
      <c r="W56" s="621"/>
      <c r="X56" s="229" t="s">
        <v>154</v>
      </c>
      <c r="Y56" s="620">
        <f>Y55*1.08</f>
        <v>0</v>
      </c>
      <c r="Z56" s="621"/>
      <c r="AA56" s="621"/>
      <c r="AB56" s="621"/>
      <c r="AC56" s="621"/>
      <c r="AD56" s="230" t="s">
        <v>154</v>
      </c>
      <c r="AE56" s="732"/>
      <c r="AF56" s="649"/>
      <c r="AG56" s="732"/>
      <c r="AH56" s="733"/>
      <c r="AI56" s="225"/>
    </row>
    <row r="57" spans="1:35" s="218" customFormat="1" ht="39.950000000000003" customHeight="1" x14ac:dyDescent="0.15">
      <c r="A57" s="644" t="s">
        <v>166</v>
      </c>
      <c r="B57" s="645"/>
      <c r="C57" s="645"/>
      <c r="D57" s="645"/>
      <c r="E57" s="645"/>
      <c r="F57" s="646"/>
      <c r="G57" s="624" t="s">
        <v>182</v>
      </c>
      <c r="H57" s="624"/>
      <c r="I57" s="624"/>
      <c r="J57" s="624"/>
      <c r="K57" s="624"/>
      <c r="L57" s="624"/>
      <c r="M57" s="624" t="s">
        <v>153</v>
      </c>
      <c r="N57" s="624"/>
      <c r="O57" s="624"/>
      <c r="P57" s="624"/>
      <c r="Q57" s="624"/>
      <c r="R57" s="624"/>
      <c r="S57" s="622"/>
      <c r="T57" s="622"/>
      <c r="U57" s="622"/>
      <c r="V57" s="622"/>
      <c r="W57" s="623"/>
      <c r="X57" s="227" t="s">
        <v>154</v>
      </c>
      <c r="Y57" s="622"/>
      <c r="Z57" s="622"/>
      <c r="AA57" s="622"/>
      <c r="AB57" s="622"/>
      <c r="AC57" s="623"/>
      <c r="AD57" s="228" t="s">
        <v>154</v>
      </c>
      <c r="AE57" s="624"/>
      <c r="AF57" s="625"/>
      <c r="AG57" s="624"/>
      <c r="AH57" s="704"/>
      <c r="AI57" s="225"/>
    </row>
    <row r="58" spans="1:35" s="218" customFormat="1" ht="39.950000000000003" customHeight="1" x14ac:dyDescent="0.15">
      <c r="A58" s="605"/>
      <c r="B58" s="606"/>
      <c r="C58" s="606"/>
      <c r="D58" s="606"/>
      <c r="E58" s="606"/>
      <c r="F58" s="607"/>
      <c r="G58" s="624"/>
      <c r="H58" s="624"/>
      <c r="I58" s="624"/>
      <c r="J58" s="624"/>
      <c r="K58" s="624"/>
      <c r="L58" s="624"/>
      <c r="M58" s="624"/>
      <c r="N58" s="624"/>
      <c r="O58" s="624"/>
      <c r="P58" s="624"/>
      <c r="Q58" s="624"/>
      <c r="R58" s="624"/>
      <c r="S58" s="703">
        <f>S57*1.08</f>
        <v>0</v>
      </c>
      <c r="T58" s="703"/>
      <c r="U58" s="703"/>
      <c r="V58" s="703"/>
      <c r="W58" s="620"/>
      <c r="X58" s="229" t="s">
        <v>154</v>
      </c>
      <c r="Y58" s="703">
        <f>Y57*1.08</f>
        <v>0</v>
      </c>
      <c r="Z58" s="703"/>
      <c r="AA58" s="703"/>
      <c r="AB58" s="703"/>
      <c r="AC58" s="620"/>
      <c r="AD58" s="230" t="s">
        <v>154</v>
      </c>
      <c r="AE58" s="624"/>
      <c r="AF58" s="625"/>
      <c r="AG58" s="624"/>
      <c r="AH58" s="704"/>
      <c r="AI58" s="225"/>
    </row>
    <row r="59" spans="1:35" s="218" customFormat="1" ht="39.950000000000003" customHeight="1" x14ac:dyDescent="0.15">
      <c r="A59" s="605"/>
      <c r="B59" s="606"/>
      <c r="C59" s="606"/>
      <c r="D59" s="606"/>
      <c r="E59" s="606"/>
      <c r="F59" s="607"/>
      <c r="G59" s="624"/>
      <c r="H59" s="624"/>
      <c r="I59" s="624"/>
      <c r="J59" s="624"/>
      <c r="K59" s="624"/>
      <c r="L59" s="624"/>
      <c r="M59" s="624" t="s">
        <v>158</v>
      </c>
      <c r="N59" s="624"/>
      <c r="O59" s="624"/>
      <c r="P59" s="624"/>
      <c r="Q59" s="624"/>
      <c r="R59" s="624"/>
      <c r="S59" s="622"/>
      <c r="T59" s="622"/>
      <c r="U59" s="622"/>
      <c r="V59" s="622"/>
      <c r="W59" s="623"/>
      <c r="X59" s="227" t="s">
        <v>154</v>
      </c>
      <c r="Y59" s="622"/>
      <c r="Z59" s="622"/>
      <c r="AA59" s="622"/>
      <c r="AB59" s="622"/>
      <c r="AC59" s="623"/>
      <c r="AD59" s="228" t="s">
        <v>154</v>
      </c>
      <c r="AE59" s="624"/>
      <c r="AF59" s="625"/>
      <c r="AG59" s="624"/>
      <c r="AH59" s="704"/>
      <c r="AI59" s="225"/>
    </row>
    <row r="60" spans="1:35" s="218" customFormat="1" ht="39.950000000000003" customHeight="1" x14ac:dyDescent="0.15">
      <c r="A60" s="605"/>
      <c r="B60" s="606"/>
      <c r="C60" s="606"/>
      <c r="D60" s="606"/>
      <c r="E60" s="606"/>
      <c r="F60" s="607"/>
      <c r="G60" s="624"/>
      <c r="H60" s="624"/>
      <c r="I60" s="624"/>
      <c r="J60" s="624"/>
      <c r="K60" s="624"/>
      <c r="L60" s="624"/>
      <c r="M60" s="624"/>
      <c r="N60" s="624"/>
      <c r="O60" s="624"/>
      <c r="P60" s="624"/>
      <c r="Q60" s="624"/>
      <c r="R60" s="624"/>
      <c r="S60" s="703">
        <f>S59*1.08</f>
        <v>0</v>
      </c>
      <c r="T60" s="703"/>
      <c r="U60" s="703"/>
      <c r="V60" s="703"/>
      <c r="W60" s="620"/>
      <c r="X60" s="229" t="s">
        <v>154</v>
      </c>
      <c r="Y60" s="703">
        <f>Y59*1.08</f>
        <v>0</v>
      </c>
      <c r="Z60" s="703"/>
      <c r="AA60" s="703"/>
      <c r="AB60" s="703"/>
      <c r="AC60" s="620"/>
      <c r="AD60" s="230" t="s">
        <v>154</v>
      </c>
      <c r="AE60" s="624"/>
      <c r="AF60" s="625"/>
      <c r="AG60" s="624"/>
      <c r="AH60" s="704"/>
      <c r="AI60" s="225"/>
    </row>
    <row r="61" spans="1:35" s="218" customFormat="1" ht="39.950000000000003" customHeight="1" x14ac:dyDescent="0.15">
      <c r="A61" s="605"/>
      <c r="B61" s="606"/>
      <c r="C61" s="606"/>
      <c r="D61" s="606"/>
      <c r="E61" s="606"/>
      <c r="F61" s="607"/>
      <c r="G61" s="624" t="s">
        <v>160</v>
      </c>
      <c r="H61" s="624"/>
      <c r="I61" s="624"/>
      <c r="J61" s="624"/>
      <c r="K61" s="624"/>
      <c r="L61" s="624"/>
      <c r="M61" s="624" t="s">
        <v>161</v>
      </c>
      <c r="N61" s="624"/>
      <c r="O61" s="624"/>
      <c r="P61" s="624"/>
      <c r="Q61" s="624"/>
      <c r="R61" s="624"/>
      <c r="S61" s="622"/>
      <c r="T61" s="622"/>
      <c r="U61" s="622"/>
      <c r="V61" s="622"/>
      <c r="W61" s="623"/>
      <c r="X61" s="227" t="s">
        <v>154</v>
      </c>
      <c r="Y61" s="622"/>
      <c r="Z61" s="622"/>
      <c r="AA61" s="622"/>
      <c r="AB61" s="622"/>
      <c r="AC61" s="623"/>
      <c r="AD61" s="228" t="s">
        <v>154</v>
      </c>
      <c r="AE61" s="624"/>
      <c r="AF61" s="625"/>
      <c r="AG61" s="624"/>
      <c r="AH61" s="704"/>
      <c r="AI61" s="234"/>
    </row>
    <row r="62" spans="1:35" s="218" customFormat="1" ht="39.950000000000003" customHeight="1" x14ac:dyDescent="0.15">
      <c r="A62" s="605"/>
      <c r="B62" s="606"/>
      <c r="C62" s="606"/>
      <c r="D62" s="606"/>
      <c r="E62" s="606"/>
      <c r="F62" s="607"/>
      <c r="G62" s="624"/>
      <c r="H62" s="624"/>
      <c r="I62" s="624"/>
      <c r="J62" s="624"/>
      <c r="K62" s="624"/>
      <c r="L62" s="624"/>
      <c r="M62" s="624"/>
      <c r="N62" s="624"/>
      <c r="O62" s="624"/>
      <c r="P62" s="624"/>
      <c r="Q62" s="624"/>
      <c r="R62" s="624"/>
      <c r="S62" s="703">
        <f>S61*1.08</f>
        <v>0</v>
      </c>
      <c r="T62" s="703"/>
      <c r="U62" s="703"/>
      <c r="V62" s="703"/>
      <c r="W62" s="620"/>
      <c r="X62" s="229" t="s">
        <v>154</v>
      </c>
      <c r="Y62" s="703">
        <f>Y61*1.08</f>
        <v>0</v>
      </c>
      <c r="Z62" s="703"/>
      <c r="AA62" s="703"/>
      <c r="AB62" s="703"/>
      <c r="AC62" s="620"/>
      <c r="AD62" s="230" t="s">
        <v>154</v>
      </c>
      <c r="AE62" s="624"/>
      <c r="AF62" s="625"/>
      <c r="AG62" s="624"/>
      <c r="AH62" s="704"/>
      <c r="AI62" s="234"/>
    </row>
    <row r="63" spans="1:35" s="218" customFormat="1" ht="39.950000000000003" customHeight="1" x14ac:dyDescent="0.15">
      <c r="A63" s="605"/>
      <c r="B63" s="606"/>
      <c r="C63" s="606"/>
      <c r="D63" s="606"/>
      <c r="E63" s="606"/>
      <c r="F63" s="607"/>
      <c r="G63" s="624"/>
      <c r="H63" s="624"/>
      <c r="I63" s="624"/>
      <c r="J63" s="624"/>
      <c r="K63" s="624"/>
      <c r="L63" s="624"/>
      <c r="M63" s="624" t="s">
        <v>158</v>
      </c>
      <c r="N63" s="624"/>
      <c r="O63" s="624"/>
      <c r="P63" s="624"/>
      <c r="Q63" s="624"/>
      <c r="R63" s="624"/>
      <c r="S63" s="622"/>
      <c r="T63" s="622"/>
      <c r="U63" s="622"/>
      <c r="V63" s="622"/>
      <c r="W63" s="623"/>
      <c r="X63" s="227" t="s">
        <v>154</v>
      </c>
      <c r="Y63" s="622"/>
      <c r="Z63" s="622"/>
      <c r="AA63" s="622"/>
      <c r="AB63" s="622"/>
      <c r="AC63" s="623"/>
      <c r="AD63" s="228" t="s">
        <v>154</v>
      </c>
      <c r="AE63" s="624"/>
      <c r="AF63" s="625"/>
      <c r="AG63" s="624"/>
      <c r="AH63" s="704"/>
      <c r="AI63" s="234"/>
    </row>
    <row r="64" spans="1:35" s="218" customFormat="1" ht="39.950000000000003" customHeight="1" thickBot="1" x14ac:dyDescent="0.2">
      <c r="A64" s="608"/>
      <c r="B64" s="609"/>
      <c r="C64" s="609"/>
      <c r="D64" s="609"/>
      <c r="E64" s="609"/>
      <c r="F64" s="610"/>
      <c r="G64" s="626"/>
      <c r="H64" s="626"/>
      <c r="I64" s="626"/>
      <c r="J64" s="626"/>
      <c r="K64" s="626"/>
      <c r="L64" s="626"/>
      <c r="M64" s="626"/>
      <c r="N64" s="626"/>
      <c r="O64" s="626"/>
      <c r="P64" s="626"/>
      <c r="Q64" s="626"/>
      <c r="R64" s="626"/>
      <c r="S64" s="714">
        <f>S63*1.08</f>
        <v>0</v>
      </c>
      <c r="T64" s="714"/>
      <c r="U64" s="714"/>
      <c r="V64" s="714"/>
      <c r="W64" s="715"/>
      <c r="X64" s="235" t="s">
        <v>154</v>
      </c>
      <c r="Y64" s="714">
        <f>Y63*1.08</f>
        <v>0</v>
      </c>
      <c r="Z64" s="714"/>
      <c r="AA64" s="714"/>
      <c r="AB64" s="714"/>
      <c r="AC64" s="715"/>
      <c r="AD64" s="236" t="s">
        <v>154</v>
      </c>
      <c r="AE64" s="626"/>
      <c r="AF64" s="627"/>
      <c r="AG64" s="626"/>
      <c r="AH64" s="718"/>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45" t="s">
        <v>140</v>
      </c>
      <c r="B67" s="745"/>
      <c r="C67" s="745"/>
      <c r="D67" s="745"/>
      <c r="E67" s="745"/>
      <c r="F67" s="745"/>
      <c r="G67" s="745"/>
      <c r="S67" s="748"/>
      <c r="T67" s="748"/>
      <c r="U67" s="748"/>
      <c r="V67" s="748"/>
      <c r="W67" s="748"/>
      <c r="X67" s="748"/>
      <c r="Y67" s="748"/>
      <c r="Z67" s="748"/>
      <c r="AA67" s="748"/>
      <c r="AB67" s="748"/>
      <c r="AC67" s="748"/>
      <c r="AD67" s="748"/>
      <c r="AI67" s="239"/>
    </row>
    <row r="68" spans="1:73" s="218" customFormat="1" ht="39.950000000000003" customHeight="1" x14ac:dyDescent="0.15">
      <c r="A68" s="745"/>
      <c r="B68" s="745"/>
      <c r="C68" s="745"/>
      <c r="D68" s="745"/>
      <c r="E68" s="745"/>
      <c r="F68" s="745"/>
      <c r="G68" s="745"/>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95"/>
      <c r="B70" s="696"/>
      <c r="C70" s="696"/>
      <c r="D70" s="701"/>
      <c r="E70" s="741" t="s">
        <v>148</v>
      </c>
      <c r="F70" s="742"/>
      <c r="G70" s="742"/>
      <c r="H70" s="742"/>
      <c r="I70" s="742"/>
      <c r="J70" s="742"/>
      <c r="K70" s="742"/>
      <c r="L70" s="742" t="s">
        <v>149</v>
      </c>
      <c r="M70" s="742"/>
      <c r="N70" s="742"/>
      <c r="O70" s="742"/>
      <c r="P70" s="742"/>
      <c r="Q70" s="742"/>
      <c r="R70" s="742"/>
      <c r="S70" s="735" t="s">
        <v>150</v>
      </c>
      <c r="T70" s="735"/>
      <c r="U70" s="735"/>
      <c r="V70" s="735"/>
      <c r="W70" s="735"/>
      <c r="X70" s="735"/>
      <c r="Y70" s="735"/>
      <c r="Z70" s="735"/>
      <c r="AA70" s="735"/>
      <c r="AB70" s="735"/>
      <c r="AC70" s="735"/>
      <c r="AD70" s="735"/>
      <c r="AE70" s="735"/>
      <c r="AF70" s="736"/>
      <c r="BR70" s="237"/>
    </row>
    <row r="71" spans="1:73" s="218" customFormat="1" ht="20.100000000000001" customHeight="1" thickBot="1" x14ac:dyDescent="0.2">
      <c r="A71" s="668"/>
      <c r="B71" s="669"/>
      <c r="C71" s="669"/>
      <c r="D71" s="702"/>
      <c r="E71" s="743"/>
      <c r="F71" s="744"/>
      <c r="G71" s="744"/>
      <c r="H71" s="744"/>
      <c r="I71" s="744"/>
      <c r="J71" s="744"/>
      <c r="K71" s="744"/>
      <c r="L71" s="744"/>
      <c r="M71" s="744"/>
      <c r="N71" s="744"/>
      <c r="O71" s="744"/>
      <c r="P71" s="744"/>
      <c r="Q71" s="744"/>
      <c r="R71" s="744"/>
      <c r="S71" s="737"/>
      <c r="T71" s="737"/>
      <c r="U71" s="737"/>
      <c r="V71" s="737"/>
      <c r="W71" s="737"/>
      <c r="X71" s="737"/>
      <c r="Y71" s="737"/>
      <c r="Z71" s="737"/>
      <c r="AA71" s="737"/>
      <c r="AB71" s="737"/>
      <c r="AC71" s="737"/>
      <c r="AD71" s="737"/>
      <c r="AE71" s="737"/>
      <c r="AF71" s="738"/>
    </row>
    <row r="72" spans="1:73" s="218" customFormat="1" ht="20.100000000000001" customHeight="1" x14ac:dyDescent="0.15">
      <c r="A72" s="695" t="s">
        <v>155</v>
      </c>
      <c r="B72" s="696"/>
      <c r="C72" s="696"/>
      <c r="D72" s="697"/>
      <c r="E72" s="650" t="s">
        <v>329</v>
      </c>
      <c r="F72" s="651"/>
      <c r="G72" s="651"/>
      <c r="H72" s="651"/>
      <c r="I72" s="651"/>
      <c r="J72" s="651"/>
      <c r="K72" s="652"/>
      <c r="L72" s="650" t="s">
        <v>329</v>
      </c>
      <c r="M72" s="651"/>
      <c r="N72" s="651"/>
      <c r="O72" s="651"/>
      <c r="P72" s="651"/>
      <c r="Q72" s="651"/>
      <c r="R72" s="652"/>
      <c r="S72" s="659" t="s">
        <v>156</v>
      </c>
      <c r="T72" s="660"/>
      <c r="U72" s="661"/>
      <c r="V72" s="699"/>
      <c r="W72" s="700"/>
      <c r="X72" s="700"/>
      <c r="Y72" s="700"/>
      <c r="Z72" s="740" t="s">
        <v>154</v>
      </c>
      <c r="AA72" s="746">
        <f>V72*1.08</f>
        <v>0</v>
      </c>
      <c r="AB72" s="747"/>
      <c r="AC72" s="747"/>
      <c r="AD72" s="740" t="s">
        <v>154</v>
      </c>
      <c r="AE72" s="730" t="s">
        <v>157</v>
      </c>
      <c r="AF72" s="731"/>
    </row>
    <row r="73" spans="1:73" s="218" customFormat="1" ht="20.100000000000001" customHeight="1" x14ac:dyDescent="0.15">
      <c r="A73" s="665"/>
      <c r="B73" s="666"/>
      <c r="C73" s="666"/>
      <c r="D73" s="667"/>
      <c r="E73" s="653"/>
      <c r="F73" s="654"/>
      <c r="G73" s="654"/>
      <c r="H73" s="654"/>
      <c r="I73" s="654"/>
      <c r="J73" s="654"/>
      <c r="K73" s="655"/>
      <c r="L73" s="653"/>
      <c r="M73" s="654"/>
      <c r="N73" s="654"/>
      <c r="O73" s="654"/>
      <c r="P73" s="654"/>
      <c r="Q73" s="654"/>
      <c r="R73" s="655"/>
      <c r="S73" s="631"/>
      <c r="T73" s="632"/>
      <c r="U73" s="633"/>
      <c r="V73" s="688"/>
      <c r="W73" s="689"/>
      <c r="X73" s="689"/>
      <c r="Y73" s="689"/>
      <c r="Z73" s="691"/>
      <c r="AA73" s="684"/>
      <c r="AB73" s="685"/>
      <c r="AC73" s="685"/>
      <c r="AD73" s="691"/>
      <c r="AE73" s="732"/>
      <c r="AF73" s="733"/>
    </row>
    <row r="74" spans="1:73" s="218" customFormat="1" ht="20.100000000000001" customHeight="1" x14ac:dyDescent="0.15">
      <c r="A74" s="665"/>
      <c r="B74" s="666"/>
      <c r="C74" s="666"/>
      <c r="D74" s="667"/>
      <c r="E74" s="653"/>
      <c r="F74" s="654"/>
      <c r="G74" s="654"/>
      <c r="H74" s="654"/>
      <c r="I74" s="654"/>
      <c r="J74" s="654"/>
      <c r="K74" s="655"/>
      <c r="L74" s="653"/>
      <c r="M74" s="654"/>
      <c r="N74" s="654"/>
      <c r="O74" s="654"/>
      <c r="P74" s="654"/>
      <c r="Q74" s="654"/>
      <c r="R74" s="655"/>
      <c r="S74" s="628" t="s">
        <v>159</v>
      </c>
      <c r="T74" s="629"/>
      <c r="U74" s="630"/>
      <c r="V74" s="686"/>
      <c r="W74" s="687"/>
      <c r="X74" s="687"/>
      <c r="Y74" s="687"/>
      <c r="Z74" s="690" t="s">
        <v>154</v>
      </c>
      <c r="AA74" s="682">
        <f>V74*1.08</f>
        <v>0</v>
      </c>
      <c r="AB74" s="683"/>
      <c r="AC74" s="683"/>
      <c r="AD74" s="690" t="s">
        <v>154</v>
      </c>
      <c r="AE74" s="728" t="s">
        <v>157</v>
      </c>
      <c r="AF74" s="729"/>
    </row>
    <row r="75" spans="1:73" s="218" customFormat="1" ht="20.100000000000001" customHeight="1" x14ac:dyDescent="0.15">
      <c r="A75" s="665"/>
      <c r="B75" s="666"/>
      <c r="C75" s="666"/>
      <c r="D75" s="667"/>
      <c r="E75" s="653"/>
      <c r="F75" s="654"/>
      <c r="G75" s="654"/>
      <c r="H75" s="654"/>
      <c r="I75" s="654"/>
      <c r="J75" s="654"/>
      <c r="K75" s="655"/>
      <c r="L75" s="653"/>
      <c r="M75" s="654"/>
      <c r="N75" s="654"/>
      <c r="O75" s="654"/>
      <c r="P75" s="654"/>
      <c r="Q75" s="654"/>
      <c r="R75" s="655"/>
      <c r="S75" s="631"/>
      <c r="T75" s="632"/>
      <c r="U75" s="633"/>
      <c r="V75" s="688"/>
      <c r="W75" s="689"/>
      <c r="X75" s="689"/>
      <c r="Y75" s="689"/>
      <c r="Z75" s="691"/>
      <c r="AA75" s="684"/>
      <c r="AB75" s="685"/>
      <c r="AC75" s="685"/>
      <c r="AD75" s="691"/>
      <c r="AE75" s="732"/>
      <c r="AF75" s="733"/>
    </row>
    <row r="76" spans="1:73" s="218" customFormat="1" ht="20.100000000000001" customHeight="1" x14ac:dyDescent="0.15">
      <c r="A76" s="665"/>
      <c r="B76" s="666"/>
      <c r="C76" s="666"/>
      <c r="D76" s="667"/>
      <c r="E76" s="653"/>
      <c r="F76" s="654"/>
      <c r="G76" s="654"/>
      <c r="H76" s="654"/>
      <c r="I76" s="654"/>
      <c r="J76" s="654"/>
      <c r="K76" s="655"/>
      <c r="L76" s="653"/>
      <c r="M76" s="654"/>
      <c r="N76" s="654"/>
      <c r="O76" s="654"/>
      <c r="P76" s="654"/>
      <c r="Q76" s="654"/>
      <c r="R76" s="655"/>
      <c r="S76" s="628" t="s">
        <v>162</v>
      </c>
      <c r="T76" s="629"/>
      <c r="U76" s="630"/>
      <c r="V76" s="686"/>
      <c r="W76" s="687"/>
      <c r="X76" s="687"/>
      <c r="Y76" s="687"/>
      <c r="Z76" s="690" t="s">
        <v>154</v>
      </c>
      <c r="AA76" s="682">
        <f>V76*1.08</f>
        <v>0</v>
      </c>
      <c r="AB76" s="683"/>
      <c r="AC76" s="683"/>
      <c r="AD76" s="690" t="s">
        <v>154</v>
      </c>
      <c r="AE76" s="728" t="s">
        <v>157</v>
      </c>
      <c r="AF76" s="729"/>
    </row>
    <row r="77" spans="1:73" s="218" customFormat="1" ht="20.100000000000001" customHeight="1" x14ac:dyDescent="0.15">
      <c r="A77" s="665"/>
      <c r="B77" s="666"/>
      <c r="C77" s="666"/>
      <c r="D77" s="667"/>
      <c r="E77" s="653"/>
      <c r="F77" s="654"/>
      <c r="G77" s="654"/>
      <c r="H77" s="654"/>
      <c r="I77" s="654"/>
      <c r="J77" s="654"/>
      <c r="K77" s="655"/>
      <c r="L77" s="653"/>
      <c r="M77" s="654"/>
      <c r="N77" s="654"/>
      <c r="O77" s="654"/>
      <c r="P77" s="654"/>
      <c r="Q77" s="654"/>
      <c r="R77" s="655"/>
      <c r="S77" s="631"/>
      <c r="T77" s="632"/>
      <c r="U77" s="633"/>
      <c r="V77" s="688"/>
      <c r="W77" s="689"/>
      <c r="X77" s="689"/>
      <c r="Y77" s="689"/>
      <c r="Z77" s="691"/>
      <c r="AA77" s="684"/>
      <c r="AB77" s="685"/>
      <c r="AC77" s="685"/>
      <c r="AD77" s="691"/>
      <c r="AE77" s="732"/>
      <c r="AF77" s="733"/>
    </row>
    <row r="78" spans="1:73" s="218" customFormat="1" ht="20.100000000000001" customHeight="1" x14ac:dyDescent="0.15">
      <c r="A78" s="665"/>
      <c r="B78" s="666"/>
      <c r="C78" s="666"/>
      <c r="D78" s="667"/>
      <c r="E78" s="653"/>
      <c r="F78" s="654"/>
      <c r="G78" s="654"/>
      <c r="H78" s="654"/>
      <c r="I78" s="654"/>
      <c r="J78" s="654"/>
      <c r="K78" s="655"/>
      <c r="L78" s="653"/>
      <c r="M78" s="654"/>
      <c r="N78" s="654"/>
      <c r="O78" s="654"/>
      <c r="P78" s="654"/>
      <c r="Q78" s="654"/>
      <c r="R78" s="655"/>
      <c r="S78" s="628" t="s">
        <v>163</v>
      </c>
      <c r="T78" s="629"/>
      <c r="U78" s="630"/>
      <c r="V78" s="686"/>
      <c r="W78" s="687"/>
      <c r="X78" s="687"/>
      <c r="Y78" s="687"/>
      <c r="Z78" s="690" t="s">
        <v>154</v>
      </c>
      <c r="AA78" s="682">
        <f>V78*1.08</f>
        <v>0</v>
      </c>
      <c r="AB78" s="683"/>
      <c r="AC78" s="683"/>
      <c r="AD78" s="690" t="s">
        <v>154</v>
      </c>
      <c r="AE78" s="728" t="s">
        <v>157</v>
      </c>
      <c r="AF78" s="729"/>
    </row>
    <row r="79" spans="1:73" s="218" customFormat="1" ht="20.100000000000001" customHeight="1" x14ac:dyDescent="0.15">
      <c r="A79" s="665"/>
      <c r="B79" s="666"/>
      <c r="C79" s="666"/>
      <c r="D79" s="667"/>
      <c r="E79" s="653"/>
      <c r="F79" s="654"/>
      <c r="G79" s="654"/>
      <c r="H79" s="654"/>
      <c r="I79" s="654"/>
      <c r="J79" s="654"/>
      <c r="K79" s="655"/>
      <c r="L79" s="653"/>
      <c r="M79" s="654"/>
      <c r="N79" s="654"/>
      <c r="O79" s="654"/>
      <c r="P79" s="654"/>
      <c r="Q79" s="654"/>
      <c r="R79" s="655"/>
      <c r="S79" s="631"/>
      <c r="T79" s="632"/>
      <c r="U79" s="633"/>
      <c r="V79" s="688"/>
      <c r="W79" s="689"/>
      <c r="X79" s="689"/>
      <c r="Y79" s="689"/>
      <c r="Z79" s="691"/>
      <c r="AA79" s="684"/>
      <c r="AB79" s="685"/>
      <c r="AC79" s="685"/>
      <c r="AD79" s="691"/>
      <c r="AE79" s="732"/>
      <c r="AF79" s="733"/>
    </row>
    <row r="80" spans="1:73" s="218" customFormat="1" ht="20.100000000000001" customHeight="1" x14ac:dyDescent="0.15">
      <c r="A80" s="665"/>
      <c r="B80" s="666"/>
      <c r="C80" s="666"/>
      <c r="D80" s="667"/>
      <c r="E80" s="653"/>
      <c r="F80" s="654"/>
      <c r="G80" s="654"/>
      <c r="H80" s="654"/>
      <c r="I80" s="654"/>
      <c r="J80" s="654"/>
      <c r="K80" s="655"/>
      <c r="L80" s="653"/>
      <c r="M80" s="654"/>
      <c r="N80" s="654"/>
      <c r="O80" s="654"/>
      <c r="P80" s="654"/>
      <c r="Q80" s="654"/>
      <c r="R80" s="655"/>
      <c r="S80" s="628" t="s">
        <v>166</v>
      </c>
      <c r="T80" s="629"/>
      <c r="U80" s="630"/>
      <c r="V80" s="686"/>
      <c r="W80" s="687"/>
      <c r="X80" s="687"/>
      <c r="Y80" s="687"/>
      <c r="Z80" s="690" t="s">
        <v>154</v>
      </c>
      <c r="AA80" s="682">
        <f>V80*1.08</f>
        <v>0</v>
      </c>
      <c r="AB80" s="683"/>
      <c r="AC80" s="683"/>
      <c r="AD80" s="690" t="s">
        <v>154</v>
      </c>
      <c r="AE80" s="728" t="s">
        <v>157</v>
      </c>
      <c r="AF80" s="729"/>
    </row>
    <row r="81" spans="1:32" s="218" customFormat="1" ht="20.100000000000001" customHeight="1" x14ac:dyDescent="0.15">
      <c r="A81" s="677"/>
      <c r="B81" s="678"/>
      <c r="C81" s="678"/>
      <c r="D81" s="698"/>
      <c r="E81" s="656"/>
      <c r="F81" s="657"/>
      <c r="G81" s="657"/>
      <c r="H81" s="657"/>
      <c r="I81" s="657"/>
      <c r="J81" s="657"/>
      <c r="K81" s="658"/>
      <c r="L81" s="656"/>
      <c r="M81" s="657"/>
      <c r="N81" s="657"/>
      <c r="O81" s="657"/>
      <c r="P81" s="657"/>
      <c r="Q81" s="657"/>
      <c r="R81" s="658"/>
      <c r="S81" s="631"/>
      <c r="T81" s="632"/>
      <c r="U81" s="633"/>
      <c r="V81" s="688"/>
      <c r="W81" s="689"/>
      <c r="X81" s="689"/>
      <c r="Y81" s="689"/>
      <c r="Z81" s="691"/>
      <c r="AA81" s="684"/>
      <c r="AB81" s="685"/>
      <c r="AC81" s="685"/>
      <c r="AD81" s="691"/>
      <c r="AE81" s="732"/>
      <c r="AF81" s="733"/>
    </row>
    <row r="82" spans="1:32" s="218" customFormat="1" ht="20.100000000000001" customHeight="1" x14ac:dyDescent="0.15">
      <c r="A82" s="671" t="s">
        <v>167</v>
      </c>
      <c r="B82" s="672"/>
      <c r="C82" s="672"/>
      <c r="D82" s="672"/>
      <c r="E82" s="692" t="s">
        <v>330</v>
      </c>
      <c r="F82" s="692"/>
      <c r="G82" s="692"/>
      <c r="H82" s="692"/>
      <c r="I82" s="692"/>
      <c r="J82" s="692"/>
      <c r="K82" s="692"/>
      <c r="L82" s="692" t="s">
        <v>331</v>
      </c>
      <c r="M82" s="692"/>
      <c r="N82" s="692"/>
      <c r="O82" s="692"/>
      <c r="P82" s="692"/>
      <c r="Q82" s="692"/>
      <c r="R82" s="692"/>
      <c r="S82" s="628" t="s">
        <v>156</v>
      </c>
      <c r="T82" s="629"/>
      <c r="U82" s="630"/>
      <c r="V82" s="686"/>
      <c r="W82" s="687"/>
      <c r="X82" s="687"/>
      <c r="Y82" s="687"/>
      <c r="Z82" s="690" t="s">
        <v>154</v>
      </c>
      <c r="AA82" s="682">
        <f>V82*1.08</f>
        <v>0</v>
      </c>
      <c r="AB82" s="683"/>
      <c r="AC82" s="683"/>
      <c r="AD82" s="690" t="s">
        <v>154</v>
      </c>
      <c r="AE82" s="728" t="s">
        <v>157</v>
      </c>
      <c r="AF82" s="729"/>
    </row>
    <row r="83" spans="1:32" s="218" customFormat="1" ht="20.100000000000001" customHeight="1" x14ac:dyDescent="0.15">
      <c r="A83" s="673"/>
      <c r="B83" s="674"/>
      <c r="C83" s="674"/>
      <c r="D83" s="674"/>
      <c r="E83" s="693"/>
      <c r="F83" s="693"/>
      <c r="G83" s="693"/>
      <c r="H83" s="693"/>
      <c r="I83" s="693"/>
      <c r="J83" s="693"/>
      <c r="K83" s="693"/>
      <c r="L83" s="693"/>
      <c r="M83" s="693"/>
      <c r="N83" s="693"/>
      <c r="O83" s="693"/>
      <c r="P83" s="693"/>
      <c r="Q83" s="693"/>
      <c r="R83" s="693"/>
      <c r="S83" s="631"/>
      <c r="T83" s="632"/>
      <c r="U83" s="633"/>
      <c r="V83" s="688"/>
      <c r="W83" s="689"/>
      <c r="X83" s="689"/>
      <c r="Y83" s="689"/>
      <c r="Z83" s="691"/>
      <c r="AA83" s="684"/>
      <c r="AB83" s="685"/>
      <c r="AC83" s="685"/>
      <c r="AD83" s="691"/>
      <c r="AE83" s="732"/>
      <c r="AF83" s="733"/>
    </row>
    <row r="84" spans="1:32" s="218" customFormat="1" ht="20.100000000000001" customHeight="1" x14ac:dyDescent="0.15">
      <c r="A84" s="673"/>
      <c r="B84" s="674"/>
      <c r="C84" s="674"/>
      <c r="D84" s="674"/>
      <c r="E84" s="693"/>
      <c r="F84" s="693"/>
      <c r="G84" s="693"/>
      <c r="H84" s="693"/>
      <c r="I84" s="693"/>
      <c r="J84" s="693"/>
      <c r="K84" s="693"/>
      <c r="L84" s="693"/>
      <c r="M84" s="693"/>
      <c r="N84" s="693"/>
      <c r="O84" s="693"/>
      <c r="P84" s="693"/>
      <c r="Q84" s="693"/>
      <c r="R84" s="693"/>
      <c r="S84" s="628" t="s">
        <v>159</v>
      </c>
      <c r="T84" s="629"/>
      <c r="U84" s="630"/>
      <c r="V84" s="686"/>
      <c r="W84" s="687"/>
      <c r="X84" s="687"/>
      <c r="Y84" s="687"/>
      <c r="Z84" s="690" t="s">
        <v>154</v>
      </c>
      <c r="AA84" s="682">
        <f>V84*1.08</f>
        <v>0</v>
      </c>
      <c r="AB84" s="683"/>
      <c r="AC84" s="683"/>
      <c r="AD84" s="690" t="s">
        <v>154</v>
      </c>
      <c r="AE84" s="728" t="s">
        <v>157</v>
      </c>
      <c r="AF84" s="729"/>
    </row>
    <row r="85" spans="1:32" s="218" customFormat="1" ht="20.100000000000001" customHeight="1" x14ac:dyDescent="0.15">
      <c r="A85" s="673"/>
      <c r="B85" s="674"/>
      <c r="C85" s="674"/>
      <c r="D85" s="674"/>
      <c r="E85" s="693"/>
      <c r="F85" s="693"/>
      <c r="G85" s="693"/>
      <c r="H85" s="693"/>
      <c r="I85" s="693"/>
      <c r="J85" s="693"/>
      <c r="K85" s="693"/>
      <c r="L85" s="693"/>
      <c r="M85" s="693"/>
      <c r="N85" s="693"/>
      <c r="O85" s="693"/>
      <c r="P85" s="693"/>
      <c r="Q85" s="693"/>
      <c r="R85" s="693"/>
      <c r="S85" s="631"/>
      <c r="T85" s="632"/>
      <c r="U85" s="633"/>
      <c r="V85" s="688"/>
      <c r="W85" s="689"/>
      <c r="X85" s="689"/>
      <c r="Y85" s="689"/>
      <c r="Z85" s="691"/>
      <c r="AA85" s="684"/>
      <c r="AB85" s="685"/>
      <c r="AC85" s="685"/>
      <c r="AD85" s="691"/>
      <c r="AE85" s="732"/>
      <c r="AF85" s="733"/>
    </row>
    <row r="86" spans="1:32" s="218" customFormat="1" ht="20.100000000000001" customHeight="1" x14ac:dyDescent="0.15">
      <c r="A86" s="673"/>
      <c r="B86" s="674"/>
      <c r="C86" s="674"/>
      <c r="D86" s="674"/>
      <c r="E86" s="693"/>
      <c r="F86" s="693"/>
      <c r="G86" s="693"/>
      <c r="H86" s="693"/>
      <c r="I86" s="693"/>
      <c r="J86" s="693"/>
      <c r="K86" s="693"/>
      <c r="L86" s="693"/>
      <c r="M86" s="693"/>
      <c r="N86" s="693"/>
      <c r="O86" s="693"/>
      <c r="P86" s="693"/>
      <c r="Q86" s="693"/>
      <c r="R86" s="693"/>
      <c r="S86" s="628" t="s">
        <v>162</v>
      </c>
      <c r="T86" s="629"/>
      <c r="U86" s="630"/>
      <c r="V86" s="686"/>
      <c r="W86" s="687"/>
      <c r="X86" s="687"/>
      <c r="Y86" s="687"/>
      <c r="Z86" s="690" t="s">
        <v>154</v>
      </c>
      <c r="AA86" s="682">
        <f>V86*1.08</f>
        <v>0</v>
      </c>
      <c r="AB86" s="683"/>
      <c r="AC86" s="683"/>
      <c r="AD86" s="690" t="s">
        <v>154</v>
      </c>
      <c r="AE86" s="728" t="s">
        <v>157</v>
      </c>
      <c r="AF86" s="729"/>
    </row>
    <row r="87" spans="1:32" s="218" customFormat="1" ht="20.100000000000001" customHeight="1" x14ac:dyDescent="0.15">
      <c r="A87" s="673"/>
      <c r="B87" s="674"/>
      <c r="C87" s="674"/>
      <c r="D87" s="674"/>
      <c r="E87" s="693"/>
      <c r="F87" s="693"/>
      <c r="G87" s="693"/>
      <c r="H87" s="693"/>
      <c r="I87" s="693"/>
      <c r="J87" s="693"/>
      <c r="K87" s="693"/>
      <c r="L87" s="693"/>
      <c r="M87" s="693"/>
      <c r="N87" s="693"/>
      <c r="O87" s="693"/>
      <c r="P87" s="693"/>
      <c r="Q87" s="693"/>
      <c r="R87" s="693"/>
      <c r="S87" s="631"/>
      <c r="T87" s="632"/>
      <c r="U87" s="633"/>
      <c r="V87" s="688"/>
      <c r="W87" s="689"/>
      <c r="X87" s="689"/>
      <c r="Y87" s="689"/>
      <c r="Z87" s="691"/>
      <c r="AA87" s="684"/>
      <c r="AB87" s="685"/>
      <c r="AC87" s="685"/>
      <c r="AD87" s="691"/>
      <c r="AE87" s="732"/>
      <c r="AF87" s="733"/>
    </row>
    <row r="88" spans="1:32" s="218" customFormat="1" ht="20.100000000000001" customHeight="1" x14ac:dyDescent="0.15">
      <c r="A88" s="673"/>
      <c r="B88" s="674"/>
      <c r="C88" s="674"/>
      <c r="D88" s="674"/>
      <c r="E88" s="693"/>
      <c r="F88" s="693"/>
      <c r="G88" s="693"/>
      <c r="H88" s="693"/>
      <c r="I88" s="693"/>
      <c r="J88" s="693"/>
      <c r="K88" s="693"/>
      <c r="L88" s="693"/>
      <c r="M88" s="693"/>
      <c r="N88" s="693"/>
      <c r="O88" s="693"/>
      <c r="P88" s="693"/>
      <c r="Q88" s="693"/>
      <c r="R88" s="693"/>
      <c r="S88" s="628" t="s">
        <v>163</v>
      </c>
      <c r="T88" s="629"/>
      <c r="U88" s="630"/>
      <c r="V88" s="686"/>
      <c r="W88" s="687"/>
      <c r="X88" s="687"/>
      <c r="Y88" s="687"/>
      <c r="Z88" s="690" t="s">
        <v>154</v>
      </c>
      <c r="AA88" s="682">
        <f>V88*1.08</f>
        <v>0</v>
      </c>
      <c r="AB88" s="683"/>
      <c r="AC88" s="683"/>
      <c r="AD88" s="690" t="s">
        <v>154</v>
      </c>
      <c r="AE88" s="728" t="s">
        <v>157</v>
      </c>
      <c r="AF88" s="729"/>
    </row>
    <row r="89" spans="1:32" s="218" customFormat="1" ht="20.100000000000001" customHeight="1" x14ac:dyDescent="0.15">
      <c r="A89" s="673"/>
      <c r="B89" s="674"/>
      <c r="C89" s="674"/>
      <c r="D89" s="674"/>
      <c r="E89" s="693"/>
      <c r="F89" s="693"/>
      <c r="G89" s="693"/>
      <c r="H89" s="693"/>
      <c r="I89" s="693"/>
      <c r="J89" s="693"/>
      <c r="K89" s="693"/>
      <c r="L89" s="693"/>
      <c r="M89" s="693"/>
      <c r="N89" s="693"/>
      <c r="O89" s="693"/>
      <c r="P89" s="693"/>
      <c r="Q89" s="693"/>
      <c r="R89" s="693"/>
      <c r="S89" s="631"/>
      <c r="T89" s="632"/>
      <c r="U89" s="633"/>
      <c r="V89" s="688"/>
      <c r="W89" s="689"/>
      <c r="X89" s="689"/>
      <c r="Y89" s="689"/>
      <c r="Z89" s="691"/>
      <c r="AA89" s="684"/>
      <c r="AB89" s="685"/>
      <c r="AC89" s="685"/>
      <c r="AD89" s="691"/>
      <c r="AE89" s="732"/>
      <c r="AF89" s="733"/>
    </row>
    <row r="90" spans="1:32" s="218" customFormat="1" ht="20.100000000000001" customHeight="1" x14ac:dyDescent="0.15">
      <c r="A90" s="673"/>
      <c r="B90" s="674"/>
      <c r="C90" s="674"/>
      <c r="D90" s="674"/>
      <c r="E90" s="693"/>
      <c r="F90" s="693"/>
      <c r="G90" s="693"/>
      <c r="H90" s="693"/>
      <c r="I90" s="693"/>
      <c r="J90" s="693"/>
      <c r="K90" s="693"/>
      <c r="L90" s="693"/>
      <c r="M90" s="693"/>
      <c r="N90" s="693"/>
      <c r="O90" s="693"/>
      <c r="P90" s="693"/>
      <c r="Q90" s="693"/>
      <c r="R90" s="693"/>
      <c r="S90" s="628" t="s">
        <v>166</v>
      </c>
      <c r="T90" s="629"/>
      <c r="U90" s="630"/>
      <c r="V90" s="686"/>
      <c r="W90" s="687"/>
      <c r="X90" s="687"/>
      <c r="Y90" s="687"/>
      <c r="Z90" s="690" t="s">
        <v>154</v>
      </c>
      <c r="AA90" s="682">
        <f>V90*1.08</f>
        <v>0</v>
      </c>
      <c r="AB90" s="683"/>
      <c r="AC90" s="683"/>
      <c r="AD90" s="690" t="s">
        <v>154</v>
      </c>
      <c r="AE90" s="728" t="s">
        <v>157</v>
      </c>
      <c r="AF90" s="729"/>
    </row>
    <row r="91" spans="1:32" s="218" customFormat="1" ht="20.100000000000001" customHeight="1" x14ac:dyDescent="0.15">
      <c r="A91" s="675"/>
      <c r="B91" s="676"/>
      <c r="C91" s="676"/>
      <c r="D91" s="676"/>
      <c r="E91" s="694"/>
      <c r="F91" s="694"/>
      <c r="G91" s="694"/>
      <c r="H91" s="694"/>
      <c r="I91" s="694"/>
      <c r="J91" s="694"/>
      <c r="K91" s="694"/>
      <c r="L91" s="694"/>
      <c r="M91" s="694"/>
      <c r="N91" s="694"/>
      <c r="O91" s="694"/>
      <c r="P91" s="694"/>
      <c r="Q91" s="694"/>
      <c r="R91" s="694"/>
      <c r="S91" s="631"/>
      <c r="T91" s="632"/>
      <c r="U91" s="633"/>
      <c r="V91" s="688"/>
      <c r="W91" s="689"/>
      <c r="X91" s="689"/>
      <c r="Y91" s="689"/>
      <c r="Z91" s="691"/>
      <c r="AA91" s="684"/>
      <c r="AB91" s="685"/>
      <c r="AC91" s="685"/>
      <c r="AD91" s="691"/>
      <c r="AE91" s="732"/>
      <c r="AF91" s="733"/>
    </row>
    <row r="92" spans="1:32" s="218" customFormat="1" ht="20.100000000000001" customHeight="1" x14ac:dyDescent="0.15">
      <c r="A92" s="662" t="s">
        <v>171</v>
      </c>
      <c r="B92" s="663"/>
      <c r="C92" s="663"/>
      <c r="D92" s="663"/>
      <c r="E92" s="679" t="s">
        <v>330</v>
      </c>
      <c r="F92" s="680"/>
      <c r="G92" s="680"/>
      <c r="H92" s="680"/>
      <c r="I92" s="680"/>
      <c r="J92" s="680"/>
      <c r="K92" s="681"/>
      <c r="L92" s="680" t="s">
        <v>331</v>
      </c>
      <c r="M92" s="680"/>
      <c r="N92" s="680"/>
      <c r="O92" s="680"/>
      <c r="P92" s="680"/>
      <c r="Q92" s="680"/>
      <c r="R92" s="681"/>
      <c r="S92" s="628" t="s">
        <v>156</v>
      </c>
      <c r="T92" s="629"/>
      <c r="U92" s="630"/>
      <c r="V92" s="686"/>
      <c r="W92" s="687"/>
      <c r="X92" s="687"/>
      <c r="Y92" s="687"/>
      <c r="Z92" s="690" t="s">
        <v>154</v>
      </c>
      <c r="AA92" s="682">
        <f>V92*1.08</f>
        <v>0</v>
      </c>
      <c r="AB92" s="683"/>
      <c r="AC92" s="683"/>
      <c r="AD92" s="690" t="s">
        <v>154</v>
      </c>
      <c r="AE92" s="728" t="s">
        <v>157</v>
      </c>
      <c r="AF92" s="729"/>
    </row>
    <row r="93" spans="1:32" s="218" customFormat="1" ht="20.100000000000001" customHeight="1" x14ac:dyDescent="0.15">
      <c r="A93" s="665"/>
      <c r="B93" s="666"/>
      <c r="C93" s="666"/>
      <c r="D93" s="666"/>
      <c r="E93" s="653"/>
      <c r="F93" s="654"/>
      <c r="G93" s="654"/>
      <c r="H93" s="654"/>
      <c r="I93" s="654"/>
      <c r="J93" s="654"/>
      <c r="K93" s="655"/>
      <c r="L93" s="654"/>
      <c r="M93" s="654"/>
      <c r="N93" s="654"/>
      <c r="O93" s="654"/>
      <c r="P93" s="654"/>
      <c r="Q93" s="654"/>
      <c r="R93" s="655"/>
      <c r="S93" s="631"/>
      <c r="T93" s="632"/>
      <c r="U93" s="633"/>
      <c r="V93" s="688"/>
      <c r="W93" s="689"/>
      <c r="X93" s="689"/>
      <c r="Y93" s="689"/>
      <c r="Z93" s="691"/>
      <c r="AA93" s="684"/>
      <c r="AB93" s="685"/>
      <c r="AC93" s="685"/>
      <c r="AD93" s="691"/>
      <c r="AE93" s="732"/>
      <c r="AF93" s="733"/>
    </row>
    <row r="94" spans="1:32" s="218" customFormat="1" ht="20.100000000000001" customHeight="1" x14ac:dyDescent="0.15">
      <c r="A94" s="665"/>
      <c r="B94" s="666"/>
      <c r="C94" s="666"/>
      <c r="D94" s="666"/>
      <c r="E94" s="653"/>
      <c r="F94" s="654"/>
      <c r="G94" s="654"/>
      <c r="H94" s="654"/>
      <c r="I94" s="654"/>
      <c r="J94" s="654"/>
      <c r="K94" s="655"/>
      <c r="L94" s="654"/>
      <c r="M94" s="654"/>
      <c r="N94" s="654"/>
      <c r="O94" s="654"/>
      <c r="P94" s="654"/>
      <c r="Q94" s="654"/>
      <c r="R94" s="655"/>
      <c r="S94" s="628" t="s">
        <v>159</v>
      </c>
      <c r="T94" s="629"/>
      <c r="U94" s="630"/>
      <c r="V94" s="686"/>
      <c r="W94" s="687"/>
      <c r="X94" s="687"/>
      <c r="Y94" s="687"/>
      <c r="Z94" s="690" t="s">
        <v>154</v>
      </c>
      <c r="AA94" s="682">
        <f>V94*1.08</f>
        <v>0</v>
      </c>
      <c r="AB94" s="683"/>
      <c r="AC94" s="683"/>
      <c r="AD94" s="690" t="s">
        <v>154</v>
      </c>
      <c r="AE94" s="728" t="s">
        <v>157</v>
      </c>
      <c r="AF94" s="729"/>
    </row>
    <row r="95" spans="1:32" s="218" customFormat="1" ht="20.100000000000001" customHeight="1" x14ac:dyDescent="0.15">
      <c r="A95" s="665"/>
      <c r="B95" s="666"/>
      <c r="C95" s="666"/>
      <c r="D95" s="666"/>
      <c r="E95" s="653"/>
      <c r="F95" s="654"/>
      <c r="G95" s="654"/>
      <c r="H95" s="654"/>
      <c r="I95" s="654"/>
      <c r="J95" s="654"/>
      <c r="K95" s="655"/>
      <c r="L95" s="654"/>
      <c r="M95" s="654"/>
      <c r="N95" s="654"/>
      <c r="O95" s="654"/>
      <c r="P95" s="654"/>
      <c r="Q95" s="654"/>
      <c r="R95" s="655"/>
      <c r="S95" s="631"/>
      <c r="T95" s="632"/>
      <c r="U95" s="633"/>
      <c r="V95" s="688"/>
      <c r="W95" s="689"/>
      <c r="X95" s="689"/>
      <c r="Y95" s="689"/>
      <c r="Z95" s="691"/>
      <c r="AA95" s="684"/>
      <c r="AB95" s="685"/>
      <c r="AC95" s="685"/>
      <c r="AD95" s="691"/>
      <c r="AE95" s="732"/>
      <c r="AF95" s="733"/>
    </row>
    <row r="96" spans="1:32" s="218" customFormat="1" ht="20.100000000000001" customHeight="1" x14ac:dyDescent="0.15">
      <c r="A96" s="665"/>
      <c r="B96" s="666"/>
      <c r="C96" s="666"/>
      <c r="D96" s="666"/>
      <c r="E96" s="653"/>
      <c r="F96" s="654"/>
      <c r="G96" s="654"/>
      <c r="H96" s="654"/>
      <c r="I96" s="654"/>
      <c r="J96" s="654"/>
      <c r="K96" s="655"/>
      <c r="L96" s="654"/>
      <c r="M96" s="654"/>
      <c r="N96" s="654"/>
      <c r="O96" s="654"/>
      <c r="P96" s="654"/>
      <c r="Q96" s="654"/>
      <c r="R96" s="655"/>
      <c r="S96" s="628" t="s">
        <v>162</v>
      </c>
      <c r="T96" s="629"/>
      <c r="U96" s="630"/>
      <c r="V96" s="686"/>
      <c r="W96" s="687"/>
      <c r="X96" s="687"/>
      <c r="Y96" s="687"/>
      <c r="Z96" s="690" t="s">
        <v>154</v>
      </c>
      <c r="AA96" s="682">
        <f>V96*1.08</f>
        <v>0</v>
      </c>
      <c r="AB96" s="683"/>
      <c r="AC96" s="683"/>
      <c r="AD96" s="690" t="s">
        <v>154</v>
      </c>
      <c r="AE96" s="728" t="s">
        <v>157</v>
      </c>
      <c r="AF96" s="729"/>
    </row>
    <row r="97" spans="1:32" s="218" customFormat="1" ht="20.100000000000001" customHeight="1" x14ac:dyDescent="0.15">
      <c r="A97" s="665"/>
      <c r="B97" s="666"/>
      <c r="C97" s="666"/>
      <c r="D97" s="666"/>
      <c r="E97" s="653"/>
      <c r="F97" s="654"/>
      <c r="G97" s="654"/>
      <c r="H97" s="654"/>
      <c r="I97" s="654"/>
      <c r="J97" s="654"/>
      <c r="K97" s="655"/>
      <c r="L97" s="654"/>
      <c r="M97" s="654"/>
      <c r="N97" s="654"/>
      <c r="O97" s="654"/>
      <c r="P97" s="654"/>
      <c r="Q97" s="654"/>
      <c r="R97" s="655"/>
      <c r="S97" s="631"/>
      <c r="T97" s="632"/>
      <c r="U97" s="633"/>
      <c r="V97" s="688"/>
      <c r="W97" s="689"/>
      <c r="X97" s="689"/>
      <c r="Y97" s="689"/>
      <c r="Z97" s="691"/>
      <c r="AA97" s="684"/>
      <c r="AB97" s="685"/>
      <c r="AC97" s="685"/>
      <c r="AD97" s="691"/>
      <c r="AE97" s="732"/>
      <c r="AF97" s="733"/>
    </row>
    <row r="98" spans="1:32" s="218" customFormat="1" ht="20.100000000000001" customHeight="1" x14ac:dyDescent="0.15">
      <c r="A98" s="665"/>
      <c r="B98" s="666"/>
      <c r="C98" s="666"/>
      <c r="D98" s="666"/>
      <c r="E98" s="653"/>
      <c r="F98" s="654"/>
      <c r="G98" s="654"/>
      <c r="H98" s="654"/>
      <c r="I98" s="654"/>
      <c r="J98" s="654"/>
      <c r="K98" s="655"/>
      <c r="L98" s="654"/>
      <c r="M98" s="654"/>
      <c r="N98" s="654"/>
      <c r="O98" s="654"/>
      <c r="P98" s="654"/>
      <c r="Q98" s="654"/>
      <c r="R98" s="655"/>
      <c r="S98" s="628" t="s">
        <v>163</v>
      </c>
      <c r="T98" s="629"/>
      <c r="U98" s="630"/>
      <c r="V98" s="686"/>
      <c r="W98" s="687"/>
      <c r="X98" s="687"/>
      <c r="Y98" s="687"/>
      <c r="Z98" s="690" t="s">
        <v>154</v>
      </c>
      <c r="AA98" s="682">
        <f>V98*1.08</f>
        <v>0</v>
      </c>
      <c r="AB98" s="683"/>
      <c r="AC98" s="683"/>
      <c r="AD98" s="690" t="s">
        <v>154</v>
      </c>
      <c r="AE98" s="728" t="s">
        <v>157</v>
      </c>
      <c r="AF98" s="729"/>
    </row>
    <row r="99" spans="1:32" s="218" customFormat="1" ht="20.100000000000001" customHeight="1" x14ac:dyDescent="0.15">
      <c r="A99" s="665"/>
      <c r="B99" s="666"/>
      <c r="C99" s="666"/>
      <c r="D99" s="666"/>
      <c r="E99" s="653"/>
      <c r="F99" s="654"/>
      <c r="G99" s="654"/>
      <c r="H99" s="654"/>
      <c r="I99" s="654"/>
      <c r="J99" s="654"/>
      <c r="K99" s="655"/>
      <c r="L99" s="654"/>
      <c r="M99" s="654"/>
      <c r="N99" s="654"/>
      <c r="O99" s="654"/>
      <c r="P99" s="654"/>
      <c r="Q99" s="654"/>
      <c r="R99" s="655"/>
      <c r="S99" s="631"/>
      <c r="T99" s="632"/>
      <c r="U99" s="633"/>
      <c r="V99" s="688"/>
      <c r="W99" s="689"/>
      <c r="X99" s="689"/>
      <c r="Y99" s="689"/>
      <c r="Z99" s="691"/>
      <c r="AA99" s="684"/>
      <c r="AB99" s="685"/>
      <c r="AC99" s="685"/>
      <c r="AD99" s="691"/>
      <c r="AE99" s="732"/>
      <c r="AF99" s="733"/>
    </row>
    <row r="100" spans="1:32" s="218" customFormat="1" ht="20.100000000000001" customHeight="1" x14ac:dyDescent="0.15">
      <c r="A100" s="665"/>
      <c r="B100" s="666"/>
      <c r="C100" s="666"/>
      <c r="D100" s="666"/>
      <c r="E100" s="653"/>
      <c r="F100" s="654"/>
      <c r="G100" s="654"/>
      <c r="H100" s="654"/>
      <c r="I100" s="654"/>
      <c r="J100" s="654"/>
      <c r="K100" s="655"/>
      <c r="L100" s="654"/>
      <c r="M100" s="654"/>
      <c r="N100" s="654"/>
      <c r="O100" s="654"/>
      <c r="P100" s="654"/>
      <c r="Q100" s="654"/>
      <c r="R100" s="655"/>
      <c r="S100" s="628" t="s">
        <v>166</v>
      </c>
      <c r="T100" s="629"/>
      <c r="U100" s="630"/>
      <c r="V100" s="686"/>
      <c r="W100" s="687"/>
      <c r="X100" s="687"/>
      <c r="Y100" s="687"/>
      <c r="Z100" s="690" t="s">
        <v>154</v>
      </c>
      <c r="AA100" s="682">
        <f>V100*1.08</f>
        <v>0</v>
      </c>
      <c r="AB100" s="683"/>
      <c r="AC100" s="683"/>
      <c r="AD100" s="690" t="s">
        <v>154</v>
      </c>
      <c r="AE100" s="728" t="s">
        <v>157</v>
      </c>
      <c r="AF100" s="729"/>
    </row>
    <row r="101" spans="1:32" s="218" customFormat="1" ht="20.100000000000001" customHeight="1" x14ac:dyDescent="0.15">
      <c r="A101" s="677"/>
      <c r="B101" s="678"/>
      <c r="C101" s="678"/>
      <c r="D101" s="678"/>
      <c r="E101" s="656"/>
      <c r="F101" s="657"/>
      <c r="G101" s="657"/>
      <c r="H101" s="657"/>
      <c r="I101" s="657"/>
      <c r="J101" s="657"/>
      <c r="K101" s="658"/>
      <c r="L101" s="657"/>
      <c r="M101" s="657"/>
      <c r="N101" s="657"/>
      <c r="O101" s="657"/>
      <c r="P101" s="657"/>
      <c r="Q101" s="657"/>
      <c r="R101" s="658"/>
      <c r="S101" s="631"/>
      <c r="T101" s="632"/>
      <c r="U101" s="633"/>
      <c r="V101" s="688"/>
      <c r="W101" s="689"/>
      <c r="X101" s="689"/>
      <c r="Y101" s="689"/>
      <c r="Z101" s="691"/>
      <c r="AA101" s="684"/>
      <c r="AB101" s="685"/>
      <c r="AC101" s="685"/>
      <c r="AD101" s="691"/>
      <c r="AE101" s="732"/>
      <c r="AF101" s="733"/>
    </row>
    <row r="102" spans="1:32" s="218" customFormat="1" ht="24.95" customHeight="1" x14ac:dyDescent="0.15">
      <c r="A102" s="662" t="s">
        <v>174</v>
      </c>
      <c r="B102" s="663"/>
      <c r="C102" s="663"/>
      <c r="D102" s="664"/>
      <c r="E102" s="634" t="s">
        <v>332</v>
      </c>
      <c r="F102" s="635"/>
      <c r="G102" s="635"/>
      <c r="H102" s="635"/>
      <c r="I102" s="635"/>
      <c r="J102" s="635"/>
      <c r="K102" s="636"/>
      <c r="L102" s="634" t="s">
        <v>332</v>
      </c>
      <c r="M102" s="635"/>
      <c r="N102" s="635"/>
      <c r="O102" s="635"/>
      <c r="P102" s="635"/>
      <c r="Q102" s="635"/>
      <c r="R102" s="636"/>
      <c r="S102" s="643" t="s">
        <v>175</v>
      </c>
      <c r="T102" s="643"/>
      <c r="U102" s="643"/>
      <c r="V102" s="720"/>
      <c r="W102" s="720"/>
      <c r="X102" s="720"/>
      <c r="Y102" s="721"/>
      <c r="Z102" s="724" t="s">
        <v>154</v>
      </c>
      <c r="AA102" s="703">
        <f>V102*1.08</f>
        <v>0</v>
      </c>
      <c r="AB102" s="703"/>
      <c r="AC102" s="620"/>
      <c r="AD102" s="716" t="s">
        <v>154</v>
      </c>
      <c r="AE102" s="624" t="s">
        <v>157</v>
      </c>
      <c r="AF102" s="704"/>
    </row>
    <row r="103" spans="1:32" s="218" customFormat="1" ht="24.95" customHeight="1" x14ac:dyDescent="0.15">
      <c r="A103" s="665"/>
      <c r="B103" s="666"/>
      <c r="C103" s="666"/>
      <c r="D103" s="667"/>
      <c r="E103" s="637"/>
      <c r="F103" s="638"/>
      <c r="G103" s="638"/>
      <c r="H103" s="638"/>
      <c r="I103" s="638"/>
      <c r="J103" s="638"/>
      <c r="K103" s="639"/>
      <c r="L103" s="637"/>
      <c r="M103" s="638"/>
      <c r="N103" s="638"/>
      <c r="O103" s="638"/>
      <c r="P103" s="638"/>
      <c r="Q103" s="638"/>
      <c r="R103" s="639"/>
      <c r="S103" s="643"/>
      <c r="T103" s="643"/>
      <c r="U103" s="643"/>
      <c r="V103" s="720"/>
      <c r="W103" s="720"/>
      <c r="X103" s="720"/>
      <c r="Y103" s="721"/>
      <c r="Z103" s="724"/>
      <c r="AA103" s="703"/>
      <c r="AB103" s="703"/>
      <c r="AC103" s="620"/>
      <c r="AD103" s="716"/>
      <c r="AE103" s="624"/>
      <c r="AF103" s="704"/>
    </row>
    <row r="104" spans="1:32" s="218" customFormat="1" ht="24.95" customHeight="1" x14ac:dyDescent="0.15">
      <c r="A104" s="665"/>
      <c r="B104" s="666"/>
      <c r="C104" s="666"/>
      <c r="D104" s="667"/>
      <c r="E104" s="637"/>
      <c r="F104" s="638"/>
      <c r="G104" s="638"/>
      <c r="H104" s="638"/>
      <c r="I104" s="638"/>
      <c r="J104" s="638"/>
      <c r="K104" s="639"/>
      <c r="L104" s="637"/>
      <c r="M104" s="638"/>
      <c r="N104" s="638"/>
      <c r="O104" s="638"/>
      <c r="P104" s="638"/>
      <c r="Q104" s="638"/>
      <c r="R104" s="639"/>
      <c r="S104" s="643"/>
      <c r="T104" s="643"/>
      <c r="U104" s="643"/>
      <c r="V104" s="720"/>
      <c r="W104" s="720"/>
      <c r="X104" s="720"/>
      <c r="Y104" s="721"/>
      <c r="Z104" s="724"/>
      <c r="AA104" s="703"/>
      <c r="AB104" s="703"/>
      <c r="AC104" s="620"/>
      <c r="AD104" s="716"/>
      <c r="AE104" s="624"/>
      <c r="AF104" s="704"/>
    </row>
    <row r="105" spans="1:32" s="218" customFormat="1" ht="24.95" customHeight="1" x14ac:dyDescent="0.15">
      <c r="A105" s="665"/>
      <c r="B105" s="666"/>
      <c r="C105" s="666"/>
      <c r="D105" s="667"/>
      <c r="E105" s="637"/>
      <c r="F105" s="638"/>
      <c r="G105" s="638"/>
      <c r="H105" s="638"/>
      <c r="I105" s="638"/>
      <c r="J105" s="638"/>
      <c r="K105" s="639"/>
      <c r="L105" s="637"/>
      <c r="M105" s="638"/>
      <c r="N105" s="638"/>
      <c r="O105" s="638"/>
      <c r="P105" s="638"/>
      <c r="Q105" s="638"/>
      <c r="R105" s="639"/>
      <c r="S105" s="643" t="s">
        <v>176</v>
      </c>
      <c r="T105" s="643"/>
      <c r="U105" s="643"/>
      <c r="V105" s="720"/>
      <c r="W105" s="720"/>
      <c r="X105" s="720"/>
      <c r="Y105" s="721"/>
      <c r="Z105" s="724" t="s">
        <v>154</v>
      </c>
      <c r="AA105" s="703">
        <f>V105*1.08</f>
        <v>0</v>
      </c>
      <c r="AB105" s="703"/>
      <c r="AC105" s="620"/>
      <c r="AD105" s="716" t="s">
        <v>154</v>
      </c>
      <c r="AE105" s="624" t="s">
        <v>157</v>
      </c>
      <c r="AF105" s="704"/>
    </row>
    <row r="106" spans="1:32" s="218" customFormat="1" ht="24.95" customHeight="1" x14ac:dyDescent="0.15">
      <c r="A106" s="665"/>
      <c r="B106" s="666"/>
      <c r="C106" s="666"/>
      <c r="D106" s="667"/>
      <c r="E106" s="637"/>
      <c r="F106" s="638"/>
      <c r="G106" s="638"/>
      <c r="H106" s="638"/>
      <c r="I106" s="638"/>
      <c r="J106" s="638"/>
      <c r="K106" s="639"/>
      <c r="L106" s="637"/>
      <c r="M106" s="638"/>
      <c r="N106" s="638"/>
      <c r="O106" s="638"/>
      <c r="P106" s="638"/>
      <c r="Q106" s="638"/>
      <c r="R106" s="639"/>
      <c r="S106" s="643"/>
      <c r="T106" s="643"/>
      <c r="U106" s="643"/>
      <c r="V106" s="720"/>
      <c r="W106" s="720"/>
      <c r="X106" s="720"/>
      <c r="Y106" s="721"/>
      <c r="Z106" s="724"/>
      <c r="AA106" s="703"/>
      <c r="AB106" s="703"/>
      <c r="AC106" s="620"/>
      <c r="AD106" s="716"/>
      <c r="AE106" s="624"/>
      <c r="AF106" s="704"/>
    </row>
    <row r="107" spans="1:32" s="218" customFormat="1" ht="24.95" customHeight="1" thickBot="1" x14ac:dyDescent="0.2">
      <c r="A107" s="668"/>
      <c r="B107" s="669"/>
      <c r="C107" s="669"/>
      <c r="D107" s="670"/>
      <c r="E107" s="640"/>
      <c r="F107" s="641"/>
      <c r="G107" s="641"/>
      <c r="H107" s="641"/>
      <c r="I107" s="641"/>
      <c r="J107" s="641"/>
      <c r="K107" s="642"/>
      <c r="L107" s="640"/>
      <c r="M107" s="641"/>
      <c r="N107" s="641"/>
      <c r="O107" s="641"/>
      <c r="P107" s="641"/>
      <c r="Q107" s="641"/>
      <c r="R107" s="642"/>
      <c r="S107" s="719"/>
      <c r="T107" s="719"/>
      <c r="U107" s="719"/>
      <c r="V107" s="722"/>
      <c r="W107" s="722"/>
      <c r="X107" s="722"/>
      <c r="Y107" s="723"/>
      <c r="Z107" s="725"/>
      <c r="AA107" s="714"/>
      <c r="AB107" s="714"/>
      <c r="AC107" s="715"/>
      <c r="AD107" s="717"/>
      <c r="AE107" s="626"/>
      <c r="AF107" s="718"/>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602" t="s">
        <v>177</v>
      </c>
      <c r="B109" s="603"/>
      <c r="C109" s="603"/>
      <c r="D109" s="604"/>
      <c r="E109" s="705" t="s">
        <v>178</v>
      </c>
      <c r="F109" s="706"/>
      <c r="G109" s="706"/>
      <c r="H109" s="706"/>
      <c r="I109" s="706"/>
      <c r="J109" s="706"/>
      <c r="K109" s="706"/>
      <c r="L109" s="706"/>
      <c r="M109" s="706"/>
      <c r="N109" s="706"/>
      <c r="O109" s="706"/>
      <c r="P109" s="706"/>
      <c r="Q109" s="706"/>
      <c r="R109" s="706"/>
      <c r="S109" s="706"/>
      <c r="T109" s="706"/>
      <c r="U109" s="706"/>
      <c r="V109" s="706"/>
      <c r="W109" s="706"/>
      <c r="X109" s="706"/>
      <c r="Y109" s="706"/>
      <c r="Z109" s="706"/>
      <c r="AA109" s="706"/>
      <c r="AB109" s="706"/>
      <c r="AC109" s="706"/>
      <c r="AD109" s="706"/>
      <c r="AE109" s="706"/>
      <c r="AF109" s="707"/>
    </row>
    <row r="110" spans="1:32" s="218" customFormat="1" ht="20.100000000000001" customHeight="1" x14ac:dyDescent="0.15">
      <c r="A110" s="605"/>
      <c r="B110" s="606"/>
      <c r="C110" s="606"/>
      <c r="D110" s="607"/>
      <c r="E110" s="708"/>
      <c r="F110" s="709"/>
      <c r="G110" s="709"/>
      <c r="H110" s="709"/>
      <c r="I110" s="709"/>
      <c r="J110" s="709"/>
      <c r="K110" s="709"/>
      <c r="L110" s="709"/>
      <c r="M110" s="709"/>
      <c r="N110" s="709"/>
      <c r="O110" s="709"/>
      <c r="P110" s="709"/>
      <c r="Q110" s="709"/>
      <c r="R110" s="709"/>
      <c r="S110" s="709"/>
      <c r="T110" s="709"/>
      <c r="U110" s="709"/>
      <c r="V110" s="709"/>
      <c r="W110" s="709"/>
      <c r="X110" s="709"/>
      <c r="Y110" s="709"/>
      <c r="Z110" s="709"/>
      <c r="AA110" s="709"/>
      <c r="AB110" s="709"/>
      <c r="AC110" s="709"/>
      <c r="AD110" s="709"/>
      <c r="AE110" s="709"/>
      <c r="AF110" s="710"/>
    </row>
    <row r="111" spans="1:32" s="218" customFormat="1" ht="20.100000000000001" customHeight="1" x14ac:dyDescent="0.15">
      <c r="A111" s="605"/>
      <c r="B111" s="606"/>
      <c r="C111" s="606"/>
      <c r="D111" s="607"/>
      <c r="E111" s="708"/>
      <c r="F111" s="709"/>
      <c r="G111" s="709"/>
      <c r="H111" s="709"/>
      <c r="I111" s="709"/>
      <c r="J111" s="709"/>
      <c r="K111" s="709"/>
      <c r="L111" s="709"/>
      <c r="M111" s="709"/>
      <c r="N111" s="709"/>
      <c r="O111" s="709"/>
      <c r="P111" s="709"/>
      <c r="Q111" s="709"/>
      <c r="R111" s="709"/>
      <c r="S111" s="709"/>
      <c r="T111" s="709"/>
      <c r="U111" s="709"/>
      <c r="V111" s="709"/>
      <c r="W111" s="709"/>
      <c r="X111" s="709"/>
      <c r="Y111" s="709"/>
      <c r="Z111" s="709"/>
      <c r="AA111" s="709"/>
      <c r="AB111" s="709"/>
      <c r="AC111" s="709"/>
      <c r="AD111" s="709"/>
      <c r="AE111" s="709"/>
      <c r="AF111" s="710"/>
    </row>
    <row r="112" spans="1:32" s="218" customFormat="1" ht="20.100000000000001" customHeight="1" x14ac:dyDescent="0.15">
      <c r="A112" s="605"/>
      <c r="B112" s="606"/>
      <c r="C112" s="606"/>
      <c r="D112" s="607"/>
      <c r="E112" s="708"/>
      <c r="F112" s="709"/>
      <c r="G112" s="709"/>
      <c r="H112" s="709"/>
      <c r="I112" s="709"/>
      <c r="J112" s="709"/>
      <c r="K112" s="709"/>
      <c r="L112" s="709"/>
      <c r="M112" s="709"/>
      <c r="N112" s="709"/>
      <c r="O112" s="709"/>
      <c r="P112" s="709"/>
      <c r="Q112" s="709"/>
      <c r="R112" s="709"/>
      <c r="S112" s="709"/>
      <c r="T112" s="709"/>
      <c r="U112" s="709"/>
      <c r="V112" s="709"/>
      <c r="W112" s="709"/>
      <c r="X112" s="709"/>
      <c r="Y112" s="709"/>
      <c r="Z112" s="709"/>
      <c r="AA112" s="709"/>
      <c r="AB112" s="709"/>
      <c r="AC112" s="709"/>
      <c r="AD112" s="709"/>
      <c r="AE112" s="709"/>
      <c r="AF112" s="710"/>
    </row>
    <row r="113" spans="1:32" s="218" customFormat="1" ht="20.100000000000001" customHeight="1" thickBot="1" x14ac:dyDescent="0.2">
      <c r="A113" s="608"/>
      <c r="B113" s="609"/>
      <c r="C113" s="609"/>
      <c r="D113" s="610"/>
      <c r="E113" s="711"/>
      <c r="F113" s="712"/>
      <c r="G113" s="712"/>
      <c r="H113" s="712"/>
      <c r="I113" s="712"/>
      <c r="J113" s="712"/>
      <c r="K113" s="712"/>
      <c r="L113" s="712"/>
      <c r="M113" s="712"/>
      <c r="N113" s="712"/>
      <c r="O113" s="712"/>
      <c r="P113" s="712"/>
      <c r="Q113" s="712"/>
      <c r="R113" s="712"/>
      <c r="S113" s="712"/>
      <c r="T113" s="712"/>
      <c r="U113" s="712"/>
      <c r="V113" s="712"/>
      <c r="W113" s="712"/>
      <c r="X113" s="712"/>
      <c r="Y113" s="712"/>
      <c r="Z113" s="712"/>
      <c r="AA113" s="712"/>
      <c r="AB113" s="712"/>
      <c r="AC113" s="712"/>
      <c r="AD113" s="712"/>
      <c r="AE113" s="712"/>
      <c r="AF113" s="713"/>
    </row>
    <row r="114" spans="1:32" s="218" customFormat="1" ht="24.95" customHeight="1" x14ac:dyDescent="0.15">
      <c r="A114" s="602" t="s">
        <v>181</v>
      </c>
      <c r="B114" s="603"/>
      <c r="C114" s="603"/>
      <c r="D114" s="604"/>
      <c r="E114" s="611" t="s">
        <v>422</v>
      </c>
      <c r="F114" s="612"/>
      <c r="G114" s="612"/>
      <c r="H114" s="612"/>
      <c r="I114" s="612"/>
      <c r="J114" s="612"/>
      <c r="K114" s="612"/>
      <c r="L114" s="612"/>
      <c r="M114" s="612"/>
      <c r="N114" s="612"/>
      <c r="O114" s="612"/>
      <c r="P114" s="612"/>
      <c r="Q114" s="612"/>
      <c r="R114" s="612"/>
      <c r="S114" s="612"/>
      <c r="T114" s="612"/>
      <c r="U114" s="612"/>
      <c r="V114" s="612"/>
      <c r="W114" s="612"/>
      <c r="X114" s="612"/>
      <c r="Y114" s="612"/>
      <c r="Z114" s="612"/>
      <c r="AA114" s="612"/>
      <c r="AB114" s="612"/>
      <c r="AC114" s="612"/>
      <c r="AD114" s="612"/>
      <c r="AE114" s="612"/>
      <c r="AF114" s="613"/>
    </row>
    <row r="115" spans="1:32" s="218" customFormat="1" ht="24.95" customHeight="1" x14ac:dyDescent="0.15">
      <c r="A115" s="605"/>
      <c r="B115" s="606"/>
      <c r="C115" s="606"/>
      <c r="D115" s="607"/>
      <c r="E115" s="614"/>
      <c r="F115" s="615"/>
      <c r="G115" s="615"/>
      <c r="H115" s="615"/>
      <c r="I115" s="615"/>
      <c r="J115" s="615"/>
      <c r="K115" s="615"/>
      <c r="L115" s="615"/>
      <c r="M115" s="615"/>
      <c r="N115" s="615"/>
      <c r="O115" s="615"/>
      <c r="P115" s="615"/>
      <c r="Q115" s="615"/>
      <c r="R115" s="615"/>
      <c r="S115" s="615"/>
      <c r="T115" s="615"/>
      <c r="U115" s="615"/>
      <c r="V115" s="615"/>
      <c r="W115" s="615"/>
      <c r="X115" s="615"/>
      <c r="Y115" s="615"/>
      <c r="Z115" s="615"/>
      <c r="AA115" s="615"/>
      <c r="AB115" s="615"/>
      <c r="AC115" s="615"/>
      <c r="AD115" s="615"/>
      <c r="AE115" s="615"/>
      <c r="AF115" s="616"/>
    </row>
    <row r="116" spans="1:32" s="218" customFormat="1" ht="24.95" customHeight="1" x14ac:dyDescent="0.15">
      <c r="A116" s="605"/>
      <c r="B116" s="606"/>
      <c r="C116" s="606"/>
      <c r="D116" s="607"/>
      <c r="E116" s="614"/>
      <c r="F116" s="615"/>
      <c r="G116" s="615"/>
      <c r="H116" s="615"/>
      <c r="I116" s="615"/>
      <c r="J116" s="615"/>
      <c r="K116" s="615"/>
      <c r="L116" s="615"/>
      <c r="M116" s="615"/>
      <c r="N116" s="615"/>
      <c r="O116" s="615"/>
      <c r="P116" s="615"/>
      <c r="Q116" s="615"/>
      <c r="R116" s="615"/>
      <c r="S116" s="615"/>
      <c r="T116" s="615"/>
      <c r="U116" s="615"/>
      <c r="V116" s="615"/>
      <c r="W116" s="615"/>
      <c r="X116" s="615"/>
      <c r="Y116" s="615"/>
      <c r="Z116" s="615"/>
      <c r="AA116" s="615"/>
      <c r="AB116" s="615"/>
      <c r="AC116" s="615"/>
      <c r="AD116" s="615"/>
      <c r="AE116" s="615"/>
      <c r="AF116" s="616"/>
    </row>
    <row r="117" spans="1:32" s="218" customFormat="1" ht="24.95" customHeight="1" x14ac:dyDescent="0.15">
      <c r="A117" s="605"/>
      <c r="B117" s="606"/>
      <c r="C117" s="606"/>
      <c r="D117" s="607"/>
      <c r="E117" s="614"/>
      <c r="F117" s="615"/>
      <c r="G117" s="615"/>
      <c r="H117" s="615"/>
      <c r="I117" s="615"/>
      <c r="J117" s="615"/>
      <c r="K117" s="615"/>
      <c r="L117" s="615"/>
      <c r="M117" s="615"/>
      <c r="N117" s="615"/>
      <c r="O117" s="615"/>
      <c r="P117" s="615"/>
      <c r="Q117" s="615"/>
      <c r="R117" s="615"/>
      <c r="S117" s="615"/>
      <c r="T117" s="615"/>
      <c r="U117" s="615"/>
      <c r="V117" s="615"/>
      <c r="W117" s="615"/>
      <c r="X117" s="615"/>
      <c r="Y117" s="615"/>
      <c r="Z117" s="615"/>
      <c r="AA117" s="615"/>
      <c r="AB117" s="615"/>
      <c r="AC117" s="615"/>
      <c r="AD117" s="615"/>
      <c r="AE117" s="615"/>
      <c r="AF117" s="616"/>
    </row>
    <row r="118" spans="1:32" s="218" customFormat="1" ht="24.95" customHeight="1" thickBot="1" x14ac:dyDescent="0.2">
      <c r="A118" s="608"/>
      <c r="B118" s="609"/>
      <c r="C118" s="609"/>
      <c r="D118" s="610"/>
      <c r="E118" s="617"/>
      <c r="F118" s="618"/>
      <c r="G118" s="618"/>
      <c r="H118" s="618"/>
      <c r="I118" s="618"/>
      <c r="J118" s="618"/>
      <c r="K118" s="618"/>
      <c r="L118" s="618"/>
      <c r="M118" s="618"/>
      <c r="N118" s="618"/>
      <c r="O118" s="618"/>
      <c r="P118" s="618"/>
      <c r="Q118" s="618"/>
      <c r="R118" s="618"/>
      <c r="S118" s="618"/>
      <c r="T118" s="618"/>
      <c r="U118" s="618"/>
      <c r="V118" s="618"/>
      <c r="W118" s="618"/>
      <c r="X118" s="618"/>
      <c r="Y118" s="618"/>
      <c r="Z118" s="618"/>
      <c r="AA118" s="618"/>
      <c r="AB118" s="618"/>
      <c r="AC118" s="618"/>
      <c r="AD118" s="618"/>
      <c r="AE118" s="618"/>
      <c r="AF118" s="619"/>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2018-07-17T10:56:06Z</cp:lastPrinted>
  <dcterms:created xsi:type="dcterms:W3CDTF">2018-05-08T04:01:53Z</dcterms:created>
  <dcterms:modified xsi:type="dcterms:W3CDTF">2018-09-28T10:57:53Z</dcterms:modified>
</cp:coreProperties>
</file>