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<sst xmlns="http://schemas.openxmlformats.org/spreadsheetml/2006/main" count="85" uniqueCount="62">
  <si>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</si>
  <si>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</si>
  <si>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</si>
  <si>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</si>
  <si>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t>项目名称：刚果金万宝项目部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</si>
  <si>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</si>
  <si>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BEABII20210426S-49-B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</si>
  <si>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</si>
  <si>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</si>
  <si>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</si>
  <si>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</si>
  <si>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Beam Mining &amp; Construction SARL</t>
  </si>
  <si>
    <t>3) P.O.L.:</t>
  </si>
  <si>
    <t>ADDRESS: No.1 Route Kakanda, Quartier Mikuba, Kambove, Haut-Katanga, DRC Consignee: Maru Tao:+243815696382, Email:taoxiong@jchxmc.com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</si>
  <si>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</si>
  <si>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</si>
  <si>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</si>
  <si>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</si>
  <si>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</si>
  <si>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</si>
  <si>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</si>
  <si>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</si>
  <si>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</si>
  <si>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</si>
  <si>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</si>
  <si>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</si>
  <si>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</si>
  <si>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</si>
  <si>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</si>
  <si>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</si>
  <si>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</si>
  <si>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</si>
  <si>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</si>
  <si>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</si>
  <si>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4011200090</t>
  </si>
  <si>
    <t>TK 12R22.5 TKAM II 18PR TL 152/149 L M+S</t>
  </si>
  <si>
    <t>tyre</t>
  </si>
  <si>
    <t>pcs</t>
  </si>
  <si>
    <t>4011809290</t>
  </si>
  <si>
    <t>TK 23.5-25 TKPLUS2 L-3 20PR TT C1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</si>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</sst>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176" formatCode="0.000_);\(0.000\)"/>
    <numFmt numFmtId="177" formatCode="0.00_ "/>
    <numFmt numFmtId="41" formatCode="_ * #,##0_ ;_ * \-#,##0_ ;_ * &quot;-&quot;_ ;_ @_ "/>
    <numFmt numFmtId="178" formatCode="0_);[Red]\(0\)"/>
    <numFmt numFmtId="179" formatCode="[$-409]d/mmm/yy;@"/>
    <numFmt numFmtId="180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1" formatCode="yyyy/m/d;@"/>
  </numFmts>
  <fonts count="38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1"/>
      <name val="Times New Roman"/>
      <charset val="134"/>
    </font>
    <font>
      <sz val="9"/>
      <color theme="1"/>
      <name val="Times New Roman"/>
      <charset val="134"/>
    </font>
    <font>
      <b/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24" fillId="11" borderId="10" applyNumberFormat="0" applyAlignment="0" applyProtection="0">
      <alignment vertical="center"/>
    </xf>
    <xf numFmtId="0" fontId="34" fillId="32" borderId="1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0" borderId="0"/>
    <xf numFmtId="0" fontId="17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8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horizontal="center" vertical="top"/>
      <protection locked="0"/>
    </xf>
    <xf numFmtId="178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80" fontId="6" fillId="0" borderId="0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76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8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80" fontId="1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7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7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7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4" fontId="14" fillId="0" borderId="2" xfId="0" applyNumberFormat="1" applyFont="1" applyBorder="1" applyAlignment="1">
      <alignment horizontal="center" vertical="center"/>
    </xf>
    <xf numFmtId="177" fontId="1" fillId="0" borderId="2" xfId="8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/>
    </xf>
    <xf numFmtId="43" fontId="1" fillId="0" borderId="2" xfId="8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177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176" fontId="6" fillId="0" borderId="0" xfId="8" applyNumberFormat="1" applyFont="1" applyFill="1" applyAlignment="1">
      <alignment horizontal="center" vertical="center"/>
    </xf>
    <xf numFmtId="177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7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topLeftCell="A4" workbookViewId="0">
      <selection activeCell="I17" sqref="I17"/>
    </sheetView>
  </sheetViews>
  <sheetFormatPr defaultColWidth="9" defaultRowHeight="12"/>
  <cols>
    <col min="1" max="1" width="5.12962962962963" style="74" customWidth="1"/>
    <col min="2" max="2" width="10.75" style="75" customWidth="1"/>
    <col min="3" max="3" width="13.6296296296296" style="75" customWidth="1"/>
    <col min="4" max="4" width="15.3425925925926" style="75" customWidth="1"/>
    <col min="5" max="5" width="10.8796296296296" style="74" customWidth="1"/>
    <col min="6" max="6" width="7.75" style="74" customWidth="1"/>
    <col min="7" max="7" width="14.7314814814815" style="76" customWidth="1"/>
    <col min="8" max="8" width="12.5" style="77" customWidth="1"/>
    <col min="9" max="9" width="26.4166666666667" style="78" customWidth="1"/>
    <col min="10" max="12" width="9" style="74" customWidth="1"/>
    <col min="13" max="16384" width="9" style="74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79"/>
      <c r="C2" s="79"/>
      <c r="D2" s="79"/>
      <c r="E2" s="79"/>
      <c r="F2" s="79"/>
      <c r="G2" s="79"/>
      <c r="H2" s="80"/>
    </row>
    <row r="3" ht="20.4" spans="1:8">
      <c r="A3" s="81" t="s">
        <v>2</v>
      </c>
      <c r="B3" s="81"/>
      <c r="C3" s="81"/>
      <c r="D3" s="81"/>
      <c r="E3" s="81"/>
      <c r="F3" s="81"/>
      <c r="G3" s="81"/>
      <c r="H3" s="82"/>
    </row>
    <row r="4" ht="21.15" spans="1:11">
      <c r="A4" s="83" t="s">
        <v>3</v>
      </c>
      <c r="B4" s="83"/>
      <c r="C4" s="83"/>
      <c r="D4" s="83"/>
      <c r="E4" s="83"/>
      <c r="F4" s="83"/>
      <c r="G4" s="83"/>
      <c r="H4" s="84"/>
      <c r="K4" s="128"/>
    </row>
    <row r="5" spans="1:10">
      <c r="A5" s="14" t="s">
        <v>4</v>
      </c>
      <c r="B5" s="85"/>
      <c r="C5" s="85"/>
      <c r="D5" s="85"/>
      <c r="E5" s="85" t="s">
        <v>5</v>
      </c>
      <c r="F5" s="85"/>
      <c r="G5" s="16" t="s">
        <v>6</v>
      </c>
      <c r="H5" s="86"/>
      <c r="I5" s="129"/>
      <c r="J5" s="28"/>
    </row>
    <row r="6" spans="1:9">
      <c r="A6" s="17"/>
      <c r="B6" s="17"/>
      <c r="C6" s="17"/>
      <c r="D6" s="17"/>
      <c r="E6" s="28" t="s">
        <v>7</v>
      </c>
      <c r="F6" s="28"/>
      <c r="G6" s="20" t="str">
        <f>G5</f>
        <v>BEABII20210426S-49-B</v>
      </c>
      <c r="H6" s="87"/>
      <c r="I6" s="129"/>
    </row>
    <row r="7" spans="1:8">
      <c r="A7" s="21" t="s">
        <v>8</v>
      </c>
      <c r="B7" s="22"/>
      <c r="C7" s="22"/>
      <c r="D7" s="22"/>
      <c r="E7" s="24" t="s">
        <v>9</v>
      </c>
      <c r="F7" s="24"/>
      <c r="G7" s="24"/>
      <c r="H7" s="88">
        <v>44312</v>
      </c>
    </row>
    <row r="8" spans="1:8">
      <c r="A8" s="22"/>
      <c r="B8" s="22"/>
      <c r="C8" s="22"/>
      <c r="D8" s="22"/>
      <c r="E8" s="24" t="s">
        <v>10</v>
      </c>
      <c r="F8" s="24"/>
      <c r="G8" s="24"/>
      <c r="H8" s="88">
        <f>H7</f>
        <v>44312</v>
      </c>
    </row>
    <row r="9" spans="1:8">
      <c r="A9" s="22" t="s">
        <v>11</v>
      </c>
      <c r="B9" s="22"/>
      <c r="C9" s="22"/>
      <c r="D9" s="22"/>
      <c r="E9" s="89" t="s">
        <v>12</v>
      </c>
      <c r="F9" s="89"/>
      <c r="G9" s="90"/>
      <c r="H9" s="91"/>
    </row>
    <row r="10" ht="40" customHeight="1" spans="1:8">
      <c r="A10" s="22" t="s">
        <v>13</v>
      </c>
      <c r="B10" s="22"/>
      <c r="C10" s="22"/>
      <c r="D10" s="22"/>
      <c r="E10" s="28" t="s">
        <v>14</v>
      </c>
      <c r="F10" s="28"/>
      <c r="G10" s="28"/>
      <c r="H10" s="87" t="s">
        <v>15</v>
      </c>
    </row>
    <row r="11" ht="13.2" spans="1:9">
      <c r="A11" s="17" t="s">
        <v>16</v>
      </c>
      <c r="B11" s="17"/>
      <c r="C11" s="17"/>
      <c r="D11" s="17"/>
      <c r="E11" s="24" t="s">
        <v>17</v>
      </c>
      <c r="F11" s="24"/>
      <c r="G11" s="92"/>
      <c r="H11" s="93"/>
      <c r="I11" s="130"/>
    </row>
    <row r="12" ht="13.2" spans="1:9">
      <c r="A12" s="94" t="s">
        <v>18</v>
      </c>
      <c r="B12" s="95"/>
      <c r="C12" s="96"/>
      <c r="D12" s="96"/>
      <c r="E12" s="24" t="s">
        <v>19</v>
      </c>
      <c r="F12" s="24"/>
      <c r="G12" s="92"/>
      <c r="H12" s="93"/>
      <c r="I12" s="130"/>
    </row>
    <row r="13" spans="1:8">
      <c r="A13" s="22" t="s">
        <v>20</v>
      </c>
      <c r="B13" s="22"/>
      <c r="C13" s="22"/>
      <c r="D13" s="22"/>
      <c r="E13" s="22"/>
      <c r="F13" s="22"/>
      <c r="G13" s="22"/>
      <c r="H13" s="97"/>
    </row>
    <row r="14" spans="1:8">
      <c r="A14" s="24" t="s">
        <v>21</v>
      </c>
      <c r="B14" s="54"/>
      <c r="C14" s="24"/>
      <c r="D14" s="24"/>
      <c r="E14" s="24"/>
      <c r="F14" s="24"/>
      <c r="G14" s="24"/>
      <c r="H14" s="23"/>
    </row>
    <row r="15" s="71" customFormat="1" ht="17" customHeight="1" spans="1:9">
      <c r="A15" s="35" t="s">
        <v>22</v>
      </c>
      <c r="B15" s="98" t="s">
        <v>23</v>
      </c>
      <c r="C15" s="98" t="s">
        <v>24</v>
      </c>
      <c r="D15" s="98"/>
      <c r="E15" s="35" t="s">
        <v>25</v>
      </c>
      <c r="F15" s="35"/>
      <c r="G15" s="33" t="s">
        <v>26</v>
      </c>
      <c r="H15" s="99" t="s">
        <v>27</v>
      </c>
      <c r="I15" s="78"/>
    </row>
    <row r="16" s="71" customFormat="1" ht="33" customHeight="1" spans="1:9">
      <c r="A16" s="31" t="s">
        <v>28</v>
      </c>
      <c r="B16" s="98" t="s">
        <v>29</v>
      </c>
      <c r="C16" s="32" t="s">
        <v>30</v>
      </c>
      <c r="D16" s="32"/>
      <c r="E16" s="31" t="s">
        <v>31</v>
      </c>
      <c r="F16" s="31"/>
      <c r="G16" s="100" t="s">
        <v>32</v>
      </c>
      <c r="H16" s="101" t="s">
        <v>33</v>
      </c>
      <c r="I16" s="78"/>
    </row>
    <row r="17" s="72" customFormat="1" ht="51" customHeight="1" spans="1:9">
      <c r="A17" s="37">
        <v>1</v>
      </c>
      <c r="B17" s="39" t="s">
        <v>34</v>
      </c>
      <c r="C17" s="102" t="s">
        <v>35</v>
      </c>
      <c r="D17" s="37" t="s">
        <v>36</v>
      </c>
      <c r="E17" s="37">
        <v>20</v>
      </c>
      <c r="F17" s="39" t="s">
        <v>37</v>
      </c>
      <c r="G17" s="103">
        <f>170*1.15</f>
        <v>195.5</v>
      </c>
      <c r="H17" s="104">
        <f>E17*G17</f>
        <v>3910</v>
      </c>
      <c r="I17" s="131"/>
    </row>
    <row r="18" s="73" customFormat="1" ht="51" customHeight="1" spans="1:9">
      <c r="A18" s="37">
        <v>2</v>
      </c>
      <c r="B18" s="105" t="s">
        <v>38</v>
      </c>
      <c r="C18" s="106" t="s">
        <v>39</v>
      </c>
      <c r="D18" s="37" t="s">
        <v>36</v>
      </c>
      <c r="E18" s="107">
        <v>10</v>
      </c>
      <c r="F18" s="39" t="s">
        <v>37</v>
      </c>
      <c r="G18" s="108">
        <f>670*1.15</f>
        <v>770.5</v>
      </c>
      <c r="H18" s="104">
        <f>E18*G18</f>
        <v>7705</v>
      </c>
      <c r="I18" s="131"/>
    </row>
    <row r="19" s="72" customFormat="1" ht="24.95" customHeight="1" spans="1:9">
      <c r="A19" s="37"/>
      <c r="B19" s="39"/>
      <c r="C19" s="39"/>
      <c r="D19" s="39"/>
      <c r="E19" s="39"/>
      <c r="F19" s="39"/>
      <c r="G19" s="109"/>
      <c r="H19" s="104"/>
      <c r="I19" s="132"/>
    </row>
    <row r="20" s="54" customFormat="1" ht="17.1" customHeight="1" spans="1:13">
      <c r="A20" s="69" t="s">
        <v>40</v>
      </c>
      <c r="B20" s="110"/>
      <c r="C20" s="46"/>
      <c r="D20" s="46"/>
      <c r="E20" s="111">
        <f>SUM(E17:E18)</f>
        <v>30</v>
      </c>
      <c r="F20" s="111"/>
      <c r="G20" s="112"/>
      <c r="H20" s="113">
        <f>SUM(H17:H18)</f>
        <v>11615</v>
      </c>
      <c r="I20" s="28"/>
      <c r="M20" s="133"/>
    </row>
    <row r="21" s="71" customFormat="1" ht="12.75" spans="2:9">
      <c r="B21" s="114"/>
      <c r="C21" s="55"/>
      <c r="D21" s="115"/>
      <c r="E21" s="116"/>
      <c r="F21" s="116"/>
      <c r="G21" s="117" t="s">
        <v>41</v>
      </c>
      <c r="H21" s="118"/>
      <c r="I21" s="78"/>
    </row>
    <row r="22" s="71" customFormat="1" spans="2:13">
      <c r="B22" s="114"/>
      <c r="C22" s="55"/>
      <c r="D22" s="115"/>
      <c r="E22" s="116"/>
      <c r="F22" s="116"/>
      <c r="G22" s="117" t="s">
        <v>42</v>
      </c>
      <c r="H22" s="118">
        <v>4500</v>
      </c>
      <c r="I22" s="78"/>
      <c r="M22" s="121"/>
    </row>
    <row r="23" s="71" customFormat="1" spans="2:13">
      <c r="B23" s="114"/>
      <c r="C23" s="55"/>
      <c r="D23" s="115"/>
      <c r="E23" s="116"/>
      <c r="F23" s="116"/>
      <c r="G23" s="117" t="s">
        <v>43</v>
      </c>
      <c r="H23" s="118"/>
      <c r="I23" s="78"/>
      <c r="M23" s="121"/>
    </row>
    <row r="24" s="71" customFormat="1" spans="2:13">
      <c r="B24" s="119" t="s">
        <v>44</v>
      </c>
      <c r="C24" s="55"/>
      <c r="D24" s="115"/>
      <c r="E24" s="116"/>
      <c r="F24" s="116"/>
      <c r="G24" s="120" t="s">
        <v>45</v>
      </c>
      <c r="H24" s="121">
        <f>H20+H22+H23</f>
        <v>16115</v>
      </c>
      <c r="I24" s="78"/>
      <c r="M24" s="121"/>
    </row>
    <row r="25" s="71" customFormat="1" spans="2:14">
      <c r="B25" s="55" t="s">
        <v>46</v>
      </c>
      <c r="E25" s="116"/>
      <c r="F25" s="116"/>
      <c r="G25" s="116"/>
      <c r="H25" s="121"/>
      <c r="I25" s="78"/>
      <c r="N25" s="121"/>
    </row>
    <row r="26" s="71" customFormat="1" spans="2:9">
      <c r="B26" s="114"/>
      <c r="E26" s="116"/>
      <c r="F26" s="116"/>
      <c r="G26" s="122">
        <f>H7</f>
        <v>44312</v>
      </c>
      <c r="H26" s="19"/>
      <c r="I26" s="78"/>
    </row>
    <row r="27" s="71" customFormat="1" ht="12.75" spans="2:9">
      <c r="B27" s="114"/>
      <c r="C27" s="115"/>
      <c r="D27" s="115"/>
      <c r="G27" s="123"/>
      <c r="H27" s="19"/>
      <c r="I27" s="78"/>
    </row>
    <row r="28" s="71" customFormat="1" ht="16.35" spans="1:9">
      <c r="A28" s="124"/>
      <c r="B28" s="124"/>
      <c r="C28" s="125"/>
      <c r="D28" s="125"/>
      <c r="E28" s="124"/>
      <c r="F28" s="125"/>
      <c r="G28" s="124"/>
      <c r="H28" s="126"/>
      <c r="I28" s="134"/>
    </row>
    <row r="29" spans="3:4">
      <c r="C29" s="127"/>
      <c r="D29" s="127"/>
    </row>
    <row r="30" spans="3:4">
      <c r="C30" s="127"/>
      <c r="D30" s="127"/>
    </row>
    <row r="31" spans="3:4">
      <c r="C31" s="127"/>
      <c r="D31" s="127"/>
    </row>
    <row r="32" spans="3:4">
      <c r="C32" s="127"/>
      <c r="D32" s="127"/>
    </row>
    <row r="33" spans="3:4">
      <c r="C33" s="127"/>
      <c r="D33" s="127"/>
    </row>
    <row r="34" spans="3:4">
      <c r="C34" s="127"/>
      <c r="D34" s="127"/>
    </row>
    <row r="35" spans="3:4">
      <c r="C35" s="127"/>
      <c r="D35" s="127"/>
    </row>
    <row r="36" spans="3:4">
      <c r="C36" s="127"/>
      <c r="D36" s="127"/>
    </row>
    <row r="37" spans="3:4">
      <c r="C37" s="127"/>
      <c r="D37" s="127"/>
    </row>
    <row r="38" spans="3:4">
      <c r="C38" s="127"/>
      <c r="D38" s="127"/>
    </row>
    <row r="39" spans="3:4">
      <c r="C39" s="127"/>
      <c r="D39" s="127"/>
    </row>
    <row r="40" spans="3:4">
      <c r="C40" s="127"/>
      <c r="D40" s="127"/>
    </row>
    <row r="41" spans="3:4">
      <c r="C41" s="127"/>
      <c r="D41" s="127"/>
    </row>
    <row r="42" spans="3:4">
      <c r="C42" s="127"/>
      <c r="D42" s="127"/>
    </row>
    <row r="43" spans="3:4">
      <c r="C43" s="127"/>
      <c r="D43" s="127"/>
    </row>
    <row r="44" spans="3:4">
      <c r="C44" s="127"/>
      <c r="D44" s="127"/>
    </row>
    <row r="45" spans="3:4">
      <c r="C45" s="127"/>
      <c r="D45" s="127"/>
    </row>
    <row r="46" spans="3:4">
      <c r="C46" s="127"/>
      <c r="D46" s="127"/>
    </row>
    <row r="47" spans="3:4">
      <c r="C47" s="127"/>
      <c r="D47" s="127"/>
    </row>
    <row r="48" spans="3:4">
      <c r="C48" s="127"/>
      <c r="D48" s="127"/>
    </row>
    <row r="49" spans="3:4">
      <c r="C49" s="127"/>
      <c r="D49" s="127"/>
    </row>
    <row r="50" spans="3:4">
      <c r="C50" s="127"/>
      <c r="D50" s="127"/>
    </row>
    <row r="51" spans="3:4">
      <c r="C51" s="127"/>
      <c r="D51" s="127"/>
    </row>
    <row r="52" spans="3:4">
      <c r="C52" s="127"/>
      <c r="D52" s="127"/>
    </row>
    <row r="53" spans="3:4">
      <c r="C53" s="127"/>
      <c r="D53" s="127"/>
    </row>
    <row r="54" spans="3:4">
      <c r="C54" s="127"/>
      <c r="D54" s="127"/>
    </row>
    <row r="55" spans="3:4">
      <c r="C55" s="127"/>
      <c r="D55" s="127"/>
    </row>
    <row r="56" spans="3:4">
      <c r="C56" s="127"/>
      <c r="D56" s="127"/>
    </row>
    <row r="57" spans="3:4">
      <c r="C57" s="127"/>
      <c r="D57" s="127"/>
    </row>
    <row r="58" spans="3:4">
      <c r="C58" s="127"/>
      <c r="D58" s="127"/>
    </row>
    <row r="59" spans="3:4">
      <c r="C59" s="127"/>
      <c r="D59" s="127"/>
    </row>
    <row r="60" spans="3:4">
      <c r="C60" s="127"/>
      <c r="D60" s="127"/>
    </row>
    <row r="61" spans="3:4">
      <c r="C61" s="127"/>
      <c r="D61" s="127"/>
    </row>
    <row r="62" spans="3:4">
      <c r="C62" s="127"/>
      <c r="D62" s="127"/>
    </row>
    <row r="63" spans="3:4">
      <c r="C63" s="127"/>
      <c r="D63" s="127"/>
    </row>
    <row r="64" spans="3:4">
      <c r="C64" s="127"/>
      <c r="D64" s="127"/>
    </row>
    <row r="65" spans="3:4">
      <c r="C65" s="127"/>
      <c r="D65" s="127"/>
    </row>
    <row r="66" spans="3:4">
      <c r="C66" s="127"/>
      <c r="D66" s="127"/>
    </row>
    <row r="67" spans="3:4">
      <c r="C67" s="127"/>
      <c r="D67" s="127"/>
    </row>
    <row r="68" spans="3:4">
      <c r="C68" s="127"/>
      <c r="D68" s="127"/>
    </row>
    <row r="69" spans="3:4">
      <c r="C69" s="127"/>
      <c r="D69" s="127"/>
    </row>
    <row r="70" spans="3:4">
      <c r="C70" s="127"/>
      <c r="D70" s="127"/>
    </row>
    <row r="71" spans="3:4">
      <c r="C71" s="127"/>
      <c r="D71" s="127"/>
    </row>
    <row r="72" spans="3:4">
      <c r="C72" s="127"/>
      <c r="D72" s="127"/>
    </row>
    <row r="73" spans="3:4">
      <c r="C73" s="127"/>
      <c r="D73" s="127"/>
    </row>
    <row r="74" spans="3:4">
      <c r="C74" s="127"/>
      <c r="D74" s="127"/>
    </row>
    <row r="75" spans="3:4">
      <c r="C75" s="127"/>
      <c r="D75" s="127"/>
    </row>
    <row r="76" spans="3:4">
      <c r="C76" s="127"/>
      <c r="D76" s="127"/>
    </row>
    <row r="77" spans="3:4">
      <c r="C77" s="127"/>
      <c r="D77" s="127"/>
    </row>
    <row r="78" spans="3:4">
      <c r="C78" s="127"/>
      <c r="D78" s="127"/>
    </row>
    <row r="79" spans="3:4">
      <c r="C79" s="127"/>
      <c r="D79" s="127"/>
    </row>
    <row r="80" spans="3:4">
      <c r="C80" s="127"/>
      <c r="D80" s="127"/>
    </row>
    <row r="81" spans="3:4">
      <c r="C81" s="127"/>
      <c r="D81" s="127"/>
    </row>
    <row r="82" spans="3:4">
      <c r="C82" s="127"/>
      <c r="D82" s="127"/>
    </row>
    <row r="83" spans="3:4">
      <c r="C83" s="127"/>
      <c r="D83" s="127"/>
    </row>
    <row r="84" spans="3:4">
      <c r="C84" s="127"/>
      <c r="D84" s="127"/>
    </row>
    <row r="85" spans="3:4">
      <c r="C85" s="127"/>
      <c r="D85" s="127"/>
    </row>
    <row r="86" spans="3:4">
      <c r="C86" s="127"/>
      <c r="D86" s="127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F17" sqref="F17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47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48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tr">
        <f>清关发票!A5</f>
        <v>项目名称：刚果金万宝项目部</v>
      </c>
      <c r="B5" s="14"/>
      <c r="C5" s="14"/>
      <c r="D5" s="14"/>
      <c r="E5" s="15" t="s">
        <v>49</v>
      </c>
      <c r="F5" s="15"/>
      <c r="G5" s="16" t="str">
        <f>清关发票!G5</f>
        <v>BEABII20210426S-49-B</v>
      </c>
      <c r="H5" s="16"/>
      <c r="I5" s="16"/>
    </row>
    <row r="6" ht="12" customHeight="1" spans="1:9">
      <c r="A6" s="17"/>
      <c r="B6" s="17"/>
      <c r="C6" s="17"/>
      <c r="D6" s="17"/>
      <c r="E6" s="18" t="s">
        <v>7</v>
      </c>
      <c r="F6" s="19"/>
      <c r="G6" s="20" t="str">
        <f>G5</f>
        <v>BEABII20210426S-49-B</v>
      </c>
      <c r="H6" s="20"/>
      <c r="I6" s="20"/>
    </row>
    <row r="7" spans="1:9">
      <c r="A7" s="21" t="s">
        <v>8</v>
      </c>
      <c r="B7" s="22"/>
      <c r="C7" s="22"/>
      <c r="D7" s="22"/>
      <c r="E7" s="23" t="s">
        <v>50</v>
      </c>
      <c r="F7" s="24"/>
      <c r="G7" s="24"/>
      <c r="H7" s="25">
        <f>清关发票!H7</f>
        <v>44312</v>
      </c>
      <c r="I7" s="25"/>
    </row>
    <row r="8" spans="1:9">
      <c r="A8" s="22"/>
      <c r="B8" s="22"/>
      <c r="C8" s="22"/>
      <c r="D8" s="22"/>
      <c r="E8" s="23" t="s">
        <v>10</v>
      </c>
      <c r="F8" s="24"/>
      <c r="G8" s="24"/>
      <c r="H8" s="25">
        <f>清关发票!H8</f>
        <v>44312</v>
      </c>
      <c r="I8" s="25"/>
    </row>
    <row r="9" ht="21" customHeight="1" spans="1:9">
      <c r="A9" s="22" t="str">
        <f>清关发票!A9</f>
        <v>TO: Beam Mining &amp; Construction SARL</v>
      </c>
      <c r="B9" s="22"/>
      <c r="C9" s="22"/>
      <c r="D9" s="22"/>
      <c r="E9" s="23" t="s">
        <v>12</v>
      </c>
      <c r="F9" s="24"/>
      <c r="G9" s="24"/>
      <c r="H9" s="26"/>
      <c r="I9" s="26"/>
    </row>
    <row r="10" ht="46" customHeight="1" spans="1:9">
      <c r="A10" s="22" t="str">
        <f>清关发票!A10</f>
        <v>ADDRESS: No.1 Route Kakanda, Quartier Mikuba, Kambove, Haut-Katanga, DRC Consignee: Maru Tao:+243815696382, Email:taoxiong@jchxmc.com</v>
      </c>
      <c r="B10" s="22"/>
      <c r="C10" s="22"/>
      <c r="D10" s="22"/>
      <c r="E10" s="27" t="s">
        <v>14</v>
      </c>
      <c r="F10" s="28"/>
      <c r="G10" s="28"/>
      <c r="H10" s="26" t="s">
        <v>15</v>
      </c>
      <c r="I10" s="26"/>
    </row>
    <row r="11" spans="1:9">
      <c r="A11" s="22" t="s">
        <v>16</v>
      </c>
      <c r="B11" s="22"/>
      <c r="C11" s="22"/>
      <c r="D11" s="22"/>
      <c r="E11" s="23" t="s">
        <v>17</v>
      </c>
      <c r="F11" s="24"/>
      <c r="G11" s="29"/>
      <c r="H11" s="29"/>
      <c r="I11" s="29"/>
    </row>
    <row r="12" spans="1:9">
      <c r="A12" s="22" t="s">
        <v>18</v>
      </c>
      <c r="B12" s="22"/>
      <c r="C12" s="22"/>
      <c r="D12" s="22"/>
      <c r="E12" s="23" t="s">
        <v>19</v>
      </c>
      <c r="F12" s="24"/>
      <c r="G12" s="29"/>
      <c r="H12" s="29"/>
      <c r="I12" s="29"/>
    </row>
    <row r="13" spans="1:9">
      <c r="A13" s="24" t="s">
        <v>51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21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52</v>
      </c>
      <c r="B15" s="32" t="s">
        <v>24</v>
      </c>
      <c r="C15" s="32"/>
      <c r="D15" s="33" t="s">
        <v>53</v>
      </c>
      <c r="E15" s="33" t="s">
        <v>54</v>
      </c>
      <c r="F15" s="31" t="s">
        <v>55</v>
      </c>
      <c r="G15" s="34" t="s">
        <v>56</v>
      </c>
      <c r="H15" s="35" t="s">
        <v>25</v>
      </c>
      <c r="I15" s="35"/>
    </row>
    <row r="16" ht="30" customHeight="1" spans="1:9">
      <c r="A16" s="31" t="s">
        <v>28</v>
      </c>
      <c r="B16" s="32" t="s">
        <v>30</v>
      </c>
      <c r="C16" s="32"/>
      <c r="D16" s="33" t="s">
        <v>57</v>
      </c>
      <c r="E16" s="33" t="s">
        <v>58</v>
      </c>
      <c r="F16" s="31" t="s">
        <v>59</v>
      </c>
      <c r="G16" s="36" t="s">
        <v>60</v>
      </c>
      <c r="H16" s="35" t="s">
        <v>31</v>
      </c>
      <c r="I16" s="35"/>
    </row>
    <row r="17" s="1" customFormat="1" ht="30" customHeight="1" spans="1:9">
      <c r="A17" s="37">
        <v>1</v>
      </c>
      <c r="B17" s="38" t="s">
        <v>61</v>
      </c>
      <c r="C17" s="39" t="str">
        <f>清关发票!D17</f>
        <v>tyre</v>
      </c>
      <c r="D17" s="40">
        <v>3640</v>
      </c>
      <c r="E17" s="40">
        <f>D17</f>
        <v>3640</v>
      </c>
      <c r="F17" s="41">
        <v>22</v>
      </c>
      <c r="G17" s="42">
        <v>30</v>
      </c>
      <c r="H17" s="43">
        <v>30</v>
      </c>
      <c r="I17" s="39" t="s">
        <v>37</v>
      </c>
    </row>
    <row r="18" s="2" customFormat="1" ht="30" customHeight="1" spans="1:9">
      <c r="A18" s="37"/>
      <c r="B18" s="38"/>
      <c r="C18" s="39"/>
      <c r="D18" s="40"/>
      <c r="E18" s="40"/>
      <c r="F18" s="41"/>
      <c r="G18" s="42"/>
      <c r="H18" s="43"/>
      <c r="I18" s="39" t="s">
        <v>37</v>
      </c>
    </row>
    <row r="19" spans="5:5">
      <c r="E19" s="44"/>
    </row>
    <row r="20" ht="23.55" spans="1:9">
      <c r="A20" s="45" t="s">
        <v>40</v>
      </c>
      <c r="B20" s="46"/>
      <c r="C20" s="46"/>
      <c r="D20" s="47">
        <f>SUM(D17:D19)</f>
        <v>3640</v>
      </c>
      <c r="E20" s="47">
        <f>SUM(E17:E19)</f>
        <v>3640</v>
      </c>
      <c r="F20" s="48">
        <f>SUM(F17:F19)</f>
        <v>22</v>
      </c>
      <c r="G20" s="49">
        <f>SUM(G17:G19)</f>
        <v>30</v>
      </c>
      <c r="H20" s="49">
        <f>SUM(H17:H19)</f>
        <v>30</v>
      </c>
      <c r="I20" s="69"/>
    </row>
    <row r="21" ht="18" customHeight="1" spans="1:9">
      <c r="A21" s="50"/>
      <c r="B21" s="51"/>
      <c r="C21" s="51"/>
      <c r="D21" s="44"/>
      <c r="E21" s="44"/>
      <c r="F21" s="52"/>
      <c r="G21" s="53"/>
      <c r="H21" s="53"/>
      <c r="I21" s="52"/>
    </row>
    <row r="22" spans="1:9">
      <c r="A22" s="54"/>
      <c r="B22" s="55" t="s">
        <v>44</v>
      </c>
      <c r="C22" s="55"/>
      <c r="D22" s="56"/>
      <c r="E22" s="56"/>
      <c r="F22" s="56"/>
      <c r="G22" s="57"/>
      <c r="H22" s="57"/>
      <c r="I22" s="70"/>
    </row>
    <row r="23" spans="1:9">
      <c r="A23" s="54"/>
      <c r="B23" s="55" t="s">
        <v>46</v>
      </c>
      <c r="C23" s="55"/>
      <c r="D23" s="56"/>
      <c r="E23" s="56"/>
      <c r="F23" s="58">
        <f>H7</f>
        <v>44312</v>
      </c>
      <c r="G23" s="58"/>
      <c r="H23" s="58"/>
      <c r="I23" s="58"/>
    </row>
    <row r="24" ht="15.15" spans="1:9">
      <c r="A24" s="59"/>
      <c r="B24" s="60"/>
      <c r="C24" s="60"/>
      <c r="D24" s="61"/>
      <c r="E24" s="61"/>
      <c r="F24" s="62"/>
      <c r="G24" s="63"/>
      <c r="H24" s="63"/>
      <c r="I24" s="59"/>
    </row>
    <row r="25" ht="16.35" spans="1:9">
      <c r="A25" s="64"/>
      <c r="B25" s="65"/>
      <c r="C25" s="65"/>
      <c r="D25" s="66"/>
      <c r="E25" s="66"/>
      <c r="F25" s="67"/>
      <c r="G25" s="68"/>
      <c r="H25" s="68"/>
      <c r="I25" s="64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2021-04-27T05:46:23Z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