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</externalReferences>
  <definedNames>
    <definedName name="_xlnm._FilterDatabase" localSheetId="0" hidden="1">报关箱单!$A$17:$I$64</definedName>
  </definedNames>
  <calcPr calcId="144525"/>
</workbook>
</file>

<file path=xl/sharedStrings.xml><?xml version="1.0" encoding="utf-8"?>
<sst xmlns="http://schemas.openxmlformats.org/spreadsheetml/2006/main" count="78" uniqueCount="58">
  <si>
    <t>LIST OF PACKAGES</t>
  </si>
  <si>
    <t>箱件清单</t>
  </si>
  <si>
    <t>项目名称：刚果金万宝项目</t>
  </si>
  <si>
    <t>发票号:</t>
  </si>
  <si>
    <t>PROJECT: BEAM</t>
  </si>
  <si>
    <t>2) INVOICE NO.:</t>
  </si>
  <si>
    <t>由中国上海运至刚果金</t>
  </si>
  <si>
    <r>
      <rPr>
        <b/>
        <sz val="9"/>
        <rFont val="Lingoes Unicode"/>
        <charset val="0"/>
      </rPr>
      <t>日期</t>
    </r>
    <r>
      <rPr>
        <b/>
        <sz val="9"/>
        <rFont val="Times New Roman"/>
        <charset val="0"/>
      </rPr>
      <t>:</t>
    </r>
  </si>
  <si>
    <r>
      <rPr>
        <b/>
        <sz val="9"/>
        <rFont val="Times New Roman"/>
        <charset val="0"/>
      </rPr>
      <t>FROM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0"/>
      </rPr>
      <t xml:space="preserve"> SHANGHAI  OF CHINA</t>
    </r>
  </si>
  <si>
    <t>3) INVOICE DATE:</t>
  </si>
  <si>
    <t>TO:</t>
  </si>
  <si>
    <t>Beam Mining &amp; Construction SARL</t>
  </si>
  <si>
    <t>4) P.O.L.:</t>
  </si>
  <si>
    <t>ADDRESS: No.1 Route Kakanda, Quartier Mikuba, Kambove, Haut-Katanga, DRC Consignee: Maru Tao:+243815696382, Email:taoxiong@jchxmc.com</t>
  </si>
  <si>
    <t>5) P.O.D.: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</si>
  <si>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</si>
  <si>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</si>
  <si>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</si>
  <si>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</si>
  <si>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</si>
  <si>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</si>
  <si>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0"/>
      </rPr>
      <t>序号</t>
    </r>
  </si>
  <si>
    <t>货物名称</t>
  </si>
  <si>
    <r>
      <rPr>
        <b/>
        <sz val="9"/>
        <rFont val="Lingoes Unicode"/>
        <charset val="0"/>
      </rPr>
      <t>毛重</t>
    </r>
  </si>
  <si>
    <r>
      <rPr>
        <b/>
        <sz val="9"/>
        <rFont val="Lingoes Unicode"/>
        <charset val="0"/>
      </rPr>
      <t>净重</t>
    </r>
  </si>
  <si>
    <r>
      <rPr>
        <b/>
        <sz val="9"/>
        <rFont val="Lingoes Unicode"/>
        <charset val="0"/>
      </rPr>
      <t>体积</t>
    </r>
  </si>
  <si>
    <r>
      <rPr>
        <b/>
        <sz val="9"/>
        <rFont val="Lingoes Unicode"/>
        <charset val="0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</si>
  <si>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</si>
  <si>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</si>
  <si>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</si>
  <si>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</si>
  <si>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</si>
  <si>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</si>
  <si>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</si>
  <si>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</si>
  <si>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</si>
  <si>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</si>
  <si>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</si>
  <si>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</si>
  <si>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</si>
  <si>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</si>
  <si>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</si>
  <si>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</si>
  <si>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0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</si>
  <si>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0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</si>
  <si>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</si>
  <si>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</si>
  <si>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</si>
  <si>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</si>
  <si>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</si>
  <si>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</si>
  <si>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</si>
  <si>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</si>
  <si>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</si>
  <si>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</si>
  <si>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0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</si>
  <si>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0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</si>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</sst>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176" formatCode="0.00_);[Red]\(0.00\)"/>
    <numFmt numFmtId="177" formatCode="m/d/yyyy;@"/>
    <numFmt numFmtId="42" formatCode="_ &quot;￥&quot;* #,##0_ ;_ &quot;￥&quot;* \-#,##0_ ;_ &quot;￥&quot;* &quot;-&quot;_ ;_ @_ "/>
    <numFmt numFmtId="178" formatCode="0_ "/>
    <numFmt numFmtId="41" formatCode="_ * #,##0_ ;_ * \-#,##0_ ;_ * &quot;-&quot;_ ;_ @_ "/>
    <numFmt numFmtId="43" formatCode="_ * #,##0.00_ ;_ * \-#,##0.00_ ;_ * &quot;-&quot;??_ ;_ @_ "/>
    <numFmt numFmtId="179" formatCode="[$-409]d/mmm/yy;@"/>
    <numFmt numFmtId="180" formatCode="#,##0.00_ "/>
    <numFmt numFmtId="181" formatCode="0.00_ "/>
    <numFmt numFmtId="182" formatCode="[$-409]d\-mmm\-yy;@"/>
    <numFmt numFmtId="183" formatCode="0.000_ "/>
  </numFmts>
  <fonts count="36">
    <font>
      <sz val="9"/>
      <name val="宋体"/>
      <charset val="134"/>
    </font>
    <font>
      <sz val="9"/>
      <name val="Times New Roman"/>
      <charset val="0"/>
    </font>
    <font>
      <b/>
      <sz val="9"/>
      <name val="Times New Roman"/>
      <charset val="0"/>
    </font>
    <font>
      <b/>
      <sz val="14"/>
      <name val="Times New Roman"/>
      <charset val="0"/>
    </font>
    <font>
      <sz val="8"/>
      <name val="Times New Roman"/>
      <charset val="0"/>
    </font>
    <font>
      <b/>
      <sz val="16"/>
      <name val="Times New Roman"/>
      <charset val="0"/>
    </font>
    <font>
      <b/>
      <sz val="14"/>
      <name val="宋体"/>
      <charset val="134"/>
    </font>
    <font>
      <b/>
      <i/>
      <u/>
      <sz val="16"/>
      <name val="Times New Roman"/>
      <charset val="0"/>
    </font>
    <font>
      <b/>
      <u/>
      <sz val="16"/>
      <name val="Times New Roman"/>
      <charset val="0"/>
    </font>
    <font>
      <b/>
      <sz val="9"/>
      <name val="宋体"/>
      <charset val="134"/>
    </font>
    <font>
      <b/>
      <sz val="10"/>
      <name val="Times New Roman"/>
      <charset val="0"/>
    </font>
    <font>
      <sz val="12"/>
      <name val="Times New Roman"/>
      <charset val="0"/>
    </font>
    <font>
      <sz val="12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0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6"/>
      <name val="宋体"/>
      <charset val="134"/>
    </font>
    <font>
      <b/>
      <sz val="9"/>
      <name val="Lingoes Unicode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0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3" borderId="14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/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81" fontId="3" fillId="0" borderId="0" xfId="0" applyNumberFormat="1" applyFont="1" applyFill="1" applyBorder="1" applyAlignment="1">
      <alignment horizontal="center" vertical="center"/>
    </xf>
    <xf numFmtId="181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left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horizontal="left" vertical="center"/>
    </xf>
    <xf numFmtId="181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181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1" fontId="2" fillId="0" borderId="3" xfId="0" applyNumberFormat="1" applyFont="1" applyFill="1" applyBorder="1" applyAlignment="1">
      <alignment horizontal="center" vertical="center"/>
    </xf>
    <xf numFmtId="181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83" fontId="1" fillId="0" borderId="5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83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183" fontId="1" fillId="0" borderId="7" xfId="0" applyNumberFormat="1" applyFont="1" applyFill="1" applyBorder="1" applyAlignment="1">
      <alignment horizontal="center" vertical="center" wrapText="1"/>
    </xf>
    <xf numFmtId="178" fontId="1" fillId="0" borderId="7" xfId="0" applyNumberFormat="1" applyFont="1" applyFill="1" applyBorder="1" applyAlignment="1">
      <alignment horizontal="center" vertical="center" wrapText="1"/>
    </xf>
    <xf numFmtId="181" fontId="0" fillId="0" borderId="4" xfId="0" applyNumberFormat="1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81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2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1" fontId="1" fillId="0" borderId="2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18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BEABMT20210405S-34%20&#21018;&#26524;&#37329;&#28023;&#36816;&#65288;&#31302;&#26494;&#23612;+&#19975;&#23453;&#65289;\&#31665;&#21333;&#21457;&#31080;-BEABMT20210405S-34-&#19975;&#2345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 -合并品名"/>
      <sheetName val="报关单"/>
      <sheetName val="报关发票"/>
      <sheetName val="报关箱单"/>
      <sheetName val="清关发票"/>
      <sheetName val="汇总信息 -品名未合并"/>
    </sheetNames>
    <sheetDataSet>
      <sheetData sheetId="0">
        <row r="2">
          <cell r="C2" t="str">
            <v>潜水搅拌机</v>
          </cell>
          <cell r="D2" t="str">
            <v>Submersible mixer</v>
          </cell>
        </row>
        <row r="2">
          <cell r="I2">
            <v>8</v>
          </cell>
          <cell r="J2" t="str">
            <v>台/SET</v>
          </cell>
          <cell r="K2">
            <v>660</v>
          </cell>
          <cell r="L2">
            <v>777</v>
          </cell>
        </row>
        <row r="2">
          <cell r="N2">
            <v>7647.10686153846</v>
          </cell>
        </row>
        <row r="2">
          <cell r="P2">
            <v>9</v>
          </cell>
          <cell r="Q2">
            <v>2.214</v>
          </cell>
        </row>
        <row r="3">
          <cell r="C3" t="str">
            <v>3M 6200防毒防尘口罩（橡胶）</v>
          </cell>
          <cell r="D3" t="str">
            <v>3M 6200 anti-virus dust mask (rubber)</v>
          </cell>
        </row>
        <row r="3">
          <cell r="I3">
            <v>150</v>
          </cell>
          <cell r="J3" t="str">
            <v>套/SET</v>
          </cell>
          <cell r="K3">
            <v>120</v>
          </cell>
          <cell r="L3">
            <v>132</v>
          </cell>
        </row>
        <row r="3">
          <cell r="N3">
            <v>2653.84615384615</v>
          </cell>
        </row>
        <row r="3">
          <cell r="P3">
            <v>1</v>
          </cell>
          <cell r="Q3">
            <v>2.532</v>
          </cell>
        </row>
        <row r="4">
          <cell r="C4" t="str">
            <v>3M 5N11滤棉</v>
          </cell>
          <cell r="D4" t="str">
            <v>3M 5N11 filter cotton</v>
          </cell>
        </row>
        <row r="4">
          <cell r="I4">
            <v>9500</v>
          </cell>
          <cell r="J4" t="str">
            <v>片/PC</v>
          </cell>
          <cell r="K4">
            <v>40</v>
          </cell>
          <cell r="L4">
            <v>44</v>
          </cell>
        </row>
        <row r="4">
          <cell r="N4">
            <v>7468.46153846154</v>
          </cell>
        </row>
        <row r="5">
          <cell r="C5" t="str">
            <v>电镐钎</v>
          </cell>
          <cell r="D5" t="str">
            <v> 
Electric pick</v>
          </cell>
        </row>
        <row r="5">
          <cell r="I5">
            <v>10</v>
          </cell>
          <cell r="J5" t="str">
            <v>根/PC</v>
          </cell>
          <cell r="K5">
            <v>15</v>
          </cell>
          <cell r="L5">
            <v>15.92</v>
          </cell>
        </row>
        <row r="5">
          <cell r="N5">
            <v>112.307692307692</v>
          </cell>
        </row>
        <row r="5">
          <cell r="P5">
            <v>1</v>
          </cell>
          <cell r="Q5">
            <v>0.044</v>
          </cell>
        </row>
        <row r="6">
          <cell r="C6" t="str">
            <v>电镐</v>
          </cell>
          <cell r="D6" t="str">
            <v>Electric pick</v>
          </cell>
        </row>
        <row r="6">
          <cell r="I6">
            <v>1</v>
          </cell>
          <cell r="J6" t="str">
            <v>台/SET</v>
          </cell>
          <cell r="K6">
            <v>1.3</v>
          </cell>
          <cell r="L6">
            <v>1.38</v>
          </cell>
        </row>
        <row r="6">
          <cell r="N6">
            <v>366.153846153846</v>
          </cell>
        </row>
        <row r="7">
          <cell r="C7" t="str">
            <v>漏电断路器</v>
          </cell>
          <cell r="D7" t="str">
            <v>Residual current circuit-breaker</v>
          </cell>
        </row>
        <row r="7">
          <cell r="I7">
            <v>10</v>
          </cell>
          <cell r="J7" t="str">
            <v>件/PC</v>
          </cell>
          <cell r="K7">
            <v>21.75</v>
          </cell>
          <cell r="L7">
            <v>22</v>
          </cell>
        </row>
        <row r="7">
          <cell r="N7">
            <v>846.153846153846</v>
          </cell>
        </row>
        <row r="7">
          <cell r="P7">
            <v>4</v>
          </cell>
          <cell r="Q7">
            <v>0.119</v>
          </cell>
        </row>
        <row r="8">
          <cell r="C8" t="str">
            <v>塑壳断路器</v>
          </cell>
          <cell r="D8" t="str">
            <v>Moulded case circuit breaker</v>
          </cell>
        </row>
        <row r="8">
          <cell r="I8">
            <v>10</v>
          </cell>
          <cell r="J8" t="str">
            <v>件/PC</v>
          </cell>
          <cell r="K8">
            <v>53.5</v>
          </cell>
          <cell r="L8">
            <v>55</v>
          </cell>
        </row>
        <row r="8">
          <cell r="N8">
            <v>1107.69230769231</v>
          </cell>
        </row>
        <row r="9">
          <cell r="C9" t="str">
            <v>开关箱</v>
          </cell>
          <cell r="D9" t="str">
            <v>Lighting Transformer box</v>
          </cell>
        </row>
        <row r="9">
          <cell r="I9">
            <v>10</v>
          </cell>
          <cell r="J9" t="str">
            <v>套/SET</v>
          </cell>
          <cell r="K9">
            <v>830</v>
          </cell>
          <cell r="L9">
            <v>873</v>
          </cell>
        </row>
        <row r="9">
          <cell r="N9">
            <v>4892.30769230769</v>
          </cell>
        </row>
        <row r="9">
          <cell r="P9">
            <v>3</v>
          </cell>
          <cell r="Q9">
            <v>2.523</v>
          </cell>
        </row>
        <row r="10">
          <cell r="C10" t="str">
            <v>千斤顶</v>
          </cell>
          <cell r="D10" t="str">
            <v>Jack</v>
          </cell>
        </row>
        <row r="10">
          <cell r="I10">
            <v>6</v>
          </cell>
          <cell r="J10" t="str">
            <v>台/SET</v>
          </cell>
          <cell r="K10">
            <v>380</v>
          </cell>
          <cell r="L10">
            <v>390.64</v>
          </cell>
        </row>
        <row r="10">
          <cell r="N10">
            <v>708</v>
          </cell>
        </row>
        <row r="10">
          <cell r="P10">
            <v>2</v>
          </cell>
          <cell r="Q10">
            <v>5.694</v>
          </cell>
        </row>
        <row r="11">
          <cell r="C11" t="str">
            <v>手拉葫芦</v>
          </cell>
          <cell r="D11" t="str">
            <v>Chain block</v>
          </cell>
        </row>
        <row r="11">
          <cell r="I11">
            <v>2</v>
          </cell>
          <cell r="J11" t="str">
            <v>个/PC</v>
          </cell>
          <cell r="K11">
            <v>20</v>
          </cell>
          <cell r="L11">
            <v>20.56</v>
          </cell>
        </row>
        <row r="11">
          <cell r="N11">
            <v>64.6153846153846</v>
          </cell>
        </row>
        <row r="12">
          <cell r="C12" t="str">
            <v>钢丝绳套</v>
          </cell>
          <cell r="D12" t="str">
            <v>Wire rope sockets</v>
          </cell>
        </row>
        <row r="12">
          <cell r="I12">
            <v>10</v>
          </cell>
          <cell r="J12" t="str">
            <v>根/PC</v>
          </cell>
          <cell r="K12">
            <v>250</v>
          </cell>
          <cell r="L12">
            <v>257</v>
          </cell>
        </row>
        <row r="12">
          <cell r="N12">
            <v>2038.46153846154</v>
          </cell>
        </row>
        <row r="13">
          <cell r="C13" t="str">
            <v>千斤顶</v>
          </cell>
          <cell r="D13" t="str">
            <v>Split hydraulic jack</v>
          </cell>
        </row>
        <row r="13">
          <cell r="I13">
            <v>2</v>
          </cell>
          <cell r="J13" t="str">
            <v>台/SET</v>
          </cell>
          <cell r="K13">
            <v>100</v>
          </cell>
          <cell r="L13">
            <v>102.8</v>
          </cell>
        </row>
        <row r="13">
          <cell r="N13">
            <v>363.076923076923</v>
          </cell>
        </row>
        <row r="14">
          <cell r="C14" t="str">
            <v>吊带</v>
          </cell>
          <cell r="D14" t="str">
            <v>Lift belt</v>
          </cell>
        </row>
        <row r="14">
          <cell r="I14">
            <v>28</v>
          </cell>
          <cell r="J14" t="str">
            <v>条/PC</v>
          </cell>
          <cell r="K14">
            <v>70</v>
          </cell>
          <cell r="L14">
            <v>80</v>
          </cell>
        </row>
        <row r="14">
          <cell r="N14">
            <v>538.769230769231</v>
          </cell>
        </row>
        <row r="15">
          <cell r="C15" t="str">
            <v>纯棉分体工作服</v>
          </cell>
          <cell r="D15" t="str">
            <v>Cotton split overalls</v>
          </cell>
        </row>
        <row r="15">
          <cell r="I15">
            <v>105</v>
          </cell>
          <cell r="J15" t="str">
            <v>套/SET</v>
          </cell>
          <cell r="K15">
            <v>119</v>
          </cell>
          <cell r="L15">
            <v>126</v>
          </cell>
        </row>
        <row r="15">
          <cell r="N15">
            <v>2187.23076923077</v>
          </cell>
        </row>
        <row r="15">
          <cell r="P15">
            <v>7</v>
          </cell>
          <cell r="Q15">
            <v>0.588</v>
          </cell>
        </row>
        <row r="16">
          <cell r="C16" t="str">
            <v>卡簧套装</v>
          </cell>
          <cell r="D16" t="str">
            <v>Spring suits</v>
          </cell>
        </row>
        <row r="16">
          <cell r="I16">
            <v>2</v>
          </cell>
          <cell r="J16" t="str">
            <v>套/SET</v>
          </cell>
          <cell r="K16">
            <v>3</v>
          </cell>
          <cell r="L16">
            <v>4</v>
          </cell>
        </row>
        <row r="16">
          <cell r="N16">
            <v>107.692307692308</v>
          </cell>
        </row>
        <row r="16">
          <cell r="P16">
            <v>1</v>
          </cell>
          <cell r="Q16">
            <v>0.009</v>
          </cell>
        </row>
        <row r="17">
          <cell r="C17" t="str">
            <v>搅拌器</v>
          </cell>
          <cell r="D17" t="str">
            <v>MIXER</v>
          </cell>
        </row>
        <row r="17">
          <cell r="I17">
            <v>4</v>
          </cell>
          <cell r="J17" t="str">
            <v>件/PC</v>
          </cell>
          <cell r="K17">
            <v>280</v>
          </cell>
          <cell r="L17">
            <v>320</v>
          </cell>
        </row>
        <row r="17">
          <cell r="N17">
            <v>2923.07692307692</v>
          </cell>
        </row>
        <row r="17">
          <cell r="P17">
            <v>4</v>
          </cell>
          <cell r="Q17">
            <v>0.884</v>
          </cell>
        </row>
        <row r="18">
          <cell r="C18" t="str">
            <v>安全帽</v>
          </cell>
          <cell r="D18" t="str">
            <v>helmet</v>
          </cell>
        </row>
        <row r="18">
          <cell r="I18">
            <v>90</v>
          </cell>
          <cell r="J18" t="str">
            <v>顶/PC</v>
          </cell>
          <cell r="K18">
            <v>38.7</v>
          </cell>
          <cell r="L18">
            <v>42.75</v>
          </cell>
        </row>
        <row r="18">
          <cell r="N18">
            <v>346.153846153846</v>
          </cell>
        </row>
        <row r="18">
          <cell r="P18">
            <v>5</v>
          </cell>
          <cell r="Q18">
            <v>0.531</v>
          </cell>
        </row>
        <row r="19">
          <cell r="C19" t="str">
            <v>高压清洗机</v>
          </cell>
          <cell r="D19" t="str">
            <v>High pressure washer</v>
          </cell>
        </row>
        <row r="19">
          <cell r="I19">
            <v>1</v>
          </cell>
          <cell r="J19" t="str">
            <v>台/SET</v>
          </cell>
          <cell r="K19">
            <v>145</v>
          </cell>
          <cell r="L19">
            <v>145</v>
          </cell>
        </row>
        <row r="19">
          <cell r="N19">
            <v>4575.22123893805</v>
          </cell>
        </row>
        <row r="19">
          <cell r="P19">
            <v>1</v>
          </cell>
          <cell r="Q19">
            <v>0.794</v>
          </cell>
        </row>
        <row r="20">
          <cell r="C20" t="str">
            <v>螺栓</v>
          </cell>
          <cell r="D20" t="str">
            <v>Bolt</v>
          </cell>
        </row>
        <row r="20">
          <cell r="I20">
            <v>120</v>
          </cell>
          <cell r="J20" t="str">
            <v>件/PC</v>
          </cell>
          <cell r="K20">
            <v>3</v>
          </cell>
          <cell r="L20">
            <v>3</v>
          </cell>
        </row>
        <row r="20">
          <cell r="N20">
            <v>11.2307692307692</v>
          </cell>
        </row>
        <row r="20">
          <cell r="P20">
            <v>1</v>
          </cell>
          <cell r="Q20">
            <v>0.002</v>
          </cell>
        </row>
        <row r="21">
          <cell r="C21" t="str">
            <v>螺母</v>
          </cell>
          <cell r="D21" t="str">
            <v>Nut</v>
          </cell>
        </row>
        <row r="21">
          <cell r="I21">
            <v>20</v>
          </cell>
          <cell r="J21" t="str">
            <v>件/PC</v>
          </cell>
          <cell r="K21">
            <v>1</v>
          </cell>
          <cell r="L21">
            <v>1</v>
          </cell>
        </row>
        <row r="21">
          <cell r="N21">
            <v>0.615384615384615</v>
          </cell>
        </row>
        <row r="22">
          <cell r="C22" t="str">
            <v>轴承</v>
          </cell>
          <cell r="D22" t="str">
            <v>Bearing</v>
          </cell>
        </row>
        <row r="22">
          <cell r="I22">
            <v>60</v>
          </cell>
          <cell r="J22" t="str">
            <v>件/PC</v>
          </cell>
          <cell r="K22">
            <v>228</v>
          </cell>
          <cell r="L22">
            <v>238</v>
          </cell>
        </row>
        <row r="22">
          <cell r="N22">
            <v>2836.92307692308</v>
          </cell>
        </row>
        <row r="22">
          <cell r="P22">
            <v>1</v>
          </cell>
          <cell r="Q22">
            <v>0.25</v>
          </cell>
        </row>
        <row r="23">
          <cell r="C23" t="str">
            <v>蓝色加厚物料盒</v>
          </cell>
          <cell r="D23" t="str">
            <v>plastic</v>
          </cell>
        </row>
        <row r="23">
          <cell r="I23">
            <v>100</v>
          </cell>
          <cell r="J23" t="str">
            <v>件/PC</v>
          </cell>
          <cell r="K23">
            <v>200</v>
          </cell>
          <cell r="L23">
            <v>205</v>
          </cell>
        </row>
        <row r="23">
          <cell r="N23">
            <v>615.384615384615</v>
          </cell>
        </row>
        <row r="23">
          <cell r="P23">
            <v>25</v>
          </cell>
          <cell r="Q23">
            <v>5.5</v>
          </cell>
        </row>
        <row r="24">
          <cell r="C24" t="str">
            <v>斜口物料盒</v>
          </cell>
          <cell r="D24" t="str">
            <v>Inclined material box</v>
          </cell>
        </row>
        <row r="24">
          <cell r="I24">
            <v>500</v>
          </cell>
          <cell r="J24" t="str">
            <v>个/PC</v>
          </cell>
          <cell r="K24">
            <v>315</v>
          </cell>
          <cell r="L24">
            <v>319.2</v>
          </cell>
        </row>
        <row r="24">
          <cell r="N24">
            <v>1265.38461538462</v>
          </cell>
        </row>
        <row r="24">
          <cell r="P24">
            <v>21</v>
          </cell>
          <cell r="Q24">
            <v>8.421</v>
          </cell>
        </row>
        <row r="25">
          <cell r="C25" t="str">
            <v>3M 6200防毒防尘口罩（橡胶）</v>
          </cell>
          <cell r="D25" t="str">
            <v>3M 6200 anti-virus dust mask (rubber)</v>
          </cell>
        </row>
        <row r="25">
          <cell r="I25">
            <v>200</v>
          </cell>
          <cell r="J25" t="str">
            <v>套/SET</v>
          </cell>
          <cell r="K25">
            <v>95</v>
          </cell>
          <cell r="L25">
            <v>109.07</v>
          </cell>
        </row>
        <row r="25">
          <cell r="N25">
            <v>3538.46153846154</v>
          </cell>
        </row>
        <row r="25">
          <cell r="P25">
            <v>1</v>
          </cell>
          <cell r="Q25">
            <v>1.564</v>
          </cell>
        </row>
        <row r="26">
          <cell r="C26" t="str">
            <v>3M  过滤盒</v>
          </cell>
          <cell r="D26" t="str">
            <v>3M filter cartridge</v>
          </cell>
        </row>
        <row r="26">
          <cell r="I26">
            <v>200</v>
          </cell>
          <cell r="J26" t="str">
            <v>件/PC</v>
          </cell>
          <cell r="K26">
            <v>40</v>
          </cell>
          <cell r="L26">
            <v>45.93</v>
          </cell>
        </row>
        <row r="26">
          <cell r="N26">
            <v>1876.92307692308</v>
          </cell>
        </row>
        <row r="27">
          <cell r="C27" t="str">
            <v>兆欧表</v>
          </cell>
          <cell r="D27" t="str">
            <v>Megger</v>
          </cell>
        </row>
        <row r="27">
          <cell r="I27">
            <v>1</v>
          </cell>
          <cell r="J27" t="str">
            <v>件/PC</v>
          </cell>
          <cell r="K27">
            <v>1</v>
          </cell>
          <cell r="L27">
            <v>1.14</v>
          </cell>
        </row>
        <row r="27">
          <cell r="N27">
            <v>27.6923076923077</v>
          </cell>
        </row>
        <row r="27">
          <cell r="P27">
            <v>3</v>
          </cell>
          <cell r="Q27">
            <v>0.133</v>
          </cell>
        </row>
        <row r="28">
          <cell r="C28" t="str">
            <v>数显游标卡尺</v>
          </cell>
          <cell r="D28" t="str">
            <v>Digital caliper</v>
          </cell>
        </row>
        <row r="28">
          <cell r="I28">
            <v>3</v>
          </cell>
          <cell r="J28" t="str">
            <v>把/PC</v>
          </cell>
          <cell r="K28">
            <v>3</v>
          </cell>
          <cell r="L28">
            <v>3.43</v>
          </cell>
        </row>
        <row r="28">
          <cell r="N28">
            <v>69.2307692307692</v>
          </cell>
        </row>
        <row r="29">
          <cell r="C29" t="str">
            <v>卡尺（游标）</v>
          </cell>
          <cell r="D29" t="str">
            <v>Caliper (vernier)</v>
          </cell>
        </row>
        <row r="29">
          <cell r="I29">
            <v>5</v>
          </cell>
          <cell r="J29" t="str">
            <v>把/PC</v>
          </cell>
          <cell r="K29">
            <v>3</v>
          </cell>
          <cell r="L29">
            <v>3.43</v>
          </cell>
        </row>
        <row r="29">
          <cell r="N29">
            <v>133.076923076923</v>
          </cell>
        </row>
        <row r="30">
          <cell r="C30" t="str">
            <v>密封胶</v>
          </cell>
          <cell r="D30" t="str">
            <v>Sealant</v>
          </cell>
        </row>
        <row r="30">
          <cell r="I30">
            <v>100</v>
          </cell>
          <cell r="J30" t="str">
            <v>支/PC</v>
          </cell>
          <cell r="K30">
            <v>52</v>
          </cell>
          <cell r="L30">
            <v>56</v>
          </cell>
        </row>
        <row r="30">
          <cell r="N30">
            <v>1000</v>
          </cell>
        </row>
        <row r="31">
          <cell r="C31" t="str">
            <v>套装雨衣</v>
          </cell>
          <cell r="D31" t="str">
            <v>Tunnel suit (raincoat)</v>
          </cell>
        </row>
        <row r="31">
          <cell r="I31">
            <v>200</v>
          </cell>
          <cell r="J31" t="str">
            <v>套/SET</v>
          </cell>
          <cell r="K31">
            <v>596</v>
          </cell>
          <cell r="L31">
            <v>604</v>
          </cell>
        </row>
        <row r="31">
          <cell r="N31">
            <v>4307.69230769231</v>
          </cell>
        </row>
        <row r="31">
          <cell r="P31">
            <v>20</v>
          </cell>
          <cell r="Q31">
            <v>1.46</v>
          </cell>
        </row>
        <row r="32">
          <cell r="C32" t="str">
            <v>配料机称重控制器</v>
          </cell>
          <cell r="D32" t="str">
            <v>weighing controller for batching machine</v>
          </cell>
        </row>
        <row r="32">
          <cell r="I32">
            <v>1</v>
          </cell>
          <cell r="J32" t="str">
            <v>件/PC</v>
          </cell>
          <cell r="K32">
            <v>1.8</v>
          </cell>
          <cell r="L32">
            <v>2</v>
          </cell>
        </row>
        <row r="32">
          <cell r="N32">
            <v>132.307692307692</v>
          </cell>
        </row>
        <row r="32">
          <cell r="P32">
            <v>1</v>
          </cell>
          <cell r="Q32">
            <v>0.007</v>
          </cell>
        </row>
        <row r="33">
          <cell r="C33" t="str">
            <v>平衡套</v>
          </cell>
          <cell r="D33" t="str">
            <v>Balance sleeve</v>
          </cell>
        </row>
        <row r="33">
          <cell r="I33">
            <v>10</v>
          </cell>
          <cell r="J33" t="str">
            <v>件/PC</v>
          </cell>
          <cell r="K33">
            <v>18.1</v>
          </cell>
          <cell r="L33">
            <v>20.25</v>
          </cell>
        </row>
        <row r="33">
          <cell r="N33">
            <v>141.538461538462</v>
          </cell>
        </row>
        <row r="33">
          <cell r="P33">
            <v>1</v>
          </cell>
          <cell r="Q33">
            <v>1.021</v>
          </cell>
        </row>
        <row r="34">
          <cell r="C34" t="str">
            <v>口环</v>
          </cell>
          <cell r="D34" t="str">
            <v>Middle Stage small impeller seal</v>
          </cell>
        </row>
        <row r="34">
          <cell r="I34">
            <v>40</v>
          </cell>
          <cell r="J34" t="str">
            <v>件/PC</v>
          </cell>
          <cell r="K34">
            <v>12</v>
          </cell>
          <cell r="L34">
            <v>13.42</v>
          </cell>
        </row>
        <row r="34">
          <cell r="N34">
            <v>258.461538461538</v>
          </cell>
        </row>
        <row r="35">
          <cell r="C35" t="str">
            <v>填料环</v>
          </cell>
          <cell r="D35" t="str">
            <v>Packing ring</v>
          </cell>
        </row>
        <row r="35">
          <cell r="I35">
            <v>10</v>
          </cell>
          <cell r="J35" t="str">
            <v>件/PC</v>
          </cell>
          <cell r="K35">
            <v>4.5</v>
          </cell>
          <cell r="L35">
            <v>5.03</v>
          </cell>
        </row>
        <row r="35">
          <cell r="N35">
            <v>61.5384615384615</v>
          </cell>
        </row>
        <row r="36">
          <cell r="C36" t="str">
            <v>挡套</v>
          </cell>
          <cell r="D36" t="str">
            <v>Block</v>
          </cell>
        </row>
        <row r="36">
          <cell r="I36">
            <v>20</v>
          </cell>
          <cell r="J36" t="str">
            <v>件/PC</v>
          </cell>
          <cell r="K36">
            <v>8.2</v>
          </cell>
          <cell r="L36">
            <v>9.17</v>
          </cell>
        </row>
        <row r="36">
          <cell r="N36">
            <v>320</v>
          </cell>
        </row>
        <row r="37">
          <cell r="C37" t="str">
            <v>轴套</v>
          </cell>
          <cell r="D37" t="str">
            <v>Sleeve</v>
          </cell>
        </row>
        <row r="37">
          <cell r="I37">
            <v>20</v>
          </cell>
          <cell r="J37" t="str">
            <v>件/PC</v>
          </cell>
          <cell r="K37">
            <v>44</v>
          </cell>
          <cell r="L37">
            <v>49.22</v>
          </cell>
        </row>
        <row r="37">
          <cell r="N37">
            <v>547.692307692308</v>
          </cell>
        </row>
        <row r="38">
          <cell r="C38" t="str">
            <v>联轴器胶垫</v>
          </cell>
          <cell r="D38" t="str">
            <v>Coupling gasket</v>
          </cell>
        </row>
        <row r="38">
          <cell r="I38">
            <v>1000</v>
          </cell>
          <cell r="J38" t="str">
            <v>件/PC</v>
          </cell>
          <cell r="K38">
            <v>15.2</v>
          </cell>
          <cell r="L38">
            <v>17</v>
          </cell>
        </row>
        <row r="38">
          <cell r="N38">
            <v>153.846153846154</v>
          </cell>
        </row>
        <row r="39">
          <cell r="C39" t="str">
            <v>柱销</v>
          </cell>
          <cell r="D39" t="str">
            <v>connecting bolts (with washer &amp; nuts) of coupling</v>
          </cell>
        </row>
        <row r="39">
          <cell r="I39">
            <v>100</v>
          </cell>
          <cell r="J39" t="str">
            <v>件/PC</v>
          </cell>
          <cell r="K39">
            <v>42</v>
          </cell>
          <cell r="L39">
            <v>46.99</v>
          </cell>
        </row>
        <row r="39">
          <cell r="N39">
            <v>461.538461538462</v>
          </cell>
        </row>
        <row r="40">
          <cell r="C40" t="str">
            <v>口环</v>
          </cell>
          <cell r="D40" t="str">
            <v>Middle Stage big impeller seal</v>
          </cell>
        </row>
        <row r="40">
          <cell r="I40">
            <v>40</v>
          </cell>
          <cell r="J40" t="str">
            <v>件/PC</v>
          </cell>
          <cell r="K40">
            <v>24</v>
          </cell>
          <cell r="L40">
            <v>26.85</v>
          </cell>
        </row>
        <row r="40">
          <cell r="N40">
            <v>338.461538461538</v>
          </cell>
        </row>
        <row r="41">
          <cell r="C41" t="str">
            <v>首口环</v>
          </cell>
          <cell r="D41" t="str">
            <v>First ring</v>
          </cell>
        </row>
        <row r="41">
          <cell r="I41">
            <v>10</v>
          </cell>
          <cell r="J41" t="str">
            <v>件/PC</v>
          </cell>
          <cell r="K41">
            <v>7</v>
          </cell>
          <cell r="L41">
            <v>7.83</v>
          </cell>
        </row>
        <row r="41">
          <cell r="N41">
            <v>84.6153846153846</v>
          </cell>
        </row>
        <row r="42">
          <cell r="C42" t="str">
            <v>轴套</v>
          </cell>
          <cell r="D42" t="str">
            <v>(Suction Section) First Stage Positioning shaft sleeve</v>
          </cell>
        </row>
        <row r="42">
          <cell r="I42">
            <v>10</v>
          </cell>
          <cell r="J42" t="str">
            <v>件/PC</v>
          </cell>
          <cell r="K42">
            <v>8.3</v>
          </cell>
          <cell r="L42">
            <v>9.29</v>
          </cell>
        </row>
        <row r="42">
          <cell r="N42">
            <v>160</v>
          </cell>
        </row>
        <row r="43">
          <cell r="C43" t="str">
            <v>导叶</v>
          </cell>
          <cell r="D43" t="str">
            <v>Guide leaf</v>
          </cell>
        </row>
        <row r="43">
          <cell r="I43">
            <v>40</v>
          </cell>
          <cell r="J43" t="str">
            <v>件/PC</v>
          </cell>
          <cell r="K43">
            <v>345.2</v>
          </cell>
          <cell r="L43">
            <v>386.18</v>
          </cell>
        </row>
        <row r="43">
          <cell r="N43">
            <v>3612.30769230769</v>
          </cell>
        </row>
        <row r="44">
          <cell r="C44" t="str">
            <v>未导叶</v>
          </cell>
          <cell r="D44" t="str">
            <v>Unguided leaf</v>
          </cell>
        </row>
        <row r="44">
          <cell r="I44">
            <v>10</v>
          </cell>
          <cell r="J44" t="str">
            <v>件/PC</v>
          </cell>
          <cell r="K44">
            <v>97.3</v>
          </cell>
          <cell r="L44">
            <v>108.85</v>
          </cell>
        </row>
        <row r="44">
          <cell r="N44">
            <v>830.769230769231</v>
          </cell>
        </row>
        <row r="45">
          <cell r="C45" t="str">
            <v>叶轮</v>
          </cell>
          <cell r="D45" t="str">
            <v>impeller</v>
          </cell>
        </row>
        <row r="45">
          <cell r="I45">
            <v>40</v>
          </cell>
          <cell r="J45" t="str">
            <v>件/PC</v>
          </cell>
          <cell r="K45">
            <v>170.4</v>
          </cell>
          <cell r="L45">
            <v>190.63</v>
          </cell>
        </row>
        <row r="45">
          <cell r="N45">
            <v>3335.38461538462</v>
          </cell>
        </row>
        <row r="46">
          <cell r="C46" t="str">
            <v>首叶轮</v>
          </cell>
          <cell r="D46" t="str">
            <v>First impeller</v>
          </cell>
        </row>
        <row r="46">
          <cell r="I46">
            <v>10</v>
          </cell>
          <cell r="J46" t="str">
            <v>件/PC</v>
          </cell>
          <cell r="K46">
            <v>51.2</v>
          </cell>
          <cell r="L46">
            <v>57.28</v>
          </cell>
        </row>
        <row r="46">
          <cell r="N46">
            <v>833.846153846154</v>
          </cell>
        </row>
        <row r="47">
          <cell r="C47" t="str">
            <v>轴承盖油封</v>
          </cell>
          <cell r="D47" t="str">
            <v>Bearing cap oil seal</v>
          </cell>
        </row>
        <row r="47">
          <cell r="I47">
            <v>20</v>
          </cell>
          <cell r="J47" t="str">
            <v>件/PC</v>
          </cell>
          <cell r="K47">
            <v>1</v>
          </cell>
          <cell r="L47">
            <v>1.12</v>
          </cell>
        </row>
        <row r="47">
          <cell r="N47">
            <v>147.692307692308</v>
          </cell>
        </row>
        <row r="48">
          <cell r="C48" t="str">
            <v>挡水圈</v>
          </cell>
          <cell r="D48" t="str">
            <v>Water retaining ring</v>
          </cell>
        </row>
        <row r="48">
          <cell r="I48">
            <v>20</v>
          </cell>
          <cell r="J48" t="str">
            <v>件/PC</v>
          </cell>
          <cell r="K48">
            <v>0.8</v>
          </cell>
          <cell r="L48">
            <v>0.89</v>
          </cell>
        </row>
        <row r="48">
          <cell r="N48">
            <v>61.5384615384615</v>
          </cell>
        </row>
      </sheetData>
      <sheetData sheetId="1">
        <row r="13">
          <cell r="A13" t="str">
            <v>BEABMT20210405S-34-A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BEABMT20210405S-34-A</v>
          </cell>
        </row>
        <row r="8">
          <cell r="A8" t="str">
            <v>由中国上海运至刚果金</v>
          </cell>
        </row>
        <row r="8">
          <cell r="H8">
            <v>44281</v>
          </cell>
        </row>
        <row r="9">
          <cell r="A9" t="str">
            <v>FROM： SHANGHAI  OF CHINA</v>
          </cell>
        </row>
        <row r="10">
          <cell r="B10" t="str">
            <v>Beam Mining &amp; Construction SARL</v>
          </cell>
        </row>
        <row r="11">
          <cell r="A11" t="str">
            <v>ADDRESS: No.1 Route Kakanda, Quartier Mikuba, Kambove, Haut-Katanga, DRC Consignee: Maru Tao:+243815696382, Email:taoxiong@jchxmc.com</v>
          </cell>
        </row>
        <row r="18">
          <cell r="B18" t="str">
            <v>8474310000</v>
          </cell>
        </row>
        <row r="19">
          <cell r="B19" t="str">
            <v>9020000000</v>
          </cell>
        </row>
        <row r="20">
          <cell r="B20" t="str">
            <v>9020000000</v>
          </cell>
        </row>
        <row r="21">
          <cell r="B21" t="str">
            <v>8467190000</v>
          </cell>
        </row>
        <row r="22">
          <cell r="B22" t="str">
            <v>8467190000</v>
          </cell>
        </row>
        <row r="23">
          <cell r="B23" t="str">
            <v>8536200000</v>
          </cell>
        </row>
        <row r="24">
          <cell r="B24" t="str">
            <v>8536200000</v>
          </cell>
        </row>
        <row r="25">
          <cell r="B25" t="str">
            <v>8537109090</v>
          </cell>
        </row>
        <row r="26">
          <cell r="B26" t="str">
            <v>8425491000</v>
          </cell>
        </row>
        <row r="27">
          <cell r="B27" t="str">
            <v>8425190000</v>
          </cell>
        </row>
        <row r="28">
          <cell r="B28" t="str">
            <v>8308100000</v>
          </cell>
        </row>
        <row r="29">
          <cell r="B29" t="str">
            <v>8425491000</v>
          </cell>
        </row>
        <row r="30">
          <cell r="B30" t="str">
            <v>7312100000</v>
          </cell>
        </row>
        <row r="31">
          <cell r="B31" t="str">
            <v>6211329000</v>
          </cell>
        </row>
        <row r="32">
          <cell r="B32" t="str">
            <v>7318290000</v>
          </cell>
        </row>
        <row r="33">
          <cell r="B33" t="str">
            <v>8474310000</v>
          </cell>
        </row>
        <row r="34">
          <cell r="B34" t="str">
            <v>6506100090</v>
          </cell>
        </row>
        <row r="35">
          <cell r="B35" t="str">
            <v>8424899990</v>
          </cell>
        </row>
        <row r="36">
          <cell r="B36" t="str">
            <v>7318159090</v>
          </cell>
        </row>
        <row r="37">
          <cell r="B37" t="str">
            <v>7616100000</v>
          </cell>
        </row>
        <row r="38">
          <cell r="B38" t="str">
            <v>8482102000</v>
          </cell>
        </row>
        <row r="39">
          <cell r="B39" t="str">
            <v>3923100090</v>
          </cell>
        </row>
        <row r="40">
          <cell r="B40" t="str">
            <v>3923100090</v>
          </cell>
        </row>
        <row r="41">
          <cell r="B41" t="str">
            <v>9020000000</v>
          </cell>
        </row>
        <row r="42">
          <cell r="B42" t="str">
            <v>9020000000</v>
          </cell>
        </row>
        <row r="43">
          <cell r="B43" t="str">
            <v>9030900090</v>
          </cell>
        </row>
        <row r="44">
          <cell r="B44" t="str">
            <v>9017300000</v>
          </cell>
        </row>
        <row r="45">
          <cell r="B45" t="str">
            <v>9017300000</v>
          </cell>
        </row>
        <row r="46">
          <cell r="B46" t="str">
            <v>3506919090</v>
          </cell>
        </row>
        <row r="47">
          <cell r="B47" t="str">
            <v>6209300020</v>
          </cell>
        </row>
        <row r="48">
          <cell r="B48" t="str">
            <v>8537109090</v>
          </cell>
        </row>
        <row r="49">
          <cell r="B49" t="str">
            <v>8413910000</v>
          </cell>
        </row>
        <row r="50">
          <cell r="B50" t="str">
            <v>8413910000</v>
          </cell>
        </row>
        <row r="51">
          <cell r="B51" t="str">
            <v>8413910000</v>
          </cell>
        </row>
        <row r="52">
          <cell r="B52" t="str">
            <v>8413910000</v>
          </cell>
        </row>
        <row r="53">
          <cell r="B53" t="str">
            <v>8413910000</v>
          </cell>
        </row>
        <row r="54">
          <cell r="B54" t="str">
            <v>8413910000</v>
          </cell>
        </row>
        <row r="55">
          <cell r="B55" t="str">
            <v>8413910000</v>
          </cell>
        </row>
        <row r="56">
          <cell r="B56" t="str">
            <v>8413910000</v>
          </cell>
        </row>
        <row r="57">
          <cell r="B57" t="str">
            <v>8413910000</v>
          </cell>
        </row>
        <row r="58">
          <cell r="B58" t="str">
            <v>8413910000</v>
          </cell>
        </row>
        <row r="59">
          <cell r="B59" t="str">
            <v>8413910000</v>
          </cell>
        </row>
        <row r="60">
          <cell r="B60" t="str">
            <v>8413910000</v>
          </cell>
        </row>
        <row r="61">
          <cell r="B61" t="str">
            <v>8413910000</v>
          </cell>
        </row>
        <row r="62">
          <cell r="B62" t="str">
            <v>8413910000</v>
          </cell>
        </row>
        <row r="63">
          <cell r="B63" t="str">
            <v>8413910000</v>
          </cell>
        </row>
        <row r="64">
          <cell r="B64" t="str">
            <v>8413910000</v>
          </cell>
        </row>
        <row r="68">
          <cell r="H68">
            <v>8342.09274078914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workbookViewId="0">
      <selection activeCell="G6" sqref="G6:I6"/>
    </sheetView>
  </sheetViews>
  <sheetFormatPr defaultColWidth="8.625" defaultRowHeight="10.8"/>
  <cols>
    <col min="1" max="1" width="6.5" style="69" customWidth="1"/>
    <col min="2" max="2" width="15.625" style="69" customWidth="1"/>
    <col min="3" max="3" width="13.625" style="69" customWidth="1"/>
    <col min="4" max="4" width="14.125" style="69" customWidth="1"/>
    <col min="5" max="5" width="13.625" style="69" customWidth="1"/>
    <col min="6" max="6" width="10.375" style="70" customWidth="1"/>
    <col min="7" max="7" width="10.125" style="70" customWidth="1"/>
    <col min="8" max="8" width="9.5" style="69" customWidth="1"/>
    <col min="9" max="9" width="11.375" style="69" customWidth="1"/>
    <col min="10" max="16384" width="8.625" style="69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71"/>
      <c r="F1" s="7"/>
      <c r="G1" s="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2"/>
      <c r="F2" s="9"/>
      <c r="G2" s="9"/>
      <c r="H2" s="9"/>
      <c r="I2" s="9"/>
    </row>
    <row r="3" ht="17.4" spans="1:9">
      <c r="A3" s="73" t="str">
        <f>[1]报关发票!A3</f>
        <v>北京众诚城商贸有限公司</v>
      </c>
      <c r="B3" s="8"/>
      <c r="C3" s="8"/>
      <c r="D3" s="8"/>
      <c r="E3" s="71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71"/>
      <c r="F4" s="7"/>
      <c r="G4" s="8"/>
      <c r="H4" s="8"/>
      <c r="I4" s="8"/>
    </row>
    <row r="5" ht="18.15" spans="1:9">
      <c r="A5" s="73" t="s">
        <v>1</v>
      </c>
      <c r="B5" s="8"/>
      <c r="C5" s="8"/>
      <c r="D5" s="8"/>
      <c r="E5" s="71"/>
      <c r="F5" s="7"/>
      <c r="G5" s="8"/>
      <c r="H5" s="8"/>
      <c r="I5" s="8"/>
    </row>
    <row r="6" ht="11.4" spans="1:9">
      <c r="A6" s="15" t="s">
        <v>2</v>
      </c>
      <c r="B6" s="15"/>
      <c r="C6" s="15"/>
      <c r="D6" s="15"/>
      <c r="E6" s="74" t="s">
        <v>3</v>
      </c>
      <c r="F6" s="75"/>
      <c r="G6" s="76" t="str">
        <f>[1]报关发票!G6</f>
        <v>BEABMT20210405S-34-A</v>
      </c>
      <c r="H6" s="76"/>
      <c r="I6" s="76"/>
    </row>
    <row r="7" ht="11.4" spans="1:9">
      <c r="A7" s="18" t="s">
        <v>4</v>
      </c>
      <c r="B7" s="18"/>
      <c r="C7" s="18"/>
      <c r="D7" s="18"/>
      <c r="E7" s="77" t="s">
        <v>5</v>
      </c>
      <c r="F7" s="78"/>
      <c r="G7" s="20" t="str">
        <f>G6</f>
        <v>BEABMT20210405S-34-A</v>
      </c>
      <c r="H7" s="20"/>
      <c r="I7" s="20"/>
    </row>
    <row r="8" ht="11.4" spans="1:9">
      <c r="A8" s="21" t="s">
        <v>6</v>
      </c>
      <c r="B8" s="21"/>
      <c r="C8" s="21"/>
      <c r="D8" s="21"/>
      <c r="E8" s="77" t="s">
        <v>7</v>
      </c>
      <c r="F8" s="3"/>
      <c r="G8" s="3"/>
      <c r="H8" s="79">
        <f>[1]报关发票!H8</f>
        <v>44281</v>
      </c>
      <c r="I8" s="79"/>
    </row>
    <row r="9" ht="11.4" spans="1:9">
      <c r="A9" s="24" t="s">
        <v>8</v>
      </c>
      <c r="B9" s="24"/>
      <c r="C9" s="24"/>
      <c r="D9" s="24"/>
      <c r="E9" s="77" t="s">
        <v>9</v>
      </c>
      <c r="F9" s="3"/>
      <c r="G9" s="3"/>
      <c r="H9" s="79">
        <f>H8</f>
        <v>44281</v>
      </c>
      <c r="I9" s="79"/>
    </row>
    <row r="10" ht="27" customHeight="1" spans="1:9">
      <c r="A10" s="25" t="s">
        <v>10</v>
      </c>
      <c r="B10" s="24" t="s">
        <v>11</v>
      </c>
      <c r="C10" s="24"/>
      <c r="D10" s="24"/>
      <c r="E10" s="77" t="s">
        <v>12</v>
      </c>
      <c r="F10" s="3"/>
      <c r="G10" s="3"/>
      <c r="H10" s="79"/>
      <c r="I10" s="79"/>
    </row>
    <row r="11" ht="49" customHeight="1" spans="1:9">
      <c r="A11" s="24" t="s">
        <v>13</v>
      </c>
      <c r="B11" s="24"/>
      <c r="C11" s="24"/>
      <c r="D11" s="24"/>
      <c r="E11" s="80" t="s">
        <v>14</v>
      </c>
      <c r="F11" s="3"/>
      <c r="G11" s="3"/>
      <c r="H11" s="79"/>
      <c r="I11" s="79"/>
    </row>
    <row r="12" ht="13.2" spans="1:9">
      <c r="A12" s="25" t="s">
        <v>15</v>
      </c>
      <c r="B12" s="25"/>
      <c r="C12" s="25"/>
      <c r="D12" s="25"/>
      <c r="E12" s="77" t="s">
        <v>16</v>
      </c>
      <c r="F12" s="3"/>
      <c r="G12" s="81"/>
      <c r="H12" s="82"/>
      <c r="I12" s="82"/>
    </row>
    <row r="13" ht="13.2" spans="1:9">
      <c r="A13" s="25" t="s">
        <v>17</v>
      </c>
      <c r="B13" s="25"/>
      <c r="C13" s="25"/>
      <c r="D13" s="25"/>
      <c r="E13" s="77" t="s">
        <v>18</v>
      </c>
      <c r="F13" s="3"/>
      <c r="G13" s="81"/>
      <c r="H13" s="82"/>
      <c r="I13" s="82"/>
    </row>
    <row r="14" ht="11.4" spans="1:9">
      <c r="A14" s="22" t="s">
        <v>19</v>
      </c>
      <c r="B14" s="22"/>
      <c r="C14" s="38"/>
      <c r="D14" s="38"/>
      <c r="E14" s="38"/>
      <c r="F14" s="38"/>
      <c r="G14" s="38"/>
      <c r="H14" s="38"/>
      <c r="I14" s="38"/>
    </row>
    <row r="15" ht="12.15" spans="1:9">
      <c r="A15" s="22" t="s">
        <v>20</v>
      </c>
      <c r="B15" s="22"/>
      <c r="C15" s="22"/>
      <c r="D15" s="22"/>
      <c r="E15" s="83"/>
      <c r="F15" s="84"/>
      <c r="G15" s="34"/>
      <c r="H15" s="33"/>
      <c r="I15" s="33"/>
    </row>
    <row r="16" ht="12.15" spans="1:9">
      <c r="A16" s="85" t="s">
        <v>21</v>
      </c>
      <c r="B16" s="86" t="s">
        <v>22</v>
      </c>
      <c r="C16" s="86"/>
      <c r="D16" s="87" t="s">
        <v>23</v>
      </c>
      <c r="E16" s="78" t="s">
        <v>24</v>
      </c>
      <c r="F16" s="38" t="s">
        <v>25</v>
      </c>
      <c r="G16" s="37" t="s">
        <v>26</v>
      </c>
      <c r="H16" s="36" t="s">
        <v>27</v>
      </c>
      <c r="I16" s="36"/>
    </row>
    <row r="17" ht="22.8" spans="1:9">
      <c r="A17" s="38" t="s">
        <v>28</v>
      </c>
      <c r="B17" s="40" t="s">
        <v>29</v>
      </c>
      <c r="C17" s="40"/>
      <c r="D17" s="78" t="s">
        <v>30</v>
      </c>
      <c r="E17" s="78" t="s">
        <v>31</v>
      </c>
      <c r="F17" s="38" t="s">
        <v>32</v>
      </c>
      <c r="G17" s="41" t="s">
        <v>33</v>
      </c>
      <c r="H17" s="3" t="s">
        <v>34</v>
      </c>
      <c r="I17" s="3"/>
    </row>
    <row r="18" s="68" customFormat="1" ht="19.95" customHeight="1" spans="1:9">
      <c r="A18" s="42">
        <v>1</v>
      </c>
      <c r="B18" s="43" t="str">
        <f>'[1]汇总信息 -合并品名'!C2</f>
        <v>潜水搅拌机</v>
      </c>
      <c r="C18" s="43"/>
      <c r="D18" s="88">
        <f>'[1]汇总信息 -合并品名'!L2</f>
        <v>777</v>
      </c>
      <c r="E18" s="88">
        <f>'[1]汇总信息 -合并品名'!K2</f>
        <v>660</v>
      </c>
      <c r="F18" s="89">
        <f>'[1]汇总信息 -合并品名'!Q2</f>
        <v>2.214</v>
      </c>
      <c r="G18" s="90">
        <f>'[1]汇总信息 -合并品名'!P2</f>
        <v>9</v>
      </c>
      <c r="H18" s="88">
        <f>'[1]汇总信息 -合并品名'!I2</f>
        <v>8</v>
      </c>
      <c r="I18" s="97" t="str">
        <f>'[1]汇总信息 -合并品名'!J2</f>
        <v>台/SET</v>
      </c>
    </row>
    <row r="19" s="68" customFormat="1" ht="19.95" customHeight="1" spans="1:9">
      <c r="A19" s="42">
        <v>2</v>
      </c>
      <c r="B19" s="43" t="str">
        <f>'[1]汇总信息 -合并品名'!C3</f>
        <v>3M 6200防毒防尘口罩（橡胶）</v>
      </c>
      <c r="C19" s="43"/>
      <c r="D19" s="88">
        <f>'[1]汇总信息 -合并品名'!L3</f>
        <v>132</v>
      </c>
      <c r="E19" s="88">
        <f>'[1]汇总信息 -合并品名'!K3</f>
        <v>120</v>
      </c>
      <c r="F19" s="91">
        <f>'[1]汇总信息 -合并品名'!Q3</f>
        <v>2.532</v>
      </c>
      <c r="G19" s="92">
        <f>'[1]汇总信息 -合并品名'!P3</f>
        <v>1</v>
      </c>
      <c r="H19" s="88">
        <f>'[1]汇总信息 -合并品名'!I3</f>
        <v>150</v>
      </c>
      <c r="I19" s="97" t="str">
        <f>'[1]汇总信息 -合并品名'!J3</f>
        <v>套/SET</v>
      </c>
    </row>
    <row r="20" s="68" customFormat="1" ht="19.95" customHeight="1" spans="1:9">
      <c r="A20" s="42">
        <v>3</v>
      </c>
      <c r="B20" s="43" t="str">
        <f>'[1]汇总信息 -合并品名'!C4</f>
        <v>3M 5N11滤棉</v>
      </c>
      <c r="C20" s="43"/>
      <c r="D20" s="88">
        <f>'[1]汇总信息 -合并品名'!L4</f>
        <v>44</v>
      </c>
      <c r="E20" s="88">
        <f>'[1]汇总信息 -合并品名'!K4</f>
        <v>40</v>
      </c>
      <c r="F20" s="93"/>
      <c r="G20" s="94"/>
      <c r="H20" s="88">
        <f>'[1]汇总信息 -合并品名'!I4</f>
        <v>9500</v>
      </c>
      <c r="I20" s="97" t="str">
        <f>'[1]汇总信息 -合并品名'!J4</f>
        <v>片/PC</v>
      </c>
    </row>
    <row r="21" s="68" customFormat="1" ht="19.95" customHeight="1" spans="1:9">
      <c r="A21" s="42">
        <v>4</v>
      </c>
      <c r="B21" s="43" t="str">
        <f>'[1]汇总信息 -合并品名'!C5</f>
        <v>电镐钎</v>
      </c>
      <c r="C21" s="43"/>
      <c r="D21" s="88">
        <f>'[1]汇总信息 -合并品名'!L5</f>
        <v>15.92</v>
      </c>
      <c r="E21" s="88">
        <f>'[1]汇总信息 -合并品名'!K5</f>
        <v>15</v>
      </c>
      <c r="F21" s="91">
        <f>'[1]汇总信息 -合并品名'!Q5</f>
        <v>0.044</v>
      </c>
      <c r="G21" s="92">
        <f>'[1]汇总信息 -合并品名'!P5</f>
        <v>1</v>
      </c>
      <c r="H21" s="88">
        <f>'[1]汇总信息 -合并品名'!I5</f>
        <v>10</v>
      </c>
      <c r="I21" s="97" t="str">
        <f>'[1]汇总信息 -合并品名'!J5</f>
        <v>根/PC</v>
      </c>
    </row>
    <row r="22" s="68" customFormat="1" ht="19.95" customHeight="1" spans="1:9">
      <c r="A22" s="42">
        <v>5</v>
      </c>
      <c r="B22" s="43" t="str">
        <f>'[1]汇总信息 -合并品名'!C6</f>
        <v>电镐</v>
      </c>
      <c r="C22" s="43"/>
      <c r="D22" s="88">
        <f>'[1]汇总信息 -合并品名'!L6</f>
        <v>1.38</v>
      </c>
      <c r="E22" s="88">
        <f>'[1]汇总信息 -合并品名'!K6</f>
        <v>1.3</v>
      </c>
      <c r="F22" s="93"/>
      <c r="G22" s="94"/>
      <c r="H22" s="88">
        <f>'[1]汇总信息 -合并品名'!I6</f>
        <v>1</v>
      </c>
      <c r="I22" s="97" t="str">
        <f>'[1]汇总信息 -合并品名'!J6</f>
        <v>台/SET</v>
      </c>
    </row>
    <row r="23" s="68" customFormat="1" ht="19.95" customHeight="1" spans="1:9">
      <c r="A23" s="42">
        <v>6</v>
      </c>
      <c r="B23" s="43" t="str">
        <f>'[1]汇总信息 -合并品名'!C7</f>
        <v>漏电断路器</v>
      </c>
      <c r="C23" s="43"/>
      <c r="D23" s="88">
        <f>'[1]汇总信息 -合并品名'!L7</f>
        <v>22</v>
      </c>
      <c r="E23" s="88">
        <f>'[1]汇总信息 -合并品名'!K7</f>
        <v>21.75</v>
      </c>
      <c r="F23" s="91">
        <f>'[1]汇总信息 -合并品名'!Q7</f>
        <v>0.119</v>
      </c>
      <c r="G23" s="92">
        <f>'[1]汇总信息 -合并品名'!P7</f>
        <v>4</v>
      </c>
      <c r="H23" s="88">
        <f>'[1]汇总信息 -合并品名'!I7</f>
        <v>10</v>
      </c>
      <c r="I23" s="97" t="str">
        <f>'[1]汇总信息 -合并品名'!J7</f>
        <v>件/PC</v>
      </c>
    </row>
    <row r="24" s="68" customFormat="1" ht="19.95" customHeight="1" spans="1:9">
      <c r="A24" s="42">
        <v>7</v>
      </c>
      <c r="B24" s="43" t="str">
        <f>'[1]汇总信息 -合并品名'!C8</f>
        <v>塑壳断路器</v>
      </c>
      <c r="C24" s="43"/>
      <c r="D24" s="88">
        <f>'[1]汇总信息 -合并品名'!L8</f>
        <v>55</v>
      </c>
      <c r="E24" s="88">
        <f>'[1]汇总信息 -合并品名'!K8</f>
        <v>53.5</v>
      </c>
      <c r="F24" s="93"/>
      <c r="G24" s="94"/>
      <c r="H24" s="88">
        <f>'[1]汇总信息 -合并品名'!I8</f>
        <v>10</v>
      </c>
      <c r="I24" s="97" t="str">
        <f>'[1]汇总信息 -合并品名'!J8</f>
        <v>件/PC</v>
      </c>
    </row>
    <row r="25" s="68" customFormat="1" ht="19.95" customHeight="1" spans="1:9">
      <c r="A25" s="42">
        <v>8</v>
      </c>
      <c r="B25" s="43" t="str">
        <f>'[1]汇总信息 -合并品名'!C9</f>
        <v>开关箱</v>
      </c>
      <c r="C25" s="43"/>
      <c r="D25" s="88">
        <f>'[1]汇总信息 -合并品名'!L9</f>
        <v>873</v>
      </c>
      <c r="E25" s="88">
        <f>'[1]汇总信息 -合并品名'!K9</f>
        <v>830</v>
      </c>
      <c r="F25" s="89">
        <f>'[1]汇总信息 -合并品名'!Q9</f>
        <v>2.523</v>
      </c>
      <c r="G25" s="90">
        <f>'[1]汇总信息 -合并品名'!P9</f>
        <v>3</v>
      </c>
      <c r="H25" s="88">
        <f>'[1]汇总信息 -合并品名'!I9</f>
        <v>10</v>
      </c>
      <c r="I25" s="97" t="str">
        <f>'[1]汇总信息 -合并品名'!J9</f>
        <v>套/SET</v>
      </c>
    </row>
    <row r="26" s="68" customFormat="1" ht="19.95" customHeight="1" spans="1:9">
      <c r="A26" s="42">
        <v>9</v>
      </c>
      <c r="B26" s="43" t="str">
        <f>'[1]汇总信息 -合并品名'!C10</f>
        <v>千斤顶</v>
      </c>
      <c r="C26" s="43"/>
      <c r="D26" s="88">
        <f>'[1]汇总信息 -合并品名'!L10</f>
        <v>390.64</v>
      </c>
      <c r="E26" s="88">
        <f>'[1]汇总信息 -合并品名'!K10</f>
        <v>380</v>
      </c>
      <c r="F26" s="91">
        <f>'[1]汇总信息 -合并品名'!Q10</f>
        <v>5.694</v>
      </c>
      <c r="G26" s="92">
        <f>'[1]汇总信息 -合并品名'!P10</f>
        <v>2</v>
      </c>
      <c r="H26" s="88">
        <f>'[1]汇总信息 -合并品名'!I10</f>
        <v>6</v>
      </c>
      <c r="I26" s="97" t="str">
        <f>'[1]汇总信息 -合并品名'!J10</f>
        <v>台/SET</v>
      </c>
    </row>
    <row r="27" s="68" customFormat="1" ht="19.95" customHeight="1" spans="1:9">
      <c r="A27" s="42">
        <v>10</v>
      </c>
      <c r="B27" s="43" t="str">
        <f>'[1]汇总信息 -合并品名'!C11</f>
        <v>手拉葫芦</v>
      </c>
      <c r="C27" s="43"/>
      <c r="D27" s="88">
        <f>'[1]汇总信息 -合并品名'!L11</f>
        <v>20.56</v>
      </c>
      <c r="E27" s="88">
        <f>'[1]汇总信息 -合并品名'!K11</f>
        <v>20</v>
      </c>
      <c r="F27" s="95"/>
      <c r="G27" s="96"/>
      <c r="H27" s="88">
        <f>'[1]汇总信息 -合并品名'!I11</f>
        <v>2</v>
      </c>
      <c r="I27" s="97" t="str">
        <f>'[1]汇总信息 -合并品名'!J11</f>
        <v>个/PC</v>
      </c>
    </row>
    <row r="28" s="68" customFormat="1" ht="19.95" customHeight="1" spans="1:9">
      <c r="A28" s="42">
        <v>11</v>
      </c>
      <c r="B28" s="43" t="str">
        <f>'[1]汇总信息 -合并品名'!C12</f>
        <v>钢丝绳套</v>
      </c>
      <c r="C28" s="43"/>
      <c r="D28" s="88">
        <f>'[1]汇总信息 -合并品名'!L12</f>
        <v>257</v>
      </c>
      <c r="E28" s="88">
        <f>'[1]汇总信息 -合并品名'!K12</f>
        <v>250</v>
      </c>
      <c r="F28" s="95"/>
      <c r="G28" s="96"/>
      <c r="H28" s="88">
        <f>'[1]汇总信息 -合并品名'!I12</f>
        <v>10</v>
      </c>
      <c r="I28" s="97" t="str">
        <f>'[1]汇总信息 -合并品名'!J12</f>
        <v>根/PC</v>
      </c>
    </row>
    <row r="29" s="68" customFormat="1" ht="19.95" customHeight="1" spans="1:9">
      <c r="A29" s="42">
        <v>12</v>
      </c>
      <c r="B29" s="43" t="str">
        <f>'[1]汇总信息 -合并品名'!C13</f>
        <v>千斤顶</v>
      </c>
      <c r="C29" s="43"/>
      <c r="D29" s="88">
        <f>'[1]汇总信息 -合并品名'!L13</f>
        <v>102.8</v>
      </c>
      <c r="E29" s="88">
        <f>'[1]汇总信息 -合并品名'!K13</f>
        <v>100</v>
      </c>
      <c r="F29" s="95"/>
      <c r="G29" s="96"/>
      <c r="H29" s="88">
        <f>'[1]汇总信息 -合并品名'!I13</f>
        <v>2</v>
      </c>
      <c r="I29" s="97" t="str">
        <f>'[1]汇总信息 -合并品名'!J13</f>
        <v>台/SET</v>
      </c>
    </row>
    <row r="30" s="68" customFormat="1" ht="19.95" customHeight="1" spans="1:9">
      <c r="A30" s="42">
        <v>13</v>
      </c>
      <c r="B30" s="43" t="str">
        <f>'[1]汇总信息 -合并品名'!C14</f>
        <v>吊带</v>
      </c>
      <c r="C30" s="43"/>
      <c r="D30" s="88">
        <f>'[1]汇总信息 -合并品名'!L14</f>
        <v>80</v>
      </c>
      <c r="E30" s="88">
        <f>'[1]汇总信息 -合并品名'!K14</f>
        <v>70</v>
      </c>
      <c r="F30" s="93"/>
      <c r="G30" s="94"/>
      <c r="H30" s="88">
        <f>'[1]汇总信息 -合并品名'!I14</f>
        <v>28</v>
      </c>
      <c r="I30" s="97" t="str">
        <f>'[1]汇总信息 -合并品名'!J14</f>
        <v>条/PC</v>
      </c>
    </row>
    <row r="31" s="68" customFormat="1" ht="19.95" customHeight="1" spans="1:9">
      <c r="A31" s="42">
        <v>14</v>
      </c>
      <c r="B31" s="43" t="str">
        <f>'[1]汇总信息 -合并品名'!C15</f>
        <v>纯棉分体工作服</v>
      </c>
      <c r="C31" s="43"/>
      <c r="D31" s="88">
        <f>'[1]汇总信息 -合并品名'!L15</f>
        <v>126</v>
      </c>
      <c r="E31" s="88">
        <f>'[1]汇总信息 -合并品名'!K15</f>
        <v>119</v>
      </c>
      <c r="F31" s="89">
        <f>'[1]汇总信息 -合并品名'!Q15</f>
        <v>0.588</v>
      </c>
      <c r="G31" s="90">
        <f>'[1]汇总信息 -合并品名'!P15</f>
        <v>7</v>
      </c>
      <c r="H31" s="88">
        <f>'[1]汇总信息 -合并品名'!I15</f>
        <v>105</v>
      </c>
      <c r="I31" s="97" t="str">
        <f>'[1]汇总信息 -合并品名'!J15</f>
        <v>套/SET</v>
      </c>
    </row>
    <row r="32" s="68" customFormat="1" ht="19.95" customHeight="1" spans="1:9">
      <c r="A32" s="42">
        <v>15</v>
      </c>
      <c r="B32" s="43" t="str">
        <f>'[1]汇总信息 -合并品名'!C16</f>
        <v>卡簧套装</v>
      </c>
      <c r="C32" s="43"/>
      <c r="D32" s="88">
        <f>'[1]汇总信息 -合并品名'!L16</f>
        <v>4</v>
      </c>
      <c r="E32" s="88">
        <f>'[1]汇总信息 -合并品名'!K16</f>
        <v>3</v>
      </c>
      <c r="F32" s="89">
        <f>'[1]汇总信息 -合并品名'!Q16</f>
        <v>0.009</v>
      </c>
      <c r="G32" s="90">
        <f>'[1]汇总信息 -合并品名'!P16</f>
        <v>1</v>
      </c>
      <c r="H32" s="88">
        <f>'[1]汇总信息 -合并品名'!I16</f>
        <v>2</v>
      </c>
      <c r="I32" s="97" t="str">
        <f>'[1]汇总信息 -合并品名'!J16</f>
        <v>套/SET</v>
      </c>
    </row>
    <row r="33" s="68" customFormat="1" ht="19.95" customHeight="1" spans="1:9">
      <c r="A33" s="42">
        <v>16</v>
      </c>
      <c r="B33" s="43" t="str">
        <f>'[1]汇总信息 -合并品名'!C17</f>
        <v>搅拌器</v>
      </c>
      <c r="C33" s="43"/>
      <c r="D33" s="88">
        <f>'[1]汇总信息 -合并品名'!L17</f>
        <v>320</v>
      </c>
      <c r="E33" s="88">
        <f>'[1]汇总信息 -合并品名'!K17</f>
        <v>280</v>
      </c>
      <c r="F33" s="89">
        <f>'[1]汇总信息 -合并品名'!Q17</f>
        <v>0.884</v>
      </c>
      <c r="G33" s="90">
        <f>'[1]汇总信息 -合并品名'!P17</f>
        <v>4</v>
      </c>
      <c r="H33" s="88">
        <f>'[1]汇总信息 -合并品名'!I17</f>
        <v>4</v>
      </c>
      <c r="I33" s="97" t="str">
        <f>'[1]汇总信息 -合并品名'!J17</f>
        <v>件/PC</v>
      </c>
    </row>
    <row r="34" s="68" customFormat="1" ht="19.95" customHeight="1" spans="1:9">
      <c r="A34" s="42">
        <v>17</v>
      </c>
      <c r="B34" s="43" t="str">
        <f>'[1]汇总信息 -合并品名'!C18</f>
        <v>安全帽</v>
      </c>
      <c r="C34" s="43"/>
      <c r="D34" s="88">
        <f>'[1]汇总信息 -合并品名'!L18</f>
        <v>42.75</v>
      </c>
      <c r="E34" s="88">
        <f>'[1]汇总信息 -合并品名'!K18</f>
        <v>38.7</v>
      </c>
      <c r="F34" s="89">
        <f>'[1]汇总信息 -合并品名'!Q18</f>
        <v>0.531</v>
      </c>
      <c r="G34" s="90">
        <f>'[1]汇总信息 -合并品名'!P18</f>
        <v>5</v>
      </c>
      <c r="H34" s="88">
        <f>'[1]汇总信息 -合并品名'!I18</f>
        <v>90</v>
      </c>
      <c r="I34" s="97" t="str">
        <f>'[1]汇总信息 -合并品名'!J18</f>
        <v>顶/PC</v>
      </c>
    </row>
    <row r="35" s="68" customFormat="1" ht="19.95" customHeight="1" spans="1:9">
      <c r="A35" s="42">
        <v>18</v>
      </c>
      <c r="B35" s="43" t="str">
        <f>'[1]汇总信息 -合并品名'!C19</f>
        <v>高压清洗机</v>
      </c>
      <c r="C35" s="43"/>
      <c r="D35" s="88">
        <f>'[1]汇总信息 -合并品名'!L19</f>
        <v>145</v>
      </c>
      <c r="E35" s="88">
        <f>'[1]汇总信息 -合并品名'!K19</f>
        <v>145</v>
      </c>
      <c r="F35" s="89">
        <f>'[1]汇总信息 -合并品名'!Q19</f>
        <v>0.794</v>
      </c>
      <c r="G35" s="90">
        <f>'[1]汇总信息 -合并品名'!P19</f>
        <v>1</v>
      </c>
      <c r="H35" s="88">
        <f>'[1]汇总信息 -合并品名'!I19</f>
        <v>1</v>
      </c>
      <c r="I35" s="97" t="str">
        <f>'[1]汇总信息 -合并品名'!J19</f>
        <v>台/SET</v>
      </c>
    </row>
    <row r="36" s="68" customFormat="1" ht="19.95" customHeight="1" spans="1:9">
      <c r="A36" s="42">
        <v>19</v>
      </c>
      <c r="B36" s="43" t="str">
        <f>'[1]汇总信息 -合并品名'!C20</f>
        <v>螺栓</v>
      </c>
      <c r="C36" s="43"/>
      <c r="D36" s="88">
        <f>'[1]汇总信息 -合并品名'!L20</f>
        <v>3</v>
      </c>
      <c r="E36" s="88">
        <f>'[1]汇总信息 -合并品名'!K20</f>
        <v>3</v>
      </c>
      <c r="F36" s="91">
        <f>'[1]汇总信息 -合并品名'!Q20</f>
        <v>0.002</v>
      </c>
      <c r="G36" s="92">
        <f>'[1]汇总信息 -合并品名'!P20</f>
        <v>1</v>
      </c>
      <c r="H36" s="88">
        <f>'[1]汇总信息 -合并品名'!I20</f>
        <v>120</v>
      </c>
      <c r="I36" s="97" t="str">
        <f>'[1]汇总信息 -合并品名'!J20</f>
        <v>件/PC</v>
      </c>
    </row>
    <row r="37" s="68" customFormat="1" ht="19.95" customHeight="1" spans="1:9">
      <c r="A37" s="42">
        <v>20</v>
      </c>
      <c r="B37" s="43" t="str">
        <f>'[1]汇总信息 -合并品名'!C21</f>
        <v>螺母</v>
      </c>
      <c r="C37" s="43"/>
      <c r="D37" s="88">
        <f>'[1]汇总信息 -合并品名'!L21</f>
        <v>1</v>
      </c>
      <c r="E37" s="88">
        <f>'[1]汇总信息 -合并品名'!K21</f>
        <v>1</v>
      </c>
      <c r="F37" s="93"/>
      <c r="G37" s="94"/>
      <c r="H37" s="88">
        <f>'[1]汇总信息 -合并品名'!I21</f>
        <v>20</v>
      </c>
      <c r="I37" s="97" t="str">
        <f>'[1]汇总信息 -合并品名'!J21</f>
        <v>件/PC</v>
      </c>
    </row>
    <row r="38" s="68" customFormat="1" ht="19.95" customHeight="1" spans="1:9">
      <c r="A38" s="42">
        <v>21</v>
      </c>
      <c r="B38" s="43" t="str">
        <f>'[1]汇总信息 -合并品名'!C22</f>
        <v>轴承</v>
      </c>
      <c r="C38" s="43"/>
      <c r="D38" s="88">
        <f>'[1]汇总信息 -合并品名'!L22</f>
        <v>238</v>
      </c>
      <c r="E38" s="88">
        <f>'[1]汇总信息 -合并品名'!K22</f>
        <v>228</v>
      </c>
      <c r="F38" s="89">
        <f>'[1]汇总信息 -合并品名'!Q22</f>
        <v>0.25</v>
      </c>
      <c r="G38" s="90">
        <f>'[1]汇总信息 -合并品名'!P22</f>
        <v>1</v>
      </c>
      <c r="H38" s="88">
        <f>'[1]汇总信息 -合并品名'!I22</f>
        <v>60</v>
      </c>
      <c r="I38" s="97" t="str">
        <f>'[1]汇总信息 -合并品名'!J22</f>
        <v>件/PC</v>
      </c>
    </row>
    <row r="39" s="68" customFormat="1" ht="19.95" customHeight="1" spans="1:9">
      <c r="A39" s="42">
        <v>22</v>
      </c>
      <c r="B39" s="43" t="str">
        <f>'[1]汇总信息 -合并品名'!C23</f>
        <v>蓝色加厚物料盒</v>
      </c>
      <c r="C39" s="43"/>
      <c r="D39" s="88">
        <f>'[1]汇总信息 -合并品名'!L23</f>
        <v>205</v>
      </c>
      <c r="E39" s="88">
        <f>'[1]汇总信息 -合并品名'!K23</f>
        <v>200</v>
      </c>
      <c r="F39" s="89">
        <f>'[1]汇总信息 -合并品名'!Q23</f>
        <v>5.5</v>
      </c>
      <c r="G39" s="90">
        <f>'[1]汇总信息 -合并品名'!P23</f>
        <v>25</v>
      </c>
      <c r="H39" s="88">
        <f>'[1]汇总信息 -合并品名'!I23</f>
        <v>100</v>
      </c>
      <c r="I39" s="97" t="str">
        <f>'[1]汇总信息 -合并品名'!J23</f>
        <v>件/PC</v>
      </c>
    </row>
    <row r="40" s="68" customFormat="1" ht="19.95" customHeight="1" spans="1:9">
      <c r="A40" s="42">
        <v>23</v>
      </c>
      <c r="B40" s="43" t="str">
        <f>'[1]汇总信息 -合并品名'!C24</f>
        <v>斜口物料盒</v>
      </c>
      <c r="C40" s="43"/>
      <c r="D40" s="88">
        <f>'[1]汇总信息 -合并品名'!L24</f>
        <v>319.2</v>
      </c>
      <c r="E40" s="88">
        <f>'[1]汇总信息 -合并品名'!K24</f>
        <v>315</v>
      </c>
      <c r="F40" s="89">
        <f>'[1]汇总信息 -合并品名'!Q24</f>
        <v>8.421</v>
      </c>
      <c r="G40" s="90">
        <f>'[1]汇总信息 -合并品名'!P24</f>
        <v>21</v>
      </c>
      <c r="H40" s="88">
        <f>'[1]汇总信息 -合并品名'!I24</f>
        <v>500</v>
      </c>
      <c r="I40" s="97" t="str">
        <f>'[1]汇总信息 -合并品名'!J24</f>
        <v>个/PC</v>
      </c>
    </row>
    <row r="41" s="68" customFormat="1" ht="19.95" customHeight="1" spans="1:9">
      <c r="A41" s="42">
        <v>24</v>
      </c>
      <c r="B41" s="43" t="str">
        <f>'[1]汇总信息 -合并品名'!C25</f>
        <v>3M 6200防毒防尘口罩（橡胶）</v>
      </c>
      <c r="C41" s="43"/>
      <c r="D41" s="88">
        <f>'[1]汇总信息 -合并品名'!L25</f>
        <v>109.07</v>
      </c>
      <c r="E41" s="88">
        <f>'[1]汇总信息 -合并品名'!K25</f>
        <v>95</v>
      </c>
      <c r="F41" s="91">
        <f>'[1]汇总信息 -合并品名'!Q25</f>
        <v>1.564</v>
      </c>
      <c r="G41" s="92">
        <f>'[1]汇总信息 -合并品名'!P25</f>
        <v>1</v>
      </c>
      <c r="H41" s="88">
        <f>'[1]汇总信息 -合并品名'!I25</f>
        <v>200</v>
      </c>
      <c r="I41" s="97" t="str">
        <f>'[1]汇总信息 -合并品名'!J25</f>
        <v>套/SET</v>
      </c>
    </row>
    <row r="42" s="68" customFormat="1" ht="19.95" customHeight="1" spans="1:9">
      <c r="A42" s="42">
        <v>25</v>
      </c>
      <c r="B42" s="43" t="str">
        <f>'[1]汇总信息 -合并品名'!C26</f>
        <v>3M  过滤盒</v>
      </c>
      <c r="C42" s="43"/>
      <c r="D42" s="88">
        <f>'[1]汇总信息 -合并品名'!L26</f>
        <v>45.93</v>
      </c>
      <c r="E42" s="88">
        <f>'[1]汇总信息 -合并品名'!K26</f>
        <v>40</v>
      </c>
      <c r="F42" s="93"/>
      <c r="G42" s="94"/>
      <c r="H42" s="88">
        <f>'[1]汇总信息 -合并品名'!I26</f>
        <v>200</v>
      </c>
      <c r="I42" s="97" t="str">
        <f>'[1]汇总信息 -合并品名'!J26</f>
        <v>件/PC</v>
      </c>
    </row>
    <row r="43" s="68" customFormat="1" ht="19.95" customHeight="1" spans="1:9">
      <c r="A43" s="42">
        <v>26</v>
      </c>
      <c r="B43" s="43" t="str">
        <f>'[1]汇总信息 -合并品名'!C27</f>
        <v>兆欧表</v>
      </c>
      <c r="C43" s="43"/>
      <c r="D43" s="88">
        <f>'[1]汇总信息 -合并品名'!L27</f>
        <v>1.14</v>
      </c>
      <c r="E43" s="88">
        <f>'[1]汇总信息 -合并品名'!K27</f>
        <v>1</v>
      </c>
      <c r="F43" s="91">
        <f>'[1]汇总信息 -合并品名'!Q27</f>
        <v>0.133</v>
      </c>
      <c r="G43" s="92">
        <f>'[1]汇总信息 -合并品名'!P27</f>
        <v>3</v>
      </c>
      <c r="H43" s="88">
        <f>'[1]汇总信息 -合并品名'!I27</f>
        <v>1</v>
      </c>
      <c r="I43" s="97" t="str">
        <f>'[1]汇总信息 -合并品名'!J27</f>
        <v>件/PC</v>
      </c>
    </row>
    <row r="44" s="68" customFormat="1" ht="19.95" customHeight="1" spans="1:9">
      <c r="A44" s="42">
        <v>27</v>
      </c>
      <c r="B44" s="43" t="str">
        <f>'[1]汇总信息 -合并品名'!C28</f>
        <v>数显游标卡尺</v>
      </c>
      <c r="C44" s="43"/>
      <c r="D44" s="88">
        <f>'[1]汇总信息 -合并品名'!L28</f>
        <v>3.43</v>
      </c>
      <c r="E44" s="88">
        <f>'[1]汇总信息 -合并品名'!K28</f>
        <v>3</v>
      </c>
      <c r="F44" s="95"/>
      <c r="G44" s="96"/>
      <c r="H44" s="88">
        <f>'[1]汇总信息 -合并品名'!I28</f>
        <v>3</v>
      </c>
      <c r="I44" s="97" t="str">
        <f>'[1]汇总信息 -合并品名'!J28</f>
        <v>把/PC</v>
      </c>
    </row>
    <row r="45" s="68" customFormat="1" ht="19.95" customHeight="1" spans="1:9">
      <c r="A45" s="42">
        <v>28</v>
      </c>
      <c r="B45" s="43" t="str">
        <f>'[1]汇总信息 -合并品名'!C29</f>
        <v>卡尺（游标）</v>
      </c>
      <c r="C45" s="43"/>
      <c r="D45" s="88">
        <f>'[1]汇总信息 -合并品名'!L29</f>
        <v>3.43</v>
      </c>
      <c r="E45" s="88">
        <f>'[1]汇总信息 -合并品名'!K29</f>
        <v>3</v>
      </c>
      <c r="F45" s="95"/>
      <c r="G45" s="96"/>
      <c r="H45" s="88">
        <f>'[1]汇总信息 -合并品名'!I29</f>
        <v>5</v>
      </c>
      <c r="I45" s="97" t="str">
        <f>'[1]汇总信息 -合并品名'!J29</f>
        <v>把/PC</v>
      </c>
    </row>
    <row r="46" s="68" customFormat="1" ht="19.95" customHeight="1" spans="1:9">
      <c r="A46" s="42">
        <v>29</v>
      </c>
      <c r="B46" s="43" t="str">
        <f>'[1]汇总信息 -合并品名'!C30</f>
        <v>密封胶</v>
      </c>
      <c r="C46" s="43"/>
      <c r="D46" s="88">
        <f>'[1]汇总信息 -合并品名'!L30</f>
        <v>56</v>
      </c>
      <c r="E46" s="88">
        <f>'[1]汇总信息 -合并品名'!K30</f>
        <v>52</v>
      </c>
      <c r="F46" s="93"/>
      <c r="G46" s="94"/>
      <c r="H46" s="88">
        <f>'[1]汇总信息 -合并品名'!I30</f>
        <v>100</v>
      </c>
      <c r="I46" s="97" t="str">
        <f>'[1]汇总信息 -合并品名'!J30</f>
        <v>支/PC</v>
      </c>
    </row>
    <row r="47" s="68" customFormat="1" ht="19.95" customHeight="1" spans="1:9">
      <c r="A47" s="42">
        <v>30</v>
      </c>
      <c r="B47" s="43" t="str">
        <f>'[1]汇总信息 -合并品名'!C31</f>
        <v>套装雨衣</v>
      </c>
      <c r="C47" s="43"/>
      <c r="D47" s="88">
        <f>'[1]汇总信息 -合并品名'!L31</f>
        <v>604</v>
      </c>
      <c r="E47" s="88">
        <f>'[1]汇总信息 -合并品名'!K31</f>
        <v>596</v>
      </c>
      <c r="F47" s="89">
        <f>'[1]汇总信息 -合并品名'!Q31</f>
        <v>1.46</v>
      </c>
      <c r="G47" s="90">
        <f>'[1]汇总信息 -合并品名'!P31</f>
        <v>20</v>
      </c>
      <c r="H47" s="88">
        <f>'[1]汇总信息 -合并品名'!I31</f>
        <v>200</v>
      </c>
      <c r="I47" s="97" t="str">
        <f>'[1]汇总信息 -合并品名'!J31</f>
        <v>套/SET</v>
      </c>
    </row>
    <row r="48" s="68" customFormat="1" ht="19.95" customHeight="1" spans="1:9">
      <c r="A48" s="42">
        <v>31</v>
      </c>
      <c r="B48" s="43" t="str">
        <f>'[1]汇总信息 -合并品名'!C32</f>
        <v>配料机称重控制器</v>
      </c>
      <c r="C48" s="43"/>
      <c r="D48" s="88">
        <f>'[1]汇总信息 -合并品名'!L32</f>
        <v>2</v>
      </c>
      <c r="E48" s="88">
        <f>'[1]汇总信息 -合并品名'!K32</f>
        <v>1.8</v>
      </c>
      <c r="F48" s="89">
        <f>'[1]汇总信息 -合并品名'!Q32</f>
        <v>0.007</v>
      </c>
      <c r="G48" s="90">
        <f>'[1]汇总信息 -合并品名'!P32</f>
        <v>1</v>
      </c>
      <c r="H48" s="88">
        <f>'[1]汇总信息 -合并品名'!I32</f>
        <v>1</v>
      </c>
      <c r="I48" s="97" t="str">
        <f>'[1]汇总信息 -合并品名'!J32</f>
        <v>件/PC</v>
      </c>
    </row>
    <row r="49" s="68" customFormat="1" ht="19.95" customHeight="1" spans="1:9">
      <c r="A49" s="42">
        <v>32</v>
      </c>
      <c r="B49" s="43" t="str">
        <f>'[1]汇总信息 -合并品名'!C33</f>
        <v>平衡套</v>
      </c>
      <c r="C49" s="43"/>
      <c r="D49" s="88">
        <f>'[1]汇总信息 -合并品名'!L33</f>
        <v>20.25</v>
      </c>
      <c r="E49" s="88">
        <f>'[1]汇总信息 -合并品名'!K33</f>
        <v>18.1</v>
      </c>
      <c r="F49" s="91">
        <f>'[1]汇总信息 -合并品名'!Q33</f>
        <v>1.021</v>
      </c>
      <c r="G49" s="92">
        <f>'[1]汇总信息 -合并品名'!P33</f>
        <v>1</v>
      </c>
      <c r="H49" s="88">
        <f>'[1]汇总信息 -合并品名'!I33</f>
        <v>10</v>
      </c>
      <c r="I49" s="97" t="str">
        <f>'[1]汇总信息 -合并品名'!J33</f>
        <v>件/PC</v>
      </c>
    </row>
    <row r="50" s="68" customFormat="1" ht="19.95" customHeight="1" spans="1:9">
      <c r="A50" s="42">
        <v>33</v>
      </c>
      <c r="B50" s="43" t="str">
        <f>'[1]汇总信息 -合并品名'!C34</f>
        <v>口环</v>
      </c>
      <c r="C50" s="43"/>
      <c r="D50" s="88">
        <f>'[1]汇总信息 -合并品名'!L34</f>
        <v>13.42</v>
      </c>
      <c r="E50" s="88">
        <f>'[1]汇总信息 -合并品名'!K34</f>
        <v>12</v>
      </c>
      <c r="F50" s="95"/>
      <c r="G50" s="96"/>
      <c r="H50" s="88">
        <f>'[1]汇总信息 -合并品名'!I34</f>
        <v>40</v>
      </c>
      <c r="I50" s="97" t="str">
        <f>'[1]汇总信息 -合并品名'!J34</f>
        <v>件/PC</v>
      </c>
    </row>
    <row r="51" s="68" customFormat="1" ht="19.95" customHeight="1" spans="1:9">
      <c r="A51" s="42">
        <v>34</v>
      </c>
      <c r="B51" s="43" t="str">
        <f>'[1]汇总信息 -合并品名'!C35</f>
        <v>填料环</v>
      </c>
      <c r="C51" s="43"/>
      <c r="D51" s="88">
        <f>'[1]汇总信息 -合并品名'!L35</f>
        <v>5.03</v>
      </c>
      <c r="E51" s="88">
        <f>'[1]汇总信息 -合并品名'!K35</f>
        <v>4.5</v>
      </c>
      <c r="F51" s="95"/>
      <c r="G51" s="96"/>
      <c r="H51" s="88">
        <f>'[1]汇总信息 -合并品名'!I35</f>
        <v>10</v>
      </c>
      <c r="I51" s="97" t="str">
        <f>'[1]汇总信息 -合并品名'!J35</f>
        <v>件/PC</v>
      </c>
    </row>
    <row r="52" s="68" customFormat="1" ht="19.95" customHeight="1" spans="1:9">
      <c r="A52" s="42">
        <v>35</v>
      </c>
      <c r="B52" s="43" t="str">
        <f>'[1]汇总信息 -合并品名'!C36</f>
        <v>挡套</v>
      </c>
      <c r="C52" s="43"/>
      <c r="D52" s="88">
        <f>'[1]汇总信息 -合并品名'!L36</f>
        <v>9.17</v>
      </c>
      <c r="E52" s="88">
        <f>'[1]汇总信息 -合并品名'!K36</f>
        <v>8.2</v>
      </c>
      <c r="F52" s="95"/>
      <c r="G52" s="96"/>
      <c r="H52" s="88">
        <f>'[1]汇总信息 -合并品名'!I36</f>
        <v>20</v>
      </c>
      <c r="I52" s="97" t="str">
        <f>'[1]汇总信息 -合并品名'!J36</f>
        <v>件/PC</v>
      </c>
    </row>
    <row r="53" s="68" customFormat="1" ht="19.95" customHeight="1" spans="1:9">
      <c r="A53" s="42">
        <v>36</v>
      </c>
      <c r="B53" s="43" t="str">
        <f>'[1]汇总信息 -合并品名'!C37</f>
        <v>轴套</v>
      </c>
      <c r="C53" s="43"/>
      <c r="D53" s="88">
        <f>'[1]汇总信息 -合并品名'!L37</f>
        <v>49.22</v>
      </c>
      <c r="E53" s="88">
        <f>'[1]汇总信息 -合并品名'!K37</f>
        <v>44</v>
      </c>
      <c r="F53" s="95"/>
      <c r="G53" s="96"/>
      <c r="H53" s="88">
        <f>'[1]汇总信息 -合并品名'!I37</f>
        <v>20</v>
      </c>
      <c r="I53" s="97" t="str">
        <f>'[1]汇总信息 -合并品名'!J37</f>
        <v>件/PC</v>
      </c>
    </row>
    <row r="54" s="68" customFormat="1" ht="19.95" customHeight="1" spans="1:9">
      <c r="A54" s="42">
        <v>37</v>
      </c>
      <c r="B54" s="43" t="str">
        <f>'[1]汇总信息 -合并品名'!C38</f>
        <v>联轴器胶垫</v>
      </c>
      <c r="C54" s="43"/>
      <c r="D54" s="88">
        <f>'[1]汇总信息 -合并品名'!L38</f>
        <v>17</v>
      </c>
      <c r="E54" s="88">
        <f>'[1]汇总信息 -合并品名'!K38</f>
        <v>15.2</v>
      </c>
      <c r="F54" s="95"/>
      <c r="G54" s="96"/>
      <c r="H54" s="88">
        <f>'[1]汇总信息 -合并品名'!I38</f>
        <v>1000</v>
      </c>
      <c r="I54" s="97" t="str">
        <f>'[1]汇总信息 -合并品名'!J38</f>
        <v>件/PC</v>
      </c>
    </row>
    <row r="55" s="68" customFormat="1" ht="19.95" customHeight="1" spans="1:9">
      <c r="A55" s="42">
        <v>38</v>
      </c>
      <c r="B55" s="43" t="str">
        <f>'[1]汇总信息 -合并品名'!C39</f>
        <v>柱销</v>
      </c>
      <c r="C55" s="43"/>
      <c r="D55" s="88">
        <f>'[1]汇总信息 -合并品名'!L39</f>
        <v>46.99</v>
      </c>
      <c r="E55" s="88">
        <f>'[1]汇总信息 -合并品名'!K39</f>
        <v>42</v>
      </c>
      <c r="F55" s="95"/>
      <c r="G55" s="96"/>
      <c r="H55" s="88">
        <f>'[1]汇总信息 -合并品名'!I39</f>
        <v>100</v>
      </c>
      <c r="I55" s="97" t="str">
        <f>'[1]汇总信息 -合并品名'!J39</f>
        <v>件/PC</v>
      </c>
    </row>
    <row r="56" s="68" customFormat="1" ht="19.95" customHeight="1" spans="1:9">
      <c r="A56" s="42">
        <v>39</v>
      </c>
      <c r="B56" s="43" t="str">
        <f>'[1]汇总信息 -合并品名'!C40</f>
        <v>口环</v>
      </c>
      <c r="C56" s="43"/>
      <c r="D56" s="88">
        <f>'[1]汇总信息 -合并品名'!L40</f>
        <v>26.85</v>
      </c>
      <c r="E56" s="88">
        <f>'[1]汇总信息 -合并品名'!K40</f>
        <v>24</v>
      </c>
      <c r="F56" s="95"/>
      <c r="G56" s="96"/>
      <c r="H56" s="88">
        <f>'[1]汇总信息 -合并品名'!I40</f>
        <v>40</v>
      </c>
      <c r="I56" s="97" t="str">
        <f>'[1]汇总信息 -合并品名'!J40</f>
        <v>件/PC</v>
      </c>
    </row>
    <row r="57" s="68" customFormat="1" ht="19.95" customHeight="1" spans="1:9">
      <c r="A57" s="42">
        <v>40</v>
      </c>
      <c r="B57" s="43" t="str">
        <f>'[1]汇总信息 -合并品名'!C41</f>
        <v>首口环</v>
      </c>
      <c r="C57" s="43"/>
      <c r="D57" s="88">
        <f>'[1]汇总信息 -合并品名'!L41</f>
        <v>7.83</v>
      </c>
      <c r="E57" s="88">
        <f>'[1]汇总信息 -合并品名'!K41</f>
        <v>7</v>
      </c>
      <c r="F57" s="95"/>
      <c r="G57" s="96"/>
      <c r="H57" s="88">
        <f>'[1]汇总信息 -合并品名'!I41</f>
        <v>10</v>
      </c>
      <c r="I57" s="97" t="str">
        <f>'[1]汇总信息 -合并品名'!J41</f>
        <v>件/PC</v>
      </c>
    </row>
    <row r="58" s="68" customFormat="1" ht="19.95" customHeight="1" spans="1:9">
      <c r="A58" s="42">
        <v>41</v>
      </c>
      <c r="B58" s="43" t="str">
        <f>'[1]汇总信息 -合并品名'!C42</f>
        <v>轴套</v>
      </c>
      <c r="C58" s="43"/>
      <c r="D58" s="88">
        <f>'[1]汇总信息 -合并品名'!L42</f>
        <v>9.29</v>
      </c>
      <c r="E58" s="88">
        <f>'[1]汇总信息 -合并品名'!K42</f>
        <v>8.3</v>
      </c>
      <c r="F58" s="95"/>
      <c r="G58" s="96"/>
      <c r="H58" s="88">
        <f>'[1]汇总信息 -合并品名'!I42</f>
        <v>10</v>
      </c>
      <c r="I58" s="97" t="str">
        <f>'[1]汇总信息 -合并品名'!J42</f>
        <v>件/PC</v>
      </c>
    </row>
    <row r="59" s="68" customFormat="1" ht="19.95" customHeight="1" spans="1:9">
      <c r="A59" s="42">
        <v>42</v>
      </c>
      <c r="B59" s="43" t="str">
        <f>'[1]汇总信息 -合并品名'!C43</f>
        <v>导叶</v>
      </c>
      <c r="C59" s="43"/>
      <c r="D59" s="88">
        <f>'[1]汇总信息 -合并品名'!L43</f>
        <v>386.18</v>
      </c>
      <c r="E59" s="88">
        <f>'[1]汇总信息 -合并品名'!K43</f>
        <v>345.2</v>
      </c>
      <c r="F59" s="95"/>
      <c r="G59" s="96"/>
      <c r="H59" s="88">
        <f>'[1]汇总信息 -合并品名'!I43</f>
        <v>40</v>
      </c>
      <c r="I59" s="97" t="str">
        <f>'[1]汇总信息 -合并品名'!J43</f>
        <v>件/PC</v>
      </c>
    </row>
    <row r="60" s="68" customFormat="1" ht="19.95" customHeight="1" spans="1:9">
      <c r="A60" s="42">
        <v>43</v>
      </c>
      <c r="B60" s="43" t="str">
        <f>'[1]汇总信息 -合并品名'!C44</f>
        <v>未导叶</v>
      </c>
      <c r="C60" s="43"/>
      <c r="D60" s="88">
        <f>'[1]汇总信息 -合并品名'!L44</f>
        <v>108.85</v>
      </c>
      <c r="E60" s="88">
        <f>'[1]汇总信息 -合并品名'!K44</f>
        <v>97.3</v>
      </c>
      <c r="F60" s="95"/>
      <c r="G60" s="96"/>
      <c r="H60" s="88">
        <f>'[1]汇总信息 -合并品名'!I44</f>
        <v>10</v>
      </c>
      <c r="I60" s="97" t="str">
        <f>'[1]汇总信息 -合并品名'!J44</f>
        <v>件/PC</v>
      </c>
    </row>
    <row r="61" s="68" customFormat="1" ht="19.95" customHeight="1" spans="1:9">
      <c r="A61" s="42">
        <v>44</v>
      </c>
      <c r="B61" s="43" t="str">
        <f>'[1]汇总信息 -合并品名'!C45</f>
        <v>叶轮</v>
      </c>
      <c r="C61" s="43"/>
      <c r="D61" s="88">
        <f>'[1]汇总信息 -合并品名'!L45</f>
        <v>190.63</v>
      </c>
      <c r="E61" s="88">
        <f>'[1]汇总信息 -合并品名'!K45</f>
        <v>170.4</v>
      </c>
      <c r="F61" s="95"/>
      <c r="G61" s="96"/>
      <c r="H61" s="88">
        <f>'[1]汇总信息 -合并品名'!I45</f>
        <v>40</v>
      </c>
      <c r="I61" s="97" t="str">
        <f>'[1]汇总信息 -合并品名'!J45</f>
        <v>件/PC</v>
      </c>
    </row>
    <row r="62" s="68" customFormat="1" ht="19.95" customHeight="1" spans="1:9">
      <c r="A62" s="42">
        <v>45</v>
      </c>
      <c r="B62" s="43" t="str">
        <f>'[1]汇总信息 -合并品名'!C46</f>
        <v>首叶轮</v>
      </c>
      <c r="C62" s="43"/>
      <c r="D62" s="88">
        <f>'[1]汇总信息 -合并品名'!L46</f>
        <v>57.28</v>
      </c>
      <c r="E62" s="88">
        <f>'[1]汇总信息 -合并品名'!K46</f>
        <v>51.2</v>
      </c>
      <c r="F62" s="95"/>
      <c r="G62" s="96"/>
      <c r="H62" s="88">
        <f>'[1]汇总信息 -合并品名'!I46</f>
        <v>10</v>
      </c>
      <c r="I62" s="97" t="str">
        <f>'[1]汇总信息 -合并品名'!J46</f>
        <v>件/PC</v>
      </c>
    </row>
    <row r="63" s="68" customFormat="1" ht="19.95" customHeight="1" spans="1:9">
      <c r="A63" s="42">
        <v>46</v>
      </c>
      <c r="B63" s="43" t="str">
        <f>'[1]汇总信息 -合并品名'!C47</f>
        <v>轴承盖油封</v>
      </c>
      <c r="C63" s="43"/>
      <c r="D63" s="88">
        <f>'[1]汇总信息 -合并品名'!L47</f>
        <v>1.12</v>
      </c>
      <c r="E63" s="88">
        <f>'[1]汇总信息 -合并品名'!K47</f>
        <v>1</v>
      </c>
      <c r="F63" s="95"/>
      <c r="G63" s="96"/>
      <c r="H63" s="88">
        <f>'[1]汇总信息 -合并品名'!I47</f>
        <v>20</v>
      </c>
      <c r="I63" s="97" t="str">
        <f>'[1]汇总信息 -合并品名'!J47</f>
        <v>件/PC</v>
      </c>
    </row>
    <row r="64" s="68" customFormat="1" ht="19.95" customHeight="1" spans="1:9">
      <c r="A64" s="42">
        <v>47</v>
      </c>
      <c r="B64" s="43" t="str">
        <f>'[1]汇总信息 -合并品名'!C48</f>
        <v>挡水圈</v>
      </c>
      <c r="C64" s="43"/>
      <c r="D64" s="88">
        <f>'[1]汇总信息 -合并品名'!L48</f>
        <v>0.89</v>
      </c>
      <c r="E64" s="88">
        <f>'[1]汇总信息 -合并品名'!K48</f>
        <v>0.8</v>
      </c>
      <c r="F64" s="93"/>
      <c r="G64" s="94"/>
      <c r="H64" s="88">
        <f>'[1]汇总信息 -合并品名'!I48</f>
        <v>20</v>
      </c>
      <c r="I64" s="97" t="str">
        <f>'[1]汇总信息 -合并品名'!J48</f>
        <v>件/PC</v>
      </c>
    </row>
    <row r="65" ht="12" spans="1:9">
      <c r="A65" s="42"/>
      <c r="B65" s="43"/>
      <c r="C65" s="43"/>
      <c r="D65" s="88"/>
      <c r="E65" s="88"/>
      <c r="F65" s="89"/>
      <c r="G65" s="90"/>
      <c r="H65" s="88"/>
      <c r="I65" s="97"/>
    </row>
    <row r="66" ht="23.55" spans="1:9">
      <c r="A66" s="84" t="s">
        <v>35</v>
      </c>
      <c r="B66" s="50"/>
      <c r="C66" s="50"/>
      <c r="D66" s="98">
        <f t="shared" ref="D66:H66" si="0">SUM(D18:D65)</f>
        <v>5950.25</v>
      </c>
      <c r="E66" s="98">
        <f t="shared" si="0"/>
        <v>5535.25</v>
      </c>
      <c r="F66" s="98">
        <f t="shared" si="0"/>
        <v>34.29</v>
      </c>
      <c r="G66" s="99">
        <f t="shared" si="0"/>
        <v>112</v>
      </c>
      <c r="H66" s="98">
        <f t="shared" si="0"/>
        <v>12859</v>
      </c>
      <c r="I66" s="34"/>
    </row>
    <row r="67" ht="33.05" customHeight="1" spans="1:9">
      <c r="A67" s="100"/>
      <c r="B67" s="101"/>
      <c r="C67" s="47"/>
      <c r="D67" s="102"/>
      <c r="E67" s="102"/>
      <c r="F67" s="102"/>
      <c r="G67" s="2"/>
      <c r="H67" s="2"/>
      <c r="I67" s="102"/>
    </row>
    <row r="68" ht="18" customHeight="1" spans="1:9">
      <c r="A68" s="100"/>
      <c r="B68" s="47"/>
      <c r="C68" s="47"/>
      <c r="D68" s="102"/>
      <c r="E68" s="102"/>
      <c r="F68" s="102"/>
      <c r="G68" s="2"/>
      <c r="H68" s="2"/>
      <c r="I68" s="102"/>
    </row>
    <row r="69" ht="11.4" spans="1:9">
      <c r="A69" s="3"/>
      <c r="B69" s="53" t="s">
        <v>36</v>
      </c>
      <c r="C69" s="53"/>
      <c r="D69" s="103"/>
      <c r="E69" s="103"/>
      <c r="F69" s="103"/>
      <c r="G69" s="104"/>
      <c r="H69" s="104"/>
      <c r="I69" s="104"/>
    </row>
    <row r="70" ht="11.4" spans="1:9">
      <c r="A70" s="3"/>
      <c r="B70" s="53" t="s">
        <v>37</v>
      </c>
      <c r="C70" s="53"/>
      <c r="D70" s="103"/>
      <c r="E70" s="103"/>
      <c r="F70" s="105">
        <f>H8</f>
        <v>44281</v>
      </c>
      <c r="G70" s="105"/>
      <c r="H70" s="105"/>
      <c r="I70" s="105"/>
    </row>
    <row r="71" ht="12.75" spans="1:9">
      <c r="A71" s="106"/>
      <c r="B71" s="107"/>
      <c r="C71" s="107"/>
      <c r="D71" s="106"/>
      <c r="E71" s="108"/>
      <c r="F71" s="109"/>
      <c r="G71" s="106"/>
      <c r="H71" s="106"/>
      <c r="I71" s="106"/>
    </row>
    <row r="72" ht="16.35" spans="1:9">
      <c r="A72" s="67"/>
      <c r="B72" s="110"/>
      <c r="C72" s="110"/>
      <c r="D72" s="67"/>
      <c r="E72" s="111"/>
      <c r="F72" s="112"/>
      <c r="G72" s="67"/>
      <c r="H72" s="67"/>
      <c r="I72" s="67"/>
    </row>
  </sheetData>
  <autoFilter ref="A17:I64">
    <extLst/>
  </autoFilter>
  <mergeCells count="102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69:E69"/>
    <mergeCell ref="D70:E70"/>
    <mergeCell ref="F70:I70"/>
    <mergeCell ref="F19:F20"/>
    <mergeCell ref="F21:F22"/>
    <mergeCell ref="F23:F24"/>
    <mergeCell ref="F26:F30"/>
    <mergeCell ref="F36:F37"/>
    <mergeCell ref="F41:F42"/>
    <mergeCell ref="F43:F46"/>
    <mergeCell ref="F49:F64"/>
    <mergeCell ref="G19:G20"/>
    <mergeCell ref="G21:G22"/>
    <mergeCell ref="G23:G24"/>
    <mergeCell ref="G26:G30"/>
    <mergeCell ref="G36:G37"/>
    <mergeCell ref="G41:G42"/>
    <mergeCell ref="G43:G46"/>
    <mergeCell ref="G49:G6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32"/>
  <sheetViews>
    <sheetView workbookViewId="0">
      <selection activeCell="A2" sqref="A2:H2"/>
    </sheetView>
  </sheetViews>
  <sheetFormatPr defaultColWidth="12" defaultRowHeight="12"/>
  <cols>
    <col min="1" max="1" width="6.875" style="4" customWidth="1"/>
    <col min="2" max="2" width="14.375" style="5" customWidth="1"/>
    <col min="3" max="3" width="15.875" style="5" customWidth="1"/>
    <col min="4" max="4" width="13.375" style="5" customWidth="1"/>
    <col min="5" max="5" width="9.875" style="4" customWidth="1"/>
    <col min="6" max="6" width="10.375" style="4" customWidth="1"/>
    <col min="7" max="7" width="14.125" style="6" customWidth="1"/>
    <col min="8" max="8" width="16.625" style="4" customWidth="1"/>
    <col min="9" max="12" width="12" style="4" customWidth="1"/>
    <col min="13" max="16384" width="12" style="4"/>
  </cols>
  <sheetData>
    <row r="1" ht="21" customHeight="1" spans="1:8">
      <c r="A1" s="7" t="s">
        <v>38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39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40</v>
      </c>
      <c r="B3" s="12"/>
      <c r="C3" s="12"/>
      <c r="D3" s="12"/>
      <c r="E3" s="12"/>
      <c r="F3" s="12"/>
      <c r="G3" s="12"/>
      <c r="H3" s="12"/>
    </row>
    <row r="4" ht="18.9" customHeight="1" spans="1:8">
      <c r="A4" s="13" t="s">
        <v>41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42</v>
      </c>
      <c r="B5" s="14"/>
      <c r="C5" s="14"/>
      <c r="D5" s="14"/>
      <c r="E5" s="14"/>
      <c r="F5" s="14"/>
      <c r="G5" s="14"/>
      <c r="H5" s="14"/>
      <c r="K5" s="45"/>
    </row>
    <row r="6" ht="15.8" customHeight="1" spans="1:10">
      <c r="A6" s="15" t="s">
        <v>2</v>
      </c>
      <c r="B6" s="15"/>
      <c r="C6" s="15"/>
      <c r="D6" s="15"/>
      <c r="E6" s="16" t="s">
        <v>43</v>
      </c>
      <c r="F6" s="16"/>
      <c r="G6" s="17" t="str">
        <f>[1]报关单!A13</f>
        <v>BEABMT20210405S-34-A</v>
      </c>
      <c r="H6" s="17"/>
      <c r="I6" s="19"/>
      <c r="J6" s="19"/>
    </row>
    <row r="7" ht="15.8" customHeight="1" spans="1:8">
      <c r="A7" s="18" t="s">
        <v>4</v>
      </c>
      <c r="B7" s="18"/>
      <c r="C7" s="18"/>
      <c r="D7" s="18"/>
      <c r="E7" s="19" t="s">
        <v>5</v>
      </c>
      <c r="F7" s="19"/>
      <c r="G7" s="20" t="str">
        <f>G6</f>
        <v>BEABMT20210405S-34-A</v>
      </c>
      <c r="H7" s="20"/>
    </row>
    <row r="8" ht="15.8" customHeight="1" spans="1:8">
      <c r="A8" s="21" t="str">
        <f>[1]报关发票!A8</f>
        <v>由中国上海运至刚果金</v>
      </c>
      <c r="B8" s="21"/>
      <c r="C8" s="21"/>
      <c r="D8" s="21"/>
      <c r="E8" s="22" t="s">
        <v>44</v>
      </c>
      <c r="F8" s="22"/>
      <c r="G8" s="22"/>
      <c r="H8" s="23">
        <v>44281</v>
      </c>
    </row>
    <row r="9" ht="15.8" customHeight="1" spans="1:8">
      <c r="A9" s="24" t="str">
        <f>[1]报关发票!A9</f>
        <v>FROM： SHANGHAI  OF CHINA</v>
      </c>
      <c r="B9" s="24"/>
      <c r="C9" s="24"/>
      <c r="D9" s="24"/>
      <c r="E9" s="22" t="s">
        <v>9</v>
      </c>
      <c r="F9" s="22"/>
      <c r="G9" s="22"/>
      <c r="H9" s="23">
        <f>H8</f>
        <v>44281</v>
      </c>
    </row>
    <row r="10" ht="23" customHeight="1" spans="1:8">
      <c r="A10" s="25" t="s">
        <v>10</v>
      </c>
      <c r="B10" s="24" t="str">
        <f>[1]报关发票!B10</f>
        <v>Beam Mining &amp; Construction SARL</v>
      </c>
      <c r="C10" s="24"/>
      <c r="D10" s="24"/>
      <c r="E10" s="26" t="s">
        <v>12</v>
      </c>
      <c r="F10" s="26"/>
      <c r="G10" s="27" t="s">
        <v>45</v>
      </c>
      <c r="H10" s="27"/>
    </row>
    <row r="11" ht="43" customHeight="1" spans="1:8">
      <c r="A11" s="24" t="str">
        <f>[1]报关发票!A11</f>
        <v>ADDRESS: No.1 Route Kakanda, Quartier Mikuba, Kambove, Haut-Katanga, DRC Consignee: Maru Tao:+243815696382, Email:taoxiong@jchxmc.com</v>
      </c>
      <c r="B11" s="24"/>
      <c r="C11" s="24"/>
      <c r="D11" s="24"/>
      <c r="E11" s="19" t="s">
        <v>14</v>
      </c>
      <c r="F11" s="19"/>
      <c r="G11" s="19"/>
      <c r="H11" s="20"/>
    </row>
    <row r="12" ht="15.05" customHeight="1" spans="1:9">
      <c r="A12" s="28" t="s">
        <v>15</v>
      </c>
      <c r="B12" s="28"/>
      <c r="C12" s="28"/>
      <c r="D12" s="28"/>
      <c r="E12" s="22" t="s">
        <v>16</v>
      </c>
      <c r="F12" s="22"/>
      <c r="G12" s="29"/>
      <c r="H12" s="29"/>
      <c r="I12" s="46"/>
    </row>
    <row r="13" ht="15.05" customHeight="1" spans="1:9">
      <c r="A13" s="30" t="s">
        <v>17</v>
      </c>
      <c r="B13" s="31"/>
      <c r="C13" s="32"/>
      <c r="D13" s="32"/>
      <c r="E13" s="22" t="s">
        <v>18</v>
      </c>
      <c r="F13" s="22"/>
      <c r="G13" s="29"/>
      <c r="H13" s="29"/>
      <c r="I13" s="46"/>
    </row>
    <row r="14" ht="23.95" customHeight="1" spans="1:8">
      <c r="A14" s="25" t="s">
        <v>46</v>
      </c>
      <c r="B14" s="25"/>
      <c r="C14" s="25"/>
      <c r="D14" s="25"/>
      <c r="E14" s="25"/>
      <c r="F14" s="25"/>
      <c r="G14" s="25"/>
      <c r="H14" s="25"/>
    </row>
    <row r="15" ht="15.05" customHeight="1" spans="1:8">
      <c r="A15" s="33" t="s">
        <v>20</v>
      </c>
      <c r="B15" s="34"/>
      <c r="C15" s="33"/>
      <c r="D15" s="33"/>
      <c r="E15" s="33"/>
      <c r="F15" s="33"/>
      <c r="G15" s="33"/>
      <c r="H15" s="33"/>
    </row>
    <row r="16" s="1" customFormat="1" ht="15.05" customHeight="1" spans="1:8">
      <c r="A16" s="3" t="s">
        <v>47</v>
      </c>
      <c r="B16" s="35" t="s">
        <v>48</v>
      </c>
      <c r="C16" s="35" t="s">
        <v>22</v>
      </c>
      <c r="D16" s="35"/>
      <c r="E16" s="36" t="s">
        <v>27</v>
      </c>
      <c r="F16" s="36"/>
      <c r="G16" s="37" t="s">
        <v>49</v>
      </c>
      <c r="H16" s="3" t="s">
        <v>50</v>
      </c>
    </row>
    <row r="17" s="1" customFormat="1" ht="36.9" customHeight="1" spans="1:8">
      <c r="A17" s="38" t="s">
        <v>28</v>
      </c>
      <c r="B17" s="39" t="s">
        <v>51</v>
      </c>
      <c r="C17" s="40" t="s">
        <v>29</v>
      </c>
      <c r="D17" s="40"/>
      <c r="E17" s="38" t="s">
        <v>34</v>
      </c>
      <c r="F17" s="38"/>
      <c r="G17" s="41" t="s">
        <v>52</v>
      </c>
      <c r="H17" s="38" t="s">
        <v>53</v>
      </c>
    </row>
    <row r="18" s="2" customFormat="1" ht="21" customHeight="1" spans="1:8">
      <c r="A18" s="42">
        <v>1</v>
      </c>
      <c r="B18" s="43" t="str">
        <f>[1]报关发票!B18</f>
        <v>8474310000</v>
      </c>
      <c r="C18" s="43" t="str">
        <f>'[1]汇总信息 -合并品名'!C2</f>
        <v>潜水搅拌机</v>
      </c>
      <c r="D18" s="43" t="str">
        <f>'[1]汇总信息 -合并品名'!D2</f>
        <v>Submersible mixer</v>
      </c>
      <c r="E18" s="43">
        <f>'[1]汇总信息 -合并品名'!I2</f>
        <v>8</v>
      </c>
      <c r="F18" s="43" t="str">
        <f>'[1]汇总信息 -合并品名'!J2</f>
        <v>台/SET</v>
      </c>
      <c r="G18" s="44">
        <f t="shared" ref="G18:G64" si="0">H18/E18</f>
        <v>955.888357692308</v>
      </c>
      <c r="H18" s="44">
        <f>'[1]汇总信息 -合并品名'!N2</f>
        <v>7647.10686153846</v>
      </c>
    </row>
    <row r="19" s="2" customFormat="1" ht="21" customHeight="1" spans="1:8">
      <c r="A19" s="42">
        <v>2</v>
      </c>
      <c r="B19" s="43" t="str">
        <f>[1]报关发票!B19</f>
        <v>9020000000</v>
      </c>
      <c r="C19" s="43" t="str">
        <f>'[1]汇总信息 -合并品名'!C3</f>
        <v>3M 6200防毒防尘口罩（橡胶）</v>
      </c>
      <c r="D19" s="43" t="str">
        <f>'[1]汇总信息 -合并品名'!D3</f>
        <v>3M 6200 anti-virus dust mask (rubber)</v>
      </c>
      <c r="E19" s="43">
        <f>'[1]汇总信息 -合并品名'!I3</f>
        <v>150</v>
      </c>
      <c r="F19" s="43" t="str">
        <f>'[1]汇总信息 -合并品名'!J3</f>
        <v>套/SET</v>
      </c>
      <c r="G19" s="44">
        <f t="shared" si="0"/>
        <v>17.6923076923077</v>
      </c>
      <c r="H19" s="44">
        <f>'[1]汇总信息 -合并品名'!N3</f>
        <v>2653.84615384615</v>
      </c>
    </row>
    <row r="20" s="2" customFormat="1" ht="21" customHeight="1" spans="1:8">
      <c r="A20" s="42">
        <v>3</v>
      </c>
      <c r="B20" s="43" t="str">
        <f>[1]报关发票!B20</f>
        <v>9020000000</v>
      </c>
      <c r="C20" s="43" t="str">
        <f>'[1]汇总信息 -合并品名'!C4</f>
        <v>3M 5N11滤棉</v>
      </c>
      <c r="D20" s="43" t="str">
        <f>'[1]汇总信息 -合并品名'!D4</f>
        <v>3M 5N11 filter cotton</v>
      </c>
      <c r="E20" s="43">
        <f>'[1]汇总信息 -合并品名'!I4</f>
        <v>9500</v>
      </c>
      <c r="F20" s="43" t="str">
        <f>'[1]汇总信息 -合并品名'!J4</f>
        <v>片/PC</v>
      </c>
      <c r="G20" s="44">
        <f t="shared" si="0"/>
        <v>0.786153846153846</v>
      </c>
      <c r="H20" s="44">
        <f>'[1]汇总信息 -合并品名'!N4</f>
        <v>7468.46153846154</v>
      </c>
    </row>
    <row r="21" s="2" customFormat="1" ht="21" customHeight="1" spans="1:8">
      <c r="A21" s="42">
        <v>4</v>
      </c>
      <c r="B21" s="43" t="str">
        <f>[1]报关发票!B21</f>
        <v>8467190000</v>
      </c>
      <c r="C21" s="43" t="str">
        <f>'[1]汇总信息 -合并品名'!C5</f>
        <v>电镐钎</v>
      </c>
      <c r="D21" s="43" t="str">
        <f>'[1]汇总信息 -合并品名'!D5</f>
        <v> 
Electric pick</v>
      </c>
      <c r="E21" s="43">
        <f>'[1]汇总信息 -合并品名'!I5</f>
        <v>10</v>
      </c>
      <c r="F21" s="43" t="str">
        <f>'[1]汇总信息 -合并品名'!J5</f>
        <v>根/PC</v>
      </c>
      <c r="G21" s="44">
        <f t="shared" si="0"/>
        <v>11.2307692307692</v>
      </c>
      <c r="H21" s="44">
        <f>'[1]汇总信息 -合并品名'!N5</f>
        <v>112.307692307692</v>
      </c>
    </row>
    <row r="22" s="2" customFormat="1" ht="21" customHeight="1" spans="1:8">
      <c r="A22" s="42">
        <v>5</v>
      </c>
      <c r="B22" s="43" t="str">
        <f>[1]报关发票!B22</f>
        <v>8467190000</v>
      </c>
      <c r="C22" s="43" t="str">
        <f>'[1]汇总信息 -合并品名'!C6</f>
        <v>电镐</v>
      </c>
      <c r="D22" s="43" t="str">
        <f>'[1]汇总信息 -合并品名'!D6</f>
        <v>Electric pick</v>
      </c>
      <c r="E22" s="43">
        <f>'[1]汇总信息 -合并品名'!I6</f>
        <v>1</v>
      </c>
      <c r="F22" s="43" t="str">
        <f>'[1]汇总信息 -合并品名'!J6</f>
        <v>台/SET</v>
      </c>
      <c r="G22" s="44">
        <f t="shared" si="0"/>
        <v>366.153846153846</v>
      </c>
      <c r="H22" s="44">
        <f>'[1]汇总信息 -合并品名'!N6</f>
        <v>366.153846153846</v>
      </c>
    </row>
    <row r="23" s="2" customFormat="1" ht="21" customHeight="1" spans="1:8">
      <c r="A23" s="42">
        <v>6</v>
      </c>
      <c r="B23" s="43" t="str">
        <f>[1]报关发票!B23</f>
        <v>8536200000</v>
      </c>
      <c r="C23" s="43" t="str">
        <f>'[1]汇总信息 -合并品名'!C7</f>
        <v>漏电断路器</v>
      </c>
      <c r="D23" s="43" t="str">
        <f>'[1]汇总信息 -合并品名'!D7</f>
        <v>Residual current circuit-breaker</v>
      </c>
      <c r="E23" s="43">
        <f>'[1]汇总信息 -合并品名'!I7</f>
        <v>10</v>
      </c>
      <c r="F23" s="43" t="str">
        <f>'[1]汇总信息 -合并品名'!J7</f>
        <v>件/PC</v>
      </c>
      <c r="G23" s="44">
        <f t="shared" si="0"/>
        <v>84.6153846153846</v>
      </c>
      <c r="H23" s="44">
        <f>'[1]汇总信息 -合并品名'!N7</f>
        <v>846.153846153846</v>
      </c>
    </row>
    <row r="24" s="2" customFormat="1" ht="21" customHeight="1" spans="1:8">
      <c r="A24" s="42">
        <v>7</v>
      </c>
      <c r="B24" s="43" t="str">
        <f>[1]报关发票!B24</f>
        <v>8536200000</v>
      </c>
      <c r="C24" s="43" t="str">
        <f>'[1]汇总信息 -合并品名'!C8</f>
        <v>塑壳断路器</v>
      </c>
      <c r="D24" s="43" t="str">
        <f>'[1]汇总信息 -合并品名'!D8</f>
        <v>Moulded case circuit breaker</v>
      </c>
      <c r="E24" s="43">
        <f>'[1]汇总信息 -合并品名'!I8</f>
        <v>10</v>
      </c>
      <c r="F24" s="43" t="str">
        <f>'[1]汇总信息 -合并品名'!J8</f>
        <v>件/PC</v>
      </c>
      <c r="G24" s="44">
        <f t="shared" si="0"/>
        <v>110.769230769231</v>
      </c>
      <c r="H24" s="44">
        <f>'[1]汇总信息 -合并品名'!N8</f>
        <v>1107.69230769231</v>
      </c>
    </row>
    <row r="25" s="2" customFormat="1" ht="21" customHeight="1" spans="1:8">
      <c r="A25" s="42">
        <v>8</v>
      </c>
      <c r="B25" s="43" t="str">
        <f>[1]报关发票!B25</f>
        <v>8537109090</v>
      </c>
      <c r="C25" s="43" t="str">
        <f>'[1]汇总信息 -合并品名'!C9</f>
        <v>开关箱</v>
      </c>
      <c r="D25" s="43" t="str">
        <f>'[1]汇总信息 -合并品名'!D9</f>
        <v>Lighting Transformer box</v>
      </c>
      <c r="E25" s="43">
        <f>'[1]汇总信息 -合并品名'!I9</f>
        <v>10</v>
      </c>
      <c r="F25" s="43" t="str">
        <f>'[1]汇总信息 -合并品名'!J9</f>
        <v>套/SET</v>
      </c>
      <c r="G25" s="44">
        <f t="shared" si="0"/>
        <v>489.230769230769</v>
      </c>
      <c r="H25" s="44">
        <f>'[1]汇总信息 -合并品名'!N9</f>
        <v>4892.30769230769</v>
      </c>
    </row>
    <row r="26" s="2" customFormat="1" ht="21" customHeight="1" spans="1:8">
      <c r="A26" s="42">
        <v>9</v>
      </c>
      <c r="B26" s="43" t="str">
        <f>[1]报关发票!B26</f>
        <v>8425491000</v>
      </c>
      <c r="C26" s="43" t="str">
        <f>'[1]汇总信息 -合并品名'!C10</f>
        <v>千斤顶</v>
      </c>
      <c r="D26" s="43" t="str">
        <f>'[1]汇总信息 -合并品名'!D10</f>
        <v>Jack</v>
      </c>
      <c r="E26" s="43">
        <f>'[1]汇总信息 -合并品名'!I10</f>
        <v>6</v>
      </c>
      <c r="F26" s="43" t="str">
        <f>'[1]汇总信息 -合并品名'!J10</f>
        <v>台/SET</v>
      </c>
      <c r="G26" s="44">
        <f t="shared" si="0"/>
        <v>118</v>
      </c>
      <c r="H26" s="44">
        <f>'[1]汇总信息 -合并品名'!N10</f>
        <v>708</v>
      </c>
    </row>
    <row r="27" s="2" customFormat="1" ht="21" customHeight="1" spans="1:8">
      <c r="A27" s="42">
        <v>10</v>
      </c>
      <c r="B27" s="43" t="str">
        <f>[1]报关发票!B27</f>
        <v>8425190000</v>
      </c>
      <c r="C27" s="43" t="str">
        <f>'[1]汇总信息 -合并品名'!C11</f>
        <v>手拉葫芦</v>
      </c>
      <c r="D27" s="43" t="str">
        <f>'[1]汇总信息 -合并品名'!D11</f>
        <v>Chain block</v>
      </c>
      <c r="E27" s="43">
        <f>'[1]汇总信息 -合并品名'!I11</f>
        <v>2</v>
      </c>
      <c r="F27" s="43" t="str">
        <f>'[1]汇总信息 -合并品名'!J11</f>
        <v>个/PC</v>
      </c>
      <c r="G27" s="44">
        <f t="shared" si="0"/>
        <v>32.3076923076923</v>
      </c>
      <c r="H27" s="44">
        <f>'[1]汇总信息 -合并品名'!N11</f>
        <v>64.6153846153846</v>
      </c>
    </row>
    <row r="28" s="2" customFormat="1" ht="21" customHeight="1" spans="1:8">
      <c r="A28" s="42">
        <v>11</v>
      </c>
      <c r="B28" s="43" t="str">
        <f>[1]报关发票!B28</f>
        <v>8308100000</v>
      </c>
      <c r="C28" s="43" t="str">
        <f>'[1]汇总信息 -合并品名'!C12</f>
        <v>钢丝绳套</v>
      </c>
      <c r="D28" s="43" t="str">
        <f>'[1]汇总信息 -合并品名'!D12</f>
        <v>Wire rope sockets</v>
      </c>
      <c r="E28" s="43">
        <f>'[1]汇总信息 -合并品名'!I12</f>
        <v>10</v>
      </c>
      <c r="F28" s="43" t="str">
        <f>'[1]汇总信息 -合并品名'!J12</f>
        <v>根/PC</v>
      </c>
      <c r="G28" s="44">
        <f t="shared" si="0"/>
        <v>203.846153846154</v>
      </c>
      <c r="H28" s="44">
        <f>'[1]汇总信息 -合并品名'!N12</f>
        <v>2038.46153846154</v>
      </c>
    </row>
    <row r="29" s="2" customFormat="1" ht="21" customHeight="1" spans="1:8">
      <c r="A29" s="42">
        <v>12</v>
      </c>
      <c r="B29" s="43" t="str">
        <f>[1]报关发票!B29</f>
        <v>8425491000</v>
      </c>
      <c r="C29" s="43" t="str">
        <f>'[1]汇总信息 -合并品名'!C13</f>
        <v>千斤顶</v>
      </c>
      <c r="D29" s="43" t="str">
        <f>'[1]汇总信息 -合并品名'!D13</f>
        <v>Split hydraulic jack</v>
      </c>
      <c r="E29" s="43">
        <f>'[1]汇总信息 -合并品名'!I13</f>
        <v>2</v>
      </c>
      <c r="F29" s="43" t="str">
        <f>'[1]汇总信息 -合并品名'!J13</f>
        <v>台/SET</v>
      </c>
      <c r="G29" s="44">
        <f t="shared" si="0"/>
        <v>181.538461538461</v>
      </c>
      <c r="H29" s="44">
        <f>'[1]汇总信息 -合并品名'!N13</f>
        <v>363.076923076923</v>
      </c>
    </row>
    <row r="30" s="2" customFormat="1" ht="21" customHeight="1" spans="1:8">
      <c r="A30" s="42">
        <v>13</v>
      </c>
      <c r="B30" s="43" t="str">
        <f>[1]报关发票!B30</f>
        <v>7312100000</v>
      </c>
      <c r="C30" s="43" t="str">
        <f>'[1]汇总信息 -合并品名'!C14</f>
        <v>吊带</v>
      </c>
      <c r="D30" s="43" t="str">
        <f>'[1]汇总信息 -合并品名'!D14</f>
        <v>Lift belt</v>
      </c>
      <c r="E30" s="43">
        <f>'[1]汇总信息 -合并品名'!I14</f>
        <v>28</v>
      </c>
      <c r="F30" s="43" t="str">
        <f>'[1]汇总信息 -合并品名'!J14</f>
        <v>条/PC</v>
      </c>
      <c r="G30" s="44">
        <f t="shared" si="0"/>
        <v>19.2417582417582</v>
      </c>
      <c r="H30" s="44">
        <f>'[1]汇总信息 -合并品名'!N14</f>
        <v>538.769230769231</v>
      </c>
    </row>
    <row r="31" s="2" customFormat="1" ht="21" customHeight="1" spans="1:8">
      <c r="A31" s="42">
        <v>14</v>
      </c>
      <c r="B31" s="43" t="str">
        <f>[1]报关发票!B31</f>
        <v>6211329000</v>
      </c>
      <c r="C31" s="43" t="str">
        <f>'[1]汇总信息 -合并品名'!C15</f>
        <v>纯棉分体工作服</v>
      </c>
      <c r="D31" s="43" t="str">
        <f>'[1]汇总信息 -合并品名'!D15</f>
        <v>Cotton split overalls</v>
      </c>
      <c r="E31" s="43">
        <f>'[1]汇总信息 -合并品名'!I15</f>
        <v>105</v>
      </c>
      <c r="F31" s="43" t="str">
        <f>'[1]汇总信息 -合并品名'!J15</f>
        <v>套/SET</v>
      </c>
      <c r="G31" s="44">
        <f t="shared" si="0"/>
        <v>20.8307692307692</v>
      </c>
      <c r="H31" s="44">
        <f>'[1]汇总信息 -合并品名'!N15</f>
        <v>2187.23076923077</v>
      </c>
    </row>
    <row r="32" s="2" customFormat="1" ht="21" customHeight="1" spans="1:8">
      <c r="A32" s="42">
        <v>15</v>
      </c>
      <c r="B32" s="43" t="str">
        <f>[1]报关发票!B32</f>
        <v>7318290000</v>
      </c>
      <c r="C32" s="43" t="str">
        <f>'[1]汇总信息 -合并品名'!C16</f>
        <v>卡簧套装</v>
      </c>
      <c r="D32" s="43" t="str">
        <f>'[1]汇总信息 -合并品名'!D16</f>
        <v>Spring suits</v>
      </c>
      <c r="E32" s="43">
        <f>'[1]汇总信息 -合并品名'!I16</f>
        <v>2</v>
      </c>
      <c r="F32" s="43" t="str">
        <f>'[1]汇总信息 -合并品名'!J16</f>
        <v>套/SET</v>
      </c>
      <c r="G32" s="44">
        <f t="shared" si="0"/>
        <v>53.846153846154</v>
      </c>
      <c r="H32" s="44">
        <f>'[1]汇总信息 -合并品名'!N16</f>
        <v>107.692307692308</v>
      </c>
    </row>
    <row r="33" s="2" customFormat="1" ht="21" customHeight="1" spans="1:8">
      <c r="A33" s="42">
        <v>16</v>
      </c>
      <c r="B33" s="43" t="str">
        <f>[1]报关发票!B33</f>
        <v>8474310000</v>
      </c>
      <c r="C33" s="43" t="str">
        <f>'[1]汇总信息 -合并品名'!C17</f>
        <v>搅拌器</v>
      </c>
      <c r="D33" s="43" t="str">
        <f>'[1]汇总信息 -合并品名'!D17</f>
        <v>MIXER</v>
      </c>
      <c r="E33" s="43">
        <f>'[1]汇总信息 -合并品名'!I17</f>
        <v>4</v>
      </c>
      <c r="F33" s="43" t="str">
        <f>'[1]汇总信息 -合并品名'!J17</f>
        <v>件/PC</v>
      </c>
      <c r="G33" s="44">
        <f t="shared" si="0"/>
        <v>730.76923076923</v>
      </c>
      <c r="H33" s="44">
        <f>'[1]汇总信息 -合并品名'!N17</f>
        <v>2923.07692307692</v>
      </c>
    </row>
    <row r="34" s="2" customFormat="1" ht="21" customHeight="1" spans="1:8">
      <c r="A34" s="42">
        <v>17</v>
      </c>
      <c r="B34" s="43" t="str">
        <f>[1]报关发票!B34</f>
        <v>6506100090</v>
      </c>
      <c r="C34" s="43" t="str">
        <f>'[1]汇总信息 -合并品名'!C18</f>
        <v>安全帽</v>
      </c>
      <c r="D34" s="43" t="str">
        <f>'[1]汇总信息 -合并品名'!D18</f>
        <v>helmet</v>
      </c>
      <c r="E34" s="43">
        <f>'[1]汇总信息 -合并品名'!I18</f>
        <v>90</v>
      </c>
      <c r="F34" s="43" t="str">
        <f>'[1]汇总信息 -合并品名'!J18</f>
        <v>顶/PC</v>
      </c>
      <c r="G34" s="44">
        <f t="shared" si="0"/>
        <v>3.84615384615384</v>
      </c>
      <c r="H34" s="44">
        <f>'[1]汇总信息 -合并品名'!N18</f>
        <v>346.153846153846</v>
      </c>
    </row>
    <row r="35" s="2" customFormat="1" ht="21" customHeight="1" spans="1:8">
      <c r="A35" s="42">
        <v>18</v>
      </c>
      <c r="B35" s="43" t="str">
        <f>[1]报关发票!B35</f>
        <v>8424899990</v>
      </c>
      <c r="C35" s="43" t="str">
        <f>'[1]汇总信息 -合并品名'!C19</f>
        <v>高压清洗机</v>
      </c>
      <c r="D35" s="43" t="str">
        <f>'[1]汇总信息 -合并品名'!D19</f>
        <v>High pressure washer</v>
      </c>
      <c r="E35" s="43">
        <f>'[1]汇总信息 -合并品名'!I19</f>
        <v>1</v>
      </c>
      <c r="F35" s="43" t="str">
        <f>'[1]汇总信息 -合并品名'!J19</f>
        <v>台/SET</v>
      </c>
      <c r="G35" s="44">
        <f t="shared" si="0"/>
        <v>4575.22123893805</v>
      </c>
      <c r="H35" s="44">
        <f>'[1]汇总信息 -合并品名'!N19</f>
        <v>4575.22123893805</v>
      </c>
    </row>
    <row r="36" s="2" customFormat="1" ht="21" customHeight="1" spans="1:8">
      <c r="A36" s="42">
        <v>19</v>
      </c>
      <c r="B36" s="43" t="str">
        <f>[1]报关发票!B36</f>
        <v>7318159090</v>
      </c>
      <c r="C36" s="43" t="str">
        <f>'[1]汇总信息 -合并品名'!C20</f>
        <v>螺栓</v>
      </c>
      <c r="D36" s="43" t="str">
        <f>'[1]汇总信息 -合并品名'!D20</f>
        <v>Bolt</v>
      </c>
      <c r="E36" s="43">
        <f>'[1]汇总信息 -合并品名'!I20</f>
        <v>120</v>
      </c>
      <c r="F36" s="43" t="str">
        <f>'[1]汇总信息 -合并品名'!J20</f>
        <v>件/PC</v>
      </c>
      <c r="G36" s="44">
        <f t="shared" si="0"/>
        <v>0.0935897435897433</v>
      </c>
      <c r="H36" s="44">
        <f>'[1]汇总信息 -合并品名'!N20</f>
        <v>11.2307692307692</v>
      </c>
    </row>
    <row r="37" s="2" customFormat="1" ht="21" customHeight="1" spans="1:8">
      <c r="A37" s="42">
        <v>20</v>
      </c>
      <c r="B37" s="43" t="str">
        <f>[1]报关发票!B37</f>
        <v>7616100000</v>
      </c>
      <c r="C37" s="43" t="str">
        <f>'[1]汇总信息 -合并品名'!C21</f>
        <v>螺母</v>
      </c>
      <c r="D37" s="43" t="str">
        <f>'[1]汇总信息 -合并品名'!D21</f>
        <v>Nut</v>
      </c>
      <c r="E37" s="43">
        <f>'[1]汇总信息 -合并品名'!I21</f>
        <v>20</v>
      </c>
      <c r="F37" s="43" t="str">
        <f>'[1]汇总信息 -合并品名'!J21</f>
        <v>件/PC</v>
      </c>
      <c r="G37" s="44">
        <f t="shared" si="0"/>
        <v>0.0307692307692308</v>
      </c>
      <c r="H37" s="44">
        <f>'[1]汇总信息 -合并品名'!N21</f>
        <v>0.615384615384615</v>
      </c>
    </row>
    <row r="38" s="2" customFormat="1" ht="21" customHeight="1" spans="1:8">
      <c r="A38" s="42">
        <v>21</v>
      </c>
      <c r="B38" s="43" t="str">
        <f>[1]报关发票!B38</f>
        <v>8482102000</v>
      </c>
      <c r="C38" s="43" t="str">
        <f>'[1]汇总信息 -合并品名'!C22</f>
        <v>轴承</v>
      </c>
      <c r="D38" s="43" t="str">
        <f>'[1]汇总信息 -合并品名'!D22</f>
        <v>Bearing</v>
      </c>
      <c r="E38" s="43">
        <f>'[1]汇总信息 -合并品名'!I22</f>
        <v>60</v>
      </c>
      <c r="F38" s="43" t="str">
        <f>'[1]汇总信息 -合并品名'!J22</f>
        <v>件/PC</v>
      </c>
      <c r="G38" s="44">
        <f t="shared" si="0"/>
        <v>47.2820512820513</v>
      </c>
      <c r="H38" s="44">
        <f>'[1]汇总信息 -合并品名'!N22</f>
        <v>2836.92307692308</v>
      </c>
    </row>
    <row r="39" s="2" customFormat="1" ht="21" customHeight="1" spans="1:8">
      <c r="A39" s="42">
        <v>22</v>
      </c>
      <c r="B39" s="43" t="str">
        <f>[1]报关发票!B39</f>
        <v>3923100090</v>
      </c>
      <c r="C39" s="43" t="str">
        <f>'[1]汇总信息 -合并品名'!C23</f>
        <v>蓝色加厚物料盒</v>
      </c>
      <c r="D39" s="43" t="str">
        <f>'[1]汇总信息 -合并品名'!D23</f>
        <v>plastic</v>
      </c>
      <c r="E39" s="43">
        <f>'[1]汇总信息 -合并品名'!I23</f>
        <v>100</v>
      </c>
      <c r="F39" s="43" t="str">
        <f>'[1]汇总信息 -合并品名'!J23</f>
        <v>件/PC</v>
      </c>
      <c r="G39" s="44">
        <f t="shared" si="0"/>
        <v>6.15384615384615</v>
      </c>
      <c r="H39" s="44">
        <f>'[1]汇总信息 -合并品名'!N23</f>
        <v>615.384615384615</v>
      </c>
    </row>
    <row r="40" s="2" customFormat="1" ht="21" customHeight="1" spans="1:8">
      <c r="A40" s="42">
        <v>23</v>
      </c>
      <c r="B40" s="43" t="str">
        <f>[1]报关发票!B40</f>
        <v>3923100090</v>
      </c>
      <c r="C40" s="43" t="str">
        <f>'[1]汇总信息 -合并品名'!C24</f>
        <v>斜口物料盒</v>
      </c>
      <c r="D40" s="43" t="str">
        <f>'[1]汇总信息 -合并品名'!D24</f>
        <v>Inclined material box</v>
      </c>
      <c r="E40" s="43">
        <f>'[1]汇总信息 -合并品名'!I24</f>
        <v>500</v>
      </c>
      <c r="F40" s="43" t="str">
        <f>'[1]汇总信息 -合并品名'!J24</f>
        <v>个/PC</v>
      </c>
      <c r="G40" s="44">
        <f t="shared" si="0"/>
        <v>2.53076923076924</v>
      </c>
      <c r="H40" s="44">
        <f>'[1]汇总信息 -合并品名'!N24</f>
        <v>1265.38461538462</v>
      </c>
    </row>
    <row r="41" s="2" customFormat="1" ht="21" customHeight="1" spans="1:8">
      <c r="A41" s="42">
        <v>24</v>
      </c>
      <c r="B41" s="43" t="str">
        <f>[1]报关发票!B41</f>
        <v>9020000000</v>
      </c>
      <c r="C41" s="43" t="str">
        <f>'[1]汇总信息 -合并品名'!C25</f>
        <v>3M 6200防毒防尘口罩（橡胶）</v>
      </c>
      <c r="D41" s="43" t="str">
        <f>'[1]汇总信息 -合并品名'!D25</f>
        <v>3M 6200 anti-virus dust mask (rubber)</v>
      </c>
      <c r="E41" s="43">
        <f>'[1]汇总信息 -合并品名'!I25</f>
        <v>200</v>
      </c>
      <c r="F41" s="43" t="str">
        <f>'[1]汇总信息 -合并品名'!J25</f>
        <v>套/SET</v>
      </c>
      <c r="G41" s="44">
        <f t="shared" si="0"/>
        <v>17.6923076923077</v>
      </c>
      <c r="H41" s="44">
        <f>'[1]汇总信息 -合并品名'!N25</f>
        <v>3538.46153846154</v>
      </c>
    </row>
    <row r="42" s="2" customFormat="1" ht="21" customHeight="1" spans="1:8">
      <c r="A42" s="42">
        <v>25</v>
      </c>
      <c r="B42" s="43" t="str">
        <f>[1]报关发票!B42</f>
        <v>9020000000</v>
      </c>
      <c r="C42" s="43" t="str">
        <f>'[1]汇总信息 -合并品名'!C26</f>
        <v>3M  过滤盒</v>
      </c>
      <c r="D42" s="43" t="str">
        <f>'[1]汇总信息 -合并品名'!D26</f>
        <v>3M filter cartridge</v>
      </c>
      <c r="E42" s="43">
        <f>'[1]汇总信息 -合并品名'!I26</f>
        <v>200</v>
      </c>
      <c r="F42" s="43" t="str">
        <f>'[1]汇总信息 -合并品名'!J26</f>
        <v>件/PC</v>
      </c>
      <c r="G42" s="44">
        <f t="shared" si="0"/>
        <v>9.3846153846154</v>
      </c>
      <c r="H42" s="44">
        <f>'[1]汇总信息 -合并品名'!N26</f>
        <v>1876.92307692308</v>
      </c>
    </row>
    <row r="43" s="2" customFormat="1" ht="21" customHeight="1" spans="1:8">
      <c r="A43" s="42">
        <v>26</v>
      </c>
      <c r="B43" s="43" t="str">
        <f>[1]报关发票!B43</f>
        <v>9030900090</v>
      </c>
      <c r="C43" s="43" t="str">
        <f>'[1]汇总信息 -合并品名'!C27</f>
        <v>兆欧表</v>
      </c>
      <c r="D43" s="43" t="str">
        <f>'[1]汇总信息 -合并品名'!D27</f>
        <v>Megger</v>
      </c>
      <c r="E43" s="43">
        <f>'[1]汇总信息 -合并品名'!I27</f>
        <v>1</v>
      </c>
      <c r="F43" s="43" t="str">
        <f>'[1]汇总信息 -合并品名'!J27</f>
        <v>件/PC</v>
      </c>
      <c r="G43" s="44">
        <f t="shared" si="0"/>
        <v>27.6923076923077</v>
      </c>
      <c r="H43" s="44">
        <f>'[1]汇总信息 -合并品名'!N27</f>
        <v>27.6923076923077</v>
      </c>
    </row>
    <row r="44" s="2" customFormat="1" ht="21" customHeight="1" spans="1:8">
      <c r="A44" s="42">
        <v>27</v>
      </c>
      <c r="B44" s="43" t="str">
        <f>[1]报关发票!B44</f>
        <v>9017300000</v>
      </c>
      <c r="C44" s="43" t="str">
        <f>'[1]汇总信息 -合并品名'!C28</f>
        <v>数显游标卡尺</v>
      </c>
      <c r="D44" s="43" t="str">
        <f>'[1]汇总信息 -合并品名'!D28</f>
        <v>Digital caliper</v>
      </c>
      <c r="E44" s="43">
        <f>'[1]汇总信息 -合并品名'!I28</f>
        <v>3</v>
      </c>
      <c r="F44" s="43" t="str">
        <f>'[1]汇总信息 -合并品名'!J28</f>
        <v>把/PC</v>
      </c>
      <c r="G44" s="44">
        <f t="shared" si="0"/>
        <v>23.0769230769231</v>
      </c>
      <c r="H44" s="44">
        <f>'[1]汇总信息 -合并品名'!N28</f>
        <v>69.2307692307692</v>
      </c>
    </row>
    <row r="45" s="2" customFormat="1" ht="21" customHeight="1" spans="1:8">
      <c r="A45" s="42">
        <v>28</v>
      </c>
      <c r="B45" s="43" t="str">
        <f>[1]报关发票!B45</f>
        <v>9017300000</v>
      </c>
      <c r="C45" s="43" t="str">
        <f>'[1]汇总信息 -合并品名'!C29</f>
        <v>卡尺（游标）</v>
      </c>
      <c r="D45" s="43" t="str">
        <f>'[1]汇总信息 -合并品名'!D29</f>
        <v>Caliper (vernier)</v>
      </c>
      <c r="E45" s="43">
        <f>'[1]汇总信息 -合并品名'!I29</f>
        <v>5</v>
      </c>
      <c r="F45" s="43" t="str">
        <f>'[1]汇总信息 -合并品名'!J29</f>
        <v>把/PC</v>
      </c>
      <c r="G45" s="44">
        <f t="shared" si="0"/>
        <v>26.6153846153846</v>
      </c>
      <c r="H45" s="44">
        <f>'[1]汇总信息 -合并品名'!N29</f>
        <v>133.076923076923</v>
      </c>
    </row>
    <row r="46" s="2" customFormat="1" ht="21" customHeight="1" spans="1:8">
      <c r="A46" s="42">
        <v>29</v>
      </c>
      <c r="B46" s="43" t="str">
        <f>[1]报关发票!B46</f>
        <v>3506919090</v>
      </c>
      <c r="C46" s="43" t="str">
        <f>'[1]汇总信息 -合并品名'!C30</f>
        <v>密封胶</v>
      </c>
      <c r="D46" s="43" t="str">
        <f>'[1]汇总信息 -合并品名'!D30</f>
        <v>Sealant</v>
      </c>
      <c r="E46" s="43">
        <f>'[1]汇总信息 -合并品名'!I30</f>
        <v>100</v>
      </c>
      <c r="F46" s="43" t="str">
        <f>'[1]汇总信息 -合并品名'!J30</f>
        <v>支/PC</v>
      </c>
      <c r="G46" s="44">
        <f t="shared" si="0"/>
        <v>10</v>
      </c>
      <c r="H46" s="44">
        <f>'[1]汇总信息 -合并品名'!N30</f>
        <v>1000</v>
      </c>
    </row>
    <row r="47" s="2" customFormat="1" ht="21" customHeight="1" spans="1:8">
      <c r="A47" s="42">
        <v>30</v>
      </c>
      <c r="B47" s="43" t="str">
        <f>[1]报关发票!B47</f>
        <v>6209300020</v>
      </c>
      <c r="C47" s="43" t="str">
        <f>'[1]汇总信息 -合并品名'!C31</f>
        <v>套装雨衣</v>
      </c>
      <c r="D47" s="43" t="str">
        <f>'[1]汇总信息 -合并品名'!D31</f>
        <v>Tunnel suit (raincoat)</v>
      </c>
      <c r="E47" s="43">
        <f>'[1]汇总信息 -合并品名'!I31</f>
        <v>200</v>
      </c>
      <c r="F47" s="43" t="str">
        <f>'[1]汇总信息 -合并品名'!J31</f>
        <v>套/SET</v>
      </c>
      <c r="G47" s="44">
        <f t="shared" si="0"/>
        <v>21.5384615384616</v>
      </c>
      <c r="H47" s="44">
        <f>'[1]汇总信息 -合并品名'!N31</f>
        <v>4307.69230769231</v>
      </c>
    </row>
    <row r="48" s="2" customFormat="1" ht="21" customHeight="1" spans="1:8">
      <c r="A48" s="42">
        <v>31</v>
      </c>
      <c r="B48" s="43" t="str">
        <f>[1]报关发票!B48</f>
        <v>8537109090</v>
      </c>
      <c r="C48" s="43" t="str">
        <f>'[1]汇总信息 -合并品名'!C32</f>
        <v>配料机称重控制器</v>
      </c>
      <c r="D48" s="43" t="str">
        <f>'[1]汇总信息 -合并品名'!D32</f>
        <v>weighing controller for batching machine</v>
      </c>
      <c r="E48" s="43">
        <f>'[1]汇总信息 -合并品名'!I32</f>
        <v>1</v>
      </c>
      <c r="F48" s="43" t="str">
        <f>'[1]汇总信息 -合并品名'!J32</f>
        <v>件/PC</v>
      </c>
      <c r="G48" s="44">
        <f t="shared" si="0"/>
        <v>132.307692307692</v>
      </c>
      <c r="H48" s="44">
        <f>'[1]汇总信息 -合并品名'!N32</f>
        <v>132.307692307692</v>
      </c>
    </row>
    <row r="49" s="2" customFormat="1" ht="21" customHeight="1" spans="1:8">
      <c r="A49" s="42">
        <v>32</v>
      </c>
      <c r="B49" s="43" t="str">
        <f>[1]报关发票!B49</f>
        <v>8413910000</v>
      </c>
      <c r="C49" s="43" t="str">
        <f>'[1]汇总信息 -合并品名'!C33</f>
        <v>平衡套</v>
      </c>
      <c r="D49" s="43" t="str">
        <f>'[1]汇总信息 -合并品名'!D33</f>
        <v>Balance sleeve</v>
      </c>
      <c r="E49" s="43">
        <f>'[1]汇总信息 -合并品名'!I33</f>
        <v>10</v>
      </c>
      <c r="F49" s="43" t="str">
        <f>'[1]汇总信息 -合并品名'!J33</f>
        <v>件/PC</v>
      </c>
      <c r="G49" s="44">
        <f t="shared" si="0"/>
        <v>14.1538461538462</v>
      </c>
      <c r="H49" s="44">
        <f>'[1]汇总信息 -合并品名'!N33</f>
        <v>141.538461538462</v>
      </c>
    </row>
    <row r="50" s="2" customFormat="1" ht="21" customHeight="1" spans="1:8">
      <c r="A50" s="42">
        <v>33</v>
      </c>
      <c r="B50" s="43" t="str">
        <f>[1]报关发票!B50</f>
        <v>8413910000</v>
      </c>
      <c r="C50" s="43" t="str">
        <f>'[1]汇总信息 -合并品名'!C34</f>
        <v>口环</v>
      </c>
      <c r="D50" s="43" t="str">
        <f>'[1]汇总信息 -合并品名'!D34</f>
        <v>Middle Stage small impeller seal</v>
      </c>
      <c r="E50" s="43">
        <f>'[1]汇总信息 -合并品名'!I34</f>
        <v>40</v>
      </c>
      <c r="F50" s="43" t="str">
        <f>'[1]汇总信息 -合并品名'!J34</f>
        <v>件/PC</v>
      </c>
      <c r="G50" s="44">
        <f t="shared" si="0"/>
        <v>6.46153846153845</v>
      </c>
      <c r="H50" s="44">
        <f>'[1]汇总信息 -合并品名'!N34</f>
        <v>258.461538461538</v>
      </c>
    </row>
    <row r="51" s="2" customFormat="1" ht="21" customHeight="1" spans="1:8">
      <c r="A51" s="42">
        <v>34</v>
      </c>
      <c r="B51" s="43" t="str">
        <f>[1]报关发票!B51</f>
        <v>8413910000</v>
      </c>
      <c r="C51" s="43" t="str">
        <f>'[1]汇总信息 -合并品名'!C35</f>
        <v>填料环</v>
      </c>
      <c r="D51" s="43" t="str">
        <f>'[1]汇总信息 -合并品名'!D35</f>
        <v>Packing ring</v>
      </c>
      <c r="E51" s="43">
        <f>'[1]汇总信息 -合并品名'!I35</f>
        <v>10</v>
      </c>
      <c r="F51" s="43" t="str">
        <f>'[1]汇总信息 -合并品名'!J35</f>
        <v>件/PC</v>
      </c>
      <c r="G51" s="44">
        <f t="shared" si="0"/>
        <v>6.15384615384615</v>
      </c>
      <c r="H51" s="44">
        <f>'[1]汇总信息 -合并品名'!N35</f>
        <v>61.5384615384615</v>
      </c>
    </row>
    <row r="52" s="2" customFormat="1" ht="21" customHeight="1" spans="1:8">
      <c r="A52" s="42">
        <v>35</v>
      </c>
      <c r="B52" s="43" t="str">
        <f>[1]报关发票!B52</f>
        <v>8413910000</v>
      </c>
      <c r="C52" s="43" t="str">
        <f>'[1]汇总信息 -合并品名'!C36</f>
        <v>挡套</v>
      </c>
      <c r="D52" s="43" t="str">
        <f>'[1]汇总信息 -合并品名'!D36</f>
        <v>Block</v>
      </c>
      <c r="E52" s="43">
        <f>'[1]汇总信息 -合并品名'!I36</f>
        <v>20</v>
      </c>
      <c r="F52" s="43" t="str">
        <f>'[1]汇总信息 -合并品名'!J36</f>
        <v>件/PC</v>
      </c>
      <c r="G52" s="44">
        <f t="shared" si="0"/>
        <v>16</v>
      </c>
      <c r="H52" s="44">
        <f>'[1]汇总信息 -合并品名'!N36</f>
        <v>320</v>
      </c>
    </row>
    <row r="53" s="2" customFormat="1" ht="21" customHeight="1" spans="1:8">
      <c r="A53" s="42">
        <v>36</v>
      </c>
      <c r="B53" s="43" t="str">
        <f>[1]报关发票!B53</f>
        <v>8413910000</v>
      </c>
      <c r="C53" s="43" t="str">
        <f>'[1]汇总信息 -合并品名'!C37</f>
        <v>轴套</v>
      </c>
      <c r="D53" s="43" t="str">
        <f>'[1]汇总信息 -合并品名'!D37</f>
        <v>Sleeve</v>
      </c>
      <c r="E53" s="43">
        <f>'[1]汇总信息 -合并品名'!I37</f>
        <v>20</v>
      </c>
      <c r="F53" s="43" t="str">
        <f>'[1]汇总信息 -合并品名'!J37</f>
        <v>件/PC</v>
      </c>
      <c r="G53" s="44">
        <f t="shared" si="0"/>
        <v>27.3846153846154</v>
      </c>
      <c r="H53" s="44">
        <f>'[1]汇总信息 -合并品名'!N37</f>
        <v>547.692307692308</v>
      </c>
    </row>
    <row r="54" s="2" customFormat="1" ht="21" customHeight="1" spans="1:8">
      <c r="A54" s="42">
        <v>37</v>
      </c>
      <c r="B54" s="43" t="str">
        <f>[1]报关发票!B54</f>
        <v>8413910000</v>
      </c>
      <c r="C54" s="43" t="str">
        <f>'[1]汇总信息 -合并品名'!C38</f>
        <v>联轴器胶垫</v>
      </c>
      <c r="D54" s="43" t="str">
        <f>'[1]汇总信息 -合并品名'!D38</f>
        <v>Coupling gasket</v>
      </c>
      <c r="E54" s="43">
        <f>'[1]汇总信息 -合并品名'!I38</f>
        <v>1000</v>
      </c>
      <c r="F54" s="43" t="str">
        <f>'[1]汇总信息 -合并品名'!J38</f>
        <v>件/PC</v>
      </c>
      <c r="G54" s="44">
        <f t="shared" si="0"/>
        <v>0.153846153846154</v>
      </c>
      <c r="H54" s="44">
        <f>'[1]汇总信息 -合并品名'!N38</f>
        <v>153.846153846154</v>
      </c>
    </row>
    <row r="55" s="2" customFormat="1" ht="21" customHeight="1" spans="1:8">
      <c r="A55" s="42">
        <v>38</v>
      </c>
      <c r="B55" s="43" t="str">
        <f>[1]报关发票!B55</f>
        <v>8413910000</v>
      </c>
      <c r="C55" s="43" t="str">
        <f>'[1]汇总信息 -合并品名'!C39</f>
        <v>柱销</v>
      </c>
      <c r="D55" s="43" t="str">
        <f>'[1]汇总信息 -合并品名'!D39</f>
        <v>connecting bolts (with washer &amp; nuts) of coupling</v>
      </c>
      <c r="E55" s="43">
        <f>'[1]汇总信息 -合并品名'!I39</f>
        <v>100</v>
      </c>
      <c r="F55" s="43" t="str">
        <f>'[1]汇总信息 -合并品名'!J39</f>
        <v>件/PC</v>
      </c>
      <c r="G55" s="44">
        <f t="shared" si="0"/>
        <v>4.61538461538462</v>
      </c>
      <c r="H55" s="44">
        <f>'[1]汇总信息 -合并品名'!N39</f>
        <v>461.538461538462</v>
      </c>
    </row>
    <row r="56" s="2" customFormat="1" ht="21" customHeight="1" spans="1:8">
      <c r="A56" s="42">
        <v>39</v>
      </c>
      <c r="B56" s="43" t="str">
        <f>[1]报关发票!B56</f>
        <v>8413910000</v>
      </c>
      <c r="C56" s="43" t="str">
        <f>'[1]汇总信息 -合并品名'!C40</f>
        <v>口环</v>
      </c>
      <c r="D56" s="43" t="str">
        <f>'[1]汇总信息 -合并品名'!D40</f>
        <v>Middle Stage big impeller seal</v>
      </c>
      <c r="E56" s="43">
        <f>'[1]汇总信息 -合并品名'!I40</f>
        <v>40</v>
      </c>
      <c r="F56" s="43" t="str">
        <f>'[1]汇总信息 -合并品名'!J40</f>
        <v>件/PC</v>
      </c>
      <c r="G56" s="44">
        <f t="shared" si="0"/>
        <v>8.46153846153845</v>
      </c>
      <c r="H56" s="44">
        <f>'[1]汇总信息 -合并品名'!N40</f>
        <v>338.461538461538</v>
      </c>
    </row>
    <row r="57" s="2" customFormat="1" ht="21" customHeight="1" spans="1:8">
      <c r="A57" s="42">
        <v>40</v>
      </c>
      <c r="B57" s="43" t="str">
        <f>[1]报关发票!B57</f>
        <v>8413910000</v>
      </c>
      <c r="C57" s="43" t="str">
        <f>'[1]汇总信息 -合并品名'!C41</f>
        <v>首口环</v>
      </c>
      <c r="D57" s="43" t="str">
        <f>'[1]汇总信息 -合并品名'!D41</f>
        <v>First ring</v>
      </c>
      <c r="E57" s="43">
        <f>'[1]汇总信息 -合并品名'!I41</f>
        <v>10</v>
      </c>
      <c r="F57" s="43" t="str">
        <f>'[1]汇总信息 -合并品名'!J41</f>
        <v>件/PC</v>
      </c>
      <c r="G57" s="44">
        <f t="shared" si="0"/>
        <v>8.46153846153846</v>
      </c>
      <c r="H57" s="44">
        <f>'[1]汇总信息 -合并品名'!N41</f>
        <v>84.6153846153846</v>
      </c>
    </row>
    <row r="58" s="2" customFormat="1" ht="21" customHeight="1" spans="1:8">
      <c r="A58" s="42">
        <v>41</v>
      </c>
      <c r="B58" s="43" t="str">
        <f>[1]报关发票!B58</f>
        <v>8413910000</v>
      </c>
      <c r="C58" s="43" t="str">
        <f>'[1]汇总信息 -合并品名'!C42</f>
        <v>轴套</v>
      </c>
      <c r="D58" s="43" t="str">
        <f>'[1]汇总信息 -合并品名'!D42</f>
        <v>(Suction Section) First Stage Positioning shaft sleeve</v>
      </c>
      <c r="E58" s="43">
        <f>'[1]汇总信息 -合并品名'!I42</f>
        <v>10</v>
      </c>
      <c r="F58" s="43" t="str">
        <f>'[1]汇总信息 -合并品名'!J42</f>
        <v>件/PC</v>
      </c>
      <c r="G58" s="44">
        <f t="shared" si="0"/>
        <v>16</v>
      </c>
      <c r="H58" s="44">
        <f>'[1]汇总信息 -合并品名'!N42</f>
        <v>160</v>
      </c>
    </row>
    <row r="59" s="2" customFormat="1" ht="21" customHeight="1" spans="1:8">
      <c r="A59" s="42">
        <v>42</v>
      </c>
      <c r="B59" s="43" t="str">
        <f>[1]报关发票!B59</f>
        <v>8413910000</v>
      </c>
      <c r="C59" s="43" t="str">
        <f>'[1]汇总信息 -合并品名'!C43</f>
        <v>导叶</v>
      </c>
      <c r="D59" s="43" t="str">
        <f>'[1]汇总信息 -合并品名'!D43</f>
        <v>Guide leaf</v>
      </c>
      <c r="E59" s="43">
        <f>'[1]汇总信息 -合并品名'!I43</f>
        <v>40</v>
      </c>
      <c r="F59" s="43" t="str">
        <f>'[1]汇总信息 -合并品名'!J43</f>
        <v>件/PC</v>
      </c>
      <c r="G59" s="44">
        <f t="shared" si="0"/>
        <v>90.3076923076922</v>
      </c>
      <c r="H59" s="44">
        <f>'[1]汇总信息 -合并品名'!N43</f>
        <v>3612.30769230769</v>
      </c>
    </row>
    <row r="60" s="2" customFormat="1" ht="21" customHeight="1" spans="1:8">
      <c r="A60" s="42">
        <v>43</v>
      </c>
      <c r="B60" s="43" t="str">
        <f>[1]报关发票!B60</f>
        <v>8413910000</v>
      </c>
      <c r="C60" s="43" t="str">
        <f>'[1]汇总信息 -合并品名'!C44</f>
        <v>未导叶</v>
      </c>
      <c r="D60" s="43" t="str">
        <f>'[1]汇总信息 -合并品名'!D44</f>
        <v>Unguided leaf</v>
      </c>
      <c r="E60" s="43">
        <f>'[1]汇总信息 -合并品名'!I44</f>
        <v>10</v>
      </c>
      <c r="F60" s="43" t="str">
        <f>'[1]汇总信息 -合并品名'!J44</f>
        <v>件/PC</v>
      </c>
      <c r="G60" s="44">
        <f t="shared" si="0"/>
        <v>83.0769230769231</v>
      </c>
      <c r="H60" s="44">
        <f>'[1]汇总信息 -合并品名'!N44</f>
        <v>830.769230769231</v>
      </c>
    </row>
    <row r="61" s="2" customFormat="1" ht="21" customHeight="1" spans="1:8">
      <c r="A61" s="42">
        <v>44</v>
      </c>
      <c r="B61" s="43" t="str">
        <f>[1]报关发票!B61</f>
        <v>8413910000</v>
      </c>
      <c r="C61" s="43" t="str">
        <f>'[1]汇总信息 -合并品名'!C45</f>
        <v>叶轮</v>
      </c>
      <c r="D61" s="43" t="str">
        <f>'[1]汇总信息 -合并品名'!D45</f>
        <v>impeller</v>
      </c>
      <c r="E61" s="43">
        <f>'[1]汇总信息 -合并品名'!I45</f>
        <v>40</v>
      </c>
      <c r="F61" s="43" t="str">
        <f>'[1]汇总信息 -合并品名'!J45</f>
        <v>件/PC</v>
      </c>
      <c r="G61" s="44">
        <f t="shared" si="0"/>
        <v>83.3846153846154</v>
      </c>
      <c r="H61" s="44">
        <f>'[1]汇总信息 -合并品名'!N45</f>
        <v>3335.38461538462</v>
      </c>
    </row>
    <row r="62" s="2" customFormat="1" ht="21" customHeight="1" spans="1:8">
      <c r="A62" s="42">
        <v>45</v>
      </c>
      <c r="B62" s="43" t="str">
        <f>[1]报关发票!B62</f>
        <v>8413910000</v>
      </c>
      <c r="C62" s="43" t="str">
        <f>'[1]汇总信息 -合并品名'!C46</f>
        <v>首叶轮</v>
      </c>
      <c r="D62" s="43" t="str">
        <f>'[1]汇总信息 -合并品名'!D46</f>
        <v>First impeller</v>
      </c>
      <c r="E62" s="43">
        <f>'[1]汇总信息 -合并品名'!I46</f>
        <v>10</v>
      </c>
      <c r="F62" s="43" t="str">
        <f>'[1]汇总信息 -合并品名'!J46</f>
        <v>件/PC</v>
      </c>
      <c r="G62" s="44">
        <f t="shared" si="0"/>
        <v>83.3846153846154</v>
      </c>
      <c r="H62" s="44">
        <f>'[1]汇总信息 -合并品名'!N46</f>
        <v>833.846153846154</v>
      </c>
    </row>
    <row r="63" s="2" customFormat="1" ht="21" customHeight="1" spans="1:8">
      <c r="A63" s="42">
        <v>46</v>
      </c>
      <c r="B63" s="43" t="str">
        <f>[1]报关发票!B63</f>
        <v>8413910000</v>
      </c>
      <c r="C63" s="43" t="str">
        <f>'[1]汇总信息 -合并品名'!C47</f>
        <v>轴承盖油封</v>
      </c>
      <c r="D63" s="43" t="str">
        <f>'[1]汇总信息 -合并品名'!D47</f>
        <v>Bearing cap oil seal</v>
      </c>
      <c r="E63" s="43">
        <f>'[1]汇总信息 -合并品名'!I47</f>
        <v>20</v>
      </c>
      <c r="F63" s="43" t="str">
        <f>'[1]汇总信息 -合并品名'!J47</f>
        <v>件/PC</v>
      </c>
      <c r="G63" s="44">
        <f t="shared" si="0"/>
        <v>7.38461538461538</v>
      </c>
      <c r="H63" s="44">
        <f>'[1]汇总信息 -合并品名'!N47</f>
        <v>147.692307692308</v>
      </c>
    </row>
    <row r="64" s="2" customFormat="1" ht="21" customHeight="1" spans="1:8">
      <c r="A64" s="42">
        <v>47</v>
      </c>
      <c r="B64" s="43" t="str">
        <f>[1]报关发票!B64</f>
        <v>8413910000</v>
      </c>
      <c r="C64" s="43" t="str">
        <f>'[1]汇总信息 -合并品名'!C48</f>
        <v>挡水圈</v>
      </c>
      <c r="D64" s="43" t="str">
        <f>'[1]汇总信息 -合并品名'!D48</f>
        <v>Water retaining ring</v>
      </c>
      <c r="E64" s="43">
        <f>'[1]汇总信息 -合并品名'!I48</f>
        <v>20</v>
      </c>
      <c r="F64" s="43" t="str">
        <f>'[1]汇总信息 -合并品名'!J48</f>
        <v>件/PC</v>
      </c>
      <c r="G64" s="44">
        <f t="shared" si="0"/>
        <v>3.07692307692308</v>
      </c>
      <c r="H64" s="44">
        <f>'[1]汇总信息 -合并品名'!N48</f>
        <v>61.5384615384615</v>
      </c>
    </row>
    <row r="65" s="2" customFormat="1" ht="25" customHeight="1" spans="2:8">
      <c r="B65" s="47"/>
      <c r="C65" s="47"/>
      <c r="D65" s="47"/>
      <c r="E65" s="47"/>
      <c r="F65" s="47"/>
      <c r="G65" s="48"/>
      <c r="H65" s="48"/>
    </row>
    <row r="66" s="3" customFormat="1" ht="17.15" customHeight="1" spans="1:13">
      <c r="A66" s="34" t="s">
        <v>35</v>
      </c>
      <c r="B66" s="49"/>
      <c r="C66" s="50"/>
      <c r="D66" s="50"/>
      <c r="E66" s="34">
        <f>SUM(E18:E65)</f>
        <v>12859</v>
      </c>
      <c r="F66" s="34"/>
      <c r="G66" s="51"/>
      <c r="H66" s="51">
        <f>SUM(H18:H65)</f>
        <v>66110.4819466304</v>
      </c>
      <c r="M66" s="66"/>
    </row>
    <row r="67" s="1" customFormat="1" ht="12.75" spans="2:8">
      <c r="B67" s="52"/>
      <c r="C67" s="53"/>
      <c r="D67" s="54"/>
      <c r="G67" s="55" t="s">
        <v>54</v>
      </c>
      <c r="H67" s="56"/>
    </row>
    <row r="68" s="1" customFormat="1" spans="2:13">
      <c r="B68" s="52"/>
      <c r="C68" s="53"/>
      <c r="D68" s="54"/>
      <c r="G68" s="55" t="s">
        <v>55</v>
      </c>
      <c r="H68" s="57">
        <f>[1]报关发票!H68</f>
        <v>8342.09274078914</v>
      </c>
      <c r="M68" s="61"/>
    </row>
    <row r="69" s="1" customFormat="1" spans="2:13">
      <c r="B69" s="52"/>
      <c r="C69" s="53"/>
      <c r="D69" s="54"/>
      <c r="G69" s="55" t="s">
        <v>56</v>
      </c>
      <c r="H69" s="57"/>
      <c r="M69" s="61"/>
    </row>
    <row r="70" s="1" customFormat="1" spans="2:13">
      <c r="B70" s="58" t="s">
        <v>36</v>
      </c>
      <c r="C70" s="53"/>
      <c r="D70" s="54"/>
      <c r="G70" s="37" t="s">
        <v>57</v>
      </c>
      <c r="H70" s="59">
        <f>H66+H68+H69</f>
        <v>74452.5746874195</v>
      </c>
      <c r="J70" s="61"/>
      <c r="M70" s="61"/>
    </row>
    <row r="71" s="1" customFormat="1" spans="2:14">
      <c r="B71" s="53" t="s">
        <v>37</v>
      </c>
      <c r="G71" s="60"/>
      <c r="H71" s="61"/>
      <c r="N71" s="61"/>
    </row>
    <row r="72" s="1" customFormat="1" spans="2:8">
      <c r="B72" s="52"/>
      <c r="G72" s="62">
        <f>H8</f>
        <v>44281</v>
      </c>
      <c r="H72" s="62"/>
    </row>
    <row r="73" s="1" customFormat="1" ht="12.75" spans="2:8">
      <c r="B73" s="52"/>
      <c r="C73" s="54"/>
      <c r="D73" s="54"/>
      <c r="G73" s="37"/>
      <c r="H73" s="37"/>
    </row>
    <row r="74" s="1" customFormat="1" ht="16.35" spans="1:9">
      <c r="A74" s="63"/>
      <c r="B74" s="63"/>
      <c r="C74" s="64"/>
      <c r="D74" s="64"/>
      <c r="E74" s="63"/>
      <c r="F74" s="64"/>
      <c r="G74" s="63"/>
      <c r="H74" s="63"/>
      <c r="I74" s="67"/>
    </row>
    <row r="75" spans="3:4">
      <c r="C75" s="65"/>
      <c r="D75" s="65"/>
    </row>
    <row r="76" spans="3:4">
      <c r="C76" s="65"/>
      <c r="D76" s="65"/>
    </row>
    <row r="77" spans="3:4">
      <c r="C77" s="65"/>
      <c r="D77" s="65"/>
    </row>
    <row r="78" spans="3:4">
      <c r="C78" s="65"/>
      <c r="D78" s="65"/>
    </row>
    <row r="79" spans="3:4">
      <c r="C79" s="65"/>
      <c r="D79" s="65"/>
    </row>
    <row r="80" spans="3:4">
      <c r="C80" s="65"/>
      <c r="D80" s="65"/>
    </row>
    <row r="81" spans="3:4">
      <c r="C81" s="65"/>
      <c r="D81" s="65"/>
    </row>
    <row r="82" spans="3:4">
      <c r="C82" s="65"/>
      <c r="D82" s="65"/>
    </row>
    <row r="83" spans="3:4">
      <c r="C83" s="65"/>
      <c r="D83" s="65"/>
    </row>
    <row r="84" spans="3:4">
      <c r="C84" s="65"/>
      <c r="D84" s="65"/>
    </row>
    <row r="85" spans="3:4">
      <c r="C85" s="65"/>
      <c r="D85" s="65"/>
    </row>
    <row r="86" spans="3:4">
      <c r="C86" s="65"/>
      <c r="D86" s="65"/>
    </row>
    <row r="87" spans="3:4">
      <c r="C87" s="65"/>
      <c r="D87" s="65"/>
    </row>
    <row r="88" spans="3:4">
      <c r="C88" s="65"/>
      <c r="D88" s="65"/>
    </row>
    <row r="89" spans="3:4">
      <c r="C89" s="65"/>
      <c r="D89" s="65"/>
    </row>
    <row r="90" spans="3:4">
      <c r="C90" s="65"/>
      <c r="D90" s="65"/>
    </row>
    <row r="91" spans="3:4">
      <c r="C91" s="65"/>
      <c r="D91" s="65"/>
    </row>
    <row r="92" spans="3:4">
      <c r="C92" s="65"/>
      <c r="D92" s="65"/>
    </row>
    <row r="93" spans="3:4">
      <c r="C93" s="65"/>
      <c r="D93" s="65"/>
    </row>
    <row r="94" spans="3:4">
      <c r="C94" s="65"/>
      <c r="D94" s="65"/>
    </row>
    <row r="95" spans="3:4">
      <c r="C95" s="65"/>
      <c r="D95" s="65"/>
    </row>
    <row r="96" spans="3:4">
      <c r="C96" s="65"/>
      <c r="D96" s="65"/>
    </row>
    <row r="97" spans="3:4">
      <c r="C97" s="65"/>
      <c r="D97" s="65"/>
    </row>
    <row r="98" spans="3:4">
      <c r="C98" s="65"/>
      <c r="D98" s="65"/>
    </row>
    <row r="99" spans="3:4">
      <c r="C99" s="65"/>
      <c r="D99" s="65"/>
    </row>
    <row r="100" spans="3:4">
      <c r="C100" s="65"/>
      <c r="D100" s="65"/>
    </row>
    <row r="101" spans="3:4">
      <c r="C101" s="65"/>
      <c r="D101" s="65"/>
    </row>
    <row r="102" spans="3:4">
      <c r="C102" s="65"/>
      <c r="D102" s="65"/>
    </row>
    <row r="103" spans="3:4">
      <c r="C103" s="65"/>
      <c r="D103" s="65"/>
    </row>
    <row r="104" spans="3:4">
      <c r="C104" s="65"/>
      <c r="D104" s="65"/>
    </row>
    <row r="105" spans="3:4">
      <c r="C105" s="65"/>
      <c r="D105" s="65"/>
    </row>
    <row r="106" spans="3:4">
      <c r="C106" s="65"/>
      <c r="D106" s="65"/>
    </row>
    <row r="107" spans="3:4">
      <c r="C107" s="65"/>
      <c r="D107" s="65"/>
    </row>
    <row r="108" spans="3:4">
      <c r="C108" s="65"/>
      <c r="D108" s="65"/>
    </row>
    <row r="109" spans="3:4">
      <c r="C109" s="65"/>
      <c r="D109" s="65"/>
    </row>
    <row r="110" spans="3:4">
      <c r="C110" s="65"/>
      <c r="D110" s="65"/>
    </row>
    <row r="111" spans="3:4">
      <c r="C111" s="65"/>
      <c r="D111" s="65"/>
    </row>
    <row r="112" spans="3:4">
      <c r="C112" s="65"/>
      <c r="D112" s="65"/>
    </row>
    <row r="113" spans="3:4">
      <c r="C113" s="65"/>
      <c r="D113" s="65"/>
    </row>
    <row r="114" spans="3:4">
      <c r="C114" s="65"/>
      <c r="D114" s="65"/>
    </row>
    <row r="115" spans="3:4">
      <c r="C115" s="65"/>
      <c r="D115" s="65"/>
    </row>
    <row r="116" spans="3:4">
      <c r="C116" s="65"/>
      <c r="D116" s="65"/>
    </row>
    <row r="117" spans="3:4">
      <c r="C117" s="65"/>
      <c r="D117" s="65"/>
    </row>
    <row r="118" spans="3:4">
      <c r="C118" s="65"/>
      <c r="D118" s="65"/>
    </row>
    <row r="119" spans="3:4">
      <c r="C119" s="65"/>
      <c r="D119" s="65"/>
    </row>
    <row r="120" spans="3:4">
      <c r="C120" s="65"/>
      <c r="D120" s="65"/>
    </row>
    <row r="121" spans="3:4">
      <c r="C121" s="65"/>
      <c r="D121" s="65"/>
    </row>
    <row r="122" spans="3:4">
      <c r="C122" s="65"/>
      <c r="D122" s="65"/>
    </row>
    <row r="123" spans="3:4">
      <c r="C123" s="65"/>
      <c r="D123" s="65"/>
    </row>
    <row r="124" spans="3:4">
      <c r="C124" s="65"/>
      <c r="D124" s="65"/>
    </row>
    <row r="125" spans="3:4">
      <c r="C125" s="65"/>
      <c r="D125" s="65"/>
    </row>
    <row r="126" spans="3:4">
      <c r="C126" s="65"/>
      <c r="D126" s="65"/>
    </row>
    <row r="127" spans="3:4">
      <c r="C127" s="65"/>
      <c r="D127" s="65"/>
    </row>
    <row r="128" spans="3:4">
      <c r="C128" s="65"/>
      <c r="D128" s="65"/>
    </row>
    <row r="129" spans="3:4">
      <c r="C129" s="65"/>
      <c r="D129" s="65"/>
    </row>
    <row r="130" spans="3:4">
      <c r="C130" s="65"/>
      <c r="D130" s="65"/>
    </row>
    <row r="131" spans="3:4">
      <c r="C131" s="65"/>
      <c r="D131" s="65"/>
    </row>
    <row r="132" spans="3:4">
      <c r="C132" s="65"/>
      <c r="D132" s="65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72:H7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2021-03-29T11:32:00Z</dcterms:created>
  <dcterms:modified xsi:type="dcterms:W3CDTF">2021-03-29T11:35:21Z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