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 activeTab="1"/>
  </bookViews>
  <sheets>
    <sheet name="报关箱单" sheetId="1" r:id="rId1"/>
    <sheet name="清关发票" sheetId="2" r:id="rId2"/>
  </sheets>
  <externalReferences>
    <externalReference r:id="rId3"/>
  </externalReferences>
  <definedNames>
    <definedName name="_xlnm._FilterDatabase" localSheetId="0" hidden="1">报关箱单!$A$17:$I$22</definedName>
  </definedNames>
  <calcPr calcId="144525"/>
</workbook>
</file>

<file path=xl/sharedStrings.xml><?xml version="1.0" encoding="utf-8"?>
<sst xmlns="http://schemas.openxmlformats.org/spreadsheetml/2006/main" count="82" uniqueCount="58">
  <si>
    <t>LIST OF PACKAGES</t>
  </si>
  <si>
    <t>箱件清单</t>
  </si>
  <si>
    <t>项目名称：刚果金民主共和国穆松尼矿</t>
  </si>
  <si>
    <t>发票号:</t>
  </si>
  <si>
    <t>PROJECT: Musonoi project</t>
  </si>
  <si>
    <t>2) INVOICE NO.:</t>
  </si>
  <si>
    <t>由中国运至刚果金</t>
  </si>
  <si>
    <r>
      <rPr>
        <b/>
        <sz val="9"/>
        <rFont val="Lingoes Unicode"/>
        <charset val="0"/>
      </rPr>
      <t>日期</t>
    </r>
    <r>
      <rPr>
        <b/>
        <sz val="9"/>
        <rFont val="Times New Roman"/>
        <charset val="0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</si>
  <si>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</si>
  <si>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</si>
  <si>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</si>
  <si>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</si>
  <si>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</si>
  <si>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Musonoi Mining plant, kolwezi , DRC Consignee: Chen Cong Mobile: +260 762165006 Mail: chencong@jchxmc.com</t>
  </si>
  <si>
    <t>5) P.O.D.:</t>
  </si>
  <si>
    <t>6) SHIPPING MARK: BMT</t>
  </si>
  <si>
    <t>7) VESSEL:</t>
  </si>
  <si>
    <t>8) TERMS: CPT</t>
  </si>
  <si>
    <t>9) B/L NO.:</t>
  </si>
  <si>
    <t>10) TOTAL:</t>
  </si>
  <si>
    <t>DETAILS AS FOLLOWING</t>
  </si>
  <si>
    <r>
      <rPr>
        <b/>
        <sz val="9"/>
        <rFont val="Lingoes Unicode"/>
        <charset val="0"/>
      </rPr>
      <t>序号</t>
    </r>
  </si>
  <si>
    <t>货物名称</t>
  </si>
  <si>
    <r>
      <rPr>
        <b/>
        <sz val="9"/>
        <rFont val="Lingoes Unicode"/>
        <charset val="0"/>
      </rPr>
      <t>毛重</t>
    </r>
  </si>
  <si>
    <r>
      <rPr>
        <b/>
        <sz val="9"/>
        <rFont val="Lingoes Unicode"/>
        <charset val="0"/>
      </rPr>
      <t>净重</t>
    </r>
  </si>
  <si>
    <r>
      <rPr>
        <b/>
        <sz val="9"/>
        <rFont val="Lingoes Unicode"/>
        <charset val="0"/>
      </rPr>
      <t>体积</t>
    </r>
  </si>
  <si>
    <r>
      <rPr>
        <b/>
        <sz val="9"/>
        <rFont val="Lingoes Unicode"/>
        <charset val="0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</si>
  <si>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</si>
  <si>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</si>
  <si>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</si>
  <si>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</si>
  <si>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</si>
  <si>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</si>
  <si>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</si>
  <si>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</si>
  <si>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</si>
  <si>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</si>
  <si>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</si>
  <si>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</si>
  <si>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</si>
  <si>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</si>
  <si>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</si>
  <si>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</si>
  <si>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0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</si>
  <si>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0"/>
      </rPr>
      <t>:</t>
    </r>
  </si>
  <si>
    <t>SHANGHAI, CHINA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</si>
  <si>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</si>
  <si>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</si>
  <si>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</si>
  <si>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</si>
  <si>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</si>
  <si>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</si>
  <si>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</si>
  <si>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</si>
  <si>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</si>
  <si>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0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</si>
  <si>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0"/>
      </rPr>
      <t>INSURANCE</t>
    </r>
  </si>
  <si>
    <t>CPT</t>
  </si>
</sst>
</file>

<file path=xl/styles.xml><?xml version="1.0" encoding="utf-8"?>
<styleSheet xmlns="http://schemas.openxmlformats.org/spreadsheetml/2006/main">
  <numFmts count="12">
    <numFmt numFmtId="176" formatCode="0.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#,##0.00_ "/>
    <numFmt numFmtId="178" formatCode="0.00_);[Red]\(0.00\)"/>
    <numFmt numFmtId="179" formatCode="[$-409]d/mmm/yy;@"/>
    <numFmt numFmtId="41" formatCode="_ * #,##0_ ;_ * \-#,##0_ ;_ * &quot;-&quot;_ ;_ @_ "/>
    <numFmt numFmtId="43" formatCode="_ * #,##0.00_ ;_ * \-#,##0.00_ ;_ * &quot;-&quot;??_ ;_ @_ "/>
    <numFmt numFmtId="180" formatCode="0.00_ "/>
    <numFmt numFmtId="181" formatCode="m/d/yyyy;@"/>
    <numFmt numFmtId="182" formatCode="0_ "/>
    <numFmt numFmtId="183" formatCode="[$-409]d\-mmm\-yy;@"/>
  </numFmts>
  <fonts count="36">
    <font>
      <sz val="9"/>
      <name val="宋体"/>
      <charset val="134"/>
    </font>
    <font>
      <sz val="9"/>
      <name val="Times New Roman"/>
      <charset val="0"/>
    </font>
    <font>
      <b/>
      <sz val="9"/>
      <name val="Times New Roman"/>
      <charset val="0"/>
    </font>
    <font>
      <b/>
      <sz val="14"/>
      <name val="Times New Roman"/>
      <charset val="0"/>
    </font>
    <font>
      <sz val="8"/>
      <name val="Times New Roman"/>
      <charset val="0"/>
    </font>
    <font>
      <b/>
      <sz val="16"/>
      <name val="Times New Roman"/>
      <charset val="0"/>
    </font>
    <font>
      <b/>
      <sz val="14"/>
      <name val="宋体"/>
      <charset val="134"/>
    </font>
    <font>
      <b/>
      <i/>
      <u/>
      <sz val="16"/>
      <name val="Times New Roman"/>
      <charset val="0"/>
    </font>
    <font>
      <b/>
      <u/>
      <sz val="16"/>
      <name val="Times New Roman"/>
      <charset val="0"/>
    </font>
    <font>
      <b/>
      <sz val="9"/>
      <name val="宋体"/>
      <charset val="134"/>
    </font>
    <font>
      <b/>
      <sz val="10"/>
      <name val="Times New Roman"/>
      <charset val="0"/>
    </font>
    <font>
      <sz val="12"/>
      <name val="Times New Roman"/>
      <charset val="0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0"/>
      <name val="VNI-Helve-Condense"/>
      <charset val="0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23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7" borderId="9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32" fillId="11" borderId="12" applyNumberFormat="0" applyAlignment="0" applyProtection="0">
      <alignment vertical="center"/>
    </xf>
    <xf numFmtId="0" fontId="31" fillId="33" borderId="15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30" fillId="0" borderId="0"/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0" fontId="10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43" fontId="1" fillId="0" borderId="0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horizontal="center" vertical="center"/>
    </xf>
    <xf numFmtId="43" fontId="1" fillId="2" borderId="0" xfId="8" applyFont="1" applyFill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/>
    </xf>
    <xf numFmtId="0" fontId="11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0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0" borderId="0" xfId="0" applyFont="1" applyFill="1" applyBorder="1" applyAlignment="1" applyProtection="1">
      <alignment horizontal="center" vertical="top"/>
      <protection locked="0"/>
    </xf>
    <xf numFmtId="180" fontId="3" fillId="0" borderId="0" xfId="0" applyNumberFormat="1" applyFont="1" applyFill="1" applyBorder="1" applyAlignment="1">
      <alignment horizontal="center" vertical="center"/>
    </xf>
    <xf numFmtId="180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left" vertic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horizontal="left" vertical="center"/>
    </xf>
    <xf numFmtId="180" fontId="2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 wrapText="1"/>
    </xf>
    <xf numFmtId="180" fontId="2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180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80" fontId="2" fillId="0" borderId="3" xfId="0" applyNumberFormat="1" applyFont="1" applyFill="1" applyBorder="1" applyAlignment="1">
      <alignment horizontal="center" vertical="center"/>
    </xf>
    <xf numFmtId="180" fontId="1" fillId="0" borderId="4" xfId="0" applyNumberFormat="1" applyFont="1" applyFill="1" applyBorder="1" applyAlignment="1">
      <alignment horizontal="center" vertical="center" wrapText="1"/>
    </xf>
    <xf numFmtId="176" fontId="1" fillId="0" borderId="4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176" fontId="1" fillId="0" borderId="5" xfId="0" applyNumberFormat="1" applyFont="1" applyFill="1" applyBorder="1" applyAlignment="1">
      <alignment horizontal="center"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76" fontId="1" fillId="0" borderId="6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76" fontId="1" fillId="0" borderId="7" xfId="0" applyNumberFormat="1" applyFont="1" applyFill="1" applyBorder="1" applyAlignment="1">
      <alignment horizontal="center" vertical="center" wrapText="1"/>
    </xf>
    <xf numFmtId="182" fontId="1" fillId="0" borderId="7" xfId="0" applyNumberFormat="1" applyFont="1" applyFill="1" applyBorder="1" applyAlignment="1">
      <alignment horizontal="center" vertical="center" wrapText="1"/>
    </xf>
    <xf numFmtId="180" fontId="2" fillId="0" borderId="2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Border="1" applyAlignment="1">
      <alignment horizontal="center" vertical="center" wrapText="1"/>
    </xf>
    <xf numFmtId="180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80" fontId="1" fillId="0" borderId="2" xfId="0" applyNumberFormat="1" applyFont="1" applyFill="1" applyBorder="1" applyAlignment="1">
      <alignment horizontal="center" vertical="center"/>
    </xf>
    <xf numFmtId="180" fontId="1" fillId="0" borderId="2" xfId="0" applyNumberFormat="1" applyFont="1" applyFill="1" applyBorder="1" applyAlignment="1">
      <alignment horizontal="center"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180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180" fontId="0" fillId="0" borderId="4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07.191\&#36152;&#26131;&#37096;&#20849;&#20139;&#25991;&#20214;\2021&#24180;&#25991;&#26723;\&#21018;&#26524;&#37329;\BEABMT20210405S-34%20&#21018;&#26524;&#37329;&#28023;&#36816;&#65288;&#31302;&#26494;&#23612;+&#19975;&#23453;&#65289;\&#31665;&#21333;&#21457;&#31080;-BEABMT20210405S-34-&#31302;&#26494;&#23612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汇总信息 -合并品名"/>
      <sheetName val="报关单"/>
      <sheetName val="报关发票"/>
      <sheetName val="报关箱单"/>
      <sheetName val="清关发票"/>
      <sheetName val="汇总信息 -品名未合并"/>
    </sheetNames>
    <sheetDataSet>
      <sheetData sheetId="0">
        <row r="2">
          <cell r="C2" t="str">
            <v>交联聚氯乙烯高压电缆</v>
          </cell>
          <cell r="D2" t="str">
            <v>Cross-linked PVC high voltage cable</v>
          </cell>
        </row>
        <row r="2">
          <cell r="I2">
            <v>1000</v>
          </cell>
          <cell r="J2" t="str">
            <v>米/M</v>
          </cell>
          <cell r="K2">
            <v>6875</v>
          </cell>
          <cell r="L2">
            <v>7200</v>
          </cell>
        </row>
        <row r="2">
          <cell r="N2">
            <v>41584.6153846154</v>
          </cell>
        </row>
        <row r="2">
          <cell r="P2">
            <v>1</v>
          </cell>
          <cell r="Q2">
            <v>9.792</v>
          </cell>
        </row>
        <row r="3">
          <cell r="C3" t="str">
            <v>高压电缆终端头</v>
          </cell>
          <cell r="D3" t="str">
            <v>Terminal head of high voltage cable</v>
          </cell>
        </row>
        <row r="3">
          <cell r="I3">
            <v>20</v>
          </cell>
          <cell r="J3" t="str">
            <v>套/SET</v>
          </cell>
          <cell r="K3">
            <v>40</v>
          </cell>
          <cell r="L3">
            <v>41.25</v>
          </cell>
        </row>
        <row r="3">
          <cell r="N3">
            <v>600</v>
          </cell>
        </row>
        <row r="3">
          <cell r="P3">
            <v>2</v>
          </cell>
          <cell r="Q3">
            <v>3.08</v>
          </cell>
        </row>
        <row r="4">
          <cell r="C4" t="str">
            <v>高压中间头</v>
          </cell>
          <cell r="D4" t="str">
            <v>High pressure intermediate head</v>
          </cell>
        </row>
        <row r="4">
          <cell r="I4">
            <v>10</v>
          </cell>
          <cell r="J4" t="str">
            <v>套/SET</v>
          </cell>
          <cell r="K4">
            <v>20</v>
          </cell>
          <cell r="L4">
            <v>20.63</v>
          </cell>
        </row>
        <row r="4">
          <cell r="N4">
            <v>438.461538461538</v>
          </cell>
        </row>
        <row r="5">
          <cell r="C5" t="str">
            <v>聚氯乙烯铝芯电线</v>
          </cell>
          <cell r="D5" t="str">
            <v>PVC aluminum core wire</v>
          </cell>
        </row>
        <row r="5">
          <cell r="I5">
            <v>2000</v>
          </cell>
          <cell r="J5" t="str">
            <v>米/M</v>
          </cell>
          <cell r="K5">
            <v>100</v>
          </cell>
          <cell r="L5">
            <v>103.12</v>
          </cell>
        </row>
        <row r="5">
          <cell r="N5">
            <v>353.846153846154</v>
          </cell>
        </row>
        <row r="6">
          <cell r="C6" t="str">
            <v>控制电缆</v>
          </cell>
          <cell r="D6" t="str">
            <v>Control Cable</v>
          </cell>
        </row>
        <row r="6">
          <cell r="I6">
            <v>1500</v>
          </cell>
          <cell r="J6" t="str">
            <v>米/M</v>
          </cell>
          <cell r="K6">
            <v>620</v>
          </cell>
          <cell r="L6">
            <v>730</v>
          </cell>
        </row>
        <row r="6">
          <cell r="N6">
            <v>6738.46153846154</v>
          </cell>
        </row>
      </sheetData>
      <sheetData sheetId="1">
        <row r="13">
          <cell r="A13" t="str">
            <v>BEABMT20210405S-34-B</v>
          </cell>
        </row>
      </sheetData>
      <sheetData sheetId="2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BEABMT20210405S-34-B</v>
          </cell>
        </row>
        <row r="8">
          <cell r="H8">
            <v>44281</v>
          </cell>
        </row>
        <row r="18">
          <cell r="B18" t="str">
            <v>8544492100</v>
          </cell>
        </row>
        <row r="19">
          <cell r="B19" t="str">
            <v>8544492100</v>
          </cell>
        </row>
        <row r="20">
          <cell r="B20" t="str">
            <v>8544492100</v>
          </cell>
        </row>
        <row r="21">
          <cell r="B21" t="str">
            <v>8544492100</v>
          </cell>
        </row>
        <row r="22">
          <cell r="B22" t="str">
            <v>8544492100</v>
          </cell>
        </row>
        <row r="26">
          <cell r="H26">
            <v>6273.29187284315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selection activeCell="G6" sqref="G6:I6"/>
    </sheetView>
  </sheetViews>
  <sheetFormatPr defaultColWidth="8.625" defaultRowHeight="10.8"/>
  <cols>
    <col min="1" max="1" width="6.5" style="69" customWidth="1"/>
    <col min="2" max="2" width="15.625" style="69" customWidth="1"/>
    <col min="3" max="3" width="13.625" style="69" customWidth="1"/>
    <col min="4" max="4" width="14.125" style="69" customWidth="1"/>
    <col min="5" max="5" width="13.625" style="69" customWidth="1"/>
    <col min="6" max="6" width="10.375" style="70" customWidth="1"/>
    <col min="7" max="7" width="10.125" style="70" customWidth="1"/>
    <col min="8" max="8" width="9.5" style="69" customWidth="1"/>
    <col min="9" max="9" width="11.375" style="69" customWidth="1"/>
    <col min="10" max="16384" width="8.625" style="69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71"/>
      <c r="F1" s="7"/>
      <c r="G1" s="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2"/>
      <c r="F2" s="9"/>
      <c r="G2" s="9"/>
      <c r="H2" s="9"/>
      <c r="I2" s="9"/>
    </row>
    <row r="3" ht="17.4" spans="1:9">
      <c r="A3" s="73" t="str">
        <f>[1]报关发票!A3</f>
        <v>北京众诚城商贸有限公司</v>
      </c>
      <c r="B3" s="8"/>
      <c r="C3" s="8"/>
      <c r="D3" s="8"/>
      <c r="E3" s="71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71"/>
      <c r="F4" s="7"/>
      <c r="G4" s="8"/>
      <c r="H4" s="8"/>
      <c r="I4" s="8"/>
    </row>
    <row r="5" ht="18.15" spans="1:9">
      <c r="A5" s="73" t="s">
        <v>1</v>
      </c>
      <c r="B5" s="8"/>
      <c r="C5" s="8"/>
      <c r="D5" s="8"/>
      <c r="E5" s="71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4" t="s">
        <v>3</v>
      </c>
      <c r="F6" s="75"/>
      <c r="G6" s="76" t="str">
        <f>[1]报关发票!G6</f>
        <v>BEABMT20210405S-34-B</v>
      </c>
      <c r="H6" s="76"/>
      <c r="I6" s="76"/>
    </row>
    <row r="7" ht="11.4" spans="1:9">
      <c r="A7" s="18" t="s">
        <v>4</v>
      </c>
      <c r="B7" s="18"/>
      <c r="C7" s="18"/>
      <c r="D7" s="18"/>
      <c r="E7" s="77" t="s">
        <v>5</v>
      </c>
      <c r="F7" s="78"/>
      <c r="G7" s="20" t="str">
        <f>G6</f>
        <v>BEABMT20210405S-34-B</v>
      </c>
      <c r="H7" s="20"/>
      <c r="I7" s="20"/>
    </row>
    <row r="8" ht="11.4" spans="1:9">
      <c r="A8" s="21" t="s">
        <v>6</v>
      </c>
      <c r="B8" s="21"/>
      <c r="C8" s="21"/>
      <c r="D8" s="21"/>
      <c r="E8" s="77" t="s">
        <v>7</v>
      </c>
      <c r="F8" s="3"/>
      <c r="G8" s="3"/>
      <c r="H8" s="79">
        <f>[1]报关发票!H8</f>
        <v>44281</v>
      </c>
      <c r="I8" s="79"/>
    </row>
    <row r="9" ht="11.4" spans="1:9">
      <c r="A9" s="24" t="s">
        <v>8</v>
      </c>
      <c r="B9" s="24"/>
      <c r="C9" s="24"/>
      <c r="D9" s="24"/>
      <c r="E9" s="77" t="s">
        <v>9</v>
      </c>
      <c r="F9" s="3"/>
      <c r="G9" s="3"/>
      <c r="H9" s="79">
        <f>H8</f>
        <v>44281</v>
      </c>
      <c r="I9" s="79"/>
    </row>
    <row r="10" ht="27" customHeight="1" spans="1:9">
      <c r="A10" s="25" t="s">
        <v>10</v>
      </c>
      <c r="B10" s="24" t="s">
        <v>11</v>
      </c>
      <c r="C10" s="24"/>
      <c r="D10" s="24"/>
      <c r="E10" s="77" t="s">
        <v>12</v>
      </c>
      <c r="F10" s="3"/>
      <c r="G10" s="3"/>
      <c r="H10" s="79"/>
      <c r="I10" s="79"/>
    </row>
    <row r="11" ht="49" customHeight="1" spans="1:9">
      <c r="A11" s="24" t="s">
        <v>13</v>
      </c>
      <c r="B11" s="24"/>
      <c r="C11" s="24"/>
      <c r="D11" s="24"/>
      <c r="E11" s="80" t="s">
        <v>14</v>
      </c>
      <c r="F11" s="3"/>
      <c r="G11" s="3"/>
      <c r="H11" s="79"/>
      <c r="I11" s="79"/>
    </row>
    <row r="12" ht="13.2" spans="1:9">
      <c r="A12" s="25" t="s">
        <v>15</v>
      </c>
      <c r="B12" s="25"/>
      <c r="C12" s="25"/>
      <c r="D12" s="25"/>
      <c r="E12" s="77" t="s">
        <v>16</v>
      </c>
      <c r="F12" s="3"/>
      <c r="G12" s="81"/>
      <c r="H12" s="82"/>
      <c r="I12" s="82"/>
    </row>
    <row r="13" ht="13.2" spans="1:9">
      <c r="A13" s="25" t="s">
        <v>17</v>
      </c>
      <c r="B13" s="25"/>
      <c r="C13" s="25"/>
      <c r="D13" s="25"/>
      <c r="E13" s="77" t="s">
        <v>18</v>
      </c>
      <c r="F13" s="3"/>
      <c r="G13" s="81"/>
      <c r="H13" s="82"/>
      <c r="I13" s="82"/>
    </row>
    <row r="14" ht="11.4" spans="1:9">
      <c r="A14" s="22" t="s">
        <v>19</v>
      </c>
      <c r="B14" s="22"/>
      <c r="C14" s="38"/>
      <c r="D14" s="38"/>
      <c r="E14" s="38"/>
      <c r="F14" s="38"/>
      <c r="G14" s="38"/>
      <c r="H14" s="38"/>
      <c r="I14" s="38"/>
    </row>
    <row r="15" ht="12.15" spans="1:9">
      <c r="A15" s="22" t="s">
        <v>20</v>
      </c>
      <c r="B15" s="22"/>
      <c r="C15" s="22"/>
      <c r="D15" s="22"/>
      <c r="E15" s="83"/>
      <c r="F15" s="84"/>
      <c r="G15" s="34"/>
      <c r="H15" s="33"/>
      <c r="I15" s="33"/>
    </row>
    <row r="16" ht="12.15" spans="1:9">
      <c r="A16" s="85" t="s">
        <v>21</v>
      </c>
      <c r="B16" s="86" t="s">
        <v>22</v>
      </c>
      <c r="C16" s="86"/>
      <c r="D16" s="87" t="s">
        <v>23</v>
      </c>
      <c r="E16" s="78" t="s">
        <v>24</v>
      </c>
      <c r="F16" s="38" t="s">
        <v>25</v>
      </c>
      <c r="G16" s="37" t="s">
        <v>26</v>
      </c>
      <c r="H16" s="36" t="s">
        <v>27</v>
      </c>
      <c r="I16" s="36"/>
    </row>
    <row r="17" ht="22.8" spans="1:9">
      <c r="A17" s="38" t="s">
        <v>28</v>
      </c>
      <c r="B17" s="40" t="s">
        <v>29</v>
      </c>
      <c r="C17" s="40"/>
      <c r="D17" s="78" t="s">
        <v>30</v>
      </c>
      <c r="E17" s="78" t="s">
        <v>31</v>
      </c>
      <c r="F17" s="38" t="s">
        <v>32</v>
      </c>
      <c r="G17" s="41" t="s">
        <v>33</v>
      </c>
      <c r="H17" s="3" t="s">
        <v>34</v>
      </c>
      <c r="I17" s="3"/>
    </row>
    <row r="18" s="68" customFormat="1" ht="19.95" customHeight="1" spans="1:9">
      <c r="A18" s="42">
        <v>1</v>
      </c>
      <c r="B18" s="43" t="str">
        <f>'[1]汇总信息 -合并品名'!C2</f>
        <v>交联聚氯乙烯高压电缆</v>
      </c>
      <c r="C18" s="43"/>
      <c r="D18" s="88">
        <f>'[1]汇总信息 -合并品名'!L2</f>
        <v>7200</v>
      </c>
      <c r="E18" s="88">
        <f>'[1]汇总信息 -合并品名'!K2</f>
        <v>6875</v>
      </c>
      <c r="F18" s="89">
        <f>'[1]汇总信息 -合并品名'!Q2</f>
        <v>9.792</v>
      </c>
      <c r="G18" s="90">
        <f>'[1]汇总信息 -合并品名'!P2</f>
        <v>1</v>
      </c>
      <c r="H18" s="88">
        <f>'[1]汇总信息 -合并品名'!I2</f>
        <v>1000</v>
      </c>
      <c r="I18" s="112" t="str">
        <f>'[1]汇总信息 -合并品名'!J2</f>
        <v>米/M</v>
      </c>
    </row>
    <row r="19" s="68" customFormat="1" ht="19.95" customHeight="1" spans="1:9">
      <c r="A19" s="42">
        <v>2</v>
      </c>
      <c r="B19" s="43" t="str">
        <f>'[1]汇总信息 -合并品名'!C3</f>
        <v>高压电缆终端头</v>
      </c>
      <c r="C19" s="43"/>
      <c r="D19" s="88">
        <f>'[1]汇总信息 -合并品名'!L3</f>
        <v>41.25</v>
      </c>
      <c r="E19" s="88">
        <f>'[1]汇总信息 -合并品名'!K3</f>
        <v>40</v>
      </c>
      <c r="F19" s="91">
        <f>'[1]汇总信息 -合并品名'!Q3</f>
        <v>3.08</v>
      </c>
      <c r="G19" s="92">
        <f>'[1]汇总信息 -合并品名'!P3</f>
        <v>2</v>
      </c>
      <c r="H19" s="88">
        <f>'[1]汇总信息 -合并品名'!I3</f>
        <v>20</v>
      </c>
      <c r="I19" s="112" t="str">
        <f>'[1]汇总信息 -合并品名'!J3</f>
        <v>套/SET</v>
      </c>
    </row>
    <row r="20" s="68" customFormat="1" ht="19.95" customHeight="1" spans="1:9">
      <c r="A20" s="42">
        <v>3</v>
      </c>
      <c r="B20" s="43" t="str">
        <f>'[1]汇总信息 -合并品名'!C4</f>
        <v>高压中间头</v>
      </c>
      <c r="C20" s="43"/>
      <c r="D20" s="88">
        <f>'[1]汇总信息 -合并品名'!L4</f>
        <v>20.63</v>
      </c>
      <c r="E20" s="88">
        <f>'[1]汇总信息 -合并品名'!K4</f>
        <v>20</v>
      </c>
      <c r="F20" s="93"/>
      <c r="G20" s="94"/>
      <c r="H20" s="88">
        <f>'[1]汇总信息 -合并品名'!I4</f>
        <v>10</v>
      </c>
      <c r="I20" s="112" t="str">
        <f>'[1]汇总信息 -合并品名'!J4</f>
        <v>套/SET</v>
      </c>
    </row>
    <row r="21" s="68" customFormat="1" ht="19.95" customHeight="1" spans="1:9">
      <c r="A21" s="42">
        <v>4</v>
      </c>
      <c r="B21" s="43" t="str">
        <f>'[1]汇总信息 -合并品名'!C5</f>
        <v>聚氯乙烯铝芯电线</v>
      </c>
      <c r="C21" s="43"/>
      <c r="D21" s="88">
        <f>'[1]汇总信息 -合并品名'!L5</f>
        <v>103.12</v>
      </c>
      <c r="E21" s="88">
        <f>'[1]汇总信息 -合并品名'!K5</f>
        <v>100</v>
      </c>
      <c r="F21" s="93"/>
      <c r="G21" s="94"/>
      <c r="H21" s="88">
        <f>'[1]汇总信息 -合并品名'!I5</f>
        <v>2000</v>
      </c>
      <c r="I21" s="112" t="str">
        <f>'[1]汇总信息 -合并品名'!J5</f>
        <v>米/M</v>
      </c>
    </row>
    <row r="22" s="68" customFormat="1" ht="19.95" customHeight="1" spans="1:9">
      <c r="A22" s="42">
        <v>5</v>
      </c>
      <c r="B22" s="43" t="str">
        <f>'[1]汇总信息 -合并品名'!C6</f>
        <v>控制电缆</v>
      </c>
      <c r="C22" s="43"/>
      <c r="D22" s="88">
        <f>'[1]汇总信息 -合并品名'!L6</f>
        <v>730</v>
      </c>
      <c r="E22" s="88">
        <f>'[1]汇总信息 -合并品名'!K6</f>
        <v>620</v>
      </c>
      <c r="F22" s="95"/>
      <c r="G22" s="96"/>
      <c r="H22" s="88">
        <f>'[1]汇总信息 -合并品名'!I6</f>
        <v>1500</v>
      </c>
      <c r="I22" s="112" t="str">
        <f>'[1]汇总信息 -合并品名'!J6</f>
        <v>米/M</v>
      </c>
    </row>
    <row r="23" ht="12" spans="1:9">
      <c r="A23" s="42"/>
      <c r="B23" s="43"/>
      <c r="C23" s="43"/>
      <c r="D23" s="88"/>
      <c r="E23" s="88"/>
      <c r="F23" s="89"/>
      <c r="G23" s="90"/>
      <c r="H23" s="88"/>
      <c r="I23" s="112"/>
    </row>
    <row r="24" ht="23.55" spans="1:9">
      <c r="A24" s="84" t="s">
        <v>35</v>
      </c>
      <c r="B24" s="48"/>
      <c r="C24" s="48"/>
      <c r="D24" s="97">
        <f t="shared" ref="D24:H24" si="0">SUM(D18:D23)</f>
        <v>8095</v>
      </c>
      <c r="E24" s="97">
        <f t="shared" si="0"/>
        <v>7655</v>
      </c>
      <c r="F24" s="97">
        <f t="shared" si="0"/>
        <v>12.872</v>
      </c>
      <c r="G24" s="98">
        <f t="shared" si="0"/>
        <v>3</v>
      </c>
      <c r="H24" s="97">
        <f t="shared" si="0"/>
        <v>4530</v>
      </c>
      <c r="I24" s="34"/>
    </row>
    <row r="25" ht="33.05" customHeight="1" spans="1:9">
      <c r="A25" s="99"/>
      <c r="B25" s="100"/>
      <c r="C25" s="45"/>
      <c r="D25" s="101"/>
      <c r="E25" s="101"/>
      <c r="F25" s="101"/>
      <c r="G25" s="2"/>
      <c r="H25" s="2"/>
      <c r="I25" s="101"/>
    </row>
    <row r="26" ht="18" customHeight="1" spans="1:9">
      <c r="A26" s="99"/>
      <c r="B26" s="45"/>
      <c r="C26" s="45"/>
      <c r="D26" s="101"/>
      <c r="E26" s="101"/>
      <c r="F26" s="101"/>
      <c r="G26" s="2"/>
      <c r="H26" s="2"/>
      <c r="I26" s="101"/>
    </row>
    <row r="27" ht="11.4" spans="1:9">
      <c r="A27" s="3"/>
      <c r="B27" s="51" t="s">
        <v>36</v>
      </c>
      <c r="C27" s="51"/>
      <c r="D27" s="102"/>
      <c r="E27" s="102"/>
      <c r="F27" s="102"/>
      <c r="G27" s="103"/>
      <c r="H27" s="103"/>
      <c r="I27" s="103"/>
    </row>
    <row r="28" ht="11.4" spans="1:9">
      <c r="A28" s="3"/>
      <c r="B28" s="51" t="s">
        <v>37</v>
      </c>
      <c r="C28" s="51"/>
      <c r="D28" s="102"/>
      <c r="E28" s="102"/>
      <c r="F28" s="104">
        <f>H8</f>
        <v>44281</v>
      </c>
      <c r="G28" s="104"/>
      <c r="H28" s="104"/>
      <c r="I28" s="104"/>
    </row>
    <row r="29" ht="12.75" spans="1:9">
      <c r="A29" s="105"/>
      <c r="B29" s="106"/>
      <c r="C29" s="106"/>
      <c r="D29" s="105"/>
      <c r="E29" s="107"/>
      <c r="F29" s="108"/>
      <c r="G29" s="105"/>
      <c r="H29" s="105"/>
      <c r="I29" s="105"/>
    </row>
    <row r="30" ht="16.35" spans="1:9">
      <c r="A30" s="67"/>
      <c r="B30" s="109"/>
      <c r="C30" s="109"/>
      <c r="D30" s="67"/>
      <c r="E30" s="110"/>
      <c r="F30" s="111"/>
      <c r="G30" s="67"/>
      <c r="H30" s="67"/>
      <c r="I30" s="67"/>
    </row>
  </sheetData>
  <autoFilter ref="A17:I22">
    <extLst/>
  </autoFilter>
  <mergeCells count="46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B18:C18"/>
    <mergeCell ref="B19:C19"/>
    <mergeCell ref="B20:C20"/>
    <mergeCell ref="B21:C21"/>
    <mergeCell ref="B22:C22"/>
    <mergeCell ref="B23:C23"/>
    <mergeCell ref="D27:E27"/>
    <mergeCell ref="D28:E28"/>
    <mergeCell ref="F28:I28"/>
    <mergeCell ref="F19:F22"/>
    <mergeCell ref="G19:G22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0"/>
  <sheetViews>
    <sheetView tabSelected="1" workbookViewId="0">
      <selection activeCell="G6" sqref="G6:H6"/>
    </sheetView>
  </sheetViews>
  <sheetFormatPr defaultColWidth="12" defaultRowHeight="12"/>
  <cols>
    <col min="1" max="1" width="6.875" style="4" customWidth="1"/>
    <col min="2" max="2" width="14.375" style="5" customWidth="1"/>
    <col min="3" max="3" width="15.875" style="5" customWidth="1"/>
    <col min="4" max="4" width="13.375" style="5" customWidth="1"/>
    <col min="5" max="5" width="9.875" style="4" customWidth="1"/>
    <col min="6" max="6" width="10.375" style="4" customWidth="1"/>
    <col min="7" max="7" width="14.125" style="6" customWidth="1"/>
    <col min="8" max="8" width="16.625" style="4" customWidth="1"/>
    <col min="9" max="12" width="12" style="4" customWidth="1"/>
    <col min="13" max="16384" width="12" style="4"/>
  </cols>
  <sheetData>
    <row r="1" ht="21" customHeight="1" spans="1:8">
      <c r="A1" s="7" t="s">
        <v>38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39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40</v>
      </c>
      <c r="B3" s="12"/>
      <c r="C3" s="12"/>
      <c r="D3" s="12"/>
      <c r="E3" s="12"/>
      <c r="F3" s="12"/>
      <c r="G3" s="12"/>
      <c r="H3" s="12"/>
    </row>
    <row r="4" ht="18.9" customHeight="1" spans="1:8">
      <c r="A4" s="13" t="s">
        <v>41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42</v>
      </c>
      <c r="B5" s="14"/>
      <c r="C5" s="14"/>
      <c r="D5" s="14"/>
      <c r="E5" s="14"/>
      <c r="F5" s="14"/>
      <c r="G5" s="14"/>
      <c r="H5" s="14"/>
      <c r="K5" s="64"/>
    </row>
    <row r="6" ht="15.8" customHeight="1" spans="1:10">
      <c r="A6" s="15" t="s">
        <v>2</v>
      </c>
      <c r="B6" s="15"/>
      <c r="C6" s="15"/>
      <c r="D6" s="15"/>
      <c r="E6" s="16" t="s">
        <v>43</v>
      </c>
      <c r="F6" s="16"/>
      <c r="G6" s="17" t="str">
        <f>[1]报关单!A13</f>
        <v>BEABMT20210405S-34-B</v>
      </c>
      <c r="H6" s="17"/>
      <c r="I6" s="19"/>
      <c r="J6" s="19"/>
    </row>
    <row r="7" ht="15.8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BEABMT20210405S-34-B</v>
      </c>
      <c r="H7" s="20"/>
    </row>
    <row r="8" ht="15.8" customHeight="1" spans="1:8">
      <c r="A8" s="21" t="s">
        <v>6</v>
      </c>
      <c r="B8" s="21"/>
      <c r="C8" s="21"/>
      <c r="D8" s="21"/>
      <c r="E8" s="22" t="s">
        <v>44</v>
      </c>
      <c r="F8" s="22"/>
      <c r="G8" s="22"/>
      <c r="H8" s="23">
        <v>44281</v>
      </c>
    </row>
    <row r="9" ht="15.8" customHeight="1" spans="1:8">
      <c r="A9" s="24" t="s">
        <v>8</v>
      </c>
      <c r="B9" s="24"/>
      <c r="C9" s="24"/>
      <c r="D9" s="24"/>
      <c r="E9" s="22" t="s">
        <v>9</v>
      </c>
      <c r="F9" s="22"/>
      <c r="G9" s="22"/>
      <c r="H9" s="23">
        <f>H8</f>
        <v>44281</v>
      </c>
    </row>
    <row r="10" ht="23" customHeight="1" spans="1:8">
      <c r="A10" s="25" t="s">
        <v>10</v>
      </c>
      <c r="B10" s="24" t="s">
        <v>11</v>
      </c>
      <c r="C10" s="24"/>
      <c r="D10" s="24"/>
      <c r="E10" s="26" t="s">
        <v>12</v>
      </c>
      <c r="F10" s="26"/>
      <c r="G10" s="27" t="s">
        <v>45</v>
      </c>
      <c r="H10" s="27"/>
    </row>
    <row r="11" ht="43" customHeight="1" spans="1:8">
      <c r="A11" s="24" t="s">
        <v>13</v>
      </c>
      <c r="B11" s="24"/>
      <c r="C11" s="24"/>
      <c r="D11" s="24"/>
      <c r="E11" s="19" t="s">
        <v>14</v>
      </c>
      <c r="F11" s="19"/>
      <c r="G11" s="19"/>
      <c r="H11" s="20"/>
    </row>
    <row r="12" ht="15.05" customHeight="1" spans="1:9">
      <c r="A12" s="28" t="s">
        <v>15</v>
      </c>
      <c r="B12" s="28"/>
      <c r="C12" s="28"/>
      <c r="D12" s="28"/>
      <c r="E12" s="22" t="s">
        <v>16</v>
      </c>
      <c r="F12" s="22"/>
      <c r="G12" s="29"/>
      <c r="H12" s="29"/>
      <c r="I12" s="65"/>
    </row>
    <row r="13" ht="15.05" customHeight="1" spans="1:9">
      <c r="A13" s="30" t="s">
        <v>17</v>
      </c>
      <c r="B13" s="31"/>
      <c r="C13" s="32"/>
      <c r="D13" s="32"/>
      <c r="E13" s="22" t="s">
        <v>18</v>
      </c>
      <c r="F13" s="22"/>
      <c r="G13" s="29"/>
      <c r="H13" s="29"/>
      <c r="I13" s="65"/>
    </row>
    <row r="14" ht="23.95" customHeight="1" spans="1:8">
      <c r="A14" s="25" t="s">
        <v>46</v>
      </c>
      <c r="B14" s="25"/>
      <c r="C14" s="25"/>
      <c r="D14" s="25"/>
      <c r="E14" s="25"/>
      <c r="F14" s="25"/>
      <c r="G14" s="25"/>
      <c r="H14" s="25"/>
    </row>
    <row r="15" ht="15.05" customHeight="1" spans="1:8">
      <c r="A15" s="33" t="s">
        <v>20</v>
      </c>
      <c r="B15" s="34"/>
      <c r="C15" s="33"/>
      <c r="D15" s="33"/>
      <c r="E15" s="33"/>
      <c r="F15" s="33"/>
      <c r="G15" s="33"/>
      <c r="H15" s="33"/>
    </row>
    <row r="16" s="1" customFormat="1" ht="15.05" customHeight="1" spans="1:8">
      <c r="A16" s="3" t="s">
        <v>47</v>
      </c>
      <c r="B16" s="35" t="s">
        <v>48</v>
      </c>
      <c r="C16" s="35" t="s">
        <v>22</v>
      </c>
      <c r="D16" s="35"/>
      <c r="E16" s="36" t="s">
        <v>27</v>
      </c>
      <c r="F16" s="36"/>
      <c r="G16" s="37" t="s">
        <v>49</v>
      </c>
      <c r="H16" s="3" t="s">
        <v>50</v>
      </c>
    </row>
    <row r="17" s="1" customFormat="1" ht="36.9" customHeight="1" spans="1:8">
      <c r="A17" s="38" t="s">
        <v>28</v>
      </c>
      <c r="B17" s="39" t="s">
        <v>51</v>
      </c>
      <c r="C17" s="40" t="s">
        <v>29</v>
      </c>
      <c r="D17" s="40"/>
      <c r="E17" s="38" t="s">
        <v>34</v>
      </c>
      <c r="F17" s="38"/>
      <c r="G17" s="41" t="s">
        <v>52</v>
      </c>
      <c r="H17" s="38" t="s">
        <v>53</v>
      </c>
    </row>
    <row r="18" s="2" customFormat="1" ht="21" customHeight="1" spans="1:8">
      <c r="A18" s="42">
        <v>1</v>
      </c>
      <c r="B18" s="43" t="str">
        <f>[1]报关发票!B18</f>
        <v>8544492100</v>
      </c>
      <c r="C18" s="43" t="str">
        <f>'[1]汇总信息 -合并品名'!C2</f>
        <v>交联聚氯乙烯高压电缆</v>
      </c>
      <c r="D18" s="43" t="str">
        <f>'[1]汇总信息 -合并品名'!D2</f>
        <v>Cross-linked PVC high voltage cable</v>
      </c>
      <c r="E18" s="43">
        <f>'[1]汇总信息 -合并品名'!I2</f>
        <v>1000</v>
      </c>
      <c r="F18" s="43" t="str">
        <f>'[1]汇总信息 -合并品名'!J2</f>
        <v>米/M</v>
      </c>
      <c r="G18" s="44">
        <f t="shared" ref="G18:G22" si="0">H18/E18</f>
        <v>41.5846153846154</v>
      </c>
      <c r="H18" s="44">
        <f>'[1]汇总信息 -合并品名'!N2</f>
        <v>41584.6153846154</v>
      </c>
    </row>
    <row r="19" s="2" customFormat="1" ht="21" customHeight="1" spans="1:8">
      <c r="A19" s="42">
        <v>2</v>
      </c>
      <c r="B19" s="43" t="str">
        <f>[1]报关发票!B19</f>
        <v>8544492100</v>
      </c>
      <c r="C19" s="43" t="str">
        <f>'[1]汇总信息 -合并品名'!C3</f>
        <v>高压电缆终端头</v>
      </c>
      <c r="D19" s="43" t="str">
        <f>'[1]汇总信息 -合并品名'!D3</f>
        <v>Terminal head of high voltage cable</v>
      </c>
      <c r="E19" s="43">
        <f>'[1]汇总信息 -合并品名'!I3</f>
        <v>20</v>
      </c>
      <c r="F19" s="43" t="str">
        <f>'[1]汇总信息 -合并品名'!J3</f>
        <v>套/SET</v>
      </c>
      <c r="G19" s="44">
        <f t="shared" si="0"/>
        <v>30</v>
      </c>
      <c r="H19" s="44">
        <f>'[1]汇总信息 -合并品名'!N3</f>
        <v>600</v>
      </c>
    </row>
    <row r="20" s="2" customFormat="1" ht="21" customHeight="1" spans="1:8">
      <c r="A20" s="42">
        <v>3</v>
      </c>
      <c r="B20" s="43" t="str">
        <f>[1]报关发票!B20</f>
        <v>8544492100</v>
      </c>
      <c r="C20" s="43" t="str">
        <f>'[1]汇总信息 -合并品名'!C4</f>
        <v>高压中间头</v>
      </c>
      <c r="D20" s="43" t="str">
        <f>'[1]汇总信息 -合并品名'!D4</f>
        <v>High pressure intermediate head</v>
      </c>
      <c r="E20" s="43">
        <f>'[1]汇总信息 -合并品名'!I4</f>
        <v>10</v>
      </c>
      <c r="F20" s="43" t="str">
        <f>'[1]汇总信息 -合并品名'!J4</f>
        <v>套/SET</v>
      </c>
      <c r="G20" s="44">
        <f t="shared" si="0"/>
        <v>43.8461538461538</v>
      </c>
      <c r="H20" s="44">
        <f>'[1]汇总信息 -合并品名'!N4</f>
        <v>438.461538461538</v>
      </c>
    </row>
    <row r="21" s="2" customFormat="1" ht="21" customHeight="1" spans="1:8">
      <c r="A21" s="42">
        <v>4</v>
      </c>
      <c r="B21" s="43" t="str">
        <f>[1]报关发票!B21</f>
        <v>8544492100</v>
      </c>
      <c r="C21" s="43" t="str">
        <f>'[1]汇总信息 -合并品名'!C5</f>
        <v>聚氯乙烯铝芯电线</v>
      </c>
      <c r="D21" s="43" t="str">
        <f>'[1]汇总信息 -合并品名'!D5</f>
        <v>PVC aluminum core wire</v>
      </c>
      <c r="E21" s="43">
        <f>'[1]汇总信息 -合并品名'!I5</f>
        <v>2000</v>
      </c>
      <c r="F21" s="43" t="str">
        <f>'[1]汇总信息 -合并品名'!J5</f>
        <v>米/M</v>
      </c>
      <c r="G21" s="44">
        <f t="shared" si="0"/>
        <v>0.176923076923077</v>
      </c>
      <c r="H21" s="44">
        <f>'[1]汇总信息 -合并品名'!N5</f>
        <v>353.846153846154</v>
      </c>
    </row>
    <row r="22" s="2" customFormat="1" ht="21" customHeight="1" spans="1:8">
      <c r="A22" s="42">
        <v>5</v>
      </c>
      <c r="B22" s="43" t="str">
        <f>[1]报关发票!B22</f>
        <v>8544492100</v>
      </c>
      <c r="C22" s="43" t="str">
        <f>'[1]汇总信息 -合并品名'!C6</f>
        <v>控制电缆</v>
      </c>
      <c r="D22" s="43" t="str">
        <f>'[1]汇总信息 -合并品名'!D6</f>
        <v>Control Cable</v>
      </c>
      <c r="E22" s="43">
        <f>'[1]汇总信息 -合并品名'!I6</f>
        <v>1500</v>
      </c>
      <c r="F22" s="43" t="str">
        <f>'[1]汇总信息 -合并品名'!J6</f>
        <v>米/M</v>
      </c>
      <c r="G22" s="44">
        <f t="shared" si="0"/>
        <v>4.49230769230769</v>
      </c>
      <c r="H22" s="44">
        <f>'[1]汇总信息 -合并品名'!N6</f>
        <v>6738.46153846154</v>
      </c>
    </row>
    <row r="23" s="2" customFormat="1" ht="25" customHeight="1" spans="2:8">
      <c r="B23" s="45"/>
      <c r="C23" s="45"/>
      <c r="D23" s="45"/>
      <c r="E23" s="45"/>
      <c r="F23" s="45"/>
      <c r="G23" s="46"/>
      <c r="H23" s="46"/>
    </row>
    <row r="24" s="3" customFormat="1" ht="17.15" customHeight="1" spans="1:13">
      <c r="A24" s="34" t="s">
        <v>35</v>
      </c>
      <c r="B24" s="47"/>
      <c r="C24" s="48"/>
      <c r="D24" s="48"/>
      <c r="E24" s="34">
        <f>SUM(E18:E23)</f>
        <v>4530</v>
      </c>
      <c r="F24" s="34"/>
      <c r="G24" s="49"/>
      <c r="H24" s="49">
        <f>SUM(H18:H23)</f>
        <v>49715.3846153846</v>
      </c>
      <c r="M24" s="66"/>
    </row>
    <row r="25" s="1" customFormat="1" ht="12.75" spans="2:8">
      <c r="B25" s="50"/>
      <c r="C25" s="51"/>
      <c r="D25" s="52"/>
      <c r="G25" s="53" t="s">
        <v>54</v>
      </c>
      <c r="H25" s="54"/>
    </row>
    <row r="26" s="1" customFormat="1" spans="2:13">
      <c r="B26" s="50"/>
      <c r="C26" s="51"/>
      <c r="D26" s="52"/>
      <c r="G26" s="53" t="s">
        <v>55</v>
      </c>
      <c r="H26" s="55">
        <f>[1]报关发票!H26</f>
        <v>6273.29187284315</v>
      </c>
      <c r="M26" s="59"/>
    </row>
    <row r="27" s="1" customFormat="1" spans="2:13">
      <c r="B27" s="50"/>
      <c r="C27" s="51"/>
      <c r="D27" s="52"/>
      <c r="G27" s="53" t="s">
        <v>56</v>
      </c>
      <c r="H27" s="55"/>
      <c r="M27" s="59"/>
    </row>
    <row r="28" s="1" customFormat="1" spans="2:13">
      <c r="B28" s="56" t="s">
        <v>36</v>
      </c>
      <c r="C28" s="51"/>
      <c r="D28" s="52"/>
      <c r="G28" s="37" t="s">
        <v>57</v>
      </c>
      <c r="H28" s="57">
        <f>H24+H26+H27</f>
        <v>55988.6764882278</v>
      </c>
      <c r="M28" s="59"/>
    </row>
    <row r="29" s="1" customFormat="1" spans="2:14">
      <c r="B29" s="51" t="s">
        <v>37</v>
      </c>
      <c r="G29" s="58"/>
      <c r="H29" s="59"/>
      <c r="N29" s="59"/>
    </row>
    <row r="30" s="1" customFormat="1" spans="2:8">
      <c r="B30" s="50"/>
      <c r="G30" s="60">
        <f>H8</f>
        <v>44281</v>
      </c>
      <c r="H30" s="60"/>
    </row>
    <row r="31" s="1" customFormat="1" ht="12.75" spans="2:8">
      <c r="B31" s="50"/>
      <c r="C31" s="52"/>
      <c r="D31" s="52"/>
      <c r="G31" s="37"/>
      <c r="H31" s="37"/>
    </row>
    <row r="32" s="1" customFormat="1" ht="16.35" spans="1:9">
      <c r="A32" s="61"/>
      <c r="B32" s="61"/>
      <c r="C32" s="62"/>
      <c r="D32" s="62"/>
      <c r="E32" s="61"/>
      <c r="F32" s="62"/>
      <c r="G32" s="61"/>
      <c r="H32" s="61"/>
      <c r="I32" s="67"/>
    </row>
    <row r="33" spans="3:4">
      <c r="C33" s="63"/>
      <c r="D33" s="63"/>
    </row>
    <row r="34" spans="3:4">
      <c r="C34" s="63"/>
      <c r="D34" s="63"/>
    </row>
    <row r="35" spans="3:4">
      <c r="C35" s="63"/>
      <c r="D35" s="63"/>
    </row>
    <row r="36" spans="3:4">
      <c r="C36" s="63"/>
      <c r="D36" s="63"/>
    </row>
    <row r="37" spans="3:4">
      <c r="C37" s="63"/>
      <c r="D37" s="63"/>
    </row>
    <row r="38" spans="3:4">
      <c r="C38" s="63"/>
      <c r="D38" s="63"/>
    </row>
    <row r="39" spans="3:4">
      <c r="C39" s="63"/>
      <c r="D39" s="63"/>
    </row>
    <row r="40" spans="3:4">
      <c r="C40" s="63"/>
      <c r="D40" s="63"/>
    </row>
    <row r="41" spans="3:4">
      <c r="C41" s="63"/>
      <c r="D41" s="63"/>
    </row>
    <row r="42" spans="3:4">
      <c r="C42" s="63"/>
      <c r="D42" s="63"/>
    </row>
    <row r="43" spans="3:4">
      <c r="C43" s="63"/>
      <c r="D43" s="63"/>
    </row>
    <row r="44" spans="3:4">
      <c r="C44" s="63"/>
      <c r="D44" s="63"/>
    </row>
    <row r="45" spans="3:4">
      <c r="C45" s="63"/>
      <c r="D45" s="63"/>
    </row>
    <row r="46" spans="3:4">
      <c r="C46" s="63"/>
      <c r="D46" s="63"/>
    </row>
    <row r="47" spans="3:4">
      <c r="C47" s="63"/>
      <c r="D47" s="63"/>
    </row>
    <row r="48" spans="3:4">
      <c r="C48" s="63"/>
      <c r="D48" s="63"/>
    </row>
    <row r="49" spans="3:4">
      <c r="C49" s="63"/>
      <c r="D49" s="63"/>
    </row>
    <row r="50" spans="3:4">
      <c r="C50" s="63"/>
      <c r="D50" s="63"/>
    </row>
    <row r="51" spans="3:4">
      <c r="C51" s="63"/>
      <c r="D51" s="63"/>
    </row>
    <row r="52" spans="3:4">
      <c r="C52" s="63"/>
      <c r="D52" s="63"/>
    </row>
    <row r="53" spans="3:4">
      <c r="C53" s="63"/>
      <c r="D53" s="63"/>
    </row>
    <row r="54" spans="3:4">
      <c r="C54" s="63"/>
      <c r="D54" s="63"/>
    </row>
    <row r="55" spans="3:4">
      <c r="C55" s="63"/>
      <c r="D55" s="63"/>
    </row>
    <row r="56" spans="3:4">
      <c r="C56" s="63"/>
      <c r="D56" s="63"/>
    </row>
    <row r="57" spans="3:4">
      <c r="C57" s="63"/>
      <c r="D57" s="63"/>
    </row>
    <row r="58" spans="3:4">
      <c r="C58" s="63"/>
      <c r="D58" s="63"/>
    </row>
    <row r="59" spans="3:4">
      <c r="C59" s="63"/>
      <c r="D59" s="63"/>
    </row>
    <row r="60" spans="3:4">
      <c r="C60" s="63"/>
      <c r="D60" s="63"/>
    </row>
    <row r="61" spans="3:4">
      <c r="C61" s="63"/>
      <c r="D61" s="63"/>
    </row>
    <row r="62" spans="3:4">
      <c r="C62" s="63"/>
      <c r="D62" s="63"/>
    </row>
    <row r="63" spans="3:4">
      <c r="C63" s="63"/>
      <c r="D63" s="63"/>
    </row>
    <row r="64" spans="3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0:H3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报关箱单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2021-03-29T11:31:00Z</dcterms:created>
  <dcterms:modified xsi:type="dcterms:W3CDTF">2021-03-29T11:35:14Z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