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 tabRatio="802"/>
  </bookViews>
  <sheets>
    <sheet name="清关发票" sheetId="7" r:id="rId1"/>
    <sheet name="清关箱单" sheetId="6" r:id="rId2"/>
  </sheets>
  <externalReferences>
    <externalReference r:id="rId3"/>
  </externalReferences>
  <definedNames>
    <definedName name="_xlnm._FilterDatabase" localSheetId="1" hidden="1">清关箱单!$A$17:$I$34</definedName>
  </definedNames>
  <calcPr calcId="144525"/>
</workbook>
</file>

<file path=xl/sharedStrings.xml><?xml version="1.0" encoding="utf-8"?>
<sst xmlns="http://schemas.openxmlformats.org/spreadsheetml/2006/main" count="184" uniqueCount="98">
  <si>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</si>
  <si>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</si>
  <si>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</si>
  <si>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</si>
  <si>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</si>
  <si>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t>项目名称：刚果金万宝项目</t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</si>
  <si>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0"/>
      </rPr>
      <t>:</t>
    </r>
  </si>
  <si>
    <t>BEABMT20210412S-41-B</t>
  </si>
  <si>
    <t>PROJECT: BEAM</t>
  </si>
  <si>
    <t>2) INVOICE NO.: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</si>
  <si>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0"/>
      </rPr>
      <t>:</t>
    </r>
  </si>
  <si>
    <t>3) INVOICE DATE:</t>
  </si>
  <si>
    <t>TO:</t>
  </si>
  <si>
    <t>4) P.O.L.:</t>
  </si>
  <si>
    <t>SHANGHAI, CHINA</t>
  </si>
  <si>
    <t>5) P.O.D.:</t>
  </si>
  <si>
    <t>6) SHIPPING MARK: BMT</t>
  </si>
  <si>
    <t>7) VESSEL:</t>
  </si>
  <si>
    <t>8) TERMS: CPT</t>
  </si>
  <si>
    <t>9) B/L NO.:</t>
  </si>
  <si>
    <t>10)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</si>
  <si>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</si>
  <si>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</si>
  <si>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</si>
  <si>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</si>
  <si>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</si>
  <si>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</si>
  <si>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</si>
  <si>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</si>
  <si>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</si>
  <si>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</si>
  <si>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</si>
  <si>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</si>
  <si>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</si>
  <si>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8421999090</t>
  </si>
  <si>
    <t>滤芯</t>
  </si>
  <si>
    <t>Oil Filter</t>
  </si>
  <si>
    <t>PCS</t>
  </si>
  <si>
    <t>8536300000</t>
  </si>
  <si>
    <t>软启动器</t>
  </si>
  <si>
    <t>Soft starter</t>
  </si>
  <si>
    <t>SET</t>
  </si>
  <si>
    <t>8514109000</t>
  </si>
  <si>
    <t>电位器</t>
  </si>
  <si>
    <t>potentiometer</t>
  </si>
  <si>
    <t>8427900000</t>
  </si>
  <si>
    <t>液压低位运送器</t>
  </si>
  <si>
    <t>Hydraulic low level transporter</t>
  </si>
  <si>
    <t>8536500000</t>
  </si>
  <si>
    <t>启动开关</t>
  </si>
  <si>
    <t>starting switch</t>
  </si>
  <si>
    <t>8544492100</t>
  </si>
  <si>
    <t>重型橡套电缆</t>
  </si>
  <si>
    <t>heavy type cabtyre cable</t>
  </si>
  <si>
    <t>M</t>
  </si>
  <si>
    <t>9015100000</t>
  </si>
  <si>
    <t>激光测距仪</t>
  </si>
  <si>
    <t>laser range finder</t>
  </si>
  <si>
    <t>9020000000</t>
  </si>
  <si>
    <t>3M  过滤盒</t>
  </si>
  <si>
    <t>3M filter</t>
  </si>
  <si>
    <t>泵体</t>
  </si>
  <si>
    <t>Pump body</t>
  </si>
  <si>
    <t>密封包</t>
  </si>
  <si>
    <t>Sealed ket</t>
  </si>
  <si>
    <t>单向阀</t>
  </si>
  <si>
    <t>Check valve</t>
  </si>
  <si>
    <t>活塞</t>
  </si>
  <si>
    <t>piston</t>
  </si>
  <si>
    <t>连杆</t>
  </si>
  <si>
    <t>Connecting rod</t>
  </si>
  <si>
    <t>压力调节阀</t>
  </si>
  <si>
    <t>pressure controlled valve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</si>
  <si>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</si>
  <si>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</si>
  <si>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0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</si>
  <si>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0"/>
      </rPr>
      <t>INSURANCE</t>
    </r>
  </si>
  <si>
    <t>SIGNATURE:</t>
  </si>
  <si>
    <t>CPT</t>
  </si>
  <si>
    <t>DATE:</t>
  </si>
  <si>
    <t>LIST OF PACKAGES</t>
  </si>
  <si>
    <t>箱件清单</t>
  </si>
  <si>
    <t>发票号:</t>
  </si>
  <si>
    <t>由中国上海运至刚果金</t>
  </si>
  <si>
    <r>
      <rPr>
        <b/>
        <sz val="9"/>
        <rFont val="Lingoes Unicode"/>
        <charset val="0"/>
      </rPr>
      <t>日期</t>
    </r>
    <r>
      <rPr>
        <b/>
        <sz val="9"/>
        <rFont val="Times New Roman"/>
        <charset val="0"/>
      </rPr>
      <t>:</t>
    </r>
  </si>
  <si>
    <r>
      <rPr>
        <b/>
        <sz val="9"/>
        <rFont val="Times New Roman"/>
        <charset val="0"/>
      </rPr>
      <t>FROM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0"/>
      </rPr>
      <t xml:space="preserve"> SHANGHAI  OF CHINA</t>
    </r>
  </si>
  <si>
    <t>Beam Mining &amp; Construction SARL</t>
  </si>
  <si>
    <t>ADDRESS: No.1 Route Kakanda, Quartier Mikuba, Kambove, Haut-Katanga, DRC Consignee: Maru Tao:+243815696382, Email:taoxiong@jchxmc.com</t>
  </si>
  <si>
    <t>10) TOTAL:</t>
  </si>
  <si>
    <r>
      <rPr>
        <b/>
        <sz val="9"/>
        <rFont val="Lingoes Unicode"/>
        <charset val="0"/>
      </rPr>
      <t>序号</t>
    </r>
  </si>
  <si>
    <r>
      <rPr>
        <b/>
        <sz val="9"/>
        <rFont val="Lingoes Unicode"/>
        <charset val="0"/>
      </rPr>
      <t>毛重</t>
    </r>
  </si>
  <si>
    <r>
      <rPr>
        <b/>
        <sz val="9"/>
        <rFont val="Lingoes Unicode"/>
        <charset val="0"/>
      </rPr>
      <t>净重</t>
    </r>
  </si>
  <si>
    <r>
      <rPr>
        <b/>
        <sz val="9"/>
        <rFont val="Lingoes Unicode"/>
        <charset val="0"/>
      </rPr>
      <t>体积</t>
    </r>
  </si>
  <si>
    <r>
      <rPr>
        <b/>
        <sz val="9"/>
        <rFont val="Lingoes Unicode"/>
        <charset val="0"/>
      </rPr>
      <t>包装件数</t>
    </r>
  </si>
  <si>
    <t>G.W.(KG)</t>
  </si>
  <si>
    <t>N. W.(KG)</t>
  </si>
  <si>
    <t>VOL. (CBM)</t>
  </si>
  <si>
    <t>NO. OF PKGS</t>
  </si>
</sst>
</file>

<file path=xl/styles.xml><?xml version="1.0" encoding="utf-8"?>
<styleSheet xmlns="http://schemas.openxmlformats.org/spreadsheetml/2006/main">
  <numFmts count="12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177" formatCode="0.00_ "/>
    <numFmt numFmtId="178" formatCode="[$-409]d/mmm/yy;@"/>
    <numFmt numFmtId="179" formatCode="0.000_ "/>
    <numFmt numFmtId="180" formatCode="0_ "/>
    <numFmt numFmtId="181" formatCode="[$-409]d\-mmm\-yy;@"/>
    <numFmt numFmtId="182" formatCode="#,##0.00_ "/>
    <numFmt numFmtId="183" formatCode="m/d/yyyy;@"/>
  </numFmts>
  <fonts count="38">
    <font>
      <sz val="9"/>
      <name val="宋体"/>
      <charset val="134"/>
    </font>
    <font>
      <sz val="9"/>
      <name val="Times New Roman"/>
      <charset val="134"/>
    </font>
    <font>
      <b/>
      <sz val="14"/>
      <name val="Times New Roman"/>
      <charset val="0"/>
    </font>
    <font>
      <sz val="8"/>
      <name val="Times New Roman"/>
      <charset val="0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0"/>
    </font>
    <font>
      <b/>
      <sz val="10"/>
      <name val="Times New Roman"/>
      <charset val="0"/>
    </font>
    <font>
      <sz val="9"/>
      <name val="Times New Roman"/>
      <charset val="0"/>
    </font>
    <font>
      <b/>
      <sz val="16"/>
      <name val="Times New Roman"/>
      <charset val="0"/>
    </font>
    <font>
      <b/>
      <i/>
      <u/>
      <sz val="16"/>
      <name val="Times New Roman"/>
      <charset val="0"/>
    </font>
    <font>
      <b/>
      <u/>
      <sz val="16"/>
      <name val="Times New Roman"/>
      <charset val="0"/>
    </font>
    <font>
      <sz val="12"/>
      <name val="Times New Roman"/>
      <charset val="0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0"/>
      <name val="VNI-Helve-Condense"/>
      <charset val="134"/>
    </font>
    <font>
      <b/>
      <sz val="11"/>
      <color theme="1"/>
      <name val="宋体"/>
      <charset val="0"/>
      <scheme val="minor"/>
    </font>
    <font>
      <b/>
      <sz val="9"/>
      <name val="Lingoes Unicode"/>
      <charset val="0"/>
    </font>
    <font>
      <b/>
      <u/>
      <sz val="16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0" fillId="4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9" borderId="13" applyNumberFormat="0" applyFon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1" fillId="23" borderId="14" applyNumberFormat="0" applyAlignment="0" applyProtection="0">
      <alignment vertical="center"/>
    </xf>
    <xf numFmtId="0" fontId="30" fillId="23" borderId="10" applyNumberFormat="0" applyAlignment="0" applyProtection="0">
      <alignment vertical="center"/>
    </xf>
    <xf numFmtId="0" fontId="15" fillId="3" borderId="8" applyNumberForma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4" fillId="0" borderId="0"/>
    <xf numFmtId="0" fontId="25" fillId="2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7" fillId="0" borderId="0"/>
    <xf numFmtId="0" fontId="25" fillId="1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0" fillId="0" borderId="0">
      <alignment vertical="top"/>
      <protection locked="0"/>
    </xf>
  </cellStyleXfs>
  <cellXfs count="109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7" fontId="6" fillId="0" borderId="1" xfId="0" applyNumberFormat="1" applyFont="1" applyFill="1" applyBorder="1" applyAlignment="1">
      <alignment horizontal="left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wrapText="1"/>
    </xf>
    <xf numFmtId="177" fontId="6" fillId="0" borderId="0" xfId="0" applyNumberFormat="1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77" fontId="6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177" fontId="6" fillId="0" borderId="3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177" fontId="8" fillId="0" borderId="4" xfId="0" applyNumberFormat="1" applyFont="1" applyFill="1" applyBorder="1" applyAlignment="1">
      <alignment horizontal="center" vertical="center" wrapText="1"/>
    </xf>
    <xf numFmtId="179" fontId="8" fillId="0" borderId="4" xfId="0" applyNumberFormat="1" applyFont="1" applyFill="1" applyBorder="1" applyAlignment="1">
      <alignment horizontal="center" vertical="center" wrapText="1"/>
    </xf>
    <xf numFmtId="180" fontId="8" fillId="0" borderId="4" xfId="0" applyNumberFormat="1" applyFont="1" applyFill="1" applyBorder="1" applyAlignment="1">
      <alignment horizontal="center" vertical="center" wrapText="1"/>
    </xf>
    <xf numFmtId="179" fontId="8" fillId="0" borderId="5" xfId="0" applyNumberFormat="1" applyFont="1" applyFill="1" applyBorder="1" applyAlignment="1">
      <alignment horizontal="center" vertical="center" wrapText="1"/>
    </xf>
    <xf numFmtId="180" fontId="8" fillId="0" borderId="5" xfId="0" applyNumberFormat="1" applyFont="1" applyFill="1" applyBorder="1" applyAlignment="1">
      <alignment horizontal="center" vertical="center" wrapText="1"/>
    </xf>
    <xf numFmtId="179" fontId="8" fillId="0" borderId="6" xfId="0" applyNumberFormat="1" applyFont="1" applyFill="1" applyBorder="1" applyAlignment="1">
      <alignment horizontal="center" vertical="center" wrapText="1"/>
    </xf>
    <xf numFmtId="180" fontId="8" fillId="0" borderId="6" xfId="0" applyNumberFormat="1" applyFont="1" applyFill="1" applyBorder="1" applyAlignment="1">
      <alignment horizontal="center" vertical="center" wrapText="1"/>
    </xf>
    <xf numFmtId="179" fontId="8" fillId="0" borderId="7" xfId="0" applyNumberFormat="1" applyFont="1" applyFill="1" applyBorder="1" applyAlignment="1">
      <alignment horizontal="center" vertical="center" wrapText="1"/>
    </xf>
    <xf numFmtId="180" fontId="8" fillId="0" borderId="7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>
      <alignment horizontal="center" vertical="center" wrapText="1"/>
    </xf>
    <xf numFmtId="180" fontId="6" fillId="0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177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0" xfId="36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 wrapText="1"/>
    </xf>
    <xf numFmtId="0" fontId="6" fillId="0" borderId="0" xfId="36" applyFont="1" applyFill="1" applyBorder="1" applyAlignment="1">
      <alignment horizontal="center" vertical="center" wrapText="1"/>
    </xf>
    <xf numFmtId="181" fontId="6" fillId="0" borderId="0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177" fontId="8" fillId="0" borderId="2" xfId="0" applyNumberFormat="1" applyFont="1" applyFill="1" applyBorder="1" applyAlignment="1">
      <alignment horizontal="center" vertical="center"/>
    </xf>
    <xf numFmtId="177" fontId="8" fillId="0" borderId="2" xfId="0" applyNumberFormat="1" applyFont="1" applyFill="1" applyBorder="1" applyAlignment="1">
      <alignment horizontal="center" vertical="center" wrapText="1"/>
    </xf>
    <xf numFmtId="177" fontId="0" fillId="0" borderId="4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/>
    </xf>
    <xf numFmtId="176" fontId="8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58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43" fontId="8" fillId="0" borderId="4" xfId="8" applyFont="1" applyFill="1" applyBorder="1" applyAlignment="1">
      <alignment horizontal="center" vertical="center" wrapText="1"/>
    </xf>
    <xf numFmtId="43" fontId="8" fillId="0" borderId="0" xfId="8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43" fontId="6" fillId="0" borderId="2" xfId="8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43" fontId="6" fillId="0" borderId="0" xfId="8" applyFont="1" applyFill="1" applyAlignment="1">
      <alignment horizontal="center" vertical="center"/>
    </xf>
    <xf numFmtId="43" fontId="8" fillId="0" borderId="0" xfId="8" applyFont="1" applyFill="1" applyAlignment="1">
      <alignment horizontal="center" vertical="center"/>
    </xf>
    <xf numFmtId="43" fontId="8" fillId="2" borderId="0" xfId="8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2" fontId="8" fillId="0" borderId="0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Border="1" applyAlignment="1">
      <alignment horizontal="center" vertical="center"/>
    </xf>
    <xf numFmtId="183" fontId="6" fillId="0" borderId="0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wrapText="1"/>
    </xf>
    <xf numFmtId="40" fontId="8" fillId="0" borderId="0" xfId="0" applyNumberFormat="1" applyFont="1" applyFill="1" applyBorder="1" applyAlignment="1"/>
    <xf numFmtId="0" fontId="7" fillId="0" borderId="0" xfId="0" applyFont="1" applyFill="1" applyBorder="1" applyAlignment="1"/>
    <xf numFmtId="40" fontId="6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Normal" xfId="51"/>
  </cellStyles>
  <tableStyles count="0" defaultTableStyle="TableStyleMedium2"/>
  <colors>
    <mruColors>
      <color rgb="009E1E75"/>
      <color rgb="00F72BB7"/>
      <color rgb="00FFFF00"/>
      <color rgb="0092D05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07.191\&#36152;&#26131;&#37096;&#20849;&#20139;&#25991;&#20214;\2021&#24180;&#25991;&#26723;\&#21018;&#26524;&#37329;\BEABMT20210405S-34%20&#21018;&#26524;&#37329;&#28023;&#36816;&#65288;&#31302;&#26494;&#23612;+&#19975;&#23453;&#65289;\&#31665;&#21333;&#21457;&#31080;-BEABMT20210405S-34-&#19975;&#23453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信息 -合并品名"/>
      <sheetName val="报关单"/>
      <sheetName val="报关发票"/>
      <sheetName val="报关箱单"/>
      <sheetName val="清关发票"/>
      <sheetName val="汇总信息 -品名未合并"/>
    </sheetNames>
    <sheetDataSet>
      <sheetData sheetId="0"/>
      <sheetData sheetId="1"/>
      <sheetData sheetId="2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8">
          <cell r="A8" t="str">
            <v>由中国上海运至刚果金</v>
          </cell>
        </row>
        <row r="9">
          <cell r="A9" t="str">
            <v>FROM： SHANGHAI  OF CHINA</v>
          </cell>
        </row>
        <row r="10">
          <cell r="B10" t="str">
            <v>Beam Mining &amp; Construction SARL</v>
          </cell>
        </row>
        <row r="11">
          <cell r="A11" t="str">
            <v>ADDRESS: No.1 Route Kakanda, Quartier Mikuba, Kambove, Haut-Katanga, DRC Consignee: Maru Tao:+243815696382, Email:taoxiong@jchxmc.com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102"/>
  <sheetViews>
    <sheetView tabSelected="1" topLeftCell="A16" workbookViewId="0">
      <selection activeCell="K28" sqref="K28"/>
    </sheetView>
  </sheetViews>
  <sheetFormatPr defaultColWidth="12" defaultRowHeight="12"/>
  <cols>
    <col min="1" max="1" width="6.87777777777778" style="66" customWidth="1"/>
    <col min="2" max="2" width="14.3777777777778" style="68" customWidth="1"/>
    <col min="3" max="3" width="15.8777777777778" style="68" customWidth="1"/>
    <col min="4" max="4" width="17.8333333333333" style="68" customWidth="1"/>
    <col min="5" max="5" width="9.87777777777778" style="66" customWidth="1"/>
    <col min="6" max="6" width="10.3777777777778" style="66" customWidth="1"/>
    <col min="7" max="7" width="14.1222222222222" style="69" customWidth="1"/>
    <col min="8" max="8" width="16.6222222222222" style="66" customWidth="1"/>
    <col min="9" max="12" width="12" style="66" customWidth="1"/>
    <col min="13" max="16384" width="12" style="66"/>
  </cols>
  <sheetData>
    <row r="1" s="66" customFormat="1" ht="21" customHeight="1" spans="1:8">
      <c r="A1" s="4" t="s">
        <v>0</v>
      </c>
      <c r="B1" s="2"/>
      <c r="C1" s="2"/>
      <c r="D1" s="2"/>
      <c r="E1" s="2"/>
      <c r="F1" s="2"/>
      <c r="G1" s="2"/>
      <c r="H1" s="2"/>
    </row>
    <row r="2" s="66" customFormat="1" ht="41.1" customHeight="1" spans="1:8">
      <c r="A2" s="5" t="s">
        <v>1</v>
      </c>
      <c r="B2" s="70"/>
      <c r="C2" s="70"/>
      <c r="D2" s="70"/>
      <c r="E2" s="70"/>
      <c r="F2" s="70"/>
      <c r="G2" s="70"/>
      <c r="H2" s="70"/>
    </row>
    <row r="3" s="66" customFormat="1" ht="18.75" spans="1:8">
      <c r="A3" s="71" t="s">
        <v>2</v>
      </c>
      <c r="B3" s="72"/>
      <c r="C3" s="72"/>
      <c r="D3" s="72"/>
      <c r="E3" s="72"/>
      <c r="F3" s="72"/>
      <c r="G3" s="72"/>
      <c r="H3" s="72"/>
    </row>
    <row r="4" s="66" customFormat="1" ht="18.9" customHeight="1" spans="1:8">
      <c r="A4" s="73" t="s">
        <v>3</v>
      </c>
      <c r="B4" s="73"/>
      <c r="C4" s="73"/>
      <c r="D4" s="73"/>
      <c r="E4" s="73"/>
      <c r="F4" s="73"/>
      <c r="G4" s="73"/>
      <c r="H4" s="73"/>
    </row>
    <row r="5" s="66" customFormat="1" ht="18" customHeight="1" spans="1:11">
      <c r="A5" s="74" t="s">
        <v>4</v>
      </c>
      <c r="B5" s="74"/>
      <c r="C5" s="74"/>
      <c r="D5" s="74"/>
      <c r="E5" s="74"/>
      <c r="F5" s="74"/>
      <c r="G5" s="74"/>
      <c r="H5" s="74"/>
      <c r="K5" s="105"/>
    </row>
    <row r="6" s="66" customFormat="1" ht="15.8" customHeight="1" spans="1:10">
      <c r="A6" s="8" t="s">
        <v>5</v>
      </c>
      <c r="B6" s="8"/>
      <c r="C6" s="8"/>
      <c r="D6" s="8"/>
      <c r="E6" s="75" t="s">
        <v>6</v>
      </c>
      <c r="F6" s="75"/>
      <c r="G6" s="76" t="s">
        <v>7</v>
      </c>
      <c r="H6" s="76"/>
      <c r="I6" s="77"/>
      <c r="J6" s="77"/>
    </row>
    <row r="7" s="66" customFormat="1" ht="15.8" customHeight="1" spans="1:8">
      <c r="A7" s="12" t="s">
        <v>8</v>
      </c>
      <c r="B7" s="12"/>
      <c r="C7" s="12"/>
      <c r="D7" s="12"/>
      <c r="E7" s="77" t="s">
        <v>9</v>
      </c>
      <c r="F7" s="77"/>
      <c r="G7" s="15" t="str">
        <f>G6</f>
        <v>BEABMT20210412S-41-B</v>
      </c>
      <c r="H7" s="15"/>
    </row>
    <row r="8" s="66" customFormat="1" ht="15.8" customHeight="1" spans="1:8">
      <c r="A8" s="16" t="str">
        <f>[1]报关发票!A8</f>
        <v>由中国上海运至刚果金</v>
      </c>
      <c r="B8" s="16"/>
      <c r="C8" s="16"/>
      <c r="D8" s="16"/>
      <c r="E8" s="24" t="s">
        <v>10</v>
      </c>
      <c r="F8" s="24"/>
      <c r="G8" s="24"/>
      <c r="H8" s="78">
        <v>44298</v>
      </c>
    </row>
    <row r="9" s="66" customFormat="1" ht="15.8" customHeight="1" spans="1:8">
      <c r="A9" s="19" t="str">
        <f>[1]报关发票!A9</f>
        <v>FROM： SHANGHAI  OF CHINA</v>
      </c>
      <c r="B9" s="19"/>
      <c r="C9" s="19"/>
      <c r="D9" s="19"/>
      <c r="E9" s="24" t="s">
        <v>11</v>
      </c>
      <c r="F9" s="24"/>
      <c r="G9" s="24"/>
      <c r="H9" s="78">
        <f>H8</f>
        <v>44298</v>
      </c>
    </row>
    <row r="10" s="66" customFormat="1" ht="23" customHeight="1" spans="1:8">
      <c r="A10" s="20" t="s">
        <v>12</v>
      </c>
      <c r="B10" s="19" t="str">
        <f>[1]报关发票!B10</f>
        <v>Beam Mining &amp; Construction SARL</v>
      </c>
      <c r="C10" s="19"/>
      <c r="D10" s="19"/>
      <c r="E10" s="79" t="s">
        <v>13</v>
      </c>
      <c r="F10" s="79"/>
      <c r="G10" s="80" t="s">
        <v>14</v>
      </c>
      <c r="H10" s="80"/>
    </row>
    <row r="11" s="66" customFormat="1" ht="43" customHeight="1" spans="1:8">
      <c r="A11" s="19" t="str">
        <f>[1]报关发票!A11</f>
        <v>ADDRESS: No.1 Route Kakanda, Quartier Mikuba, Kambove, Haut-Katanga, DRC Consignee: Maru Tao:+243815696382, Email:taoxiong@jchxmc.com</v>
      </c>
      <c r="B11" s="19"/>
      <c r="C11" s="19"/>
      <c r="D11" s="19"/>
      <c r="E11" s="77" t="s">
        <v>15</v>
      </c>
      <c r="F11" s="77"/>
      <c r="G11" s="77"/>
      <c r="H11" s="15"/>
    </row>
    <row r="12" s="66" customFormat="1" ht="15.05" customHeight="1" spans="1:9">
      <c r="A12" s="81" t="s">
        <v>16</v>
      </c>
      <c r="B12" s="81"/>
      <c r="C12" s="81"/>
      <c r="D12" s="81"/>
      <c r="E12" s="24" t="s">
        <v>17</v>
      </c>
      <c r="F12" s="24"/>
      <c r="G12" s="82"/>
      <c r="H12" s="82"/>
      <c r="I12" s="106"/>
    </row>
    <row r="13" s="66" customFormat="1" ht="15.05" customHeight="1" spans="1:9">
      <c r="A13" s="83" t="s">
        <v>18</v>
      </c>
      <c r="B13" s="84"/>
      <c r="C13" s="85"/>
      <c r="D13" s="85"/>
      <c r="E13" s="24" t="s">
        <v>19</v>
      </c>
      <c r="F13" s="24"/>
      <c r="G13" s="82"/>
      <c r="H13" s="82"/>
      <c r="I13" s="106"/>
    </row>
    <row r="14" s="66" customFormat="1" ht="23.95" customHeight="1" spans="1:8">
      <c r="A14" s="20" t="s">
        <v>20</v>
      </c>
      <c r="B14" s="20"/>
      <c r="C14" s="20"/>
      <c r="D14" s="20"/>
      <c r="E14" s="20"/>
      <c r="F14" s="20"/>
      <c r="G14" s="20"/>
      <c r="H14" s="20"/>
    </row>
    <row r="15" s="66" customFormat="1" ht="15.05" customHeight="1" spans="1:8">
      <c r="A15" s="29" t="s">
        <v>21</v>
      </c>
      <c r="B15" s="28"/>
      <c r="C15" s="29"/>
      <c r="D15" s="29"/>
      <c r="E15" s="29"/>
      <c r="F15" s="29"/>
      <c r="G15" s="29"/>
      <c r="H15" s="29"/>
    </row>
    <row r="16" s="67" customFormat="1" ht="15.05" customHeight="1" spans="1:8">
      <c r="A16" s="17" t="s">
        <v>22</v>
      </c>
      <c r="B16" s="86" t="s">
        <v>23</v>
      </c>
      <c r="C16" s="86" t="s">
        <v>24</v>
      </c>
      <c r="D16" s="86"/>
      <c r="E16" s="34" t="s">
        <v>25</v>
      </c>
      <c r="F16" s="34"/>
      <c r="G16" s="33" t="s">
        <v>26</v>
      </c>
      <c r="H16" s="17" t="s">
        <v>27</v>
      </c>
    </row>
    <row r="17" s="67" customFormat="1" ht="36.9" customHeight="1" spans="1:8">
      <c r="A17" s="25" t="s">
        <v>28</v>
      </c>
      <c r="B17" s="87" t="s">
        <v>29</v>
      </c>
      <c r="C17" s="35" t="s">
        <v>30</v>
      </c>
      <c r="D17" s="35"/>
      <c r="E17" s="25" t="s">
        <v>31</v>
      </c>
      <c r="F17" s="25"/>
      <c r="G17" s="36" t="s">
        <v>32</v>
      </c>
      <c r="H17" s="25" t="s">
        <v>33</v>
      </c>
    </row>
    <row r="18" s="56" customFormat="1" ht="21" customHeight="1" spans="1:8">
      <c r="A18" s="37">
        <v>1</v>
      </c>
      <c r="B18" s="38" t="s">
        <v>34</v>
      </c>
      <c r="C18" s="38" t="s">
        <v>35</v>
      </c>
      <c r="D18" s="38" t="s">
        <v>36</v>
      </c>
      <c r="E18" s="38">
        <v>286</v>
      </c>
      <c r="F18" s="38" t="s">
        <v>37</v>
      </c>
      <c r="G18" s="88">
        <f>H18/E18</f>
        <v>56.1615384615385</v>
      </c>
      <c r="H18" s="88">
        <v>16062.2</v>
      </c>
    </row>
    <row r="19" s="56" customFormat="1" ht="21" customHeight="1" spans="1:8">
      <c r="A19" s="37">
        <v>2</v>
      </c>
      <c r="B19" s="38" t="s">
        <v>38</v>
      </c>
      <c r="C19" s="38" t="s">
        <v>39</v>
      </c>
      <c r="D19" s="38" t="s">
        <v>40</v>
      </c>
      <c r="E19" s="38">
        <v>5</v>
      </c>
      <c r="F19" s="38" t="s">
        <v>41</v>
      </c>
      <c r="G19" s="88">
        <f t="shared" ref="G19:G25" si="0">H19/E19</f>
        <v>2086.9476923077</v>
      </c>
      <c r="H19" s="88">
        <v>10434.7384615385</v>
      </c>
    </row>
    <row r="20" s="56" customFormat="1" ht="29" customHeight="1" spans="1:8">
      <c r="A20" s="37">
        <v>3</v>
      </c>
      <c r="B20" s="38" t="s">
        <v>42</v>
      </c>
      <c r="C20" s="38" t="s">
        <v>43</v>
      </c>
      <c r="D20" s="38" t="s">
        <v>44</v>
      </c>
      <c r="E20" s="38">
        <v>5</v>
      </c>
      <c r="F20" s="38" t="s">
        <v>37</v>
      </c>
      <c r="G20" s="88">
        <f t="shared" si="0"/>
        <v>6.92307692307692</v>
      </c>
      <c r="H20" s="88">
        <v>34.6153846153846</v>
      </c>
    </row>
    <row r="21" s="56" customFormat="1" ht="24" spans="1:8">
      <c r="A21" s="37">
        <v>4</v>
      </c>
      <c r="B21" s="38" t="s">
        <v>45</v>
      </c>
      <c r="C21" s="38" t="s">
        <v>46</v>
      </c>
      <c r="D21" s="38" t="s">
        <v>47</v>
      </c>
      <c r="E21" s="38">
        <v>1</v>
      </c>
      <c r="F21" s="38" t="s">
        <v>37</v>
      </c>
      <c r="G21" s="88">
        <f t="shared" si="0"/>
        <v>129.230769230769</v>
      </c>
      <c r="H21" s="88">
        <v>129.230769230769</v>
      </c>
    </row>
    <row r="22" s="56" customFormat="1" ht="21" customHeight="1" spans="1:8">
      <c r="A22" s="37">
        <v>5</v>
      </c>
      <c r="B22" s="38" t="s">
        <v>48</v>
      </c>
      <c r="C22" s="38" t="s">
        <v>49</v>
      </c>
      <c r="D22" s="38" t="s">
        <v>50</v>
      </c>
      <c r="E22" s="38">
        <v>10</v>
      </c>
      <c r="F22" s="38" t="s">
        <v>37</v>
      </c>
      <c r="G22" s="88">
        <f t="shared" si="0"/>
        <v>10.4615384615385</v>
      </c>
      <c r="H22" s="88">
        <v>104.615384615385</v>
      </c>
    </row>
    <row r="23" s="56" customFormat="1" ht="33" customHeight="1" spans="1:8">
      <c r="A23" s="37">
        <v>6</v>
      </c>
      <c r="B23" s="38" t="s">
        <v>51</v>
      </c>
      <c r="C23" s="38" t="s">
        <v>52</v>
      </c>
      <c r="D23" s="38" t="s">
        <v>53</v>
      </c>
      <c r="E23" s="38">
        <v>1000</v>
      </c>
      <c r="F23" s="38" t="s">
        <v>54</v>
      </c>
      <c r="G23" s="88">
        <f t="shared" si="0"/>
        <v>7</v>
      </c>
      <c r="H23" s="88">
        <v>7000</v>
      </c>
    </row>
    <row r="24" s="56" customFormat="1" ht="32" customHeight="1" spans="1:8">
      <c r="A24" s="37">
        <v>7</v>
      </c>
      <c r="B24" s="38" t="s">
        <v>55</v>
      </c>
      <c r="C24" s="38" t="s">
        <v>56</v>
      </c>
      <c r="D24" s="38" t="s">
        <v>57</v>
      </c>
      <c r="E24" s="38">
        <v>4</v>
      </c>
      <c r="F24" s="38" t="s">
        <v>37</v>
      </c>
      <c r="G24" s="88">
        <f t="shared" si="0"/>
        <v>538.461538461538</v>
      </c>
      <c r="H24" s="88">
        <v>2153.84615384615</v>
      </c>
    </row>
    <row r="25" s="56" customFormat="1" ht="21" customHeight="1" spans="1:8">
      <c r="A25" s="37">
        <v>8</v>
      </c>
      <c r="B25" s="38" t="s">
        <v>58</v>
      </c>
      <c r="C25" s="38" t="s">
        <v>59</v>
      </c>
      <c r="D25" s="38" t="s">
        <v>60</v>
      </c>
      <c r="E25" s="38">
        <v>300</v>
      </c>
      <c r="F25" s="38" t="s">
        <v>37</v>
      </c>
      <c r="G25" s="88">
        <f t="shared" si="0"/>
        <v>9.3846153846154</v>
      </c>
      <c r="H25" s="88">
        <v>2815.38461538462</v>
      </c>
    </row>
    <row r="26" s="56" customFormat="1" ht="21" customHeight="1" spans="1:8">
      <c r="A26" s="37">
        <v>9</v>
      </c>
      <c r="B26" s="38">
        <v>8424909000</v>
      </c>
      <c r="C26" s="38" t="s">
        <v>61</v>
      </c>
      <c r="D26" s="38" t="s">
        <v>62</v>
      </c>
      <c r="E26" s="38">
        <v>1</v>
      </c>
      <c r="F26" s="38" t="s">
        <v>37</v>
      </c>
      <c r="G26" s="88">
        <f t="shared" ref="G26:G33" si="1">H26/E26</f>
        <v>1046.15384615385</v>
      </c>
      <c r="H26" s="88">
        <v>1046.15384615385</v>
      </c>
    </row>
    <row r="27" s="56" customFormat="1" ht="21" customHeight="1" spans="1:8">
      <c r="A27" s="37">
        <v>10</v>
      </c>
      <c r="B27" s="38">
        <v>8424909000</v>
      </c>
      <c r="C27" s="38" t="s">
        <v>63</v>
      </c>
      <c r="D27" s="38" t="s">
        <v>64</v>
      </c>
      <c r="E27" s="38">
        <v>6</v>
      </c>
      <c r="F27" s="38" t="s">
        <v>41</v>
      </c>
      <c r="G27" s="88">
        <f t="shared" si="1"/>
        <v>89.2307692307692</v>
      </c>
      <c r="H27" s="88">
        <v>535.384615384615</v>
      </c>
    </row>
    <row r="28" s="56" customFormat="1" ht="21" customHeight="1" spans="1:8">
      <c r="A28" s="37">
        <v>11</v>
      </c>
      <c r="B28" s="38">
        <v>8424909000</v>
      </c>
      <c r="C28" s="38" t="s">
        <v>65</v>
      </c>
      <c r="D28" s="38" t="s">
        <v>66</v>
      </c>
      <c r="E28" s="38">
        <v>6</v>
      </c>
      <c r="F28" s="38" t="s">
        <v>41</v>
      </c>
      <c r="G28" s="88">
        <f t="shared" si="1"/>
        <v>110.769230769231</v>
      </c>
      <c r="H28" s="88">
        <v>664.615384615385</v>
      </c>
    </row>
    <row r="29" s="56" customFormat="1" ht="21" customHeight="1" spans="1:8">
      <c r="A29" s="37">
        <v>12</v>
      </c>
      <c r="B29" s="38">
        <v>8424909000</v>
      </c>
      <c r="C29" s="38" t="s">
        <v>67</v>
      </c>
      <c r="D29" s="38" t="s">
        <v>68</v>
      </c>
      <c r="E29" s="38">
        <v>4</v>
      </c>
      <c r="F29" s="38" t="s">
        <v>41</v>
      </c>
      <c r="G29" s="88">
        <f t="shared" si="1"/>
        <v>90.7692307692307</v>
      </c>
      <c r="H29" s="88">
        <v>363.076923076923</v>
      </c>
    </row>
    <row r="30" s="56" customFormat="1" ht="21" customHeight="1" spans="1:8">
      <c r="A30" s="37">
        <v>13</v>
      </c>
      <c r="B30" s="38">
        <v>8424909000</v>
      </c>
      <c r="C30" s="38" t="s">
        <v>69</v>
      </c>
      <c r="D30" s="38" t="s">
        <v>70</v>
      </c>
      <c r="E30" s="38">
        <v>3</v>
      </c>
      <c r="F30" s="38" t="s">
        <v>37</v>
      </c>
      <c r="G30" s="88">
        <f t="shared" si="1"/>
        <v>120</v>
      </c>
      <c r="H30" s="88">
        <v>360</v>
      </c>
    </row>
    <row r="31" s="56" customFormat="1" ht="21" customHeight="1" spans="1:8">
      <c r="A31" s="37">
        <v>14</v>
      </c>
      <c r="B31" s="38">
        <v>8424909000</v>
      </c>
      <c r="C31" s="38" t="s">
        <v>63</v>
      </c>
      <c r="D31" s="38" t="s">
        <v>64</v>
      </c>
      <c r="E31" s="38">
        <v>6</v>
      </c>
      <c r="F31" s="38" t="s">
        <v>37</v>
      </c>
      <c r="G31" s="88">
        <f t="shared" si="1"/>
        <v>27.6923076923077</v>
      </c>
      <c r="H31" s="88">
        <v>166.153846153846</v>
      </c>
    </row>
    <row r="32" s="56" customFormat="1" ht="21" customHeight="1" spans="1:8">
      <c r="A32" s="37">
        <v>15</v>
      </c>
      <c r="B32" s="38">
        <v>8424909000</v>
      </c>
      <c r="C32" s="38" t="s">
        <v>63</v>
      </c>
      <c r="D32" s="38" t="s">
        <v>64</v>
      </c>
      <c r="E32" s="38">
        <v>2</v>
      </c>
      <c r="F32" s="38" t="s">
        <v>41</v>
      </c>
      <c r="G32" s="88">
        <f t="shared" si="1"/>
        <v>30</v>
      </c>
      <c r="H32" s="88">
        <v>60</v>
      </c>
    </row>
    <row r="33" s="56" customFormat="1" ht="24" spans="1:8">
      <c r="A33" s="37">
        <v>16</v>
      </c>
      <c r="B33" s="38">
        <v>8424909000</v>
      </c>
      <c r="C33" s="38" t="s">
        <v>71</v>
      </c>
      <c r="D33" s="38" t="s">
        <v>72</v>
      </c>
      <c r="E33" s="38">
        <v>3</v>
      </c>
      <c r="F33" s="38" t="s">
        <v>41</v>
      </c>
      <c r="G33" s="88">
        <f t="shared" si="1"/>
        <v>184.615384615385</v>
      </c>
      <c r="H33" s="88">
        <v>553.846153846154</v>
      </c>
    </row>
    <row r="34" s="56" customFormat="1" ht="21" customHeight="1" spans="1:8">
      <c r="A34" s="37"/>
      <c r="B34" s="38"/>
      <c r="C34" s="38"/>
      <c r="D34" s="38"/>
      <c r="E34" s="38"/>
      <c r="F34" s="38"/>
      <c r="G34" s="88"/>
      <c r="H34" s="88"/>
    </row>
    <row r="35" s="56" customFormat="1" ht="25" customHeight="1" spans="2:8">
      <c r="B35" s="54"/>
      <c r="C35" s="54"/>
      <c r="D35" s="54"/>
      <c r="E35" s="54"/>
      <c r="F35" s="54"/>
      <c r="G35" s="89"/>
      <c r="H35" s="89"/>
    </row>
    <row r="36" s="17" customFormat="1" ht="17.15" customHeight="1" spans="1:13">
      <c r="A36" s="28" t="s">
        <v>73</v>
      </c>
      <c r="B36" s="90"/>
      <c r="C36" s="49"/>
      <c r="D36" s="49"/>
      <c r="E36" s="28">
        <f>SUM(E18:E35)</f>
        <v>1642</v>
      </c>
      <c r="F36" s="28"/>
      <c r="G36" s="91"/>
      <c r="H36" s="91">
        <f>SUM(H18:H35)</f>
        <v>42483.8615384616</v>
      </c>
      <c r="M36" s="107"/>
    </row>
    <row r="37" s="67" customFormat="1" ht="12.75" spans="2:8">
      <c r="B37" s="92"/>
      <c r="C37" s="57"/>
      <c r="D37" s="93"/>
      <c r="G37" s="94" t="s">
        <v>74</v>
      </c>
      <c r="H37" s="95"/>
    </row>
    <row r="38" s="67" customFormat="1" spans="2:13">
      <c r="B38" s="92"/>
      <c r="C38" s="57"/>
      <c r="D38" s="93"/>
      <c r="G38" s="94" t="s">
        <v>75</v>
      </c>
      <c r="H38" s="96">
        <v>2557.5284646154</v>
      </c>
      <c r="M38" s="100"/>
    </row>
    <row r="39" s="67" customFormat="1" spans="2:13">
      <c r="B39" s="92"/>
      <c r="C39" s="57"/>
      <c r="D39" s="93"/>
      <c r="G39" s="94" t="s">
        <v>76</v>
      </c>
      <c r="H39" s="96"/>
      <c r="M39" s="100"/>
    </row>
    <row r="40" s="67" customFormat="1" spans="2:13">
      <c r="B40" s="97" t="s">
        <v>77</v>
      </c>
      <c r="C40" s="57"/>
      <c r="D40" s="93"/>
      <c r="G40" s="33" t="s">
        <v>78</v>
      </c>
      <c r="H40" s="98">
        <f>H36+H38+H39</f>
        <v>45041.390003077</v>
      </c>
      <c r="J40" s="100"/>
      <c r="M40" s="100"/>
    </row>
    <row r="41" s="67" customFormat="1" spans="2:14">
      <c r="B41" s="57" t="s">
        <v>79</v>
      </c>
      <c r="G41" s="99"/>
      <c r="H41" s="100"/>
      <c r="N41" s="100"/>
    </row>
    <row r="42" s="67" customFormat="1" spans="2:8">
      <c r="B42" s="92"/>
      <c r="G42" s="101">
        <f>H8</f>
        <v>44298</v>
      </c>
      <c r="H42" s="101"/>
    </row>
    <row r="43" s="67" customFormat="1" ht="12.75" spans="2:8">
      <c r="B43" s="92"/>
      <c r="C43" s="93"/>
      <c r="D43" s="93"/>
      <c r="G43" s="33"/>
      <c r="H43" s="33"/>
    </row>
    <row r="44" s="67" customFormat="1" ht="16.5" spans="1:9">
      <c r="A44" s="102"/>
      <c r="B44" s="102"/>
      <c r="C44" s="103"/>
      <c r="D44" s="103"/>
      <c r="E44" s="102"/>
      <c r="F44" s="103"/>
      <c r="G44" s="102"/>
      <c r="H44" s="102"/>
      <c r="I44" s="108"/>
    </row>
    <row r="45" s="66" customFormat="1" spans="2:7">
      <c r="B45" s="68"/>
      <c r="C45" s="104"/>
      <c r="D45" s="104"/>
      <c r="G45" s="69"/>
    </row>
    <row r="46" s="66" customFormat="1" spans="2:7">
      <c r="B46" s="68"/>
      <c r="C46" s="104"/>
      <c r="D46" s="104"/>
      <c r="G46" s="69"/>
    </row>
    <row r="47" s="66" customFormat="1" spans="2:7">
      <c r="B47" s="68"/>
      <c r="C47" s="104"/>
      <c r="D47" s="104"/>
      <c r="G47" s="69"/>
    </row>
    <row r="48" s="66" customFormat="1" spans="2:7">
      <c r="B48" s="68"/>
      <c r="C48" s="104"/>
      <c r="D48" s="104"/>
      <c r="G48" s="69"/>
    </row>
    <row r="49" s="66" customFormat="1" spans="2:7">
      <c r="B49" s="68"/>
      <c r="C49" s="104"/>
      <c r="D49" s="104"/>
      <c r="G49" s="69"/>
    </row>
    <row r="50" s="66" customFormat="1" spans="2:7">
      <c r="B50" s="68"/>
      <c r="C50" s="104"/>
      <c r="D50" s="104"/>
      <c r="G50" s="69"/>
    </row>
    <row r="51" s="66" customFormat="1" spans="2:7">
      <c r="B51" s="68"/>
      <c r="C51" s="104"/>
      <c r="D51" s="104"/>
      <c r="G51" s="69"/>
    </row>
    <row r="52" s="66" customFormat="1" spans="2:7">
      <c r="B52" s="68"/>
      <c r="C52" s="104"/>
      <c r="D52" s="104"/>
      <c r="G52" s="69"/>
    </row>
    <row r="53" s="66" customFormat="1" spans="2:7">
      <c r="B53" s="68"/>
      <c r="C53" s="104"/>
      <c r="D53" s="104"/>
      <c r="G53" s="69"/>
    </row>
    <row r="54" s="66" customFormat="1" spans="2:7">
      <c r="B54" s="68"/>
      <c r="C54" s="104"/>
      <c r="D54" s="104"/>
      <c r="G54" s="69"/>
    </row>
    <row r="55" s="66" customFormat="1" spans="2:7">
      <c r="B55" s="68"/>
      <c r="C55" s="104"/>
      <c r="D55" s="104"/>
      <c r="G55" s="69"/>
    </row>
    <row r="56" s="66" customFormat="1" spans="2:7">
      <c r="B56" s="68"/>
      <c r="C56" s="104"/>
      <c r="D56" s="104"/>
      <c r="G56" s="69"/>
    </row>
    <row r="57" s="66" customFormat="1" spans="2:7">
      <c r="B57" s="68"/>
      <c r="C57" s="104"/>
      <c r="D57" s="104"/>
      <c r="G57" s="69"/>
    </row>
    <row r="58" s="66" customFormat="1" spans="2:7">
      <c r="B58" s="68"/>
      <c r="C58" s="104"/>
      <c r="D58" s="104"/>
      <c r="G58" s="69"/>
    </row>
    <row r="59" s="66" customFormat="1" spans="2:7">
      <c r="B59" s="68"/>
      <c r="C59" s="104"/>
      <c r="D59" s="104"/>
      <c r="G59" s="69"/>
    </row>
    <row r="60" s="66" customFormat="1" spans="2:7">
      <c r="B60" s="68"/>
      <c r="C60" s="104"/>
      <c r="D60" s="104"/>
      <c r="G60" s="69"/>
    </row>
    <row r="61" s="66" customFormat="1" spans="2:7">
      <c r="B61" s="68"/>
      <c r="C61" s="104"/>
      <c r="D61" s="104"/>
      <c r="G61" s="69"/>
    </row>
    <row r="62" s="66" customFormat="1" spans="2:7">
      <c r="B62" s="68"/>
      <c r="C62" s="104"/>
      <c r="D62" s="104"/>
      <c r="G62" s="69"/>
    </row>
    <row r="63" s="66" customFormat="1" spans="2:7">
      <c r="B63" s="68"/>
      <c r="C63" s="104"/>
      <c r="D63" s="104"/>
      <c r="G63" s="69"/>
    </row>
    <row r="64" s="66" customFormat="1" spans="2:7">
      <c r="B64" s="68"/>
      <c r="C64" s="104"/>
      <c r="D64" s="104"/>
      <c r="G64" s="69"/>
    </row>
    <row r="65" s="66" customFormat="1" spans="2:7">
      <c r="B65" s="68"/>
      <c r="C65" s="104"/>
      <c r="D65" s="104"/>
      <c r="G65" s="69"/>
    </row>
    <row r="66" s="66" customFormat="1" spans="2:7">
      <c r="B66" s="68"/>
      <c r="C66" s="104"/>
      <c r="D66" s="104"/>
      <c r="G66" s="69"/>
    </row>
    <row r="67" s="66" customFormat="1" spans="2:7">
      <c r="B67" s="68"/>
      <c r="C67" s="104"/>
      <c r="D67" s="104"/>
      <c r="G67" s="69"/>
    </row>
    <row r="68" s="66" customFormat="1" spans="2:7">
      <c r="B68" s="68"/>
      <c r="C68" s="104"/>
      <c r="D68" s="104"/>
      <c r="G68" s="69"/>
    </row>
    <row r="69" s="66" customFormat="1" spans="2:7">
      <c r="B69" s="68"/>
      <c r="C69" s="104"/>
      <c r="D69" s="104"/>
      <c r="G69" s="69"/>
    </row>
    <row r="70" s="66" customFormat="1" spans="2:7">
      <c r="B70" s="68"/>
      <c r="C70" s="104"/>
      <c r="D70" s="104"/>
      <c r="G70" s="69"/>
    </row>
    <row r="71" s="66" customFormat="1" spans="2:7">
      <c r="B71" s="68"/>
      <c r="C71" s="104"/>
      <c r="D71" s="104"/>
      <c r="G71" s="69"/>
    </row>
    <row r="72" s="66" customFormat="1" spans="2:7">
      <c r="B72" s="68"/>
      <c r="C72" s="104"/>
      <c r="D72" s="104"/>
      <c r="G72" s="69"/>
    </row>
    <row r="73" s="66" customFormat="1" spans="2:7">
      <c r="B73" s="68"/>
      <c r="C73" s="104"/>
      <c r="D73" s="104"/>
      <c r="G73" s="69"/>
    </row>
    <row r="74" s="66" customFormat="1" spans="2:7">
      <c r="B74" s="68"/>
      <c r="C74" s="104"/>
      <c r="D74" s="104"/>
      <c r="G74" s="69"/>
    </row>
    <row r="75" s="66" customFormat="1" spans="2:7">
      <c r="B75" s="68"/>
      <c r="C75" s="104"/>
      <c r="D75" s="104"/>
      <c r="G75" s="69"/>
    </row>
    <row r="76" s="66" customFormat="1" spans="2:7">
      <c r="B76" s="68"/>
      <c r="C76" s="104"/>
      <c r="D76" s="104"/>
      <c r="G76" s="69"/>
    </row>
    <row r="77" s="66" customFormat="1" spans="2:7">
      <c r="B77" s="68"/>
      <c r="C77" s="104"/>
      <c r="D77" s="104"/>
      <c r="G77" s="69"/>
    </row>
    <row r="78" s="66" customFormat="1" spans="2:7">
      <c r="B78" s="68"/>
      <c r="C78" s="104"/>
      <c r="D78" s="104"/>
      <c r="G78" s="69"/>
    </row>
    <row r="79" s="66" customFormat="1" spans="2:7">
      <c r="B79" s="68"/>
      <c r="C79" s="104"/>
      <c r="D79" s="104"/>
      <c r="G79" s="69"/>
    </row>
    <row r="80" s="66" customFormat="1" spans="2:7">
      <c r="B80" s="68"/>
      <c r="C80" s="104"/>
      <c r="D80" s="104"/>
      <c r="G80" s="69"/>
    </row>
    <row r="81" s="66" customFormat="1" spans="2:7">
      <c r="B81" s="68"/>
      <c r="C81" s="104"/>
      <c r="D81" s="104"/>
      <c r="G81" s="69"/>
    </row>
    <row r="82" s="66" customFormat="1" spans="2:7">
      <c r="B82" s="68"/>
      <c r="C82" s="104"/>
      <c r="D82" s="104"/>
      <c r="G82" s="69"/>
    </row>
    <row r="83" s="66" customFormat="1" spans="2:7">
      <c r="B83" s="68"/>
      <c r="C83" s="104"/>
      <c r="D83" s="104"/>
      <c r="G83" s="69"/>
    </row>
    <row r="84" s="66" customFormat="1" spans="2:7">
      <c r="B84" s="68"/>
      <c r="C84" s="104"/>
      <c r="D84" s="104"/>
      <c r="G84" s="69"/>
    </row>
    <row r="85" s="66" customFormat="1" spans="2:7">
      <c r="B85" s="68"/>
      <c r="C85" s="104"/>
      <c r="D85" s="104"/>
      <c r="G85" s="69"/>
    </row>
    <row r="86" s="66" customFormat="1" spans="2:7">
      <c r="B86" s="68"/>
      <c r="C86" s="104"/>
      <c r="D86" s="104"/>
      <c r="G86" s="69"/>
    </row>
    <row r="87" s="66" customFormat="1" spans="2:7">
      <c r="B87" s="68"/>
      <c r="C87" s="104"/>
      <c r="D87" s="104"/>
      <c r="G87" s="69"/>
    </row>
    <row r="88" s="66" customFormat="1" spans="2:7">
      <c r="B88" s="68"/>
      <c r="C88" s="104"/>
      <c r="D88" s="104"/>
      <c r="G88" s="69"/>
    </row>
    <row r="89" s="66" customFormat="1" spans="2:7">
      <c r="B89" s="68"/>
      <c r="C89" s="104"/>
      <c r="D89" s="104"/>
      <c r="G89" s="69"/>
    </row>
    <row r="90" s="66" customFormat="1" spans="2:7">
      <c r="B90" s="68"/>
      <c r="C90" s="104"/>
      <c r="D90" s="104"/>
      <c r="G90" s="69"/>
    </row>
    <row r="91" s="66" customFormat="1" spans="2:7">
      <c r="B91" s="68"/>
      <c r="C91" s="104"/>
      <c r="D91" s="104"/>
      <c r="G91" s="69"/>
    </row>
    <row r="92" s="66" customFormat="1" spans="2:7">
      <c r="B92" s="68"/>
      <c r="C92" s="104"/>
      <c r="D92" s="104"/>
      <c r="G92" s="69"/>
    </row>
    <row r="93" s="66" customFormat="1" spans="2:7">
      <c r="B93" s="68"/>
      <c r="C93" s="104"/>
      <c r="D93" s="104"/>
      <c r="G93" s="69"/>
    </row>
    <row r="94" s="66" customFormat="1" spans="2:7">
      <c r="B94" s="68"/>
      <c r="C94" s="104"/>
      <c r="D94" s="104"/>
      <c r="G94" s="69"/>
    </row>
    <row r="95" s="66" customFormat="1" spans="2:7">
      <c r="B95" s="68"/>
      <c r="C95" s="104"/>
      <c r="D95" s="104"/>
      <c r="G95" s="69"/>
    </row>
    <row r="96" s="66" customFormat="1" spans="2:7">
      <c r="B96" s="68"/>
      <c r="C96" s="104"/>
      <c r="D96" s="104"/>
      <c r="G96" s="69"/>
    </row>
    <row r="97" s="66" customFormat="1" spans="2:7">
      <c r="B97" s="68"/>
      <c r="C97" s="104"/>
      <c r="D97" s="104"/>
      <c r="G97" s="69"/>
    </row>
    <row r="98" s="66" customFormat="1" spans="2:7">
      <c r="B98" s="68"/>
      <c r="C98" s="104"/>
      <c r="D98" s="104"/>
      <c r="G98" s="69"/>
    </row>
    <row r="99" s="66" customFormat="1" spans="2:7">
      <c r="B99" s="68"/>
      <c r="C99" s="104"/>
      <c r="D99" s="104"/>
      <c r="G99" s="69"/>
    </row>
    <row r="100" s="66" customFormat="1" spans="2:7">
      <c r="B100" s="68"/>
      <c r="C100" s="104"/>
      <c r="D100" s="104"/>
      <c r="G100" s="69"/>
    </row>
    <row r="101" s="66" customFormat="1" spans="2:7">
      <c r="B101" s="68"/>
      <c r="C101" s="104"/>
      <c r="D101" s="104"/>
      <c r="G101" s="69"/>
    </row>
    <row r="102" s="66" customFormat="1" spans="2:7">
      <c r="B102" s="68"/>
      <c r="C102" s="104"/>
      <c r="D102" s="104"/>
      <c r="G102" s="69"/>
    </row>
  </sheetData>
  <mergeCells count="33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B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42:H4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42"/>
  <sheetViews>
    <sheetView topLeftCell="A19" workbookViewId="0">
      <selection activeCell="P31" sqref="P31"/>
    </sheetView>
  </sheetViews>
  <sheetFormatPr defaultColWidth="8.66666666666667" defaultRowHeight="11.25"/>
  <cols>
    <col min="1" max="1" width="8.66666666666667" customWidth="1"/>
    <col min="2" max="2" width="15.6666666666667" customWidth="1"/>
    <col min="3" max="3" width="13.6666666666667" customWidth="1"/>
    <col min="4" max="4" width="14.1666666666667" customWidth="1"/>
    <col min="5" max="5" width="13.6666666666667" customWidth="1"/>
    <col min="6" max="6" width="10.3333333333333" customWidth="1"/>
    <col min="7" max="7" width="10.1666666666667" customWidth="1"/>
    <col min="8" max="8" width="9.5" customWidth="1"/>
    <col min="9" max="9" width="11.3333333333333" customWidth="1"/>
  </cols>
  <sheetData>
    <row r="1" ht="18.75" spans="1:9">
      <c r="A1" s="2" t="str">
        <f>[1]报关发票!A1</f>
        <v>BEIJING MENERGY TRADING LIMITED</v>
      </c>
      <c r="B1" s="2"/>
      <c r="C1" s="2"/>
      <c r="D1" s="2"/>
      <c r="E1" s="3"/>
      <c r="F1" s="4"/>
      <c r="G1" s="2"/>
      <c r="H1" s="2"/>
      <c r="I1" s="2"/>
    </row>
    <row r="2" ht="36" customHeight="1" spans="1:9">
      <c r="A2" s="5" t="str">
        <f>[1]报关发票!A2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5"/>
      <c r="C2" s="5"/>
      <c r="D2" s="5"/>
      <c r="E2" s="6"/>
      <c r="F2" s="5"/>
      <c r="G2" s="5"/>
      <c r="H2" s="5"/>
      <c r="I2" s="5"/>
    </row>
    <row r="3" ht="18.75" spans="1:9">
      <c r="A3" s="7" t="str">
        <f>[1]报关发票!A3</f>
        <v>北京众诚城商贸有限公司</v>
      </c>
      <c r="B3" s="2"/>
      <c r="C3" s="2"/>
      <c r="D3" s="2"/>
      <c r="E3" s="3"/>
      <c r="F3" s="4"/>
      <c r="G3" s="2"/>
      <c r="H3" s="2"/>
      <c r="I3" s="2"/>
    </row>
    <row r="4" ht="18.75" spans="1:9">
      <c r="A4" s="2" t="s">
        <v>80</v>
      </c>
      <c r="B4" s="2"/>
      <c r="C4" s="2"/>
      <c r="D4" s="2"/>
      <c r="E4" s="3"/>
      <c r="F4" s="4"/>
      <c r="G4" s="2"/>
      <c r="H4" s="2"/>
      <c r="I4" s="2"/>
    </row>
    <row r="5" ht="19.5" spans="1:9">
      <c r="A5" s="7" t="s">
        <v>81</v>
      </c>
      <c r="B5" s="2"/>
      <c r="C5" s="2"/>
      <c r="D5" s="2"/>
      <c r="E5" s="3"/>
      <c r="F5" s="4"/>
      <c r="G5" s="2"/>
      <c r="H5" s="2"/>
      <c r="I5" s="2"/>
    </row>
    <row r="6" ht="12" spans="1:9">
      <c r="A6" s="8" t="s">
        <v>5</v>
      </c>
      <c r="B6" s="8"/>
      <c r="C6" s="8"/>
      <c r="D6" s="8"/>
      <c r="E6" s="9" t="s">
        <v>82</v>
      </c>
      <c r="F6" s="10"/>
      <c r="G6" s="11" t="s">
        <v>7</v>
      </c>
      <c r="H6" s="11"/>
      <c r="I6" s="11"/>
    </row>
    <row r="7" ht="12" spans="1:9">
      <c r="A7" s="12" t="s">
        <v>8</v>
      </c>
      <c r="B7" s="12"/>
      <c r="C7" s="12"/>
      <c r="D7" s="12"/>
      <c r="E7" s="13" t="s">
        <v>9</v>
      </c>
      <c r="F7" s="14"/>
      <c r="G7" s="15" t="str">
        <f>G6</f>
        <v>BEABMT20210412S-41-B</v>
      </c>
      <c r="H7" s="15"/>
      <c r="I7" s="15"/>
    </row>
    <row r="8" ht="12" spans="1:9">
      <c r="A8" s="16" t="s">
        <v>83</v>
      </c>
      <c r="B8" s="16"/>
      <c r="C8" s="16"/>
      <c r="D8" s="16"/>
      <c r="E8" s="13" t="s">
        <v>84</v>
      </c>
      <c r="F8" s="17"/>
      <c r="G8" s="17"/>
      <c r="H8" s="18">
        <v>44298</v>
      </c>
      <c r="I8" s="18"/>
    </row>
    <row r="9" ht="12" spans="1:9">
      <c r="A9" s="19" t="s">
        <v>85</v>
      </c>
      <c r="B9" s="19"/>
      <c r="C9" s="19"/>
      <c r="D9" s="19"/>
      <c r="E9" s="13" t="s">
        <v>11</v>
      </c>
      <c r="F9" s="17"/>
      <c r="G9" s="17"/>
      <c r="H9" s="18">
        <f>H8</f>
        <v>44298</v>
      </c>
      <c r="I9" s="18"/>
    </row>
    <row r="10" ht="12" spans="1:9">
      <c r="A10" s="20" t="s">
        <v>12</v>
      </c>
      <c r="B10" s="19" t="s">
        <v>86</v>
      </c>
      <c r="C10" s="19"/>
      <c r="D10" s="19"/>
      <c r="E10" s="13" t="s">
        <v>13</v>
      </c>
      <c r="F10" s="17"/>
      <c r="G10" s="17"/>
      <c r="H10" s="18"/>
      <c r="I10" s="18"/>
    </row>
    <row r="11" ht="81" customHeight="1" spans="1:9">
      <c r="A11" s="19" t="s">
        <v>87</v>
      </c>
      <c r="B11" s="19"/>
      <c r="C11" s="19"/>
      <c r="D11" s="19"/>
      <c r="E11" s="21" t="s">
        <v>15</v>
      </c>
      <c r="F11" s="17"/>
      <c r="G11" s="17"/>
      <c r="H11" s="18"/>
      <c r="I11" s="18"/>
    </row>
    <row r="12" ht="12.75" spans="1:9">
      <c r="A12" s="20" t="s">
        <v>16</v>
      </c>
      <c r="B12" s="20"/>
      <c r="C12" s="20"/>
      <c r="D12" s="20"/>
      <c r="E12" s="13" t="s">
        <v>17</v>
      </c>
      <c r="F12" s="17"/>
      <c r="G12" s="22"/>
      <c r="H12" s="23"/>
      <c r="I12" s="23"/>
    </row>
    <row r="13" ht="12.75" spans="1:9">
      <c r="A13" s="20" t="s">
        <v>18</v>
      </c>
      <c r="B13" s="20"/>
      <c r="C13" s="20"/>
      <c r="D13" s="20"/>
      <c r="E13" s="13" t="s">
        <v>19</v>
      </c>
      <c r="F13" s="17"/>
      <c r="G13" s="22"/>
      <c r="H13" s="23"/>
      <c r="I13" s="23"/>
    </row>
    <row r="14" ht="12" spans="1:9">
      <c r="A14" s="24" t="s">
        <v>88</v>
      </c>
      <c r="B14" s="24"/>
      <c r="C14" s="25"/>
      <c r="D14" s="25"/>
      <c r="E14" s="25"/>
      <c r="F14" s="25"/>
      <c r="G14" s="25"/>
      <c r="H14" s="25"/>
      <c r="I14" s="25"/>
    </row>
    <row r="15" ht="12.75" spans="1:9">
      <c r="A15" s="24" t="s">
        <v>21</v>
      </c>
      <c r="B15" s="24"/>
      <c r="C15" s="24"/>
      <c r="D15" s="24"/>
      <c r="E15" s="26"/>
      <c r="F15" s="27"/>
      <c r="G15" s="28"/>
      <c r="H15" s="29"/>
      <c r="I15" s="29"/>
    </row>
    <row r="16" ht="21" customHeight="1" spans="1:9">
      <c r="A16" s="30" t="s">
        <v>89</v>
      </c>
      <c r="B16" s="31" t="s">
        <v>24</v>
      </c>
      <c r="C16" s="31"/>
      <c r="D16" s="32" t="s">
        <v>90</v>
      </c>
      <c r="E16" s="14" t="s">
        <v>91</v>
      </c>
      <c r="F16" s="25" t="s">
        <v>92</v>
      </c>
      <c r="G16" s="33" t="s">
        <v>93</v>
      </c>
      <c r="H16" s="34" t="s">
        <v>25</v>
      </c>
      <c r="I16" s="34"/>
    </row>
    <row r="17" ht="30" customHeight="1" spans="1:9">
      <c r="A17" s="25" t="s">
        <v>28</v>
      </c>
      <c r="B17" s="35" t="s">
        <v>30</v>
      </c>
      <c r="C17" s="35"/>
      <c r="D17" s="14" t="s">
        <v>94</v>
      </c>
      <c r="E17" s="14" t="s">
        <v>95</v>
      </c>
      <c r="F17" s="25" t="s">
        <v>96</v>
      </c>
      <c r="G17" s="36" t="s">
        <v>97</v>
      </c>
      <c r="H17" s="17" t="s">
        <v>31</v>
      </c>
      <c r="I17" s="17"/>
    </row>
    <row r="18" s="1" customFormat="1" ht="12" spans="1:9">
      <c r="A18" s="37">
        <v>1</v>
      </c>
      <c r="B18" s="38" t="s">
        <v>35</v>
      </c>
      <c r="C18" s="38" t="s">
        <v>36</v>
      </c>
      <c r="D18" s="39">
        <v>395.9</v>
      </c>
      <c r="E18" s="39">
        <v>370.9</v>
      </c>
      <c r="F18" s="40">
        <v>3.203</v>
      </c>
      <c r="G18" s="41">
        <v>1</v>
      </c>
      <c r="H18" s="39">
        <v>286</v>
      </c>
      <c r="I18" s="65" t="s">
        <v>37</v>
      </c>
    </row>
    <row r="19" s="1" customFormat="1" ht="12" spans="1:9">
      <c r="A19" s="37">
        <v>2</v>
      </c>
      <c r="B19" s="38" t="s">
        <v>39</v>
      </c>
      <c r="C19" s="38" t="s">
        <v>40</v>
      </c>
      <c r="D19" s="39">
        <v>37</v>
      </c>
      <c r="E19" s="39">
        <v>33</v>
      </c>
      <c r="F19" s="40">
        <v>0.408</v>
      </c>
      <c r="G19" s="41">
        <v>1</v>
      </c>
      <c r="H19" s="39">
        <v>5</v>
      </c>
      <c r="I19" s="65" t="s">
        <v>41</v>
      </c>
    </row>
    <row r="20" s="1" customFormat="1" ht="12" spans="1:9">
      <c r="A20" s="37">
        <v>3</v>
      </c>
      <c r="B20" s="38" t="s">
        <v>43</v>
      </c>
      <c r="C20" s="38" t="s">
        <v>44</v>
      </c>
      <c r="D20" s="39">
        <v>1.02</v>
      </c>
      <c r="E20" s="39">
        <v>1</v>
      </c>
      <c r="F20" s="42">
        <v>0.088</v>
      </c>
      <c r="G20" s="43">
        <v>1</v>
      </c>
      <c r="H20" s="39">
        <v>5</v>
      </c>
      <c r="I20" s="65" t="s">
        <v>37</v>
      </c>
    </row>
    <row r="21" s="1" customFormat="1" ht="36" spans="1:9">
      <c r="A21" s="37">
        <v>4</v>
      </c>
      <c r="B21" s="38" t="s">
        <v>46</v>
      </c>
      <c r="C21" s="38" t="s">
        <v>47</v>
      </c>
      <c r="D21" s="39">
        <v>45.98</v>
      </c>
      <c r="E21" s="39">
        <v>45</v>
      </c>
      <c r="F21" s="44"/>
      <c r="G21" s="45"/>
      <c r="H21" s="39">
        <v>1</v>
      </c>
      <c r="I21" s="65" t="s">
        <v>37</v>
      </c>
    </row>
    <row r="22" s="1" customFormat="1" ht="12" spans="1:9">
      <c r="A22" s="37">
        <v>5</v>
      </c>
      <c r="B22" s="38" t="s">
        <v>49</v>
      </c>
      <c r="C22" s="38" t="s">
        <v>50</v>
      </c>
      <c r="D22" s="39">
        <v>1.8</v>
      </c>
      <c r="E22" s="39">
        <v>1.6</v>
      </c>
      <c r="F22" s="40">
        <v>0.006</v>
      </c>
      <c r="G22" s="41">
        <v>1</v>
      </c>
      <c r="H22" s="39">
        <v>10</v>
      </c>
      <c r="I22" s="65" t="s">
        <v>37</v>
      </c>
    </row>
    <row r="23" s="1" customFormat="1" ht="24" spans="1:9">
      <c r="A23" s="37">
        <v>6</v>
      </c>
      <c r="B23" s="38" t="s">
        <v>52</v>
      </c>
      <c r="C23" s="38" t="s">
        <v>53</v>
      </c>
      <c r="D23" s="39">
        <v>1000</v>
      </c>
      <c r="E23" s="39">
        <v>950</v>
      </c>
      <c r="F23" s="40">
        <v>1.008</v>
      </c>
      <c r="G23" s="41">
        <v>1</v>
      </c>
      <c r="H23" s="39">
        <v>1000</v>
      </c>
      <c r="I23" s="65" t="s">
        <v>54</v>
      </c>
    </row>
    <row r="24" s="1" customFormat="1" ht="24" spans="1:9">
      <c r="A24" s="37">
        <v>7</v>
      </c>
      <c r="B24" s="38" t="s">
        <v>56</v>
      </c>
      <c r="C24" s="38" t="s">
        <v>57</v>
      </c>
      <c r="D24" s="39">
        <v>1.9</v>
      </c>
      <c r="E24" s="39">
        <v>1.5</v>
      </c>
      <c r="F24" s="40">
        <v>0.015</v>
      </c>
      <c r="G24" s="41">
        <v>1</v>
      </c>
      <c r="H24" s="39">
        <v>4</v>
      </c>
      <c r="I24" s="65" t="s">
        <v>37</v>
      </c>
    </row>
    <row r="25" s="1" customFormat="1" ht="12" spans="1:9">
      <c r="A25" s="37">
        <v>8</v>
      </c>
      <c r="B25" s="38" t="s">
        <v>59</v>
      </c>
      <c r="C25" s="38" t="s">
        <v>60</v>
      </c>
      <c r="D25" s="39">
        <v>70</v>
      </c>
      <c r="E25" s="39">
        <v>60</v>
      </c>
      <c r="F25" s="40">
        <v>0.405</v>
      </c>
      <c r="G25" s="41">
        <v>1</v>
      </c>
      <c r="H25" s="39">
        <v>300</v>
      </c>
      <c r="I25" s="65" t="s">
        <v>37</v>
      </c>
    </row>
    <row r="26" s="1" customFormat="1" ht="12" spans="1:9">
      <c r="A26" s="37">
        <v>9</v>
      </c>
      <c r="B26" s="38" t="s">
        <v>61</v>
      </c>
      <c r="C26" s="38" t="s">
        <v>62</v>
      </c>
      <c r="D26" s="39">
        <v>9.5</v>
      </c>
      <c r="E26" s="39">
        <v>9.3</v>
      </c>
      <c r="F26" s="42">
        <v>0.027</v>
      </c>
      <c r="G26" s="43">
        <v>1</v>
      </c>
      <c r="H26" s="39">
        <v>1</v>
      </c>
      <c r="I26" s="65" t="s">
        <v>37</v>
      </c>
    </row>
    <row r="27" s="1" customFormat="1" ht="12" spans="1:9">
      <c r="A27" s="37">
        <v>10</v>
      </c>
      <c r="B27" s="38" t="s">
        <v>63</v>
      </c>
      <c r="C27" s="38" t="s">
        <v>64</v>
      </c>
      <c r="D27" s="39">
        <v>0.5</v>
      </c>
      <c r="E27" s="39">
        <v>0.4</v>
      </c>
      <c r="F27" s="46"/>
      <c r="G27" s="47"/>
      <c r="H27" s="39">
        <v>6</v>
      </c>
      <c r="I27" s="65" t="s">
        <v>41</v>
      </c>
    </row>
    <row r="28" s="1" customFormat="1" ht="12" spans="1:9">
      <c r="A28" s="37">
        <v>11</v>
      </c>
      <c r="B28" s="38" t="s">
        <v>65</v>
      </c>
      <c r="C28" s="38" t="s">
        <v>66</v>
      </c>
      <c r="D28" s="39">
        <v>1</v>
      </c>
      <c r="E28" s="39">
        <v>0.9</v>
      </c>
      <c r="F28" s="46"/>
      <c r="G28" s="47"/>
      <c r="H28" s="39">
        <v>6</v>
      </c>
      <c r="I28" s="65" t="s">
        <v>41</v>
      </c>
    </row>
    <row r="29" s="1" customFormat="1" ht="12" spans="1:9">
      <c r="A29" s="37">
        <v>12</v>
      </c>
      <c r="B29" s="38" t="s">
        <v>67</v>
      </c>
      <c r="C29" s="38" t="s">
        <v>68</v>
      </c>
      <c r="D29" s="39">
        <v>1</v>
      </c>
      <c r="E29" s="39">
        <v>0.9</v>
      </c>
      <c r="F29" s="46"/>
      <c r="G29" s="47"/>
      <c r="H29" s="39">
        <v>4</v>
      </c>
      <c r="I29" s="65" t="s">
        <v>41</v>
      </c>
    </row>
    <row r="30" s="1" customFormat="1" ht="12" spans="1:9">
      <c r="A30" s="37">
        <v>13</v>
      </c>
      <c r="B30" s="38" t="s">
        <v>69</v>
      </c>
      <c r="C30" s="38" t="s">
        <v>70</v>
      </c>
      <c r="D30" s="39">
        <v>2</v>
      </c>
      <c r="E30" s="39">
        <v>1.8</v>
      </c>
      <c r="F30" s="46"/>
      <c r="G30" s="47"/>
      <c r="H30" s="39">
        <v>3</v>
      </c>
      <c r="I30" s="65" t="s">
        <v>37</v>
      </c>
    </row>
    <row r="31" s="1" customFormat="1" ht="12" spans="1:9">
      <c r="A31" s="37">
        <v>14</v>
      </c>
      <c r="B31" s="38" t="s">
        <v>63</v>
      </c>
      <c r="C31" s="38" t="s">
        <v>64</v>
      </c>
      <c r="D31" s="39">
        <v>0.5</v>
      </c>
      <c r="E31" s="39">
        <v>0.4</v>
      </c>
      <c r="F31" s="46"/>
      <c r="G31" s="47"/>
      <c r="H31" s="39">
        <v>6</v>
      </c>
      <c r="I31" s="65" t="s">
        <v>37</v>
      </c>
    </row>
    <row r="32" s="1" customFormat="1" ht="12" spans="1:9">
      <c r="A32" s="37">
        <v>15</v>
      </c>
      <c r="B32" s="38" t="s">
        <v>63</v>
      </c>
      <c r="C32" s="38" t="s">
        <v>64</v>
      </c>
      <c r="D32" s="39">
        <v>0.5</v>
      </c>
      <c r="E32" s="39">
        <v>0.4</v>
      </c>
      <c r="F32" s="46"/>
      <c r="G32" s="47"/>
      <c r="H32" s="39">
        <v>2</v>
      </c>
      <c r="I32" s="65" t="s">
        <v>41</v>
      </c>
    </row>
    <row r="33" s="1" customFormat="1" ht="24" spans="1:9">
      <c r="A33" s="37">
        <v>16</v>
      </c>
      <c r="B33" s="38" t="s">
        <v>71</v>
      </c>
      <c r="C33" s="38" t="s">
        <v>72</v>
      </c>
      <c r="D33" s="39">
        <v>2</v>
      </c>
      <c r="E33" s="39">
        <v>1.8</v>
      </c>
      <c r="F33" s="44"/>
      <c r="G33" s="45"/>
      <c r="H33" s="39">
        <v>3</v>
      </c>
      <c r="I33" s="65" t="s">
        <v>41</v>
      </c>
    </row>
    <row r="34" s="1" customFormat="1" ht="21" customHeight="1" spans="1:9">
      <c r="A34" s="37"/>
      <c r="B34" s="48"/>
      <c r="C34" s="48"/>
      <c r="D34" s="39"/>
      <c r="E34" s="39"/>
      <c r="F34" s="40"/>
      <c r="G34" s="41"/>
      <c r="H34" s="39"/>
      <c r="I34" s="65"/>
    </row>
    <row r="35" ht="12" spans="1:9">
      <c r="A35" s="37"/>
      <c r="B35" s="38"/>
      <c r="C35" s="38"/>
      <c r="D35" s="39"/>
      <c r="E35" s="39"/>
      <c r="F35" s="40"/>
      <c r="G35" s="41"/>
      <c r="H35" s="39"/>
      <c r="I35" s="65"/>
    </row>
    <row r="36" ht="12.75" spans="1:9">
      <c r="A36" s="27" t="s">
        <v>73</v>
      </c>
      <c r="B36" s="49"/>
      <c r="C36" s="49"/>
      <c r="D36" s="50">
        <f>SUM(D18:D35)</f>
        <v>1570.6</v>
      </c>
      <c r="E36" s="50">
        <f>SUM(E18:E35)</f>
        <v>1478.9</v>
      </c>
      <c r="F36" s="50">
        <f>SUM(F18:F35)</f>
        <v>5.16</v>
      </c>
      <c r="G36" s="51">
        <f>SUM(G18:G35)</f>
        <v>8</v>
      </c>
      <c r="H36" s="50">
        <f>SUM(H18:H35)</f>
        <v>1642</v>
      </c>
      <c r="I36" s="28"/>
    </row>
    <row r="37" ht="12.75" spans="1:9">
      <c r="A37" s="52"/>
      <c r="B37" s="53"/>
      <c r="C37" s="54"/>
      <c r="D37" s="55"/>
      <c r="E37" s="55"/>
      <c r="F37" s="55"/>
      <c r="G37" s="56"/>
      <c r="H37" s="56"/>
      <c r="I37" s="55"/>
    </row>
    <row r="38" ht="12" spans="1:9">
      <c r="A38" s="52"/>
      <c r="B38" s="54"/>
      <c r="C38" s="54"/>
      <c r="D38" s="55"/>
      <c r="E38" s="55"/>
      <c r="F38" s="55"/>
      <c r="G38" s="56"/>
      <c r="H38" s="56"/>
      <c r="I38" s="55"/>
    </row>
    <row r="39" ht="12" spans="1:9">
      <c r="A39" s="17"/>
      <c r="B39" s="57" t="s">
        <v>77</v>
      </c>
      <c r="C39" s="57"/>
      <c r="D39" s="58"/>
      <c r="E39" s="58"/>
      <c r="F39" s="58"/>
      <c r="G39" s="59"/>
      <c r="H39" s="59"/>
      <c r="I39" s="59"/>
    </row>
    <row r="40" ht="12" spans="1:9">
      <c r="A40" s="17"/>
      <c r="B40" s="57" t="s">
        <v>79</v>
      </c>
      <c r="C40" s="57"/>
      <c r="D40" s="58"/>
      <c r="E40" s="58"/>
      <c r="F40" s="60">
        <f>H8</f>
        <v>44298</v>
      </c>
      <c r="G40" s="60"/>
      <c r="H40" s="60"/>
      <c r="I40" s="60"/>
    </row>
    <row r="41" ht="12.75" spans="1:9">
      <c r="A41" s="61"/>
      <c r="B41" s="62"/>
      <c r="C41" s="62"/>
      <c r="D41" s="61"/>
      <c r="E41" s="63"/>
      <c r="F41" s="64"/>
      <c r="G41" s="61"/>
      <c r="H41" s="61"/>
      <c r="I41" s="61"/>
    </row>
    <row r="42" ht="12"/>
  </sheetData>
  <autoFilter ref="A17:I34">
    <extLst/>
  </autoFilter>
  <mergeCells count="43">
    <mergeCell ref="A1:I1"/>
    <mergeCell ref="A2:I2"/>
    <mergeCell ref="A3:I3"/>
    <mergeCell ref="A4:I4"/>
    <mergeCell ref="A5:I5"/>
    <mergeCell ref="A6:D6"/>
    <mergeCell ref="E6:F6"/>
    <mergeCell ref="G6:I6"/>
    <mergeCell ref="A7:D7"/>
    <mergeCell ref="G7:I7"/>
    <mergeCell ref="A8:D8"/>
    <mergeCell ref="E8:G8"/>
    <mergeCell ref="H8:I8"/>
    <mergeCell ref="A9:D9"/>
    <mergeCell ref="E9:G9"/>
    <mergeCell ref="H9:I9"/>
    <mergeCell ref="B10:D10"/>
    <mergeCell ref="E10:G10"/>
    <mergeCell ref="H10:I10"/>
    <mergeCell ref="A11:D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B35:C35"/>
    <mergeCell ref="D39:E39"/>
    <mergeCell ref="D40:E40"/>
    <mergeCell ref="F40:I40"/>
    <mergeCell ref="F20:F21"/>
    <mergeCell ref="F26:F33"/>
    <mergeCell ref="G20:G21"/>
    <mergeCell ref="G26:G33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</cp:lastModifiedBy>
  <dcterms:created xsi:type="dcterms:W3CDTF">2020-02-22T06:34:00Z</dcterms:created>
  <dcterms:modified xsi:type="dcterms:W3CDTF">2021-04-15T04:39:44Z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2052-11.1.0.9739</vt:lpwstr>
  </property>
</Properties>
</file>