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发票!$A$1:$J$31</definedName>
    <definedName name="_xlnm.Print_Area" localSheetId="1">装箱单!$A$1:$L$30</definedName>
  </definedNames>
  <calcPr calcId="144525"/>
</workbook>
</file>

<file path=xl/sharedStrings.xml><?xml version="1.0" encoding="utf-8"?>
<sst xmlns="http://schemas.openxmlformats.org/spreadsheetml/2006/main" count="129" uniqueCount="103">
  <si>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</si>
  <si>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2021-5-26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</si>
  <si>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</si>
  <si>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>SJYM-CCL-CK-2021-0020/0016/0017/0025/0037/0007/0043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</si>
  <si>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CCL2021050026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</si>
  <si>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</si>
  <si>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</si>
  <si>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</si>
  <si>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</si>
  <si>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</si>
  <si>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</si>
  <si>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</si>
  <si>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</si>
  <si>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</si>
  <si>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</si>
  <si>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</si>
  <si>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</si>
  <si>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</si>
  <si>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</si>
  <si>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</si>
  <si>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</si>
  <si>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</si>
  <si>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石灰石制粉系统</t>
  </si>
  <si>
    <t>Limestone pulverizing system</t>
  </si>
  <si>
    <t>套/Piece</t>
  </si>
  <si>
    <t>旋流器组</t>
  </si>
  <si>
    <t xml:space="preserve"> Cyclone group </t>
  </si>
  <si>
    <t>台/Piece</t>
  </si>
  <si>
    <t xml:space="preserve">Cyclone group </t>
  </si>
  <si>
    <t>直线振动筛</t>
  </si>
  <si>
    <t>Linear vibrating screen</t>
  </si>
  <si>
    <t>绝缘双梁桥式起重机</t>
  </si>
  <si>
    <t xml:space="preserve"> Insulated double beam bridge crane</t>
  </si>
  <si>
    <t>电动葫芦</t>
  </si>
  <si>
    <t xml:space="preserve"> Electric hoist</t>
  </si>
  <si>
    <t>无油螺杆鼓风机</t>
  </si>
  <si>
    <t xml:space="preserve"> Oil-free screw blower </t>
  </si>
  <si>
    <t>碳钢储气罐</t>
  </si>
  <si>
    <t>Carbon steel gas tank</t>
  </si>
  <si>
    <t>件/Piece</t>
  </si>
  <si>
    <t>玻璃钢格栅</t>
  </si>
  <si>
    <t xml:space="preserve"> FRP grating</t>
  </si>
  <si>
    <t>平方米/㎡</t>
  </si>
  <si>
    <t>不锈钢扣件</t>
  </si>
  <si>
    <t xml:space="preserve"> Stainless steel fasteners </t>
  </si>
  <si>
    <t>重型板式给料机</t>
  </si>
  <si>
    <t xml:space="preserve">Heavy apron feeder </t>
  </si>
  <si>
    <t>冷却塔</t>
  </si>
  <si>
    <t xml:space="preserve">Cooling Tower 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</si>
  <si>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</si>
  <si>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</si>
  <si>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</si>
  <si>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</si>
  <si>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</si>
  <si>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</si>
  <si>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</si>
  <si>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</si>
  <si>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</si>
  <si>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</si>
  <si>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</si>
  <si>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</si>
  <si>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</si>
  <si>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</si>
  <si>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</si>
  <si>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</si>
  <si>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</si>
  <si>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</si>
  <si>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</si>
  <si>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</si>
  <si>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</si>
  <si>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</si>
  <si>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</si>
  <si>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</si>
  <si>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</si>
  <si>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</si>
  <si>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</si>
  <si>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</si>
  <si>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</si>
  <si>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</si>
  <si>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</si>
  <si>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</si>
  <si>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MRN198</t>
  </si>
  <si>
    <t>CCL</t>
  </si>
  <si>
    <t>裸装/框架/木箱</t>
  </si>
  <si>
    <t>FX500-GX*4</t>
  </si>
  <si>
    <t>胶合板箱</t>
  </si>
  <si>
    <t>FX250-GX-10*4</t>
  </si>
  <si>
    <t>ZKX2445</t>
  </si>
  <si>
    <t>QY10T</t>
  </si>
  <si>
    <t>油布/木箱</t>
  </si>
  <si>
    <t>CD1</t>
  </si>
  <si>
    <t>木箱</t>
  </si>
  <si>
    <t>SPSZ-185A+/1.2</t>
  </si>
  <si>
    <t>C-15/0.8</t>
  </si>
  <si>
    <t xml:space="preserve">38mm  </t>
  </si>
  <si>
    <t>铁托盘</t>
  </si>
  <si>
    <t>38mm C型</t>
  </si>
  <si>
    <t>GBZ1000*5000</t>
  </si>
  <si>
    <t>裸装/铁箱</t>
  </si>
  <si>
    <t>BY-R-250T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</si>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</sst>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* #,##0.00_);_(* \(#,##0.00\);_(* &quot;-&quot;??_);_(@_)"/>
    <numFmt numFmtId="177" formatCode="[$-409]d\-mmm;@"/>
    <numFmt numFmtId="43" formatCode="_ * #,##0.00_ ;_ * \-#,##0.00_ ;_ * &quot;-&quot;??_ ;_ @_ "/>
    <numFmt numFmtId="41" formatCode="_ * #,##0_ ;_ * \-#,##0_ ;_ * &quot;-&quot;_ ;_ @_ "/>
    <numFmt numFmtId="178" formatCode="0_);[Red]\(0\)"/>
    <numFmt numFmtId="179" formatCode="0.000_ "/>
    <numFmt numFmtId="180" formatCode="0.00_);[Red]\(0.00\)"/>
    <numFmt numFmtId="181" formatCode="0.0000_);[Red]\(0.0000\)"/>
    <numFmt numFmtId="182" formatCode="0.0_ "/>
    <numFmt numFmtId="183" formatCode="0.00_ "/>
  </numFmts>
  <fonts count="62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2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Verdana"/>
      <charset val="134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0"/>
      <color indexed="8"/>
      <name val="Arial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u/>
      <sz val="10"/>
      <color theme="10"/>
      <name val="Verdana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u/>
      <sz val="10"/>
      <color theme="11"/>
      <name val="Verdana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51">
    <xf numFmtId="177" fontId="0" fillId="0" borderId="0">
      <alignment vertical="center"/>
    </xf>
    <xf numFmtId="177" fontId="21" fillId="0" borderId="0"/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177" fontId="15" fillId="0" borderId="0"/>
    <xf numFmtId="0" fontId="17" fillId="10" borderId="0" applyNumberFormat="0" applyBorder="0" applyAlignment="0" applyProtection="0">
      <alignment vertical="center"/>
    </xf>
    <xf numFmtId="0" fontId="31" fillId="12" borderId="15" applyNumberFormat="0" applyAlignment="0" applyProtection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8" fillId="0" borderId="0"/>
    <xf numFmtId="177" fontId="15" fillId="0" borderId="0"/>
    <xf numFmtId="44" fontId="23" fillId="0" borderId="0" applyFon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>
      <alignment vertical="center"/>
    </xf>
    <xf numFmtId="177" fontId="21" fillId="0" borderId="0"/>
    <xf numFmtId="177" fontId="15" fillId="0" borderId="0">
      <alignment vertical="center"/>
    </xf>
    <xf numFmtId="177" fontId="15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177" fontId="37" fillId="13" borderId="18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7" fontId="15" fillId="0" borderId="0">
      <alignment vertical="center"/>
    </xf>
    <xf numFmtId="177" fontId="21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7" fontId="21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177" fontId="21" fillId="0" borderId="0"/>
    <xf numFmtId="0" fontId="35" fillId="0" borderId="0" applyNumberFormat="0" applyFill="0" applyBorder="0" applyAlignment="0" applyProtection="0">
      <alignment vertical="center"/>
    </xf>
    <xf numFmtId="177" fontId="20" fillId="0" borderId="0">
      <alignment vertical="center"/>
    </xf>
    <xf numFmtId="0" fontId="23" fillId="19" borderId="17" applyNumberFormat="0" applyFont="0" applyAlignment="0" applyProtection="0">
      <alignment vertical="center"/>
    </xf>
    <xf numFmtId="177" fontId="15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33" fillId="0" borderId="11" applyNumberFormat="0" applyFill="0" applyAlignment="0" applyProtection="0">
      <alignment vertical="center"/>
    </xf>
    <xf numFmtId="177" fontId="15" fillId="0" borderId="0">
      <alignment vertical="center"/>
    </xf>
    <xf numFmtId="0" fontId="24" fillId="0" borderId="11" applyNumberFormat="0" applyFill="0" applyAlignment="0" applyProtection="0">
      <alignment vertical="center"/>
    </xf>
    <xf numFmtId="177" fontId="15" fillId="0" borderId="0">
      <alignment vertical="center"/>
    </xf>
    <xf numFmtId="0" fontId="25" fillId="11" borderId="0" applyNumberFormat="0" applyBorder="0" applyAlignment="0" applyProtection="0">
      <alignment vertical="center"/>
    </xf>
    <xf numFmtId="177" fontId="15" fillId="0" borderId="0">
      <alignment vertical="center"/>
    </xf>
    <xf numFmtId="0" fontId="29" fillId="0" borderId="14" applyNumberFormat="0" applyFill="0" applyAlignment="0" applyProtection="0">
      <alignment vertical="center"/>
    </xf>
    <xf numFmtId="177" fontId="15" fillId="0" borderId="0">
      <alignment vertical="center"/>
    </xf>
    <xf numFmtId="0" fontId="25" fillId="14" borderId="0" applyNumberFormat="0" applyBorder="0" applyAlignment="0" applyProtection="0">
      <alignment vertical="center"/>
    </xf>
    <xf numFmtId="177" fontId="18" fillId="0" borderId="0"/>
    <xf numFmtId="177" fontId="18" fillId="0" borderId="0"/>
    <xf numFmtId="0" fontId="22" fillId="5" borderId="10" applyNumberFormat="0" applyAlignment="0" applyProtection="0">
      <alignment vertical="center"/>
    </xf>
    <xf numFmtId="177" fontId="18" fillId="0" borderId="0"/>
    <xf numFmtId="177" fontId="18" fillId="0" borderId="0"/>
    <xf numFmtId="0" fontId="38" fillId="5" borderId="15" applyNumberFormat="0" applyAlignment="0" applyProtection="0">
      <alignment vertical="center"/>
    </xf>
    <xf numFmtId="177" fontId="21" fillId="0" borderId="0"/>
    <xf numFmtId="177" fontId="21" fillId="23" borderId="0" applyNumberFormat="0" applyBorder="0" applyAlignment="0" applyProtection="0">
      <alignment vertical="center"/>
    </xf>
    <xf numFmtId="0" fontId="40" fillId="24" borderId="19" applyNumberFormat="0" applyAlignment="0" applyProtection="0">
      <alignment vertical="center"/>
    </xf>
    <xf numFmtId="177" fontId="15" fillId="0" borderId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0" fontId="42" fillId="0" borderId="21" applyNumberFormat="0" applyFill="0" applyAlignment="0" applyProtection="0">
      <alignment vertical="center"/>
    </xf>
    <xf numFmtId="177" fontId="1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7" fontId="15" fillId="0" borderId="0"/>
    <xf numFmtId="177" fontId="15" fillId="0" borderId="0"/>
    <xf numFmtId="0" fontId="17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7" fontId="15" fillId="0" borderId="0"/>
    <xf numFmtId="177" fontId="15" fillId="0" borderId="0"/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177" fontId="32" fillId="13" borderId="16" applyNumberFormat="0" applyAlignment="0" applyProtection="0">
      <alignment vertical="center"/>
    </xf>
    <xf numFmtId="177" fontId="15" fillId="0" borderId="0"/>
    <xf numFmtId="177" fontId="15" fillId="0" borderId="0"/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7" fontId="15" fillId="0" borderId="0"/>
    <xf numFmtId="0" fontId="17" fillId="3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177" fontId="15" fillId="0" borderId="0"/>
    <xf numFmtId="177" fontId="45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25" fillId="15" borderId="0" applyNumberFormat="0" applyBorder="0" applyAlignment="0" applyProtection="0">
      <alignment vertical="center"/>
    </xf>
    <xf numFmtId="177" fontId="15" fillId="0" borderId="0"/>
    <xf numFmtId="177" fontId="21" fillId="0" borderId="0"/>
    <xf numFmtId="177" fontId="27" fillId="42" borderId="0" applyNumberFormat="0" applyBorder="0" applyAlignment="0" applyProtection="0">
      <alignment vertical="center"/>
    </xf>
    <xf numFmtId="177" fontId="15" fillId="0" borderId="0"/>
    <xf numFmtId="177" fontId="15" fillId="0" borderId="0"/>
    <xf numFmtId="177" fontId="21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21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21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>
      <alignment vertical="center"/>
    </xf>
    <xf numFmtId="177" fontId="15" fillId="0" borderId="0"/>
    <xf numFmtId="177" fontId="15" fillId="0" borderId="0"/>
    <xf numFmtId="177" fontId="15" fillId="0" borderId="0">
      <alignment vertical="center"/>
    </xf>
    <xf numFmtId="177" fontId="15" fillId="0" borderId="0">
      <alignment vertical="center"/>
    </xf>
    <xf numFmtId="177" fontId="20" fillId="0" borderId="0"/>
    <xf numFmtId="177" fontId="21" fillId="43" borderId="0" applyNumberFormat="0" applyBorder="0" applyAlignment="0" applyProtection="0">
      <alignment vertical="center"/>
    </xf>
    <xf numFmtId="177" fontId="21" fillId="44" borderId="0" applyNumberFormat="0" applyBorder="0" applyAlignment="0" applyProtection="0">
      <alignment vertical="center"/>
    </xf>
    <xf numFmtId="177" fontId="21" fillId="45" borderId="0" applyNumberFormat="0" applyBorder="0" applyAlignment="0" applyProtection="0">
      <alignment vertical="center"/>
    </xf>
    <xf numFmtId="177" fontId="21" fillId="0" borderId="0">
      <alignment vertical="center"/>
    </xf>
    <xf numFmtId="177" fontId="21" fillId="2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21" fillId="46" borderId="0" applyNumberFormat="0" applyBorder="0" applyAlignment="0" applyProtection="0">
      <alignment vertical="center"/>
    </xf>
    <xf numFmtId="177" fontId="21" fillId="47" borderId="0" applyNumberFormat="0" applyBorder="0" applyAlignment="0" applyProtection="0">
      <alignment vertical="center"/>
    </xf>
    <xf numFmtId="177" fontId="21" fillId="4" borderId="0" applyNumberFormat="0" applyBorder="0" applyAlignment="0" applyProtection="0">
      <alignment vertical="center"/>
    </xf>
    <xf numFmtId="177" fontId="21" fillId="4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4" borderId="0" applyNumberFormat="0" applyBorder="0" applyAlignment="0" applyProtection="0">
      <alignment vertical="center"/>
    </xf>
    <xf numFmtId="177" fontId="21" fillId="49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16" fillId="0" borderId="0">
      <alignment vertical="center"/>
    </xf>
    <xf numFmtId="177" fontId="27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29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0" fillId="0" borderId="0" applyBorder="0" applyProtection="0"/>
    <xf numFmtId="177" fontId="20" fillId="0" borderId="0">
      <alignment vertical="center"/>
    </xf>
    <xf numFmtId="177" fontId="16" fillId="0" borderId="0"/>
    <xf numFmtId="177" fontId="16" fillId="0" borderId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/>
    <xf numFmtId="177" fontId="48" fillId="0" borderId="22" applyNumberFormat="0" applyFill="0" applyAlignment="0" applyProtection="0">
      <alignment vertical="center"/>
    </xf>
    <xf numFmtId="177" fontId="49" fillId="0" borderId="23" applyNumberFormat="0" applyFill="0" applyAlignment="0" applyProtection="0">
      <alignment vertical="center"/>
    </xf>
    <xf numFmtId="177" fontId="28" fillId="0" borderId="13" applyNumberFormat="0" applyFill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50" fillId="44" borderId="0" applyNumberFormat="0" applyBorder="0" applyAlignment="0" applyProtection="0">
      <alignment vertical="center"/>
    </xf>
    <xf numFmtId="177" fontId="18" fillId="0" borderId="0"/>
    <xf numFmtId="177" fontId="15" fillId="0" borderId="0"/>
    <xf numFmtId="177" fontId="15" fillId="0" borderId="0">
      <alignment vertical="center"/>
    </xf>
    <xf numFmtId="177" fontId="21" fillId="0" borderId="0">
      <alignment vertical="center"/>
    </xf>
    <xf numFmtId="177" fontId="15" fillId="0" borderId="0"/>
    <xf numFmtId="177" fontId="18" fillId="0" borderId="0"/>
    <xf numFmtId="177" fontId="15" fillId="0" borderId="0"/>
    <xf numFmtId="177" fontId="18" fillId="0" borderId="0"/>
    <xf numFmtId="177" fontId="16" fillId="0" borderId="0">
      <alignment vertical="center"/>
    </xf>
    <xf numFmtId="177" fontId="18" fillId="0" borderId="0"/>
    <xf numFmtId="177" fontId="18" fillId="0" borderId="0"/>
    <xf numFmtId="177" fontId="16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21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43" fontId="15" fillId="0" borderId="0" applyFont="0" applyFill="0" applyBorder="0" applyAlignment="0" applyProtection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6" fillId="0" borderId="0"/>
    <xf numFmtId="177" fontId="16" fillId="0" borderId="0"/>
    <xf numFmtId="177" fontId="18" fillId="0" borderId="0"/>
    <xf numFmtId="177" fontId="18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15" fillId="0" borderId="0"/>
    <xf numFmtId="177" fontId="53" fillId="0" borderId="26" applyNumberFormat="0" applyFill="0" applyAlignment="0" applyProtection="0">
      <alignment vertical="center"/>
    </xf>
    <xf numFmtId="177" fontId="15" fillId="0" borderId="0"/>
    <xf numFmtId="177" fontId="15" fillId="0" borderId="0"/>
    <xf numFmtId="177" fontId="16" fillId="0" borderId="0"/>
    <xf numFmtId="177" fontId="16" fillId="0" borderId="0"/>
    <xf numFmtId="177" fontId="18" fillId="0" borderId="0"/>
    <xf numFmtId="177" fontId="16" fillId="0" borderId="0">
      <alignment vertical="center"/>
    </xf>
    <xf numFmtId="177" fontId="15" fillId="0" borderId="0"/>
    <xf numFmtId="177" fontId="16" fillId="0" borderId="0"/>
    <xf numFmtId="177" fontId="16" fillId="0" borderId="0"/>
    <xf numFmtId="177" fontId="15" fillId="0" borderId="0">
      <alignment vertical="center"/>
    </xf>
    <xf numFmtId="177" fontId="18" fillId="0" borderId="0"/>
    <xf numFmtId="177" fontId="15" fillId="0" borderId="0"/>
    <xf numFmtId="177" fontId="15" fillId="0" borderId="0"/>
    <xf numFmtId="177" fontId="15" fillId="0" borderId="0"/>
    <xf numFmtId="177" fontId="15" fillId="0" borderId="0">
      <alignment vertical="center"/>
    </xf>
    <xf numFmtId="177" fontId="15" fillId="0" borderId="0"/>
    <xf numFmtId="177" fontId="15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 applyProtection="0">
      <alignment vertical="center"/>
    </xf>
    <xf numFmtId="177" fontId="15" fillId="0" borderId="0">
      <alignment vertical="center"/>
    </xf>
    <xf numFmtId="177" fontId="27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54" fillId="47" borderId="18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6" fillId="0" borderId="0"/>
    <xf numFmtId="177" fontId="16" fillId="0" borderId="0"/>
    <xf numFmtId="177" fontId="18" fillId="0" borderId="0"/>
    <xf numFmtId="177" fontId="18" fillId="0" borderId="0"/>
    <xf numFmtId="177" fontId="16" fillId="0" borderId="0"/>
    <xf numFmtId="177" fontId="16" fillId="0" borderId="0"/>
    <xf numFmtId="177" fontId="18" fillId="0" borderId="0"/>
    <xf numFmtId="177" fontId="15" fillId="0" borderId="0">
      <alignment vertical="center"/>
    </xf>
    <xf numFmtId="177" fontId="15" fillId="0" borderId="0">
      <alignment vertical="center"/>
    </xf>
    <xf numFmtId="177" fontId="20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27" fillId="5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20" fillId="0" borderId="0"/>
    <xf numFmtId="177" fontId="16" fillId="0" borderId="0">
      <alignment vertical="center"/>
    </xf>
    <xf numFmtId="177" fontId="16" fillId="0" borderId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16" fillId="0" borderId="0"/>
    <xf numFmtId="177" fontId="16" fillId="0" borderId="0"/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16" fillId="0" borderId="0">
      <alignment vertical="center"/>
    </xf>
    <xf numFmtId="177" fontId="16" fillId="0" borderId="0"/>
    <xf numFmtId="177" fontId="16" fillId="0" borderId="0"/>
    <xf numFmtId="177" fontId="15" fillId="0" borderId="0">
      <alignment vertical="center"/>
    </xf>
    <xf numFmtId="177" fontId="16" fillId="0" borderId="0"/>
    <xf numFmtId="177" fontId="16" fillId="0" borderId="0"/>
    <xf numFmtId="177" fontId="16" fillId="0" borderId="0">
      <alignment vertical="center"/>
    </xf>
    <xf numFmtId="177" fontId="15" fillId="0" borderId="0"/>
    <xf numFmtId="177" fontId="16" fillId="0" borderId="0"/>
    <xf numFmtId="177" fontId="16" fillId="0" borderId="0"/>
    <xf numFmtId="177" fontId="18" fillId="0" borderId="0"/>
    <xf numFmtId="177" fontId="18" fillId="0" borderId="0"/>
    <xf numFmtId="177" fontId="16" fillId="0" borderId="0"/>
    <xf numFmtId="177" fontId="16" fillId="0" borderId="0"/>
    <xf numFmtId="177" fontId="18" fillId="0" borderId="0"/>
    <xf numFmtId="177" fontId="18" fillId="0" borderId="0"/>
    <xf numFmtId="177" fontId="15" fillId="0" borderId="0">
      <alignment vertical="center"/>
    </xf>
    <xf numFmtId="177" fontId="15" fillId="0" borderId="0">
      <alignment vertical="center"/>
    </xf>
    <xf numFmtId="177" fontId="16" fillId="0" borderId="0">
      <alignment vertical="center"/>
    </xf>
    <xf numFmtId="177" fontId="15" fillId="0" borderId="0">
      <alignment vertical="center"/>
    </xf>
    <xf numFmtId="177" fontId="16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27" fillId="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6" fillId="0" borderId="0"/>
    <xf numFmtId="177" fontId="16" fillId="0" borderId="0"/>
    <xf numFmtId="177" fontId="16" fillId="0" borderId="0"/>
    <xf numFmtId="177" fontId="16" fillId="0" borderId="0"/>
    <xf numFmtId="177" fontId="15" fillId="52" borderId="24" applyNumberFormat="0" applyFont="0" applyAlignment="0" applyProtection="0">
      <alignment vertical="center"/>
    </xf>
    <xf numFmtId="177" fontId="15" fillId="0" borderId="0"/>
    <xf numFmtId="177" fontId="20" fillId="0" borderId="0">
      <alignment vertical="center"/>
    </xf>
    <xf numFmtId="177" fontId="18" fillId="0" borderId="0"/>
    <xf numFmtId="177" fontId="15" fillId="0" borderId="0"/>
    <xf numFmtId="177" fontId="18" fillId="0" borderId="0"/>
    <xf numFmtId="177" fontId="21" fillId="0" borderId="0">
      <alignment vertical="center"/>
    </xf>
    <xf numFmtId="177" fontId="15" fillId="0" borderId="0"/>
    <xf numFmtId="177" fontId="55" fillId="0" borderId="0" applyNumberFormat="0" applyFill="0" applyBorder="0" applyAlignment="0" applyProtection="0"/>
    <xf numFmtId="177" fontId="56" fillId="45" borderId="0" applyNumberFormat="0" applyBorder="0" applyAlignment="0" applyProtection="0">
      <alignment vertical="center"/>
    </xf>
    <xf numFmtId="177" fontId="52" fillId="0" borderId="25" applyNumberFormat="0" applyFill="0" applyAlignment="0" applyProtection="0">
      <alignment vertical="center"/>
    </xf>
    <xf numFmtId="177" fontId="26" fillId="8" borderId="12" applyNumberFormat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5" borderId="0" applyNumberFormat="0" applyBorder="0" applyAlignment="0" applyProtection="0">
      <alignment vertical="center"/>
    </xf>
    <xf numFmtId="177" fontId="47" fillId="0" borderId="0">
      <alignment vertical="top"/>
    </xf>
    <xf numFmtId="177" fontId="58" fillId="0" borderId="0" applyNumberFormat="0" applyFill="0" applyBorder="0" applyAlignment="0" applyProtection="0"/>
  </cellStyleXfs>
  <cellXfs count="142">
    <xf numFmtId="177" fontId="0" fillId="0" borderId="0" xfId="0" applyFill="1">
      <alignment vertical="center"/>
    </xf>
    <xf numFmtId="177" fontId="1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7" fontId="0" fillId="2" borderId="0" xfId="0" applyFill="1">
      <alignment vertical="center"/>
    </xf>
    <xf numFmtId="177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7" fontId="2" fillId="2" borderId="1" xfId="433" applyFont="1" applyFill="1" applyBorder="1" applyAlignment="1">
      <alignment horizontal="center" vertical="center" wrapText="1"/>
    </xf>
    <xf numFmtId="177" fontId="1" fillId="2" borderId="2" xfId="433" applyFont="1" applyFill="1" applyBorder="1" applyAlignment="1">
      <alignment vertical="center"/>
    </xf>
    <xf numFmtId="177" fontId="1" fillId="2" borderId="3" xfId="433" applyFont="1" applyFill="1" applyBorder="1" applyAlignment="1">
      <alignment vertical="center"/>
    </xf>
    <xf numFmtId="177" fontId="1" fillId="2" borderId="4" xfId="433" applyFont="1" applyFill="1" applyBorder="1" applyAlignment="1">
      <alignment horizontal="center" vertical="center"/>
    </xf>
    <xf numFmtId="177" fontId="1" fillId="2" borderId="4" xfId="433" applyFont="1" applyFill="1" applyBorder="1" applyAlignment="1">
      <alignment vertical="center"/>
    </xf>
    <xf numFmtId="177" fontId="1" fillId="2" borderId="1" xfId="433" applyFont="1" applyFill="1" applyBorder="1" applyAlignment="1">
      <alignment horizontal="center" vertical="center"/>
    </xf>
    <xf numFmtId="177" fontId="1" fillId="2" borderId="5" xfId="433" applyFont="1" applyFill="1" applyBorder="1" applyAlignment="1">
      <alignment horizontal="left" vertical="center" wrapText="1"/>
    </xf>
    <xf numFmtId="177" fontId="1" fillId="2" borderId="3" xfId="433" applyFont="1" applyFill="1" applyBorder="1" applyAlignment="1">
      <alignment horizontal="left" vertical="center" wrapText="1"/>
    </xf>
    <xf numFmtId="177" fontId="1" fillId="2" borderId="5" xfId="433" applyFont="1" applyFill="1" applyBorder="1" applyAlignment="1">
      <alignment vertical="center"/>
    </xf>
    <xf numFmtId="177" fontId="1" fillId="2" borderId="3" xfId="433" applyFont="1" applyFill="1" applyBorder="1" applyAlignment="1">
      <alignment horizontal="center" vertical="center"/>
    </xf>
    <xf numFmtId="177" fontId="1" fillId="2" borderId="2" xfId="36" applyFont="1" applyFill="1" applyBorder="1" applyAlignment="1">
      <alignment vertical="center"/>
    </xf>
    <xf numFmtId="177" fontId="1" fillId="2" borderId="3" xfId="36" applyFont="1" applyFill="1" applyBorder="1" applyAlignment="1">
      <alignment vertical="center"/>
    </xf>
    <xf numFmtId="177" fontId="1" fillId="2" borderId="3" xfId="36" applyFont="1" applyFill="1" applyBorder="1" applyAlignment="1">
      <alignment horizontal="center" vertical="center"/>
    </xf>
    <xf numFmtId="177" fontId="0" fillId="2" borderId="5" xfId="433" applyFont="1" applyFill="1" applyBorder="1" applyAlignment="1"/>
    <xf numFmtId="177" fontId="0" fillId="2" borderId="3" xfId="433" applyFont="1" applyFill="1" applyBorder="1" applyAlignment="1"/>
    <xf numFmtId="177" fontId="0" fillId="2" borderId="4" xfId="433" applyFont="1" applyFill="1" applyBorder="1" applyAlignment="1">
      <alignment horizontal="center"/>
    </xf>
    <xf numFmtId="177" fontId="0" fillId="2" borderId="6" xfId="433" applyFont="1" applyFill="1" applyBorder="1" applyAlignment="1">
      <alignment horizontal="left"/>
    </xf>
    <xf numFmtId="177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7" fontId="0" fillId="2" borderId="1" xfId="433" applyNumberFormat="1" applyFont="1" applyFill="1" applyBorder="1" applyAlignment="1">
      <alignment horizontal="center" vertical="center"/>
    </xf>
    <xf numFmtId="177" fontId="0" fillId="2" borderId="1" xfId="433" applyFont="1" applyFill="1" applyBorder="1" applyAlignment="1">
      <alignment horizontal="center" vertical="center"/>
    </xf>
    <xf numFmtId="177" fontId="0" fillId="2" borderId="6" xfId="433" applyNumberFormat="1" applyFont="1" applyFill="1" applyBorder="1" applyAlignment="1">
      <alignment horizontal="center" vertical="center"/>
    </xf>
    <xf numFmtId="177" fontId="0" fillId="2" borderId="6" xfId="433" applyFont="1" applyFill="1" applyBorder="1" applyAlignment="1">
      <alignment horizontal="center" vertical="center"/>
    </xf>
    <xf numFmtId="177" fontId="0" fillId="2" borderId="7" xfId="433" applyFont="1" applyFill="1" applyBorder="1" applyAlignment="1">
      <alignment horizontal="center" vertical="center"/>
    </xf>
    <xf numFmtId="177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7" fontId="5" fillId="0" borderId="1" xfId="0" applyFont="1" applyBorder="1" applyAlignment="1">
      <alignment horizontal="center" vertical="center" wrapText="1"/>
    </xf>
    <xf numFmtId="177" fontId="6" fillId="0" borderId="1" xfId="0" applyFont="1" applyBorder="1" applyAlignment="1">
      <alignment horizontal="center" vertical="center"/>
    </xf>
    <xf numFmtId="177" fontId="6" fillId="0" borderId="1" xfId="0" applyFont="1" applyBorder="1" applyAlignment="1">
      <alignment horizontal="center" vertical="center" wrapText="1"/>
    </xf>
    <xf numFmtId="177" fontId="0" fillId="0" borderId="1" xfId="0" applyBorder="1" applyAlignment="1">
      <alignment vertical="center" wrapText="1"/>
    </xf>
    <xf numFmtId="177" fontId="5" fillId="0" borderId="1" xfId="0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7" fontId="1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77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7" fontId="1" fillId="2" borderId="2" xfId="433" applyFont="1" applyFill="1" applyBorder="1" applyAlignment="1">
      <alignment horizontal="center" vertical="center" wrapText="1"/>
    </xf>
    <xf numFmtId="177" fontId="1" fillId="2" borderId="3" xfId="433" applyFont="1" applyFill="1" applyBorder="1" applyAlignment="1">
      <alignment horizontal="center" vertical="center" wrapText="1"/>
    </xf>
    <xf numFmtId="177" fontId="1" fillId="2" borderId="4" xfId="433" applyFont="1" applyFill="1" applyBorder="1" applyAlignment="1">
      <alignment horizontal="center" vertical="center" wrapText="1"/>
    </xf>
    <xf numFmtId="177" fontId="1" fillId="2" borderId="4" xfId="433" applyFont="1" applyFill="1" applyBorder="1" applyAlignment="1">
      <alignment horizontal="left" vertical="center" wrapText="1"/>
    </xf>
    <xf numFmtId="177" fontId="1" fillId="2" borderId="4" xfId="36" applyFont="1" applyFill="1" applyBorder="1" applyAlignment="1">
      <alignment horizontal="center" vertical="center"/>
    </xf>
    <xf numFmtId="177" fontId="1" fillId="2" borderId="0" xfId="0" applyFont="1" applyFill="1" applyBorder="1" applyAlignment="1">
      <alignment horizontal="center" vertical="center"/>
    </xf>
    <xf numFmtId="177" fontId="1" fillId="2" borderId="9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7" fontId="0" fillId="2" borderId="6" xfId="433" applyNumberFormat="1" applyFont="1" applyFill="1" applyBorder="1" applyAlignment="1">
      <alignment horizontal="center"/>
    </xf>
    <xf numFmtId="179" fontId="0" fillId="2" borderId="6" xfId="433" applyNumberFormat="1" applyFont="1" applyFill="1" applyBorder="1" applyAlignment="1">
      <alignment horizontal="center"/>
    </xf>
    <xf numFmtId="177" fontId="0" fillId="2" borderId="1" xfId="433" applyFont="1" applyFill="1" applyBorder="1" applyAlignment="1">
      <alignment horizontal="center" vertical="center" wrapText="1"/>
    </xf>
    <xf numFmtId="179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79" fontId="0" fillId="2" borderId="6" xfId="433" applyNumberFormat="1" applyFont="1" applyFill="1" applyBorder="1" applyAlignment="1">
      <alignment horizontal="center" vertical="center"/>
    </xf>
    <xf numFmtId="180" fontId="0" fillId="2" borderId="1" xfId="0" applyNumberFormat="1" applyFill="1" applyBorder="1">
      <alignment vertical="center"/>
    </xf>
    <xf numFmtId="49" fontId="0" fillId="2" borderId="0" xfId="0" applyNumberFormat="1" applyFill="1">
      <alignment vertical="center"/>
    </xf>
    <xf numFmtId="180" fontId="0" fillId="0" borderId="1" xfId="0" applyNumberFormat="1" applyBorder="1">
      <alignment vertical="center"/>
    </xf>
    <xf numFmtId="178" fontId="7" fillId="2" borderId="1" xfId="0" applyNumberFormat="1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7" fontId="8" fillId="2" borderId="0" xfId="0" applyFont="1" applyFill="1">
      <alignment vertical="center"/>
    </xf>
    <xf numFmtId="177" fontId="9" fillId="2" borderId="0" xfId="0" applyFont="1" applyFill="1">
      <alignment vertical="center"/>
    </xf>
    <xf numFmtId="177" fontId="10" fillId="2" borderId="0" xfId="0" applyFont="1" applyFill="1">
      <alignment vertical="center"/>
    </xf>
    <xf numFmtId="177" fontId="3" fillId="2" borderId="0" xfId="0" applyFont="1" applyFill="1" applyAlignment="1">
      <alignment horizontal="center" vertical="center"/>
    </xf>
    <xf numFmtId="177" fontId="11" fillId="2" borderId="0" xfId="0" applyFont="1" applyFill="1" applyAlignment="1">
      <alignment horizontal="center" vertical="center"/>
    </xf>
    <xf numFmtId="177" fontId="3" fillId="2" borderId="0" xfId="0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77" fontId="12" fillId="2" borderId="2" xfId="36" applyFont="1" applyFill="1" applyBorder="1" applyAlignment="1">
      <alignment horizontal="center" vertical="center" wrapText="1"/>
    </xf>
    <xf numFmtId="177" fontId="12" fillId="2" borderId="3" xfId="36" applyFont="1" applyFill="1" applyBorder="1" applyAlignment="1">
      <alignment horizontal="center" vertical="center" wrapText="1"/>
    </xf>
    <xf numFmtId="177" fontId="8" fillId="2" borderId="2" xfId="36" applyFont="1" applyFill="1" applyBorder="1" applyAlignment="1">
      <alignment vertical="center"/>
    </xf>
    <xf numFmtId="177" fontId="8" fillId="2" borderId="3" xfId="36" applyFont="1" applyFill="1" applyBorder="1" applyAlignment="1">
      <alignment horizontal="center" vertical="center"/>
    </xf>
    <xf numFmtId="177" fontId="8" fillId="2" borderId="3" xfId="36" applyFont="1" applyFill="1" applyBorder="1" applyAlignment="1">
      <alignment vertical="center"/>
    </xf>
    <xf numFmtId="177" fontId="8" fillId="2" borderId="3" xfId="36" applyNumberFormat="1" applyFont="1" applyFill="1" applyBorder="1" applyAlignment="1">
      <alignment vertical="center"/>
    </xf>
    <xf numFmtId="177" fontId="8" fillId="2" borderId="3" xfId="36" applyNumberFormat="1" applyFont="1" applyFill="1" applyBorder="1" applyAlignment="1">
      <alignment horizontal="center" vertical="center"/>
    </xf>
    <xf numFmtId="177" fontId="8" fillId="2" borderId="2" xfId="36" applyNumberFormat="1" applyFont="1" applyFill="1" applyBorder="1" applyAlignment="1">
      <alignment horizontal="center" vertical="center" wrapText="1"/>
    </xf>
    <xf numFmtId="177" fontId="8" fillId="2" borderId="1" xfId="36" applyFont="1" applyFill="1" applyBorder="1" applyAlignment="1">
      <alignment horizontal="left" vertical="center"/>
    </xf>
    <xf numFmtId="177" fontId="8" fillId="2" borderId="1" xfId="36" applyFont="1" applyFill="1" applyBorder="1" applyAlignment="1">
      <alignment horizontal="center" vertical="center"/>
    </xf>
    <xf numFmtId="177" fontId="8" fillId="2" borderId="1" xfId="36" applyNumberFormat="1" applyFont="1" applyFill="1" applyBorder="1" applyAlignment="1">
      <alignment horizontal="center" vertical="center"/>
    </xf>
    <xf numFmtId="177" fontId="8" fillId="2" borderId="1" xfId="36" applyFont="1" applyFill="1" applyBorder="1" applyAlignment="1">
      <alignment horizontal="left"/>
    </xf>
    <xf numFmtId="177" fontId="8" fillId="2" borderId="1" xfId="36" applyFont="1" applyFill="1" applyBorder="1" applyAlignment="1">
      <alignment horizontal="center"/>
    </xf>
    <xf numFmtId="177" fontId="8" fillId="2" borderId="1" xfId="36" applyNumberFormat="1" applyFont="1" applyFill="1" applyBorder="1" applyAlignment="1">
      <alignment horizontal="center"/>
    </xf>
    <xf numFmtId="177" fontId="8" fillId="2" borderId="2" xfId="36" applyFont="1" applyFill="1" applyBorder="1" applyAlignment="1">
      <alignment horizontal="left" vertical="center" wrapText="1"/>
    </xf>
    <xf numFmtId="177" fontId="8" fillId="2" borderId="3" xfId="36" applyFont="1" applyFill="1" applyBorder="1" applyAlignment="1">
      <alignment horizontal="left" vertical="center" wrapText="1"/>
    </xf>
    <xf numFmtId="177" fontId="8" fillId="2" borderId="4" xfId="36" applyFont="1" applyFill="1" applyBorder="1" applyAlignment="1">
      <alignment horizontal="left" vertical="center" wrapText="1"/>
    </xf>
    <xf numFmtId="177" fontId="8" fillId="2" borderId="2" xfId="36" applyFont="1" applyFill="1" applyBorder="1" applyAlignment="1">
      <alignment horizontal="left" vertical="center"/>
    </xf>
    <xf numFmtId="177" fontId="8" fillId="2" borderId="3" xfId="36" applyFont="1" applyFill="1" applyBorder="1" applyAlignment="1">
      <alignment horizontal="left" vertical="center"/>
    </xf>
    <xf numFmtId="177" fontId="13" fillId="2" borderId="2" xfId="36" applyNumberFormat="1" applyFont="1" applyFill="1" applyBorder="1" applyAlignment="1">
      <alignment horizontal="left"/>
    </xf>
    <xf numFmtId="177" fontId="13" fillId="2" borderId="3" xfId="36" applyNumberFormat="1" applyFont="1" applyFill="1" applyBorder="1" applyAlignment="1">
      <alignment horizontal="center"/>
    </xf>
    <xf numFmtId="177" fontId="13" fillId="2" borderId="3" xfId="36" applyNumberFormat="1" applyFont="1" applyFill="1" applyBorder="1" applyAlignment="1">
      <alignment horizontal="left"/>
    </xf>
    <xf numFmtId="177" fontId="13" fillId="2" borderId="4" xfId="36" applyNumberFormat="1" applyFont="1" applyFill="1" applyBorder="1" applyAlignment="1">
      <alignment horizontal="left"/>
    </xf>
    <xf numFmtId="178" fontId="14" fillId="2" borderId="1" xfId="36" applyNumberFormat="1" applyFont="1" applyFill="1" applyBorder="1" applyAlignment="1">
      <alignment horizontal="center" vertical="center"/>
    </xf>
    <xf numFmtId="177" fontId="9" fillId="2" borderId="6" xfId="36" applyFont="1" applyFill="1" applyBorder="1" applyAlignment="1">
      <alignment horizontal="center" vertical="center" wrapText="1"/>
    </xf>
    <xf numFmtId="177" fontId="11" fillId="2" borderId="6" xfId="36" applyFont="1" applyFill="1" applyBorder="1" applyAlignment="1">
      <alignment horizontal="center" vertical="center" wrapText="1"/>
    </xf>
    <xf numFmtId="177" fontId="11" fillId="2" borderId="6" xfId="36" applyNumberFormat="1" applyFont="1" applyFill="1" applyBorder="1" applyAlignment="1">
      <alignment horizontal="center" vertical="center" wrapText="1"/>
    </xf>
    <xf numFmtId="177" fontId="11" fillId="2" borderId="7" xfId="36" applyNumberFormat="1" applyFont="1" applyFill="1" applyBorder="1" applyAlignment="1">
      <alignment horizontal="center" vertical="center" wrapText="1"/>
    </xf>
    <xf numFmtId="177" fontId="11" fillId="2" borderId="1" xfId="36" applyFont="1" applyFill="1" applyBorder="1" applyAlignment="1">
      <alignment horizontal="center" vertical="center" wrapText="1"/>
    </xf>
    <xf numFmtId="177" fontId="11" fillId="2" borderId="1" xfId="36" applyNumberFormat="1" applyFont="1" applyFill="1" applyBorder="1" applyAlignment="1">
      <alignment horizontal="center" vertical="center" wrapText="1"/>
    </xf>
    <xf numFmtId="178" fontId="11" fillId="2" borderId="1" xfId="36" applyNumberFormat="1" applyFont="1" applyFill="1" applyBorder="1" applyAlignment="1">
      <alignment horizontal="center" vertical="center" wrapText="1"/>
    </xf>
    <xf numFmtId="177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177" fontId="11" fillId="2" borderId="1" xfId="0" applyFont="1" applyFill="1" applyBorder="1" applyAlignment="1">
      <alignment horizontal="center" vertical="center"/>
    </xf>
    <xf numFmtId="181" fontId="8" fillId="2" borderId="1" xfId="0" applyNumberFormat="1" applyFont="1" applyFill="1" applyBorder="1" applyAlignment="1">
      <alignment horizontal="center" vertical="center"/>
    </xf>
    <xf numFmtId="177" fontId="0" fillId="0" borderId="1" xfId="0" applyBorder="1">
      <alignment vertical="center"/>
    </xf>
    <xf numFmtId="178" fontId="8" fillId="2" borderId="1" xfId="181" applyNumberFormat="1" applyFont="1" applyFill="1" applyBorder="1" applyAlignment="1">
      <alignment horizontal="center" vertical="center" wrapText="1"/>
    </xf>
    <xf numFmtId="177" fontId="8" fillId="2" borderId="2" xfId="36" applyFont="1" applyFill="1" applyBorder="1" applyAlignment="1">
      <alignment horizontal="right" vertical="center" wrapText="1"/>
    </xf>
    <xf numFmtId="177" fontId="8" fillId="2" borderId="3" xfId="36" applyFont="1" applyFill="1" applyBorder="1" applyAlignment="1">
      <alignment horizontal="right" vertical="center" wrapText="1"/>
    </xf>
    <xf numFmtId="177" fontId="8" fillId="2" borderId="0" xfId="36" applyFont="1" applyFill="1" applyBorder="1" applyAlignment="1">
      <alignment horizontal="center" vertical="center"/>
    </xf>
    <xf numFmtId="177" fontId="8" fillId="2" borderId="0" xfId="36" applyFont="1" applyFill="1" applyBorder="1" applyAlignment="1">
      <alignment horizontal="center"/>
    </xf>
    <xf numFmtId="177" fontId="8" fillId="2" borderId="0" xfId="0" applyNumberFormat="1" applyFont="1" applyFill="1" applyBorder="1" applyAlignment="1">
      <alignment horizontal="center" vertical="center"/>
    </xf>
    <xf numFmtId="177" fontId="8" fillId="2" borderId="0" xfId="36" applyNumberFormat="1" applyFont="1" applyFill="1" applyBorder="1" applyAlignment="1">
      <alignment horizontal="center"/>
    </xf>
    <xf numFmtId="177" fontId="8" fillId="2" borderId="0" xfId="36" applyNumberFormat="1" applyFont="1" applyFill="1" applyBorder="1" applyAlignment="1">
      <alignment horizontal="center" vertical="center"/>
    </xf>
    <xf numFmtId="177" fontId="12" fillId="2" borderId="4" xfId="36" applyFont="1" applyFill="1" applyBorder="1" applyAlignment="1">
      <alignment horizontal="center" vertical="center" wrapText="1"/>
    </xf>
    <xf numFmtId="177" fontId="8" fillId="2" borderId="3" xfId="36" applyNumberFormat="1" applyFont="1" applyFill="1" applyBorder="1" applyAlignment="1">
      <alignment horizontal="center" vertical="center" wrapText="1"/>
    </xf>
    <xf numFmtId="177" fontId="8" fillId="2" borderId="4" xfId="36" applyNumberFormat="1" applyFont="1" applyFill="1" applyBorder="1" applyAlignment="1">
      <alignment horizontal="center" vertical="center" wrapText="1"/>
    </xf>
    <xf numFmtId="182" fontId="8" fillId="2" borderId="1" xfId="36" applyNumberFormat="1" applyFont="1" applyFill="1" applyBorder="1" applyAlignment="1">
      <alignment horizontal="left" vertical="center"/>
    </xf>
    <xf numFmtId="178" fontId="8" fillId="2" borderId="1" xfId="36" applyNumberFormat="1" applyFont="1" applyFill="1" applyBorder="1" applyAlignment="1">
      <alignment horizontal="left" vertical="center"/>
    </xf>
    <xf numFmtId="182" fontId="8" fillId="2" borderId="1" xfId="36" applyNumberFormat="1" applyFont="1" applyFill="1" applyBorder="1" applyAlignment="1">
      <alignment horizontal="left"/>
    </xf>
    <xf numFmtId="178" fontId="8" fillId="2" borderId="1" xfId="36" applyNumberFormat="1" applyFont="1" applyFill="1" applyBorder="1" applyAlignment="1">
      <alignment horizontal="left"/>
    </xf>
    <xf numFmtId="183" fontId="8" fillId="2" borderId="1" xfId="36" applyNumberFormat="1" applyFont="1" applyFill="1" applyBorder="1" applyAlignment="1">
      <alignment horizontal="left"/>
    </xf>
    <xf numFmtId="182" fontId="8" fillId="2" borderId="1" xfId="36" applyNumberFormat="1" applyFont="1" applyFill="1" applyBorder="1" applyAlignment="1">
      <alignment horizontal="left" vertical="center" wrapText="1"/>
    </xf>
    <xf numFmtId="178" fontId="8" fillId="2" borderId="1" xfId="36" applyNumberFormat="1" applyFont="1" applyFill="1" applyBorder="1" applyAlignment="1">
      <alignment horizontal="left" vertical="center" wrapText="1"/>
    </xf>
    <xf numFmtId="182" fontId="8" fillId="2" borderId="3" xfId="36" applyNumberFormat="1" applyFont="1" applyFill="1" applyBorder="1" applyAlignment="1">
      <alignment horizontal="left" vertical="center"/>
    </xf>
    <xf numFmtId="178" fontId="8" fillId="2" borderId="4" xfId="36" applyNumberFormat="1" applyFont="1" applyFill="1" applyBorder="1" applyAlignment="1">
      <alignment horizontal="left" vertical="center"/>
    </xf>
    <xf numFmtId="182" fontId="13" fillId="2" borderId="1" xfId="36" applyNumberFormat="1" applyFont="1" applyFill="1" applyBorder="1" applyAlignment="1">
      <alignment horizontal="left"/>
    </xf>
    <xf numFmtId="178" fontId="13" fillId="2" borderId="1" xfId="36" applyNumberFormat="1" applyFont="1" applyFill="1" applyBorder="1" applyAlignment="1">
      <alignment horizontal="left"/>
    </xf>
    <xf numFmtId="180" fontId="11" fillId="2" borderId="8" xfId="36" applyNumberFormat="1" applyFont="1" applyFill="1" applyBorder="1" applyAlignment="1">
      <alignment horizontal="center" vertical="center" wrapText="1"/>
    </xf>
    <xf numFmtId="178" fontId="11" fillId="2" borderId="6" xfId="36" applyNumberFormat="1" applyFont="1" applyFill="1" applyBorder="1" applyAlignment="1">
      <alignment horizontal="center" vertical="center" wrapText="1"/>
    </xf>
    <xf numFmtId="180" fontId="11" fillId="2" borderId="1" xfId="36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/>
    </xf>
    <xf numFmtId="177" fontId="8" fillId="2" borderId="4" xfId="36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80" fontId="8" fillId="2" borderId="0" xfId="36" applyNumberFormat="1" applyFont="1" applyFill="1" applyBorder="1" applyAlignment="1">
      <alignment horizontal="center" vertical="center"/>
    </xf>
    <xf numFmtId="178" fontId="8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topLeftCell="A13" workbookViewId="0">
      <selection activeCell="M28" sqref="M28"/>
    </sheetView>
  </sheetViews>
  <sheetFormatPr defaultColWidth="9" defaultRowHeight="14.25"/>
  <cols>
    <col min="1" max="1" width="6.4" style="69" customWidth="1"/>
    <col min="2" max="2" width="18.1" style="70" customWidth="1"/>
    <col min="3" max="3" width="7.1" style="71" customWidth="1"/>
    <col min="4" max="4" width="15.2" style="71" customWidth="1"/>
    <col min="5" max="5" width="13.7" style="72" customWidth="1"/>
    <col min="6" max="6" width="17.6" style="71" customWidth="1"/>
    <col min="7" max="7" width="8.4" style="69" customWidth="1"/>
    <col min="8" max="8" width="11.2" style="69" customWidth="1"/>
    <col min="9" max="9" width="15.1" style="73" customWidth="1"/>
    <col min="10" max="10" width="13.2" style="69" customWidth="1"/>
    <col min="11" max="16384" width="9" style="71"/>
  </cols>
  <sheetData>
    <row r="1" ht="38.25" customHeight="1" spans="1:10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119"/>
    </row>
    <row r="2" s="66" customFormat="1" ht="72" customHeight="1" spans="1:10">
      <c r="A2" s="76" t="s">
        <v>1</v>
      </c>
      <c r="B2" s="77"/>
      <c r="C2" s="78"/>
      <c r="D2" s="79"/>
      <c r="E2" s="80"/>
      <c r="F2" s="76" t="s">
        <v>2</v>
      </c>
      <c r="H2" s="81" t="s">
        <v>3</v>
      </c>
      <c r="I2" s="120"/>
      <c r="J2" s="121"/>
    </row>
    <row r="3" s="66" customFormat="1" ht="27" customHeight="1" spans="1:10">
      <c r="A3" s="82" t="s">
        <v>4</v>
      </c>
      <c r="B3" s="83"/>
      <c r="C3" s="82"/>
      <c r="D3" s="84"/>
      <c r="E3" s="84"/>
      <c r="F3" s="84"/>
      <c r="G3" s="82"/>
      <c r="H3" s="84"/>
      <c r="I3" s="122"/>
      <c r="J3" s="123"/>
    </row>
    <row r="4" s="66" customFormat="1" ht="27" customHeight="1" spans="1:10">
      <c r="A4" s="82" t="s">
        <v>5</v>
      </c>
      <c r="B4" s="83"/>
      <c r="C4" s="82"/>
      <c r="D4" s="84"/>
      <c r="E4" s="84"/>
      <c r="F4" s="84"/>
      <c r="G4" s="82"/>
      <c r="H4" s="84"/>
      <c r="I4" s="122"/>
      <c r="J4" s="123"/>
    </row>
    <row r="5" s="66" customFormat="1" ht="27" customHeight="1" spans="1:10">
      <c r="A5" s="85" t="s">
        <v>6</v>
      </c>
      <c r="B5" s="86"/>
      <c r="C5" s="85"/>
      <c r="D5" s="87"/>
      <c r="E5" s="87"/>
      <c r="F5" s="87"/>
      <c r="G5" s="85"/>
      <c r="H5" s="87"/>
      <c r="I5" s="124"/>
      <c r="J5" s="125"/>
    </row>
    <row r="6" s="66" customFormat="1" ht="27" customHeight="1" spans="1:10">
      <c r="A6" s="85" t="s">
        <v>7</v>
      </c>
      <c r="B6" s="87"/>
      <c r="C6" s="85"/>
      <c r="D6" s="87"/>
      <c r="E6" s="87"/>
      <c r="F6" s="87"/>
      <c r="G6" s="85"/>
      <c r="H6" s="87"/>
      <c r="I6" s="126"/>
      <c r="J6" s="125"/>
    </row>
    <row r="7" s="66" customFormat="1" ht="27" customHeight="1" spans="1:10">
      <c r="A7" s="88" t="s">
        <v>8</v>
      </c>
      <c r="B7" s="89"/>
      <c r="C7" s="89"/>
      <c r="D7" s="89"/>
      <c r="E7" s="89"/>
      <c r="F7" s="89"/>
      <c r="G7" s="89"/>
      <c r="H7" s="90"/>
      <c r="I7" s="127"/>
      <c r="J7" s="128"/>
    </row>
    <row r="8" s="66" customFormat="1" ht="24" customHeight="1" spans="1:10">
      <c r="A8" s="88" t="s">
        <v>9</v>
      </c>
      <c r="B8" s="89"/>
      <c r="C8" s="89"/>
      <c r="D8" s="89"/>
      <c r="E8" s="89"/>
      <c r="F8" s="89"/>
      <c r="G8" s="89"/>
      <c r="H8" s="90"/>
      <c r="I8" s="127"/>
      <c r="J8" s="128"/>
    </row>
    <row r="9" s="66" customFormat="1" ht="23.25" customHeight="1" spans="1:10">
      <c r="A9" s="91" t="s">
        <v>10</v>
      </c>
      <c r="B9" s="77"/>
      <c r="C9" s="92"/>
      <c r="D9" s="80"/>
      <c r="E9" s="80"/>
      <c r="F9" s="80"/>
      <c r="G9" s="92"/>
      <c r="H9" s="80"/>
      <c r="I9" s="129"/>
      <c r="J9" s="130"/>
    </row>
    <row r="10" ht="23.25" customHeight="1" spans="1:10">
      <c r="A10" s="93" t="s">
        <v>11</v>
      </c>
      <c r="B10" s="94"/>
      <c r="C10" s="95"/>
      <c r="D10" s="95"/>
      <c r="E10" s="94"/>
      <c r="F10" s="95"/>
      <c r="G10" s="95"/>
      <c r="H10" s="96"/>
      <c r="I10" s="131"/>
      <c r="J10" s="132"/>
    </row>
    <row r="11" ht="21" customHeight="1" spans="1:10">
      <c r="A11" s="97">
        <v>1</v>
      </c>
      <c r="B11" s="97">
        <v>2</v>
      </c>
      <c r="C11" s="97">
        <v>3</v>
      </c>
      <c r="D11" s="97">
        <v>4</v>
      </c>
      <c r="E11" s="97">
        <v>5</v>
      </c>
      <c r="F11" s="97">
        <v>6</v>
      </c>
      <c r="G11" s="97">
        <v>7</v>
      </c>
      <c r="H11" s="97">
        <v>8</v>
      </c>
      <c r="I11" s="97">
        <v>9</v>
      </c>
      <c r="J11" s="97">
        <v>10</v>
      </c>
    </row>
    <row r="12" s="67" customFormat="1" ht="36.9" customHeight="1" spans="1:10">
      <c r="A12" s="98" t="s">
        <v>12</v>
      </c>
      <c r="B12" s="99" t="s">
        <v>13</v>
      </c>
      <c r="C12" s="98" t="s">
        <v>14</v>
      </c>
      <c r="D12" s="100" t="s">
        <v>15</v>
      </c>
      <c r="E12" s="100" t="s">
        <v>16</v>
      </c>
      <c r="F12" s="101" t="s">
        <v>17</v>
      </c>
      <c r="G12" s="102" t="s">
        <v>18</v>
      </c>
      <c r="H12" s="103" t="s">
        <v>19</v>
      </c>
      <c r="I12" s="133" t="s">
        <v>20</v>
      </c>
      <c r="J12" s="134" t="s">
        <v>21</v>
      </c>
    </row>
    <row r="13" s="68" customFormat="1" ht="28.95" customHeight="1" spans="1:10">
      <c r="A13" s="104">
        <v>1</v>
      </c>
      <c r="B13" s="105" t="s">
        <v>22</v>
      </c>
      <c r="C13" s="106"/>
      <c r="D13" s="105" t="s">
        <v>23</v>
      </c>
      <c r="E13" s="105"/>
      <c r="F13" s="107">
        <v>8479820090</v>
      </c>
      <c r="G13" s="108" t="s">
        <v>24</v>
      </c>
      <c r="H13" s="109">
        <v>1</v>
      </c>
      <c r="I13" s="135">
        <v>152366.26</v>
      </c>
      <c r="J13" s="136">
        <f>I13*H13</f>
        <v>152366.26</v>
      </c>
    </row>
    <row r="14" s="68" customFormat="1" ht="28.95" customHeight="1" spans="1:10">
      <c r="A14" s="104">
        <v>2</v>
      </c>
      <c r="B14" s="105" t="s">
        <v>25</v>
      </c>
      <c r="C14" s="106"/>
      <c r="D14" s="105" t="s">
        <v>26</v>
      </c>
      <c r="E14" s="105"/>
      <c r="F14" s="107">
        <v>8421199090</v>
      </c>
      <c r="G14" s="108" t="s">
        <v>27</v>
      </c>
      <c r="H14" s="109">
        <v>1</v>
      </c>
      <c r="I14" s="135">
        <v>25005.58</v>
      </c>
      <c r="J14" s="136">
        <f t="shared" ref="J14:J18" si="0">I14*H14</f>
        <v>25005.58</v>
      </c>
    </row>
    <row r="15" s="68" customFormat="1" ht="28.95" customHeight="1" spans="1:10">
      <c r="A15" s="104">
        <v>3</v>
      </c>
      <c r="B15" s="105" t="s">
        <v>25</v>
      </c>
      <c r="C15" s="106"/>
      <c r="D15" s="105" t="s">
        <v>28</v>
      </c>
      <c r="E15" s="105"/>
      <c r="F15" s="107">
        <v>8474100000</v>
      </c>
      <c r="G15" s="108" t="s">
        <v>27</v>
      </c>
      <c r="H15" s="109">
        <v>2</v>
      </c>
      <c r="I15" s="135">
        <v>12510.55</v>
      </c>
      <c r="J15" s="136">
        <f t="shared" si="0"/>
        <v>25021.1</v>
      </c>
    </row>
    <row r="16" s="68" customFormat="1" ht="28.95" customHeight="1" spans="1:10">
      <c r="A16" s="104">
        <v>4</v>
      </c>
      <c r="B16" s="105" t="s">
        <v>29</v>
      </c>
      <c r="C16" s="106"/>
      <c r="D16" s="105" t="s">
        <v>30</v>
      </c>
      <c r="E16" s="105"/>
      <c r="F16" s="107">
        <v>8474100000</v>
      </c>
      <c r="G16" s="108" t="s">
        <v>27</v>
      </c>
      <c r="H16" s="109">
        <v>2</v>
      </c>
      <c r="I16" s="135">
        <v>26256.64</v>
      </c>
      <c r="J16" s="136">
        <f t="shared" si="0"/>
        <v>52513.28</v>
      </c>
    </row>
    <row r="17" s="68" customFormat="1" ht="28.95" customHeight="1" spans="1:10">
      <c r="A17" s="104">
        <v>5</v>
      </c>
      <c r="B17" s="38" t="s">
        <v>31</v>
      </c>
      <c r="C17" s="106"/>
      <c r="D17" s="105" t="s">
        <v>32</v>
      </c>
      <c r="E17" s="105"/>
      <c r="F17" s="107">
        <v>8426112000</v>
      </c>
      <c r="G17" s="108" t="s">
        <v>27</v>
      </c>
      <c r="H17" s="109">
        <v>2</v>
      </c>
      <c r="I17" s="135">
        <v>44493.94</v>
      </c>
      <c r="J17" s="136">
        <f t="shared" si="0"/>
        <v>88987.88</v>
      </c>
    </row>
    <row r="18" s="68" customFormat="1" ht="28.95" customHeight="1" spans="1:10">
      <c r="A18" s="104">
        <v>6</v>
      </c>
      <c r="B18" s="38" t="s">
        <v>33</v>
      </c>
      <c r="C18" s="106"/>
      <c r="D18" s="105" t="s">
        <v>34</v>
      </c>
      <c r="E18" s="105"/>
      <c r="F18" s="107">
        <v>8425110000</v>
      </c>
      <c r="G18" s="108" t="s">
        <v>27</v>
      </c>
      <c r="H18" s="109">
        <v>6</v>
      </c>
      <c r="I18" s="135">
        <v>705.04</v>
      </c>
      <c r="J18" s="136">
        <f t="shared" si="0"/>
        <v>4230.24</v>
      </c>
    </row>
    <row r="19" s="68" customFormat="1" ht="28.95" customHeight="1" spans="1:10">
      <c r="A19" s="104">
        <v>7</v>
      </c>
      <c r="B19" s="110" t="s">
        <v>35</v>
      </c>
      <c r="C19" s="106"/>
      <c r="D19" s="105" t="s">
        <v>36</v>
      </c>
      <c r="E19" s="105"/>
      <c r="F19" s="107">
        <v>8414599099</v>
      </c>
      <c r="G19" s="108" t="s">
        <v>27</v>
      </c>
      <c r="H19" s="109">
        <v>1</v>
      </c>
      <c r="I19" s="135">
        <v>37168.14</v>
      </c>
      <c r="J19" s="136">
        <f t="shared" ref="J19:J24" si="1">I19*H19</f>
        <v>37168.14</v>
      </c>
    </row>
    <row r="20" s="68" customFormat="1" ht="28.95" customHeight="1" spans="1:10">
      <c r="A20" s="104">
        <v>8</v>
      </c>
      <c r="B20" s="40" t="s">
        <v>37</v>
      </c>
      <c r="C20" s="106"/>
      <c r="D20" s="105" t="s">
        <v>38</v>
      </c>
      <c r="E20" s="105"/>
      <c r="F20" s="107">
        <v>7311009000</v>
      </c>
      <c r="G20" s="108" t="s">
        <v>39</v>
      </c>
      <c r="H20" s="109">
        <v>1</v>
      </c>
      <c r="I20" s="135">
        <v>3430.91</v>
      </c>
      <c r="J20" s="136">
        <f t="shared" si="1"/>
        <v>3430.91</v>
      </c>
    </row>
    <row r="21" s="68" customFormat="1" ht="28.95" customHeight="1" spans="1:10">
      <c r="A21" s="104">
        <v>9</v>
      </c>
      <c r="B21" s="105" t="s">
        <v>40</v>
      </c>
      <c r="C21" s="106"/>
      <c r="D21" s="105" t="s">
        <v>41</v>
      </c>
      <c r="E21" s="105"/>
      <c r="F21" s="111">
        <v>3925900000</v>
      </c>
      <c r="G21" s="108" t="s">
        <v>42</v>
      </c>
      <c r="H21" s="109">
        <v>2444.7</v>
      </c>
      <c r="I21" s="135">
        <v>16.17</v>
      </c>
      <c r="J21" s="136">
        <f t="shared" si="1"/>
        <v>39530.799</v>
      </c>
    </row>
    <row r="22" s="68" customFormat="1" ht="28.95" customHeight="1" spans="1:10">
      <c r="A22" s="104">
        <v>10</v>
      </c>
      <c r="B22" s="105" t="s">
        <v>43</v>
      </c>
      <c r="C22" s="106"/>
      <c r="D22" s="105" t="s">
        <v>44</v>
      </c>
      <c r="E22" s="105"/>
      <c r="F22" s="111">
        <v>8302410000</v>
      </c>
      <c r="G22" s="108" t="s">
        <v>24</v>
      </c>
      <c r="H22" s="109">
        <v>2100</v>
      </c>
      <c r="I22" s="135">
        <v>0.29</v>
      </c>
      <c r="J22" s="136">
        <f t="shared" si="1"/>
        <v>609</v>
      </c>
    </row>
    <row r="23" s="68" customFormat="1" ht="28.95" customHeight="1" spans="1:10">
      <c r="A23" s="104">
        <v>11</v>
      </c>
      <c r="B23" s="105" t="s">
        <v>45</v>
      </c>
      <c r="C23" s="106"/>
      <c r="D23" s="105" t="s">
        <v>46</v>
      </c>
      <c r="E23" s="105"/>
      <c r="F23" s="111">
        <v>8428330000</v>
      </c>
      <c r="G23" s="108" t="s">
        <v>27</v>
      </c>
      <c r="H23" s="109">
        <v>2</v>
      </c>
      <c r="I23" s="135">
        <v>44928.52</v>
      </c>
      <c r="J23" s="136">
        <f t="shared" si="1"/>
        <v>89857.04</v>
      </c>
    </row>
    <row r="24" s="68" customFormat="1" ht="28.95" customHeight="1" spans="1:10">
      <c r="A24" s="104">
        <v>12</v>
      </c>
      <c r="B24" s="105" t="s">
        <v>47</v>
      </c>
      <c r="C24" s="106"/>
      <c r="D24" s="105" t="s">
        <v>48</v>
      </c>
      <c r="E24" s="105"/>
      <c r="F24" s="111">
        <v>8419500090</v>
      </c>
      <c r="G24" s="108" t="s">
        <v>24</v>
      </c>
      <c r="H24" s="109">
        <v>1</v>
      </c>
      <c r="I24" s="135">
        <v>3921.03</v>
      </c>
      <c r="J24" s="136">
        <f t="shared" si="1"/>
        <v>3921.03</v>
      </c>
    </row>
    <row r="25" ht="32.4" customHeight="1" spans="1:10">
      <c r="A25" s="112" t="s">
        <v>49</v>
      </c>
      <c r="B25" s="113"/>
      <c r="C25" s="113"/>
      <c r="D25" s="113"/>
      <c r="E25" s="113"/>
      <c r="F25" s="113"/>
      <c r="G25" s="113"/>
      <c r="H25" s="113"/>
      <c r="I25" s="137"/>
      <c r="J25" s="138">
        <f>SUM(J13:J24)</f>
        <v>522641.259</v>
      </c>
    </row>
    <row r="26" ht="32.4" customHeight="1" spans="1:10">
      <c r="A26" s="112" t="s">
        <v>50</v>
      </c>
      <c r="B26" s="113"/>
      <c r="C26" s="113"/>
      <c r="D26" s="113"/>
      <c r="E26" s="113"/>
      <c r="F26" s="113"/>
      <c r="G26" s="113"/>
      <c r="H26" s="113"/>
      <c r="I26" s="137"/>
      <c r="J26" s="138">
        <f>(35+190)*272.164</f>
        <v>61236.9</v>
      </c>
    </row>
    <row r="27" ht="32.4" customHeight="1" spans="1:10">
      <c r="A27" s="112" t="s">
        <v>51</v>
      </c>
      <c r="B27" s="113"/>
      <c r="C27" s="113"/>
      <c r="D27" s="113"/>
      <c r="E27" s="113"/>
      <c r="F27" s="113"/>
      <c r="G27" s="113"/>
      <c r="H27" s="113"/>
      <c r="I27" s="137"/>
      <c r="J27" s="139">
        <v>879.61</v>
      </c>
    </row>
    <row r="28" ht="32.4" customHeight="1" spans="1:10">
      <c r="A28" s="112" t="s">
        <v>52</v>
      </c>
      <c r="B28" s="113"/>
      <c r="C28" s="113"/>
      <c r="D28" s="113"/>
      <c r="E28" s="113"/>
      <c r="F28" s="113"/>
      <c r="G28" s="113"/>
      <c r="H28" s="113"/>
      <c r="I28" s="137"/>
      <c r="J28" s="138">
        <f>SUM(J25:J27)</f>
        <v>584757.769</v>
      </c>
    </row>
    <row r="29" spans="1:10">
      <c r="A29" s="114"/>
      <c r="B29" s="115" t="s">
        <v>53</v>
      </c>
      <c r="C29" s="115"/>
      <c r="D29" s="116"/>
      <c r="E29" s="117"/>
      <c r="F29" s="117"/>
      <c r="G29" s="114"/>
      <c r="H29" s="118"/>
      <c r="I29" s="140"/>
      <c r="J29" s="141"/>
    </row>
    <row r="30" spans="1:10">
      <c r="A30" s="114"/>
      <c r="B30" s="115" t="s">
        <v>54</v>
      </c>
      <c r="C30" s="115"/>
      <c r="D30" s="116"/>
      <c r="E30" s="117"/>
      <c r="F30" s="117"/>
      <c r="G30" s="114"/>
      <c r="H30" s="118"/>
      <c r="I30" s="140"/>
      <c r="J30" s="141"/>
    </row>
    <row r="31" spans="1:10">
      <c r="A31" s="114"/>
      <c r="B31" s="69"/>
      <c r="C31" s="115"/>
      <c r="D31" s="117"/>
      <c r="E31" s="117"/>
      <c r="F31" s="117"/>
      <c r="G31" s="114"/>
      <c r="H31" s="118"/>
      <c r="I31" s="140"/>
      <c r="J31" s="141"/>
    </row>
  </sheetData>
  <mergeCells count="8">
    <mergeCell ref="A1:J1"/>
    <mergeCell ref="H2:J2"/>
    <mergeCell ref="A7:H7"/>
    <mergeCell ref="A8:H8"/>
    <mergeCell ref="A25:I25"/>
    <mergeCell ref="A26:I26"/>
    <mergeCell ref="A27:I27"/>
    <mergeCell ref="A28:I28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zoomScale="86" zoomScaleNormal="86" topLeftCell="A7" workbookViewId="0">
      <selection activeCell="Q16" sqref="Q16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6" style="4" customWidth="1"/>
    <col min="11" max="11" width="14.6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DATE(日期)：2021-5-26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5"/>
      <c r="J2" s="46" t="str">
        <f>发票!H2</f>
        <v>SJYM-CCL-CK-2021-0020/0016/0017/0025/0037/0007/0043</v>
      </c>
      <c r="K2" s="47"/>
      <c r="L2" s="48"/>
    </row>
    <row r="3" s="1" customFormat="1" ht="31.5" customHeight="1" spans="1:12">
      <c r="A3" s="12" t="str">
        <f>发票!A3</f>
        <v>INVOICE №. (发票号)：CCL2021050026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9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50"/>
      <c r="K6" s="51"/>
      <c r="L6" s="52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9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9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56</v>
      </c>
      <c r="B10" s="20"/>
      <c r="C10" s="20"/>
      <c r="D10" s="20"/>
      <c r="E10" s="20"/>
      <c r="F10" s="21"/>
      <c r="G10" s="22"/>
      <c r="H10" s="23"/>
      <c r="I10" s="53"/>
      <c r="J10" s="23"/>
      <c r="K10" s="54"/>
      <c r="L10" s="55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57</v>
      </c>
      <c r="B12" s="26" t="s">
        <v>58</v>
      </c>
      <c r="C12" s="27" t="s">
        <v>59</v>
      </c>
      <c r="D12" s="28" t="s">
        <v>60</v>
      </c>
      <c r="E12" s="27" t="s">
        <v>61</v>
      </c>
      <c r="F12" s="27" t="s">
        <v>62</v>
      </c>
      <c r="G12" s="29" t="s">
        <v>63</v>
      </c>
      <c r="H12" s="29" t="s">
        <v>64</v>
      </c>
      <c r="I12" s="24" t="s">
        <v>65</v>
      </c>
      <c r="J12" s="56" t="s">
        <v>66</v>
      </c>
      <c r="K12" s="26" t="s">
        <v>67</v>
      </c>
      <c r="L12" s="57" t="s">
        <v>68</v>
      </c>
    </row>
    <row r="13" ht="27.9" customHeight="1" spans="1:12">
      <c r="A13" s="25" t="s">
        <v>69</v>
      </c>
      <c r="B13" s="28" t="s">
        <v>70</v>
      </c>
      <c r="C13" s="30" t="s">
        <v>71</v>
      </c>
      <c r="D13" s="26" t="s">
        <v>72</v>
      </c>
      <c r="E13" s="31" t="s">
        <v>73</v>
      </c>
      <c r="F13" s="27" t="s">
        <v>74</v>
      </c>
      <c r="G13" s="29" t="s">
        <v>75</v>
      </c>
      <c r="H13" s="29" t="s">
        <v>76</v>
      </c>
      <c r="I13" s="58" t="s">
        <v>77</v>
      </c>
      <c r="J13" s="29" t="s">
        <v>78</v>
      </c>
      <c r="K13" s="28" t="s">
        <v>79</v>
      </c>
      <c r="L13" s="59" t="s">
        <v>80</v>
      </c>
    </row>
    <row r="14" ht="28.95" customHeight="1" spans="1:13">
      <c r="A14" s="25">
        <f>发票!A13</f>
        <v>1</v>
      </c>
      <c r="B14" s="32" t="str">
        <f>发票!B13</f>
        <v>石灰石制粉系统</v>
      </c>
      <c r="C14" s="32" t="str">
        <f>发票!D13</f>
        <v>Limestone pulverizing system</v>
      </c>
      <c r="D14" s="33" t="s">
        <v>81</v>
      </c>
      <c r="E14" s="32" t="s">
        <v>82</v>
      </c>
      <c r="F14" s="34" t="s">
        <v>83</v>
      </c>
      <c r="G14" s="35" t="str">
        <f>发票!G13</f>
        <v>套/Piece</v>
      </c>
      <c r="H14" s="35">
        <f>发票!H13</f>
        <v>1</v>
      </c>
      <c r="I14" s="60">
        <v>44</v>
      </c>
      <c r="J14" s="60">
        <v>57662</v>
      </c>
      <c r="K14" s="60">
        <v>63656</v>
      </c>
      <c r="L14" s="60">
        <v>343.4</v>
      </c>
      <c r="M14" s="61"/>
    </row>
    <row r="15" ht="28.95" customHeight="1" spans="1:13">
      <c r="A15" s="25">
        <f>发票!A14</f>
        <v>2</v>
      </c>
      <c r="B15" s="32" t="str">
        <f>发票!B14</f>
        <v>旋流器组</v>
      </c>
      <c r="C15" s="32" t="str">
        <f>发票!D14</f>
        <v> Cyclone group </v>
      </c>
      <c r="D15" s="36" t="s">
        <v>84</v>
      </c>
      <c r="E15" s="32" t="s">
        <v>82</v>
      </c>
      <c r="F15" s="34" t="s">
        <v>85</v>
      </c>
      <c r="G15" s="35" t="str">
        <f>发票!G14</f>
        <v>台/Piece</v>
      </c>
      <c r="H15" s="35">
        <f>发票!H14</f>
        <v>1</v>
      </c>
      <c r="I15" s="60">
        <v>7</v>
      </c>
      <c r="J15" s="60">
        <v>9355</v>
      </c>
      <c r="K15" s="60">
        <v>11000</v>
      </c>
      <c r="L15" s="60">
        <v>62.07</v>
      </c>
      <c r="M15" s="61"/>
    </row>
    <row r="16" ht="28.95" customHeight="1" spans="1:13">
      <c r="A16" s="25">
        <f>发票!A15</f>
        <v>3</v>
      </c>
      <c r="B16" s="32" t="str">
        <f>发票!B15</f>
        <v>旋流器组</v>
      </c>
      <c r="C16" s="32" t="str">
        <f>发票!D15</f>
        <v>Cyclone group </v>
      </c>
      <c r="D16" s="36" t="s">
        <v>86</v>
      </c>
      <c r="E16" s="32" t="s">
        <v>82</v>
      </c>
      <c r="F16" s="34" t="s">
        <v>85</v>
      </c>
      <c r="G16" s="35" t="str">
        <f>发票!G15</f>
        <v>台/Piece</v>
      </c>
      <c r="H16" s="35">
        <f>发票!H15</f>
        <v>2</v>
      </c>
      <c r="I16" s="60">
        <v>5</v>
      </c>
      <c r="J16" s="60">
        <v>5351</v>
      </c>
      <c r="K16" s="60">
        <v>6420</v>
      </c>
      <c r="L16" s="60">
        <v>38.1</v>
      </c>
      <c r="M16" s="61"/>
    </row>
    <row r="17" ht="28.95" customHeight="1" spans="1:13">
      <c r="A17" s="25">
        <f>发票!A16</f>
        <v>4</v>
      </c>
      <c r="B17" s="32" t="str">
        <f>发票!B16</f>
        <v>直线振动筛</v>
      </c>
      <c r="C17" s="32" t="str">
        <f>发票!D16</f>
        <v>Linear vibrating screen</v>
      </c>
      <c r="D17" s="36" t="s">
        <v>87</v>
      </c>
      <c r="E17" s="32" t="s">
        <v>82</v>
      </c>
      <c r="F17" s="34" t="s">
        <v>85</v>
      </c>
      <c r="G17" s="35" t="str">
        <f>发票!G16</f>
        <v>台/Piece</v>
      </c>
      <c r="H17" s="35">
        <f>发票!H16</f>
        <v>2</v>
      </c>
      <c r="I17" s="60">
        <v>4</v>
      </c>
      <c r="J17" s="60">
        <v>16481</v>
      </c>
      <c r="K17" s="60">
        <v>18695</v>
      </c>
      <c r="L17" s="60">
        <v>132.05</v>
      </c>
      <c r="M17" s="61"/>
    </row>
    <row r="18" ht="28.95" customHeight="1" spans="1:13">
      <c r="A18" s="25">
        <f>发票!A17</f>
        <v>5</v>
      </c>
      <c r="B18" s="32" t="str">
        <f>发票!B17</f>
        <v>绝缘双梁桥式起重机</v>
      </c>
      <c r="C18" s="32" t="str">
        <f>发票!D17</f>
        <v> Insulated double beam bridge crane</v>
      </c>
      <c r="D18" s="37" t="s">
        <v>88</v>
      </c>
      <c r="E18" s="32" t="s">
        <v>82</v>
      </c>
      <c r="F18" s="34" t="s">
        <v>89</v>
      </c>
      <c r="G18" s="35" t="str">
        <f>发票!G17</f>
        <v>台/Piece</v>
      </c>
      <c r="H18" s="35">
        <f>发票!H17</f>
        <v>2</v>
      </c>
      <c r="I18" s="62">
        <f>22-6</f>
        <v>16</v>
      </c>
      <c r="J18" s="62">
        <f>62190-3510</f>
        <v>58680</v>
      </c>
      <c r="K18" s="62">
        <f>62700-3700</f>
        <v>59000</v>
      </c>
      <c r="L18" s="62">
        <f>211.77-8.4</f>
        <v>203.37</v>
      </c>
      <c r="M18" s="61"/>
    </row>
    <row r="19" ht="28.95" customHeight="1" spans="1:13">
      <c r="A19" s="25">
        <f>发票!A18</f>
        <v>6</v>
      </c>
      <c r="B19" s="32" t="str">
        <f>发票!B18</f>
        <v>电动葫芦</v>
      </c>
      <c r="C19" s="32" t="str">
        <f>发票!D18</f>
        <v> Electric hoist</v>
      </c>
      <c r="D19" s="38" t="s">
        <v>90</v>
      </c>
      <c r="E19" s="32" t="s">
        <v>82</v>
      </c>
      <c r="F19" s="34" t="s">
        <v>91</v>
      </c>
      <c r="G19" s="35" t="str">
        <f>发票!G18</f>
        <v>台/Piece</v>
      </c>
      <c r="H19" s="35">
        <f>发票!H18</f>
        <v>6</v>
      </c>
      <c r="I19" s="62">
        <v>6</v>
      </c>
      <c r="J19" s="62">
        <v>3510</v>
      </c>
      <c r="K19" s="62">
        <v>3700</v>
      </c>
      <c r="L19" s="62">
        <v>8.4</v>
      </c>
      <c r="M19" s="61"/>
    </row>
    <row r="20" ht="28.95" customHeight="1" spans="1:13">
      <c r="A20" s="25">
        <f>发票!A19</f>
        <v>7</v>
      </c>
      <c r="B20" s="32" t="str">
        <f>发票!B19</f>
        <v>无油螺杆鼓风机</v>
      </c>
      <c r="C20" s="32" t="str">
        <f>发票!D19</f>
        <v> Oil-free screw blower </v>
      </c>
      <c r="D20" s="39" t="s">
        <v>92</v>
      </c>
      <c r="E20" s="32" t="s">
        <v>82</v>
      </c>
      <c r="F20" s="34" t="s">
        <v>91</v>
      </c>
      <c r="G20" s="35" t="str">
        <f>发票!G19</f>
        <v>台/Piece</v>
      </c>
      <c r="H20" s="35">
        <f>发票!H19</f>
        <v>1</v>
      </c>
      <c r="I20" s="62">
        <v>2</v>
      </c>
      <c r="J20" s="62">
        <v>5100</v>
      </c>
      <c r="K20" s="62">
        <v>5230</v>
      </c>
      <c r="L20" s="62">
        <v>18.54</v>
      </c>
      <c r="M20" s="61"/>
    </row>
    <row r="21" ht="28.95" customHeight="1" spans="1:13">
      <c r="A21" s="25">
        <f>发票!A20</f>
        <v>8</v>
      </c>
      <c r="B21" s="32" t="str">
        <f>发票!B20</f>
        <v>碳钢储气罐</v>
      </c>
      <c r="C21" s="32" t="str">
        <f>发票!D20</f>
        <v>Carbon steel gas tank</v>
      </c>
      <c r="D21" s="40" t="s">
        <v>93</v>
      </c>
      <c r="E21" s="32" t="s">
        <v>82</v>
      </c>
      <c r="F21" s="34" t="s">
        <v>83</v>
      </c>
      <c r="G21" s="35" t="str">
        <f>发票!G20</f>
        <v>件/Piece</v>
      </c>
      <c r="H21" s="35">
        <f>发票!H20</f>
        <v>1</v>
      </c>
      <c r="I21" s="62">
        <v>1</v>
      </c>
      <c r="J21" s="62">
        <v>2341</v>
      </c>
      <c r="K21" s="62">
        <v>2341</v>
      </c>
      <c r="L21" s="62">
        <v>25.97</v>
      </c>
      <c r="M21" s="61"/>
    </row>
    <row r="22" ht="28.95" customHeight="1" spans="1:13">
      <c r="A22" s="25">
        <f>发票!A21</f>
        <v>9</v>
      </c>
      <c r="B22" s="32" t="str">
        <f>发票!B21</f>
        <v>玻璃钢格栅</v>
      </c>
      <c r="C22" s="32" t="str">
        <f>发票!D21</f>
        <v> FRP grating</v>
      </c>
      <c r="D22" s="33" t="s">
        <v>94</v>
      </c>
      <c r="E22" s="32" t="s">
        <v>82</v>
      </c>
      <c r="F22" s="34" t="s">
        <v>95</v>
      </c>
      <c r="G22" s="35" t="str">
        <f>发票!G21</f>
        <v>平方米/㎡</v>
      </c>
      <c r="H22" s="35">
        <f>发票!H21</f>
        <v>2444.7</v>
      </c>
      <c r="I22" s="62">
        <v>19</v>
      </c>
      <c r="J22" s="62">
        <v>48885</v>
      </c>
      <c r="K22" s="62">
        <v>49347</v>
      </c>
      <c r="L22" s="62">
        <v>105.03</v>
      </c>
      <c r="M22" s="61"/>
    </row>
    <row r="23" ht="28.95" customHeight="1" spans="1:13">
      <c r="A23" s="25">
        <f>发票!A22</f>
        <v>10</v>
      </c>
      <c r="B23" s="32" t="str">
        <f>发票!B22</f>
        <v>不锈钢扣件</v>
      </c>
      <c r="C23" s="32" t="str">
        <f>发票!D22</f>
        <v> Stainless steel fasteners </v>
      </c>
      <c r="D23" s="33" t="s">
        <v>96</v>
      </c>
      <c r="E23" s="32" t="s">
        <v>82</v>
      </c>
      <c r="F23" s="34" t="s">
        <v>91</v>
      </c>
      <c r="G23" s="35" t="str">
        <f>发票!G22</f>
        <v>套/Piece</v>
      </c>
      <c r="H23" s="35">
        <f>发票!H22</f>
        <v>2100</v>
      </c>
      <c r="I23" s="62">
        <v>1</v>
      </c>
      <c r="J23" s="62">
        <v>63</v>
      </c>
      <c r="K23" s="62">
        <v>75</v>
      </c>
      <c r="L23" s="62">
        <v>0.25</v>
      </c>
      <c r="M23" s="61"/>
    </row>
    <row r="24" ht="28.95" customHeight="1" spans="1:13">
      <c r="A24" s="25">
        <f>发票!A23</f>
        <v>11</v>
      </c>
      <c r="B24" s="32" t="str">
        <f>发票!B23</f>
        <v>重型板式给料机</v>
      </c>
      <c r="C24" s="32" t="str">
        <f>发票!D23</f>
        <v>Heavy apron feeder </v>
      </c>
      <c r="D24" s="33" t="s">
        <v>97</v>
      </c>
      <c r="E24" s="32" t="s">
        <v>82</v>
      </c>
      <c r="F24" s="34" t="s">
        <v>98</v>
      </c>
      <c r="G24" s="35" t="str">
        <f>发票!G23</f>
        <v>台/Piece</v>
      </c>
      <c r="H24" s="35">
        <f>发票!H23</f>
        <v>2</v>
      </c>
      <c r="I24" s="62">
        <v>5</v>
      </c>
      <c r="J24" s="62">
        <v>49780</v>
      </c>
      <c r="K24" s="62">
        <v>50600</v>
      </c>
      <c r="L24" s="62">
        <v>95.62</v>
      </c>
      <c r="M24" s="61"/>
    </row>
    <row r="25" ht="28.95" customHeight="1" spans="1:13">
      <c r="A25" s="25">
        <f>发票!A24</f>
        <v>12</v>
      </c>
      <c r="B25" s="32" t="str">
        <f>发票!B24</f>
        <v>冷却塔</v>
      </c>
      <c r="C25" s="32" t="str">
        <f>发票!D24</f>
        <v>Cooling Tower </v>
      </c>
      <c r="D25" s="33" t="s">
        <v>99</v>
      </c>
      <c r="E25" s="32" t="s">
        <v>82</v>
      </c>
      <c r="F25" s="34" t="s">
        <v>91</v>
      </c>
      <c r="G25" s="35" t="str">
        <f>发票!G24</f>
        <v>套/Piece</v>
      </c>
      <c r="H25" s="35">
        <f>发票!H24</f>
        <v>1</v>
      </c>
      <c r="I25" s="62">
        <v>1</v>
      </c>
      <c r="J25" s="62">
        <v>2000</v>
      </c>
      <c r="K25" s="62">
        <v>2100</v>
      </c>
      <c r="L25" s="62">
        <v>9.12</v>
      </c>
      <c r="M25" s="61"/>
    </row>
    <row r="26" ht="28.95" customHeight="1" spans="1:13">
      <c r="A26" s="41"/>
      <c r="B26" s="42"/>
      <c r="C26" s="35"/>
      <c r="D26" s="35"/>
      <c r="E26" s="35"/>
      <c r="F26" s="35"/>
      <c r="G26" s="43"/>
      <c r="H26" s="43" t="s">
        <v>100</v>
      </c>
      <c r="I26" s="63">
        <f>SUM(I14:I25)</f>
        <v>111</v>
      </c>
      <c r="J26" s="64">
        <f t="shared" ref="J26:L26" si="0">SUM(J14:J25)</f>
        <v>259208</v>
      </c>
      <c r="K26" s="64">
        <f t="shared" si="0"/>
        <v>272164</v>
      </c>
      <c r="L26" s="64">
        <f t="shared" si="0"/>
        <v>1041.92</v>
      </c>
      <c r="M26" s="65"/>
    </row>
    <row r="27" spans="2:2">
      <c r="B27" s="3" t="s">
        <v>101</v>
      </c>
    </row>
    <row r="28" spans="2:2">
      <c r="B28" s="3" t="s">
        <v>102</v>
      </c>
    </row>
    <row r="31" spans="1:4">
      <c r="A31" s="44"/>
      <c r="B31" s="44"/>
      <c r="C31" s="44"/>
      <c r="D31" s="44"/>
    </row>
  </sheetData>
  <mergeCells count="5">
    <mergeCell ref="A1:L1"/>
    <mergeCell ref="J2:L2"/>
    <mergeCell ref="A3:L3"/>
    <mergeCell ref="A7:L7"/>
    <mergeCell ref="A8:L8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2021-04-29T07:01:00Z</cp:lastPrinted>
  <dcterms:modified xsi:type="dcterms:W3CDTF">2021-05-31T12:07:47Z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5D264997B5BA411AB78E0A1151048F12</vt:lpwstr>
  </property>
</Properties>
</file>